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Dešťová kanalizace" sheetId="2" r:id="rId2"/>
    <sheet name="002 - Spadišťová šachta Š4A" sheetId="3" r:id="rId3"/>
    <sheet name="090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'001 - Dešťová kanalizace'!$C$87:$K$410</definedName>
    <definedName name="_xlnm.Print_Area" localSheetId="1">'001 - Dešťová kanalizace'!$C$4:$J$39,'001 - Dešťová kanalizace'!$C$45:$J$69,'001 - Dešťová kanalizace'!$C$75:$K$410</definedName>
    <definedName name="_xlnm.Print_Titles" localSheetId="1">'001 - Dešťová kanalizace'!$87:$87</definedName>
    <definedName name="_xlnm._FilterDatabase" localSheetId="2" hidden="1">'002 - Spadišťová šachta Š4A'!$C$88:$K$212</definedName>
    <definedName name="_xlnm.Print_Area" localSheetId="2">'002 - Spadišťová šachta Š4A'!$C$4:$J$39,'002 - Spadišťová šachta Š4A'!$C$45:$J$70,'002 - Spadišťová šachta Š4A'!$C$76:$K$212</definedName>
    <definedName name="_xlnm.Print_Titles" localSheetId="2">'002 - Spadišťová šachta Š4A'!$88:$88</definedName>
    <definedName name="_xlnm._FilterDatabase" localSheetId="3" hidden="1">'090 - Vedlejší a ostatní ...'!$C$79:$K$104</definedName>
    <definedName name="_xlnm.Print_Area" localSheetId="3">'090 - Vedlejší a ostatní ...'!$C$4:$J$39,'090 - Vedlejší a ostatní ...'!$C$45:$J$61,'090 - Vedlejší a ostatní ...'!$C$67:$K$104</definedName>
    <definedName name="_xlnm.Print_Titles" localSheetId="3">'090 - Vedlejší a ostatní ...'!$79:$79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55"/>
  <c r="J23"/>
  <c r="J21"/>
  <c r="E21"/>
  <c r="J76"/>
  <c r="J20"/>
  <c r="J18"/>
  <c r="E18"/>
  <c r="F77"/>
  <c r="J17"/>
  <c r="J15"/>
  <c r="E15"/>
  <c r="F54"/>
  <c r="J14"/>
  <c r="J12"/>
  <c r="J74"/>
  <c r="E7"/>
  <c r="E48"/>
  <c i="3" r="J37"/>
  <c r="J36"/>
  <c i="1" r="AY56"/>
  <c i="3" r="J35"/>
  <c i="1" r="AX56"/>
  <c i="3"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7"/>
  <c r="BH197"/>
  <c r="BG197"/>
  <c r="BF197"/>
  <c r="T197"/>
  <c r="T196"/>
  <c r="R197"/>
  <c r="R196"/>
  <c r="P197"/>
  <c r="P196"/>
  <c r="BI195"/>
  <c r="BH195"/>
  <c r="BG195"/>
  <c r="BF195"/>
  <c r="T195"/>
  <c r="T194"/>
  <c r="R195"/>
  <c r="R194"/>
  <c r="P195"/>
  <c r="P194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R162"/>
  <c r="P162"/>
  <c r="BI158"/>
  <c r="BH158"/>
  <c r="BG158"/>
  <c r="BF158"/>
  <c r="T158"/>
  <c r="T157"/>
  <c r="R158"/>
  <c r="R157"/>
  <c r="P158"/>
  <c r="P157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38"/>
  <c r="BH138"/>
  <c r="BG138"/>
  <c r="BF138"/>
  <c r="T138"/>
  <c r="R138"/>
  <c r="P138"/>
  <c r="BI132"/>
  <c r="BH132"/>
  <c r="BG132"/>
  <c r="BF132"/>
  <c r="T132"/>
  <c r="R132"/>
  <c r="P132"/>
  <c r="BI127"/>
  <c r="BH127"/>
  <c r="BG127"/>
  <c r="BF127"/>
  <c r="T127"/>
  <c r="R127"/>
  <c r="P127"/>
  <c r="BI121"/>
  <c r="BH121"/>
  <c r="BG121"/>
  <c r="BF121"/>
  <c r="T121"/>
  <c r="R121"/>
  <c r="P121"/>
  <c r="BI114"/>
  <c r="BH114"/>
  <c r="BG114"/>
  <c r="BF114"/>
  <c r="T114"/>
  <c r="R114"/>
  <c r="P114"/>
  <c r="BI103"/>
  <c r="BH103"/>
  <c r="BG103"/>
  <c r="BF103"/>
  <c r="T103"/>
  <c r="R103"/>
  <c r="P103"/>
  <c r="BI101"/>
  <c r="BH101"/>
  <c r="BG101"/>
  <c r="BF101"/>
  <c r="T101"/>
  <c r="R101"/>
  <c r="P101"/>
  <c r="BI96"/>
  <c r="BH96"/>
  <c r="BG96"/>
  <c r="BF96"/>
  <c r="T96"/>
  <c r="R96"/>
  <c r="P96"/>
  <c r="BI92"/>
  <c r="BH92"/>
  <c r="BG92"/>
  <c r="BF92"/>
  <c r="T92"/>
  <c r="R92"/>
  <c r="P92"/>
  <c r="F83"/>
  <c r="E81"/>
  <c r="F52"/>
  <c r="E50"/>
  <c r="J24"/>
  <c r="E24"/>
  <c r="J55"/>
  <c r="J23"/>
  <c r="J21"/>
  <c r="E21"/>
  <c r="J85"/>
  <c r="J20"/>
  <c r="J18"/>
  <c r="E18"/>
  <c r="F86"/>
  <c r="J17"/>
  <c r="J15"/>
  <c r="E15"/>
  <c r="F85"/>
  <c r="J14"/>
  <c r="J12"/>
  <c r="J52"/>
  <c r="E7"/>
  <c r="E79"/>
  <c i="2" r="J37"/>
  <c r="J36"/>
  <c i="1" r="AY55"/>
  <c i="2" r="J35"/>
  <c i="1" r="AX55"/>
  <c i="2" r="BI409"/>
  <c r="BH409"/>
  <c r="BG409"/>
  <c r="BF409"/>
  <c r="T409"/>
  <c r="R409"/>
  <c r="P409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T398"/>
  <c r="R399"/>
  <c r="R398"/>
  <c r="P399"/>
  <c r="P398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7"/>
  <c r="BH387"/>
  <c r="BG387"/>
  <c r="BF387"/>
  <c r="T387"/>
  <c r="R387"/>
  <c r="P387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3"/>
  <c r="BH373"/>
  <c r="BG373"/>
  <c r="BF373"/>
  <c r="T373"/>
  <c r="R373"/>
  <c r="P373"/>
  <c r="BI369"/>
  <c r="BH369"/>
  <c r="BG369"/>
  <c r="BF369"/>
  <c r="T369"/>
  <c r="R369"/>
  <c r="P369"/>
  <c r="BI368"/>
  <c r="BH368"/>
  <c r="BG368"/>
  <c r="BF368"/>
  <c r="T368"/>
  <c r="R368"/>
  <c r="P368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4"/>
  <c r="BH354"/>
  <c r="BG354"/>
  <c r="BF354"/>
  <c r="T354"/>
  <c r="R354"/>
  <c r="P354"/>
  <c r="BI351"/>
  <c r="BH351"/>
  <c r="BG351"/>
  <c r="BF351"/>
  <c r="T351"/>
  <c r="R351"/>
  <c r="P351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7"/>
  <c r="BH337"/>
  <c r="BG337"/>
  <c r="BF337"/>
  <c r="T337"/>
  <c r="R337"/>
  <c r="P337"/>
  <c r="BI336"/>
  <c r="BH336"/>
  <c r="BG336"/>
  <c r="BF336"/>
  <c r="T336"/>
  <c r="R336"/>
  <c r="P336"/>
  <c r="BI332"/>
  <c r="BH332"/>
  <c r="BG332"/>
  <c r="BF332"/>
  <c r="T332"/>
  <c r="R332"/>
  <c r="P332"/>
  <c r="BI331"/>
  <c r="BH331"/>
  <c r="BG331"/>
  <c r="BF331"/>
  <c r="T331"/>
  <c r="R331"/>
  <c r="P331"/>
  <c r="BI327"/>
  <c r="BH327"/>
  <c r="BG327"/>
  <c r="BF327"/>
  <c r="T327"/>
  <c r="R327"/>
  <c r="P327"/>
  <c r="BI324"/>
  <c r="BH324"/>
  <c r="BG324"/>
  <c r="BF324"/>
  <c r="T324"/>
  <c r="R324"/>
  <c r="P324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0"/>
  <c r="BH310"/>
  <c r="BG310"/>
  <c r="BF310"/>
  <c r="T310"/>
  <c r="R310"/>
  <c r="P310"/>
  <c r="BI308"/>
  <c r="BH308"/>
  <c r="BG308"/>
  <c r="BF308"/>
  <c r="T308"/>
  <c r="R308"/>
  <c r="P308"/>
  <c r="BI304"/>
  <c r="BH304"/>
  <c r="BG304"/>
  <c r="BF304"/>
  <c r="T304"/>
  <c r="R304"/>
  <c r="P304"/>
  <c r="BI299"/>
  <c r="BH299"/>
  <c r="BG299"/>
  <c r="BF299"/>
  <c r="T299"/>
  <c r="R299"/>
  <c r="P299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2"/>
  <c r="BH272"/>
  <c r="BG272"/>
  <c r="BF272"/>
  <c r="T272"/>
  <c r="R272"/>
  <c r="P272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39"/>
  <c r="BH239"/>
  <c r="BG239"/>
  <c r="BF239"/>
  <c r="T239"/>
  <c r="R239"/>
  <c r="P239"/>
  <c r="BI237"/>
  <c r="BH237"/>
  <c r="BG237"/>
  <c r="BF237"/>
  <c r="T237"/>
  <c r="R237"/>
  <c r="P237"/>
  <c r="BI221"/>
  <c r="BH221"/>
  <c r="BG221"/>
  <c r="BF221"/>
  <c r="T221"/>
  <c r="R221"/>
  <c r="P221"/>
  <c r="BI198"/>
  <c r="BH198"/>
  <c r="BG198"/>
  <c r="BF198"/>
  <c r="T198"/>
  <c r="R198"/>
  <c r="P198"/>
  <c r="BI192"/>
  <c r="BH192"/>
  <c r="BG192"/>
  <c r="BF192"/>
  <c r="T192"/>
  <c r="R192"/>
  <c r="P192"/>
  <c r="BI187"/>
  <c r="BH187"/>
  <c r="BG187"/>
  <c r="BF187"/>
  <c r="T187"/>
  <c r="R187"/>
  <c r="P187"/>
  <c r="BI181"/>
  <c r="BH181"/>
  <c r="BG181"/>
  <c r="BF181"/>
  <c r="T181"/>
  <c r="R181"/>
  <c r="P181"/>
  <c r="BI158"/>
  <c r="BH158"/>
  <c r="BG158"/>
  <c r="BF158"/>
  <c r="T158"/>
  <c r="R158"/>
  <c r="P15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10"/>
  <c r="BH110"/>
  <c r="BG110"/>
  <c r="BF110"/>
  <c r="T110"/>
  <c r="R110"/>
  <c r="P110"/>
  <c r="BI104"/>
  <c r="BH104"/>
  <c r="BG104"/>
  <c r="BF104"/>
  <c r="T104"/>
  <c r="R104"/>
  <c r="P104"/>
  <c r="BI100"/>
  <c r="BH100"/>
  <c r="BG100"/>
  <c r="BF100"/>
  <c r="T100"/>
  <c r="R100"/>
  <c r="P100"/>
  <c r="BI95"/>
  <c r="BH95"/>
  <c r="BG95"/>
  <c r="BF95"/>
  <c r="T95"/>
  <c r="R95"/>
  <c r="P95"/>
  <c r="BI91"/>
  <c r="BH91"/>
  <c r="BG91"/>
  <c r="BF91"/>
  <c r="T91"/>
  <c r="R91"/>
  <c r="P91"/>
  <c r="F82"/>
  <c r="E80"/>
  <c r="F52"/>
  <c r="E50"/>
  <c r="J24"/>
  <c r="E24"/>
  <c r="J55"/>
  <c r="J23"/>
  <c r="J21"/>
  <c r="E21"/>
  <c r="J54"/>
  <c r="J20"/>
  <c r="J18"/>
  <c r="E18"/>
  <c r="F55"/>
  <c r="J17"/>
  <c r="J15"/>
  <c r="E15"/>
  <c r="F54"/>
  <c r="J14"/>
  <c r="J12"/>
  <c r="J82"/>
  <c r="E7"/>
  <c r="E78"/>
  <c i="1" r="L50"/>
  <c r="AM50"/>
  <c r="AM49"/>
  <c r="L49"/>
  <c r="AM47"/>
  <c r="L47"/>
  <c r="L45"/>
  <c r="L44"/>
  <c i="2" r="BK308"/>
  <c r="J407"/>
  <c r="J395"/>
  <c r="J384"/>
  <c r="BK344"/>
  <c r="J318"/>
  <c r="BK263"/>
  <c r="J147"/>
  <c r="J399"/>
  <c r="J344"/>
  <c r="BK136"/>
  <c r="J381"/>
  <c r="BK364"/>
  <c r="BK318"/>
  <c r="J263"/>
  <c r="J198"/>
  <c r="BK110"/>
  <c r="BK237"/>
  <c r="BK272"/>
  <c r="BK291"/>
  <c r="J91"/>
  <c i="3" r="J195"/>
  <c r="J170"/>
  <c r="J132"/>
  <c r="BK207"/>
  <c r="BK197"/>
  <c r="J174"/>
  <c r="BK151"/>
  <c r="BK132"/>
  <c r="J101"/>
  <c i="4" r="BK100"/>
  <c r="J86"/>
  <c r="J102"/>
  <c r="BK86"/>
  <c r="BK104"/>
  <c r="BK85"/>
  <c i="2" r="BK392"/>
  <c r="BK299"/>
  <c r="J388"/>
  <c r="J390"/>
  <c r="BK331"/>
  <c r="BK281"/>
  <c r="J252"/>
  <c r="J314"/>
  <c i="3" r="BK183"/>
  <c r="BK103"/>
  <c r="BK193"/>
  <c i="4" r="BK101"/>
  <c r="J85"/>
  <c r="BK97"/>
  <c i="2" r="J181"/>
  <c r="J369"/>
  <c r="BK287"/>
  <c r="J95"/>
  <c r="BK143"/>
  <c r="BK388"/>
  <c r="BK324"/>
  <c i="1" r="AS54"/>
  <c i="3" r="BK153"/>
  <c r="BK186"/>
  <c i="4" r="BK88"/>
  <c r="J97"/>
  <c i="2" r="J192"/>
  <c r="J387"/>
  <c r="J291"/>
  <c r="J104"/>
  <c r="J272"/>
  <c r="J316"/>
  <c r="J378"/>
  <c r="BK278"/>
  <c r="J136"/>
  <c r="J132"/>
  <c r="BK361"/>
  <c r="BK104"/>
  <c r="BK252"/>
  <c r="J110"/>
  <c i="3" r="BK158"/>
  <c r="BK201"/>
  <c r="BK179"/>
  <c r="BK170"/>
  <c r="BK121"/>
  <c i="4" r="BK83"/>
  <c r="J101"/>
  <c r="J99"/>
  <c i="2" r="J354"/>
  <c r="J158"/>
  <c r="J397"/>
  <c r="BK390"/>
  <c r="BK327"/>
  <c r="BK310"/>
  <c r="BK260"/>
  <c r="BK198"/>
  <c r="BK409"/>
  <c r="J368"/>
  <c r="J327"/>
  <c r="BK95"/>
  <c r="BK368"/>
  <c r="J358"/>
  <c r="J320"/>
  <c r="J294"/>
  <c r="BK244"/>
  <c r="BK181"/>
  <c r="J244"/>
  <c r="BK358"/>
  <c r="J310"/>
  <c r="BK187"/>
  <c r="BK221"/>
  <c i="3" r="J207"/>
  <c r="J186"/>
  <c r="J179"/>
  <c r="BK138"/>
  <c r="BK101"/>
  <c r="J203"/>
  <c r="BK167"/>
  <c r="J158"/>
  <c r="J147"/>
  <c r="J103"/>
  <c i="4" r="BK82"/>
  <c r="J95"/>
  <c r="BK89"/>
  <c r="J84"/>
  <c r="J90"/>
  <c r="J83"/>
  <c r="BK93"/>
  <c i="2" r="J278"/>
  <c r="BK381"/>
  <c r="J281"/>
  <c r="BK91"/>
  <c r="BK256"/>
  <c r="BK369"/>
  <c r="BK304"/>
  <c r="J143"/>
  <c r="J246"/>
  <c i="3" r="BK211"/>
  <c r="BK147"/>
  <c r="J211"/>
  <c i="4" r="BK94"/>
  <c r="J93"/>
  <c r="J100"/>
  <c i="2" r="J332"/>
  <c r="J392"/>
  <c r="BK316"/>
  <c r="J237"/>
  <c r="J403"/>
  <c r="J373"/>
  <c r="J287"/>
  <c r="BK145"/>
  <c i="3" r="J205"/>
  <c r="BK174"/>
  <c r="J114"/>
  <c r="BK195"/>
  <c i="4" r="J104"/>
  <c r="J103"/>
  <c r="BK91"/>
  <c i="2" r="J351"/>
  <c r="BK397"/>
  <c r="BK320"/>
  <c r="J187"/>
  <c r="J364"/>
  <c i="4" r="J91"/>
  <c i="2" r="BK147"/>
  <c r="J304"/>
  <c r="J221"/>
  <c r="BK387"/>
  <c r="BK378"/>
  <c r="J271"/>
  <c r="BK192"/>
  <c r="BK341"/>
  <c i="3" r="BK203"/>
  <c r="J178"/>
  <c r="BK96"/>
  <c r="J183"/>
  <c r="J153"/>
  <c r="J96"/>
  <c i="4" r="J87"/>
  <c r="BK99"/>
  <c r="BK87"/>
  <c i="2" r="J267"/>
  <c r="BK373"/>
  <c r="BK294"/>
  <c r="BK100"/>
  <c r="BK271"/>
  <c r="J341"/>
  <c r="BK284"/>
  <c r="J100"/>
  <c r="J248"/>
  <c i="3" r="J209"/>
  <c r="BK162"/>
  <c r="J92"/>
  <c r="J189"/>
  <c r="BK127"/>
  <c i="4" r="BK103"/>
  <c r="J98"/>
  <c r="J94"/>
  <c i="2" r="BK403"/>
  <c r="BK158"/>
  <c r="BK351"/>
  <c r="J324"/>
  <c i="3" r="J167"/>
  <c r="BK92"/>
  <c i="4" r="J96"/>
  <c i="2" r="BK337"/>
  <c r="BK354"/>
  <c r="BK246"/>
  <c i="3" r="BK189"/>
  <c i="4" r="BK102"/>
  <c r="BK84"/>
  <c i="2" r="J347"/>
  <c r="BK407"/>
  <c r="BK395"/>
  <c r="J409"/>
  <c r="BK332"/>
  <c r="BK239"/>
  <c i="3" r="J193"/>
  <c r="BK178"/>
  <c i="4" r="BK98"/>
  <c i="2" r="BK248"/>
  <c r="J361"/>
  <c r="J284"/>
  <c r="J127"/>
  <c r="BK384"/>
  <c r="J337"/>
  <c r="J260"/>
  <c r="J256"/>
  <c r="BK132"/>
  <c i="3" r="J201"/>
  <c r="J151"/>
  <c r="BK205"/>
  <c r="J162"/>
  <c r="J127"/>
  <c i="4" r="BK92"/>
  <c r="J92"/>
  <c r="BK90"/>
  <c i="2" r="J331"/>
  <c r="J336"/>
  <c r="J239"/>
  <c i="3" r="J197"/>
  <c r="BK114"/>
  <c i="4" r="J89"/>
  <c i="2" r="BK399"/>
  <c r="J145"/>
  <c r="BK347"/>
  <c r="BK127"/>
  <c i="3" r="BK209"/>
  <c i="4" r="BK96"/>
  <c r="BK95"/>
  <c i="2" r="BK267"/>
  <c i="4" r="J82"/>
  <c i="2" r="BK336"/>
  <c r="BK314"/>
  <c r="J299"/>
  <c r="J308"/>
  <c i="3" r="J121"/>
  <c r="J138"/>
  <c i="4" r="J88"/>
  <c i="3" l="1" r="R161"/>
  <c i="2" r="BK90"/>
  <c r="T303"/>
  <c r="P389"/>
  <c r="T402"/>
  <c r="T401"/>
  <c r="R303"/>
  <c r="T389"/>
  <c r="P402"/>
  <c r="P401"/>
  <c i="3" r="BK91"/>
  <c r="P146"/>
  <c r="P173"/>
  <c i="2" r="P90"/>
  <c r="BK262"/>
  <c r="J262"/>
  <c r="J62"/>
  <c r="P262"/>
  <c r="T262"/>
  <c r="BK377"/>
  <c r="J377"/>
  <c r="J64"/>
  <c r="T377"/>
  <c r="R389"/>
  <c r="R402"/>
  <c r="R401"/>
  <c i="3" r="P91"/>
  <c r="R146"/>
  <c r="P161"/>
  <c r="R173"/>
  <c r="T200"/>
  <c r="T199"/>
  <c r="BK146"/>
  <c r="J146"/>
  <c r="J62"/>
  <c r="BK173"/>
  <c r="J173"/>
  <c r="J65"/>
  <c r="R200"/>
  <c r="R199"/>
  <c i="2" r="T90"/>
  <c r="R262"/>
  <c r="R377"/>
  <c i="3" r="T91"/>
  <c r="T161"/>
  <c r="BK200"/>
  <c r="BK199"/>
  <c r="J199"/>
  <c r="J68"/>
  <c i="2" r="P303"/>
  <c r="R90"/>
  <c r="R89"/>
  <c r="R88"/>
  <c r="BK303"/>
  <c r="J303"/>
  <c r="J63"/>
  <c r="P377"/>
  <c r="BK389"/>
  <c r="J389"/>
  <c r="J65"/>
  <c r="BK402"/>
  <c r="J402"/>
  <c r="J68"/>
  <c i="3" r="R91"/>
  <c r="R90"/>
  <c r="R89"/>
  <c r="T146"/>
  <c r="BK161"/>
  <c r="J161"/>
  <c r="J64"/>
  <c r="T173"/>
  <c r="P200"/>
  <c r="P199"/>
  <c i="4" r="BK81"/>
  <c r="J81"/>
  <c r="J60"/>
  <c r="P81"/>
  <c r="P80"/>
  <c i="1" r="AU57"/>
  <c i="4" r="R81"/>
  <c r="R80"/>
  <c r="T81"/>
  <c r="T80"/>
  <c i="3" r="BK157"/>
  <c r="J157"/>
  <c r="J63"/>
  <c r="BK196"/>
  <c r="J196"/>
  <c r="J67"/>
  <c r="BK194"/>
  <c r="J194"/>
  <c r="J66"/>
  <c i="2" r="BK398"/>
  <c r="J398"/>
  <c r="J66"/>
  <c i="3" r="J91"/>
  <c r="J61"/>
  <c r="J200"/>
  <c r="J69"/>
  <c i="4" r="F76"/>
  <c r="J52"/>
  <c r="E70"/>
  <c r="BE82"/>
  <c r="BE83"/>
  <c r="BE89"/>
  <c r="BE102"/>
  <c r="J77"/>
  <c r="J54"/>
  <c r="BE85"/>
  <c r="BE86"/>
  <c r="BE88"/>
  <c r="BE92"/>
  <c r="BE96"/>
  <c r="BE104"/>
  <c r="F55"/>
  <c r="BE84"/>
  <c r="BE87"/>
  <c r="BE91"/>
  <c r="BE93"/>
  <c r="BE94"/>
  <c r="BE95"/>
  <c r="BE97"/>
  <c r="BE98"/>
  <c r="BE99"/>
  <c r="BE103"/>
  <c r="BE90"/>
  <c r="BE100"/>
  <c r="BE101"/>
  <c i="2" r="J90"/>
  <c r="J61"/>
  <c i="3" r="E48"/>
  <c r="J54"/>
  <c r="F55"/>
  <c r="J83"/>
  <c r="J86"/>
  <c r="BE121"/>
  <c r="BE127"/>
  <c r="BE147"/>
  <c r="BE151"/>
  <c r="BE158"/>
  <c r="BE162"/>
  <c r="BE167"/>
  <c r="BE174"/>
  <c r="BE178"/>
  <c r="BE183"/>
  <c r="BE186"/>
  <c r="BE189"/>
  <c r="BE195"/>
  <c r="BE197"/>
  <c r="BE203"/>
  <c r="BE205"/>
  <c r="BE211"/>
  <c r="F54"/>
  <c r="BE92"/>
  <c r="BE96"/>
  <c r="BE101"/>
  <c r="BE103"/>
  <c r="BE114"/>
  <c r="BE132"/>
  <c r="BE138"/>
  <c r="BE153"/>
  <c r="BE170"/>
  <c r="BE179"/>
  <c r="BE193"/>
  <c r="BE201"/>
  <c r="BE207"/>
  <c r="BE209"/>
  <c i="2" r="E48"/>
  <c r="BE100"/>
  <c r="BE132"/>
  <c r="BE143"/>
  <c r="BE244"/>
  <c r="BE278"/>
  <c r="J84"/>
  <c r="BE145"/>
  <c r="BE147"/>
  <c r="BE158"/>
  <c r="BE316"/>
  <c r="BE318"/>
  <c r="BE351"/>
  <c r="F85"/>
  <c r="BE187"/>
  <c r="BE246"/>
  <c r="BE272"/>
  <c r="BE299"/>
  <c r="J52"/>
  <c r="BE91"/>
  <c r="BE95"/>
  <c r="BE127"/>
  <c r="BE136"/>
  <c r="BE192"/>
  <c r="BE221"/>
  <c r="BE256"/>
  <c r="BE260"/>
  <c r="BE287"/>
  <c r="BE291"/>
  <c r="BE294"/>
  <c r="BE304"/>
  <c r="BE308"/>
  <c r="BE324"/>
  <c r="BE332"/>
  <c r="BE341"/>
  <c r="BE344"/>
  <c r="BE347"/>
  <c r="BE364"/>
  <c r="BE368"/>
  <c r="BE388"/>
  <c r="J85"/>
  <c r="BE110"/>
  <c r="BE198"/>
  <c r="BE237"/>
  <c r="BE284"/>
  <c r="BE331"/>
  <c r="BE373"/>
  <c r="BE378"/>
  <c r="BE381"/>
  <c r="BE384"/>
  <c r="BE390"/>
  <c r="BE392"/>
  <c r="BE397"/>
  <c r="BE403"/>
  <c r="BE407"/>
  <c r="BE409"/>
  <c r="F84"/>
  <c r="BE104"/>
  <c r="BE181"/>
  <c r="BE239"/>
  <c r="BE248"/>
  <c r="BE263"/>
  <c r="BE267"/>
  <c r="BE271"/>
  <c r="BE281"/>
  <c r="BE310"/>
  <c r="BE314"/>
  <c r="BE320"/>
  <c r="BE327"/>
  <c r="BE336"/>
  <c r="BE337"/>
  <c r="BE354"/>
  <c r="BE358"/>
  <c r="BE369"/>
  <c r="BE387"/>
  <c r="BE395"/>
  <c r="BE399"/>
  <c r="BE252"/>
  <c r="BE361"/>
  <c i="4" r="F34"/>
  <c i="1" r="BA57"/>
  <c i="4" r="F36"/>
  <c i="1" r="BC57"/>
  <c i="4" r="F37"/>
  <c i="1" r="BD57"/>
  <c i="3" r="F34"/>
  <c i="1" r="BA56"/>
  <c i="4" r="F35"/>
  <c i="1" r="BB57"/>
  <c i="3" r="F37"/>
  <c i="1" r="BD56"/>
  <c i="3" r="F36"/>
  <c i="1" r="BC56"/>
  <c i="2" r="F37"/>
  <c i="1" r="BD55"/>
  <c i="2" r="F34"/>
  <c i="1" r="BA55"/>
  <c i="4" r="J34"/>
  <c i="1" r="AW57"/>
  <c i="3" r="F35"/>
  <c i="1" r="BB56"/>
  <c i="3" r="J34"/>
  <c i="1" r="AW56"/>
  <c i="2" r="F35"/>
  <c i="1" r="BB55"/>
  <c i="2" r="J34"/>
  <c r="F36"/>
  <c i="1" r="BC55"/>
  <c i="3" l="1" r="P90"/>
  <c r="T90"/>
  <c r="T89"/>
  <c r="P89"/>
  <c i="1" r="AU56"/>
  <c i="2" r="T89"/>
  <c r="T88"/>
  <c i="3" r="BK90"/>
  <c r="J90"/>
  <c r="J60"/>
  <c i="2" r="BK89"/>
  <c r="J89"/>
  <c r="J60"/>
  <c r="P89"/>
  <c r="P88"/>
  <c i="1" r="AU55"/>
  <c r="AW55"/>
  <c i="2" r="BK401"/>
  <c r="J401"/>
  <c r="J67"/>
  <c i="4" r="BK80"/>
  <c r="J80"/>
  <c r="J59"/>
  <c i="3" r="F33"/>
  <c i="1" r="AZ56"/>
  <c r="BC54"/>
  <c r="W32"/>
  <c r="BB54"/>
  <c r="AX54"/>
  <c i="2" r="J33"/>
  <c i="1" r="AV55"/>
  <c r="AT55"/>
  <c i="3" r="J33"/>
  <c i="1" r="AV56"/>
  <c r="AT56"/>
  <c r="BA54"/>
  <c r="W30"/>
  <c i="4" r="F33"/>
  <c i="1" r="AZ57"/>
  <c i="2" r="F33"/>
  <c i="1" r="AZ55"/>
  <c i="4" r="J33"/>
  <c i="1" r="AV57"/>
  <c r="AT57"/>
  <c r="BD54"/>
  <c r="W33"/>
  <c i="3" l="1" r="BK89"/>
  <c r="J89"/>
  <c r="J59"/>
  <c i="2" r="BK88"/>
  <c r="J88"/>
  <c r="J59"/>
  <c i="1" r="AW54"/>
  <c r="AK30"/>
  <c r="AU54"/>
  <c i="4" r="J30"/>
  <c i="1" r="AG57"/>
  <c r="W31"/>
  <c r="AZ54"/>
  <c r="W29"/>
  <c r="AY54"/>
  <c i="4" l="1" r="J39"/>
  <c i="1" r="AN57"/>
  <c i="2" r="J30"/>
  <c i="1" r="AG55"/>
  <c r="AN55"/>
  <c r="AV54"/>
  <c r="AK29"/>
  <c i="3" r="J30"/>
  <c i="1" r="AG56"/>
  <c r="AN56"/>
  <c i="3" l="1" r="J39"/>
  <c i="2" r="J39"/>
  <c i="1" r="AT54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<sst xmlns="http://schemas.openxmlformats.org/spreadsheetml/2006/main">
  <si>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</si>
  <si>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</si>
  <si>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</si>
  <si>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</si>
  <si>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</si>
  <si>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{4f86718d-3bb5-408f-b1ed-470aa86e395a}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</si>
  <si>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</si>
  <si>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</si>
  <si>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</si>
  <si>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</si>
  <si>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</si>
  <si>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</si>
  <si>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</si>
  <si>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</si>
  <si>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2024/035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</si>
  <si>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</si>
  <si>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</si>
  <si>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Šternberk, ulice U Chytiličky</t>
  </si>
  <si>
    <t>KSO:</t>
  </si>
  <si>
    <t/>
  </si>
  <si>
    <t>CC-CZ:</t>
  </si>
  <si>
    <t>Místo:</t>
  </si>
  <si>
    <t>Město Šternberk, k. ú. Lhota u Šternberka [763578]</t>
  </si>
  <si>
    <t>Datum:</t>
  </si>
  <si>
    <t>11. 6. 2024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</si>
  <si>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</si>
  <si>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</si>
  <si>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</si>
  <si>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</si>
  <si>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</si>
  <si>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</si>
  <si>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</si>
  <si>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</si>
  <si>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</si>
  <si>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</si>
  <si>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</si>
  <si>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</si>
  <si>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</si>
  <si>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</si>
  <si>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</si>
  <si>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</si>
  <si>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</si>
  <si>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</si>
  <si>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</si>
  <si>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</si>
  <si>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</si>
  <si>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</si>
  <si>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</si>
  <si>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</si>
  <si>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</si>
  <si>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</si>
  <si>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</si>
  <si>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</si>
  <si>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</si>
  <si>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</si>
  <si>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</si>
  <si>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</si>
  <si>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</si>
  <si>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</si>
  <si>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</si>
  <si>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</si>
  <si>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</si>
  <si>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</si>
  <si>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</si>
  <si>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</si>
  <si>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</si>
  <si>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</si>
  <si>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</si>
  <si>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</si>
  <si>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</si>
  <si>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</si>
  <si>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</si>
  <si>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</si>
  <si>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</si>
  <si>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</si>
  <si>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</si>
  <si>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Dešťová kanalizace</t>
  </si>
  <si>
    <t>STA</t>
  </si>
  <si>
    <t>1</t>
  </si>
  <si>
    <t>{bef44a2c-1cc6-4136-b1f5-32f4f7e70ffa}</t>
  </si>
  <si>
    <t>2</t>
  </si>
  <si>
    <t>002</t>
  </si>
  <si>
    <t>Spadišťová šachta Š4A</t>
  </si>
  <si>
    <t>{381be382-4202-483c-b5bf-31cd7b9c8970}</t>
  </si>
  <si>
    <t>090</t>
  </si>
  <si>
    <t>Vedlejší a ostatní náklady</t>
  </si>
  <si>
    <t>{6a7c550e-81e2-4e22-b817-a8838e2ba002}</t>
  </si>
  <si>
    <t>KRYCÍ LIST SOUPISU PRACÍ</t>
  </si>
  <si>
    <t>Objekt:</t>
  </si>
  <si>
    <t>001 - Dešťová kanalizace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</si>
  <si>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</si>
  <si>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</si>
  <si>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</si>
  <si>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</si>
  <si>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</si>
  <si>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</si>
  <si>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</si>
  <si>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</si>
  <si>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9 - Ostatní konstrukce,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</si>
  <si>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</si>
  <si>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</si>
  <si>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</si>
  <si>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</si>
  <si>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</si>
  <si>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</si>
  <si>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</si>
  <si>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</si>
  <si>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</si>
  <si>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</si>
  <si>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</si>
  <si>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</si>
  <si>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</si>
  <si>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</si>
  <si>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</si>
  <si>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</si>
  <si>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</si>
  <si>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</si>
  <si>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</si>
  <si>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</si>
  <si>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</si>
  <si>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</si>
  <si>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113106190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</si>
  <si>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vyplněnými kamenivem</t>
  </si>
  <si>
    <t>m2</t>
  </si>
  <si>
    <t>CS ÚRS 2024 01</t>
  </si>
  <si>
    <t>4</t>
  </si>
  <si>
    <t>-895602327</t>
  </si>
  <si>
    <t>Online PSC</t>
  </si>
  <si>
    <t>https://podminky.urs.cz/item/CS_URS_2024_01/113106190</t>
  </si>
  <si>
    <t>VV</t>
  </si>
  <si>
    <t>"Rozebrání pražců dle D6:" 65*1,5*0,3</t>
  </si>
  <si>
    <t>Součet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</si>
  <si>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</si>
  <si>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</si>
  <si>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m</t>
  </si>
  <si>
    <t>132418131</t>
  </si>
  <si>
    <t>https://podminky.urs.cz/item/CS_URS_2024_01/119001421</t>
  </si>
  <si>
    <t>"Křížení inženýrských sítí řad dle D2"</t>
  </si>
  <si>
    <t>"Sdělovací kabely, NN, VN dle D2, D3:" 2*(1+2,6+1)</t>
  </si>
  <si>
    <t>3</t>
  </si>
  <si>
    <t>121151103</t>
  </si>
  <si>
    <t>Sejmutí ornice strojně při souvislé ploše do 100 m2, tl. vrstvy do 200 mm</t>
  </si>
  <si>
    <t>-328181236</t>
  </si>
  <si>
    <t>https://podminky.urs.cz/item/CS_URS_2024_01/121151103</t>
  </si>
  <si>
    <t>"Povrchy nad rýhou, rozebrání a obnova dle C4:" 302</t>
  </si>
  <si>
    <t>122251106</t>
  </si>
  <si>
    <t>Odkopávky a prokopávky nezapažené strojně v hornině třídy těžitelnosti I skupiny 3 přes 1 000 do 5 000 m3</t>
  </si>
  <si>
    <t>m3</t>
  </si>
  <si>
    <t>-1628528806</t>
  </si>
  <si>
    <t>https://podminky.urs.cz/item/CS_URS_2024_01/122251106</t>
  </si>
  <si>
    <t>"Odkopávka pro budoucí komunikaci v rozsahu nad rýhou."</t>
  </si>
  <si>
    <t>"Potrubí řad dle D2, D3, Š5-Š7:" 1,25*2,6*62,5*1,2</t>
  </si>
  <si>
    <t>"Odkopávka pro bouranou zídku dle D6:" 70</t>
  </si>
  <si>
    <t>5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</si>
  <si>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</si>
  <si>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</si>
  <si>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621422137</t>
  </si>
  <si>
    <t>https://podminky.urs.cz/item/CS_URS_2024_01/132254206</t>
  </si>
  <si>
    <t>"Potrubí řad dle D2, D3, Š4A-Š5:" 25,5*2,6*((3,04+2,59)/2)</t>
  </si>
  <si>
    <t>"Potrubí řad dle D2, D3, Š5-Š6:" 53,8*2,6*((2,32+2,52)/2)</t>
  </si>
  <si>
    <t>"Potrubí řad dle D2, D3, Š6-Š7:" 9,4*2,6*((2,52+3,41)/2)</t>
  </si>
  <si>
    <t>"Potrubí řad dle D2, D3, Š7-ŠD1:" 77,1*2,6*((3,41+3,04)/2)</t>
  </si>
  <si>
    <t>Mezisoučet</t>
  </si>
  <si>
    <t>"Odečet povrchů nad rýhou"</t>
  </si>
  <si>
    <t>"Trávník:" -0,2*(165,8-3,8)*2,6</t>
  </si>
  <si>
    <t>"Cesta:" -0,2*(3,8)*2,6</t>
  </si>
  <si>
    <t>"Přípojky P1, P2 dle D1, D2:" (20+15)*1,2*2,8</t>
  </si>
  <si>
    <t>"Trávník:" -0,2*(20+15)*1,2</t>
  </si>
  <si>
    <t>6</t>
  </si>
  <si>
    <t>139001101</t>
  </si>
  <si>
    <t>Příplatek k cenám hloubených vykopávek za ztížení vykopávky v blízkosti podzemního vedení nebo výbušnin pro jakoukoliv třídu horniny</t>
  </si>
  <si>
    <t>1218596035</t>
  </si>
  <si>
    <t>https://podminky.urs.cz/item/CS_URS_2024_01/139001101</t>
  </si>
  <si>
    <t>"Sdělovací kabely, NN, VN dle D2, D3:" 2*(1*2,6*1)</t>
  </si>
  <si>
    <t>7</t>
  </si>
  <si>
    <t>151811131</t>
  </si>
  <si>
    <t>Zřízení pažicích boxů pro pažení a rozepření stěn rýh podzemního vedení hloubka výkopu do 4 m, šířka do 1,2 m</t>
  </si>
  <si>
    <t>220219089</t>
  </si>
  <si>
    <t>https://podminky.urs.cz/item/CS_URS_2024_01/151811131</t>
  </si>
  <si>
    <t>"Přípojky P1, P2 dle D1, D2:" (20+15)*2*2,8</t>
  </si>
  <si>
    <t>8</t>
  </si>
  <si>
    <t>151811133</t>
  </si>
  <si>
    <t>Zřízení pažicích boxů pro pažení a rozepření stěn rýh podzemního vedení hloubka výkopu do 4 m, šířka přes 2,5 do 5 m</t>
  </si>
  <si>
    <t>308633676</t>
  </si>
  <si>
    <t>https://podminky.urs.cz/item/CS_URS_2024_01/151811133</t>
  </si>
  <si>
    <t>"Potrubí řad dle D2, D3, Š4A-Š5:" 25,5*2*((3,04+2,59)/2)</t>
  </si>
  <si>
    <t>"Potrubí řad dle D2, D3, Š5-Š6:" 53,8*2*((2,32+2,52)/2)</t>
  </si>
  <si>
    <t>"Potrubí řad dle D2, D3, Š6-Š7:" 9,4*2*((2,52+3,41)/2)</t>
  </si>
  <si>
    <t>"Potrubí řad dle D2, D3, Š7-ŠD1:" 77,1*2*((3,41+3,04)/2)</t>
  </si>
  <si>
    <t>9</t>
  </si>
  <si>
    <t>151811231</t>
  </si>
  <si>
    <t>Odstranění pažicích boxů pro pažení a rozepření stěn rýh podzemního vedení hloubka výkopu do 4 m, šířka do 1,2 m</t>
  </si>
  <si>
    <t>1363175679</t>
  </si>
  <si>
    <t>https://podminky.urs.cz/item/CS_URS_2024_01/151811231</t>
  </si>
  <si>
    <t>10</t>
  </si>
  <si>
    <t>151811233</t>
  </si>
  <si>
    <t>Odstranění pažicích boxů pro pažení a rozepření stěn rýh podzemního vedení hloubka výkopu do 4 m, šířka přes 2,5 do 5 m</t>
  </si>
  <si>
    <t>-853424158</t>
  </si>
  <si>
    <t>https://podminky.urs.cz/item/CS_URS_2024_01/151811233</t>
  </si>
  <si>
    <t>11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</si>
  <si>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</si>
  <si>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</si>
  <si>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CS ÚRS 2023 02</t>
  </si>
  <si>
    <t>1032923911</t>
  </si>
  <si>
    <t>https://podminky.urs.cz/item/CS_URS_2023_02/162251101</t>
  </si>
  <si>
    <t>"Přemístění vykopané zeminy v rámci staveniště - odvoz na meziskládku"</t>
  </si>
  <si>
    <t>"Zásypy zpětně použitou vhodnou zeminou:" 371,027</t>
  </si>
  <si>
    <t>"Zásyp vykopaným kamenivem:" 0</t>
  </si>
  <si>
    <t>"Přemístění vykopané zeminy v rámci staveniště - odvoz z meziskládky do zásypů a násypů"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</si>
  <si>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</si>
  <si>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</si>
  <si>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-1827938060</t>
  </si>
  <si>
    <t>https://podminky.urs.cz/item/CS_URS_2024_01/162651112</t>
  </si>
  <si>
    <t>"Zásyp zeminou v nezpevněných plochách:" -371,027</t>
  </si>
  <si>
    <t>13</t>
  </si>
  <si>
    <t>167151101</t>
  </si>
  <si>
    <t>Nakládání, skládání a překládání neulehlého výkopku nebo sypaniny strojně nakládání, množství do 100 m3, z horniny třídy těžitelnosti I, skupiny 1 až 3</t>
  </si>
  <si>
    <t>-332659454</t>
  </si>
  <si>
    <t>https://podminky.urs.cz/item/CS_URS_2024_01/167151101</t>
  </si>
  <si>
    <t>"Přemístění vykopané zeminy v rámci staveniště - nakládání na meziskládce"</t>
  </si>
  <si>
    <t>14</t>
  </si>
  <si>
    <t>171201231</t>
  </si>
  <si>
    <t>Poplatek za uložení stavebního odpadu na recyklační skládce (skládkovné) zeminy a kamení zatříděného do Katalogu odpadů pod kódem 17 05 04</t>
  </si>
  <si>
    <t>t</t>
  </si>
  <si>
    <t>569378807</t>
  </si>
  <si>
    <t>https://podminky.urs.cz/item/CS_URS_2024_01/171201231</t>
  </si>
  <si>
    <t>"Odvoz přebytečné zeminy na skládku 5 km dle D1:" 1209,801</t>
  </si>
  <si>
    <t>1209,801*2 'Přepočtené koeficientem množství</t>
  </si>
  <si>
    <t>15</t>
  </si>
  <si>
    <t>171251201</t>
  </si>
  <si>
    <t>Uložení sypaniny na skládky nebo meziskládky bez hutnění s upravením uložené sypaniny do předepsaného tvaru</t>
  </si>
  <si>
    <t>-548419776</t>
  </si>
  <si>
    <t>https://podminky.urs.cz/item/CS_URS_2024_01/171251201</t>
  </si>
  <si>
    <t>"Přemístění vykopané zeminy v rámci staveniště - uložení na meziskládce"</t>
  </si>
  <si>
    <t>16</t>
  </si>
  <si>
    <t>174151101</t>
  </si>
  <si>
    <t>Zásyp sypaninou z jakékoliv horniny strojně s uložením výkopku ve vrstvách se zhutněním jam, šachet, rýh nebo kolem objektů v těchto vykopávkách</t>
  </si>
  <si>
    <t>1065300981</t>
  </si>
  <si>
    <t>https://podminky.urs.cz/item/CS_URS_2024_01/174151101</t>
  </si>
  <si>
    <t>"Zásyp zeminou v nezpevněných plochách"</t>
  </si>
  <si>
    <t>"Odečet vytlačené kubatury (neměnná část řad):" -165,8*2,6*(1,755+0,1)</t>
  </si>
  <si>
    <t>"Odečet vytlačené kubatury (neměnná část přípojky):" -(20+15)*1,2*(0,1+0,15+0,3)</t>
  </si>
  <si>
    <t>"Zásyp kamenivem - v rozsahu budoucí komunikace mezi Š5-Š7" -73,298</t>
  </si>
  <si>
    <t>17</t>
  </si>
  <si>
    <t>-1876437254</t>
  </si>
  <si>
    <t>"Zásyp kamenivem - v rozsahu budoucí komunikace mezi a chodníku Š5-Š7"</t>
  </si>
  <si>
    <t>"Trávník:" -0,2*(53,8+9,4)*2,6</t>
  </si>
  <si>
    <t>"Odečet vytlačené kubatury (neměnná část)"</t>
  </si>
  <si>
    <t>"Potrubí řad dle D2, D3, Š5-Š6:" -53,8*2,6*(1,755+0,1)</t>
  </si>
  <si>
    <t>"Potrubí řad dle D2, D3, Š6-Š7:" -9,4*2,6*(1,755+0,1)</t>
  </si>
  <si>
    <t>"Zásyp kamenivem - chodník Š7:" 2*2,6*(2,5-1,755-0,1)</t>
  </si>
  <si>
    <t>18</t>
  </si>
  <si>
    <t>M</t>
  </si>
  <si>
    <t>58344197</t>
  </si>
  <si>
    <t>štěrkodrť frakce 0/63</t>
  </si>
  <si>
    <t>-1841694434</t>
  </si>
  <si>
    <t>76,652*2 'Přepočtené koeficientem množství</t>
  </si>
  <si>
    <t>19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</si>
  <si>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</si>
  <si>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</si>
  <si>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1865988046</t>
  </si>
  <si>
    <t>https://podminky.urs.cz/item/CS_URS_2024_01/175151101</t>
  </si>
  <si>
    <t>"Potrubí řad dle D2, D3 - obsyp:" 165,8*2,398</t>
  </si>
  <si>
    <t>"Přípojky P1, P2 dle D1, D2:" (20+15)*1,2*(0,15+0,3)</t>
  </si>
  <si>
    <t>20</t>
  </si>
  <si>
    <t>58344171</t>
  </si>
  <si>
    <t>štěrkodrť frakce 0/32</t>
  </si>
  <si>
    <t>1311874376</t>
  </si>
  <si>
    <t>397,558*2 'Přepočtené koeficientem množství</t>
  </si>
  <si>
    <t>58337303</t>
  </si>
  <si>
    <t>štěrkopísek frakce 0/8</t>
  </si>
  <si>
    <t>-1153627187</t>
  </si>
  <si>
    <t>18,9*2 'Přepočtené koeficientem množství</t>
  </si>
  <si>
    <t>22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</si>
  <si>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</si>
  <si>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</si>
  <si>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546535899</t>
  </si>
  <si>
    <t>https://podminky.urs.cz/item/CS_URS_2024_01/181111111</t>
  </si>
  <si>
    <t>23</t>
  </si>
  <si>
    <t>181351003</t>
  </si>
  <si>
    <t>Rozprostření a urovnání ornice v rovině nebo ve svahu sklonu do 1:5 strojně při souvislé ploše do 100 m2, tl. vrstvy do 200 mm</t>
  </si>
  <si>
    <t>177804988</t>
  </si>
  <si>
    <t>https://podminky.urs.cz/item/CS_URS_2024_01/181351003</t>
  </si>
  <si>
    <t>24</t>
  </si>
  <si>
    <t>181411131</t>
  </si>
  <si>
    <t>Založení trávníku na půdě předem připravené plochy do 1000 m2 výsevem včetně utažení parkového v rovině nebo na svahu do 1:5</t>
  </si>
  <si>
    <t>1026742687</t>
  </si>
  <si>
    <t>https://podminky.urs.cz/item/CS_URS_2024_01/181411131</t>
  </si>
  <si>
    <t>25</t>
  </si>
  <si>
    <t>00572410</t>
  </si>
  <si>
    <t>osivo směs travní parková</t>
  </si>
  <si>
    <t>kg</t>
  </si>
  <si>
    <t>-1113582922</t>
  </si>
  <si>
    <t>302*0,02 'Přepočtené koeficientem množství</t>
  </si>
  <si>
    <t>Vodorovné konstrukce</t>
  </si>
  <si>
    <t>26</t>
  </si>
  <si>
    <t>451573111</t>
  </si>
  <si>
    <t>Lože pod potrubí, stoky a drobné objekty v otevřeném výkopu z písku a štěrkopísku do 63 mm</t>
  </si>
  <si>
    <t>-1276811911</t>
  </si>
  <si>
    <t>https://podminky.urs.cz/item/CS_URS_2024_01/451573111</t>
  </si>
  <si>
    <t>"Přípojky P1, P2 dle D1, D2:" (20+15)*1,2*0,1</t>
  </si>
  <si>
    <t>27</t>
  </si>
  <si>
    <t>452111121</t>
  </si>
  <si>
    <t>Osazení betonových dílců pražců pod potrubí v otevřeném výkopu, průřezové plochy přes 25000 do 50000 mm2</t>
  </si>
  <si>
    <t>kus</t>
  </si>
  <si>
    <t>813950780</t>
  </si>
  <si>
    <t>https://podminky.urs.cz/item/CS_URS_2024_01/452111121</t>
  </si>
  <si>
    <t>"Potrubí řad dle D2, D3:" 165,8</t>
  </si>
  <si>
    <t>28</t>
  </si>
  <si>
    <t>59223735</t>
  </si>
  <si>
    <t>podkladek pod trouby betonové/ŽB DN 1000-1200</t>
  </si>
  <si>
    <t>-1510358652</t>
  </si>
  <si>
    <t>29</t>
  </si>
  <si>
    <t>452112111</t>
  </si>
  <si>
    <t>Osazení betonových dílců prstenců nebo rámů pod poklopy a mříže, výšky do 100 mm</t>
  </si>
  <si>
    <t>-1475420655</t>
  </si>
  <si>
    <t>https://podminky.urs.cz/item/CS_URS_2024_01/452112111</t>
  </si>
  <si>
    <t>"Dle výpisu šachet D4 TBW.Q1 63/6:" 1</t>
  </si>
  <si>
    <t>"Dle výpisu šachet D4 TBW.Q1 63/8:" 1</t>
  </si>
  <si>
    <t>"Dle výpisu šachet D4 TBW.Q1 63/10:" 1</t>
  </si>
  <si>
    <t>30</t>
  </si>
  <si>
    <t>59224011</t>
  </si>
  <si>
    <t>prstenec šachtový vyrovnávací betonový 625x100x60mm</t>
  </si>
  <si>
    <t>-1451128129</t>
  </si>
  <si>
    <t>31</t>
  </si>
  <si>
    <t>59224012</t>
  </si>
  <si>
    <t>prstenec šachtový vyrovnávací betonový 625x100x80mm</t>
  </si>
  <si>
    <t>636883699</t>
  </si>
  <si>
    <t>32</t>
  </si>
  <si>
    <t>59224013</t>
  </si>
  <si>
    <t>prstenec šachtový vyrovnávací betonový 625x100x100mm</t>
  </si>
  <si>
    <t>265084357</t>
  </si>
  <si>
    <t>33</t>
  </si>
  <si>
    <t>452112122</t>
  </si>
  <si>
    <t>Osazení betonových dílců prstenců nebo rámů pod poklopy a mříže, výšky přes 100 do 200 mm</t>
  </si>
  <si>
    <t>1415865585</t>
  </si>
  <si>
    <t>https://podminky.urs.cz/item/CS_URS_2024_01/452112122</t>
  </si>
  <si>
    <t>"Dle výpisu šachet D4 TBW.Q1 63/12:" 1</t>
  </si>
  <si>
    <t>34</t>
  </si>
  <si>
    <t>59224188</t>
  </si>
  <si>
    <t>prstenec šachtový vyrovnávací betonový 625x120x120mm</t>
  </si>
  <si>
    <t>-1404258517</t>
  </si>
  <si>
    <t>35</t>
  </si>
  <si>
    <t>452311131</t>
  </si>
  <si>
    <t>Podkladní a zajišťovací konstrukce z betonu prostého v otevřeném výkopu bez zvýšených nároků na prostředí desky pod potrubí, stoky a drobné objekty z betonu tř. C 12/15</t>
  </si>
  <si>
    <t>-1259282972</t>
  </si>
  <si>
    <t>https://podminky.urs.cz/item/CS_URS_2024_01/452311131</t>
  </si>
  <si>
    <t>"Lože šachet typických DN 1500 dle výpisu šachet (vzorové výkresy) D4:" (4)*2,6*2*0,1</t>
  </si>
  <si>
    <t>"Potrubí řad dle D2, D3 - podkladní beton:" 165,8*2,6*0,1</t>
  </si>
  <si>
    <t>36</t>
  </si>
  <si>
    <t>452312131</t>
  </si>
  <si>
    <t>Podkladní a zajišťovací konstrukce z betonu prostého v otevřeném výkopu bez zvýšených nároků na prostředí sedlové lože pod potrubí z betonu tř. C 12/15</t>
  </si>
  <si>
    <t>1407730548</t>
  </si>
  <si>
    <t>https://podminky.urs.cz/item/CS_URS_2024_01/452312131</t>
  </si>
  <si>
    <t>"Potrubí řad dle D2, D3 - sedlové lože:" 165,8*1,032</t>
  </si>
  <si>
    <t>Trubní vedení</t>
  </si>
  <si>
    <t>37</t>
  </si>
  <si>
    <t>822492112</t>
  </si>
  <si>
    <t>Montáž potrubí z trub železobetonových hrdlových v otevřeném výkopu ve sklonu do 20 % s integrovaným pryžovým těsněním DN 1000</t>
  </si>
  <si>
    <t>1264820514</t>
  </si>
  <si>
    <t>https://podminky.urs.cz/item/CS_URS_2024_01/822492112</t>
  </si>
  <si>
    <t>38</t>
  </si>
  <si>
    <t>59222003</t>
  </si>
  <si>
    <t>trouba ŽB hrdlová DN 1000</t>
  </si>
  <si>
    <t>1793297179</t>
  </si>
  <si>
    <t>165,8*1,01 'Přepočtené koeficientem množství</t>
  </si>
  <si>
    <t>39</t>
  </si>
  <si>
    <t>871313123</t>
  </si>
  <si>
    <t>Montáž kanalizačního potrubí z tvrdého PVC-U hladkého plnostěnného tuhost SN 12 DN 160</t>
  </si>
  <si>
    <t>2053179687</t>
  </si>
  <si>
    <t>https://podminky.urs.cz/item/CS_URS_2024_01/871313123</t>
  </si>
  <si>
    <t>"Přípojky P1, P2 dle D1, D2:" (20+15)</t>
  </si>
  <si>
    <t>40</t>
  </si>
  <si>
    <t>28612003</t>
  </si>
  <si>
    <t>trubka kanalizační PVC plnostěnná třívrstvá DN 160x3000mm SN12</t>
  </si>
  <si>
    <t>-1541180339</t>
  </si>
  <si>
    <t>35*1,05 'Přepočtené koeficientem množství</t>
  </si>
  <si>
    <t>41</t>
  </si>
  <si>
    <t>892492121</t>
  </si>
  <si>
    <t>Tlakové zkoušky vzduchem těsnícími vaky ucpávkovými DN 1000</t>
  </si>
  <si>
    <t>úsek</t>
  </si>
  <si>
    <t>1155632676</t>
  </si>
  <si>
    <t>https://podminky.urs.cz/item/CS_URS_2024_01/892492121</t>
  </si>
  <si>
    <t>42</t>
  </si>
  <si>
    <t>892493122</t>
  </si>
  <si>
    <t>Proplach a dezinfekce vodovodního potrubí DN 1000</t>
  </si>
  <si>
    <t>875838972</t>
  </si>
  <si>
    <t>https://podminky.urs.cz/item/CS_URS_2024_01/892493122</t>
  </si>
  <si>
    <t>43</t>
  </si>
  <si>
    <t>894410121</t>
  </si>
  <si>
    <t>Osazení betonových dílců šachet kanalizačních dno DN 1500, výšky 1400 mm</t>
  </si>
  <si>
    <t>-2112823816</t>
  </si>
  <si>
    <t>https://podminky.urs.cz/item/CS_URS_2024_01/894410121</t>
  </si>
  <si>
    <t>"Dle výpisu šachet D4 dle přesné specifikace: TBZ-Q.1 150/1388 KOM (výroba na zakázku):" 3</t>
  </si>
  <si>
    <t>44</t>
  </si>
  <si>
    <t>R592001</t>
  </si>
  <si>
    <t>dno betonové šachty DN 1500 TBZ-Q.1 150/1388 KOM</t>
  </si>
  <si>
    <t>-128493674</t>
  </si>
  <si>
    <t>45</t>
  </si>
  <si>
    <t>894410211</t>
  </si>
  <si>
    <t>Osazení betonových dílců šachet kanalizačních skruž rovná DN 1000, výšky 250 mm</t>
  </si>
  <si>
    <t>-539179673</t>
  </si>
  <si>
    <t>https://podminky.urs.cz/item/CS_URS_2024_01/894410211</t>
  </si>
  <si>
    <t>"Dle výpisu šachet D4 TBS-Q.1 100/25 (se stupadly):" 1</t>
  </si>
  <si>
    <t>46</t>
  </si>
  <si>
    <t>59224160</t>
  </si>
  <si>
    <t>skruž betonová kanalizační se stupadly 100x25x12cm</t>
  </si>
  <si>
    <t>-1873944460</t>
  </si>
  <si>
    <t>47</t>
  </si>
  <si>
    <t>894410212</t>
  </si>
  <si>
    <t>Osazení betonových dílců šachet kanalizačních skruž rovná DN 1000, výšky 500 mm</t>
  </si>
  <si>
    <t>-2013987129</t>
  </si>
  <si>
    <t>https://podminky.urs.cz/item/CS_URS_2024_01/894410212</t>
  </si>
  <si>
    <t>"Dle výpisu šachet D4 TBS-Q.1 100/50 (se stupadly):" 1</t>
  </si>
  <si>
    <t>48</t>
  </si>
  <si>
    <t>59224161</t>
  </si>
  <si>
    <t>skruž betonová kanalizační se stupadly 100x50x12cm</t>
  </si>
  <si>
    <t>250237988</t>
  </si>
  <si>
    <t>49</t>
  </si>
  <si>
    <t>894410232</t>
  </si>
  <si>
    <t>Osazení betonových dílců šachet kanalizačních skruž přechodová (konus) DN 1000</t>
  </si>
  <si>
    <t>1595572843</t>
  </si>
  <si>
    <t>https://podminky.urs.cz/item/CS_URS_2024_01/894410232</t>
  </si>
  <si>
    <t>"Dle výpisu šachet D4: TBR-Q.1 100-63/58:" 2</t>
  </si>
  <si>
    <t>50</t>
  </si>
  <si>
    <t>59224312</t>
  </si>
  <si>
    <t>konus betonové šachty DN 1000 kanalizační 100x62,5x58cm tl stěny 12 stupadla poplastovaná</t>
  </si>
  <si>
    <t>-1417958443</t>
  </si>
  <si>
    <t>51</t>
  </si>
  <si>
    <t>59224348</t>
  </si>
  <si>
    <t>těsnění elastomerové pro spojení šachetních dílů DN 1000</t>
  </si>
  <si>
    <t>-994073961</t>
  </si>
  <si>
    <t>"Dle výpisu šachet D4:" 5</t>
  </si>
  <si>
    <t>52</t>
  </si>
  <si>
    <t>894410302</t>
  </si>
  <si>
    <t>Osazení betonových dílců šachet kanalizačních deska zákrytová DN 1000</t>
  </si>
  <si>
    <t>-311054748</t>
  </si>
  <si>
    <t>https://podminky.urs.cz/item/CS_URS_2024_01/894410302</t>
  </si>
  <si>
    <t>"Dle výpisu šachet D4: TZK-Q.1 100-63/17:" 1</t>
  </si>
  <si>
    <t>53</t>
  </si>
  <si>
    <t>59224315</t>
  </si>
  <si>
    <t>deska betonová zákrytová pro kruhové šachty 100/62,5x16,5cm</t>
  </si>
  <si>
    <t>-105362009</t>
  </si>
  <si>
    <t>54</t>
  </si>
  <si>
    <t>894410312</t>
  </si>
  <si>
    <t>Osazení betonových dílců šachet kanalizačních deska přechodová DN 1500</t>
  </si>
  <si>
    <t>1598122103</t>
  </si>
  <si>
    <t>https://podminky.urs.cz/item/CS_URS_2024_01/894410312</t>
  </si>
  <si>
    <t>"Dle výpisu šachet D4: TZK-Q.1 150-100/25:" 3</t>
  </si>
  <si>
    <t>55</t>
  </si>
  <si>
    <t>59224433</t>
  </si>
  <si>
    <t>deska betonová přechodová šachty DN 1500 kanalizační 180/100x25cm</t>
  </si>
  <si>
    <t>-922529662</t>
  </si>
  <si>
    <t>56</t>
  </si>
  <si>
    <t>59224342</t>
  </si>
  <si>
    <t>těsnění elastomerové pro spojení šachetních dílů DN 1500</t>
  </si>
  <si>
    <t>113021236</t>
  </si>
  <si>
    <t>"Dle výpisu šachet D4:" 3</t>
  </si>
  <si>
    <t>57</t>
  </si>
  <si>
    <t>899104112</t>
  </si>
  <si>
    <t>Osazení poklopů litinových, ocelových nebo železobetonových včetně rámů pro třídu zatížení D400, E600</t>
  </si>
  <si>
    <t>743728777</t>
  </si>
  <si>
    <t>https://podminky.urs.cz/item/CS_URS_2024_01/899104112</t>
  </si>
  <si>
    <t>"Dle výpisu šachet specifikace dle D4 D400 bez odvětrání:" 3</t>
  </si>
  <si>
    <t>58</t>
  </si>
  <si>
    <t>55241017</t>
  </si>
  <si>
    <t>poklop šachtový litinový kruhový DN 600 bez ventilace tř D400 pro běžný provoz</t>
  </si>
  <si>
    <t>-987906928</t>
  </si>
  <si>
    <t>59</t>
  </si>
  <si>
    <t>899722112</t>
  </si>
  <si>
    <t>Krytí potrubí z plastů výstražnou fólií z PVC šířky přes 20 do 25 cm</t>
  </si>
  <si>
    <t>568012127</t>
  </si>
  <si>
    <t>https://podminky.urs.cz/item/CS_URS_2024_01/899722112</t>
  </si>
  <si>
    <t>60</t>
  </si>
  <si>
    <t>899910211</t>
  </si>
  <si>
    <t>Výplň potrubí trub betonových, litinových nebo kameninových cementopopílkovou suspenzí pod tlakem, délky do 50 m</t>
  </si>
  <si>
    <t>260639221</t>
  </si>
  <si>
    <t>https://podminky.urs.cz/item/CS_URS_2024_01/899910211</t>
  </si>
  <si>
    <t>"Rušení stávajícího potrubí dle D1:" 180*PI*0,5*0,5</t>
  </si>
  <si>
    <t>Ostatní konstrukce, bourání</t>
  </si>
  <si>
    <t>61</t>
  </si>
  <si>
    <t>R900101</t>
  </si>
  <si>
    <t>Demontáž, rozebrání a rozpojení stávajícího potrubí přípojek včetně vytažení z výkopů, odvozu a likvidace vznilklé suti, včetně všech souvisejících konstrukcí a prací</t>
  </si>
  <si>
    <t>-797776695</t>
  </si>
  <si>
    <t>62</t>
  </si>
  <si>
    <t>R900102</t>
  </si>
  <si>
    <t>Dodávka a montáž propojení stávajícího a nového úseku přípojek včetně úpravy konce stávající přípojky včetně všech souvisejících konstrukcí a prací</t>
  </si>
  <si>
    <t>-463609259</t>
  </si>
  <si>
    <t>"Přípojky P1, P2 dle D1, D2:" 2</t>
  </si>
  <si>
    <t>63</t>
  </si>
  <si>
    <t>R900103</t>
  </si>
  <si>
    <t>Dodávka a montáž napojení nových přípojek do řadu pomocí tvarovky včetně výřezu otvoru a jeho zapravení do potrubí řadu, včetně odvozu a likvidace vzniklé suti, včetně všech souvisejících konstrukcí a prací</t>
  </si>
  <si>
    <t>-2121297667</t>
  </si>
  <si>
    <t>64</t>
  </si>
  <si>
    <t>R900104</t>
  </si>
  <si>
    <t>Ubourání stávajícího potrubí řadu u šachty Š4A včetně vytažení vzniklé suti, odvozu a likvidace vzniklé suti včetně všech souvisejících konstrukcí a prací</t>
  </si>
  <si>
    <t>1991675994</t>
  </si>
  <si>
    <t>65</t>
  </si>
  <si>
    <t>R900105</t>
  </si>
  <si>
    <t>Dodávka a montáž koordinace napojení na šachtu ŠD1 včetně všech souvisejících konstrukcí a prací</t>
  </si>
  <si>
    <t>1700471466</t>
  </si>
  <si>
    <t>997</t>
  </si>
  <si>
    <t>Přesun sutě</t>
  </si>
  <si>
    <t>66</t>
  </si>
  <si>
    <t>997221561</t>
  </si>
  <si>
    <t>Vodorovná doprava suti bez naložení, ale se složením a s hrubým urovnáním z kusových materiálů, na vzdálenost do 1 km</t>
  </si>
  <si>
    <t>-2025133775</t>
  </si>
  <si>
    <t>https://podminky.urs.cz/item/CS_URS_2024_01/997221561</t>
  </si>
  <si>
    <t>67</t>
  </si>
  <si>
    <t>997221569</t>
  </si>
  <si>
    <t>Vodorovná doprava suti bez naložení, ale se složením a s hrubým urovnáním Příplatek k ceně za každý další započatý 1 km přes 1 km</t>
  </si>
  <si>
    <t>-2029813663</t>
  </si>
  <si>
    <t>https://podminky.urs.cz/item/CS_URS_2024_01/997221569</t>
  </si>
  <si>
    <t>11,7*4 'Přepočtené koeficientem množství</t>
  </si>
  <si>
    <t>68</t>
  </si>
  <si>
    <t>997013811</t>
  </si>
  <si>
    <t>Poplatek za uložení stavebního odpadu na skládce (skládkovné) dřevěného zatříděného do Katalogu odpadů pod kódem 17 02 01</t>
  </si>
  <si>
    <t>556893797</t>
  </si>
  <si>
    <t>https://podminky.urs.cz/item/CS_URS_2024_01/997013811</t>
  </si>
  <si>
    <t>73</t>
  </si>
  <si>
    <t>R997001</t>
  </si>
  <si>
    <t>Poplatek za uložení stavebního odpadu na skládce (skládkovné) dřevěného zatříděného do Katalogu odpadů pod kódem 17 02 01, příplatek za uložení nebezpečného odpadu zatříděného pod kódem 17 02 04</t>
  </si>
  <si>
    <t>-1623295806</t>
  </si>
  <si>
    <t>998</t>
  </si>
  <si>
    <t>Přesun hmot</t>
  </si>
  <si>
    <t>69</t>
  </si>
  <si>
    <t>998274101</t>
  </si>
  <si>
    <t>Přesun hmot pro trubní vedení hloubené z trub betonových nebo železobetonových pro vodovody nebo kanalizace v otevřeném výkopu dopravní vzdálenost do 15 m</t>
  </si>
  <si>
    <t>-1753788121</t>
  </si>
  <si>
    <t>https://podminky.urs.cz/item/CS_URS_2024_01/998274101</t>
  </si>
  <si>
    <t>PSV</t>
  </si>
  <si>
    <t>Práce a dodávky PSV</t>
  </si>
  <si>
    <t>713</t>
  </si>
  <si>
    <t>Izolace tepelné</t>
  </si>
  <si>
    <t>70</t>
  </si>
  <si>
    <t>713131151</t>
  </si>
  <si>
    <t>Montáž tepelné izolace stěn rohožemi, pásy, deskami, dílci, bloky (izolační materiál ve specifikaci) vložením jednovrstvě</t>
  </si>
  <si>
    <t>1500225649</t>
  </si>
  <si>
    <t>https://podminky.urs.cz/item/CS_URS_2024_01/713131151</t>
  </si>
  <si>
    <t>"Potrubí řad dle D2, D3 - sedlové lože:" 165,8*2*0,45</t>
  </si>
  <si>
    <t>71</t>
  </si>
  <si>
    <t>28375816</t>
  </si>
  <si>
    <t>deska EPS S pro aplikace bez zatížení λ=0,042-0,043 tl 50mm</t>
  </si>
  <si>
    <t>-859876729</t>
  </si>
  <si>
    <t>149,22*1,05 'Přepočtené koeficientem množství</t>
  </si>
  <si>
    <t>72</t>
  </si>
  <si>
    <t>998713101</t>
  </si>
  <si>
    <t>Přesun hmot pro izolace tepelné stanovený z hmotnosti přesunovaného materiálu vodorovná dopravní vzdálenost do 50 m s užitím mechanizace v objektech výšky do 6 m</t>
  </si>
  <si>
    <t>-1597537891</t>
  </si>
  <si>
    <t>https://podminky.urs.cz/item/CS_URS_2024_01/998713101</t>
  </si>
  <si>
    <t>002 - Spadišťová šachta Š4A</t>
  </si>
  <si>
    <t xml:space="preserve">    2 - Zakládání</t>
  </si>
  <si>
    <t xml:space="preserve">    3 - Svislé a kompletní konstrukce</t>
  </si>
  <si>
    <t xml:space="preserve">    715 - Izolace proti chemickým vlivům</t>
  </si>
  <si>
    <t>133254104</t>
  </si>
  <si>
    <t>Hloubení zapažených šachet strojně v hornině třídy těžitelnosti I skupiny 3 přes 100 m3</t>
  </si>
  <si>
    <t>1606510675</t>
  </si>
  <si>
    <t>https://podminky.urs.cz/item/CS_URS_2024_01/133254104</t>
  </si>
  <si>
    <t>"Šachta Š4A dle D5:" 4*4*6,25</t>
  </si>
  <si>
    <t>151201202</t>
  </si>
  <si>
    <t>Zřízení pažení stěn výkopu bez rozepření nebo vzepření zátažné, hloubky přes 4 do 8 m</t>
  </si>
  <si>
    <t>-1683126324</t>
  </si>
  <si>
    <t>https://podminky.urs.cz/item/CS_URS_2024_01/151201202</t>
  </si>
  <si>
    <t xml:space="preserve"> "Předpoklad použití kluznicové pažení s využitím rohových kluznic."</t>
  </si>
  <si>
    <t>151201212</t>
  </si>
  <si>
    <t>Odstranění pažení stěn výkopu bez rozepření nebo vzepření s uložením pažin na vzdálenost do 3 m od okraje výkopu zátažné, hloubky přes 4 do 8 m</t>
  </si>
  <si>
    <t>-1986417761</t>
  </si>
  <si>
    <t>https://podminky.urs.cz/item/CS_URS_2024_01/151201212</t>
  </si>
  <si>
    <t>-1994694934</t>
  </si>
  <si>
    <t>"Zásypy zpětně použitou vhodnou zeminou:" 65,75</t>
  </si>
  <si>
    <t>-826007020</t>
  </si>
  <si>
    <t>"Zásyp zeminou v nezpevněných plochách:" -65,75</t>
  </si>
  <si>
    <t>-1484276277</t>
  </si>
  <si>
    <t>-655345594</t>
  </si>
  <si>
    <t>"Odvoz přebytečné zeminy na skládku 5 km dle D1:" 34,25</t>
  </si>
  <si>
    <t>34,25*2 'Přepočtené koeficientem množství</t>
  </si>
  <si>
    <t>2081071092</t>
  </si>
  <si>
    <t>-128675160</t>
  </si>
  <si>
    <t>"Odečet vytlačené kubatury"</t>
  </si>
  <si>
    <t>"Šachta Š4A dle D5, lože:" -4*4*0,25</t>
  </si>
  <si>
    <t>"Šachta Š4A dle D5:" -2,2*2,5*5,5</t>
  </si>
  <si>
    <t>Zakládání</t>
  </si>
  <si>
    <t>213141111</t>
  </si>
  <si>
    <t>Zřízení vrstvy z geotextilie filtrační, separační, odvodňovací, ochranné, výztužné nebo protierozní v rovině nebo ve sklonu do 1:5, šířky do 3 m</t>
  </si>
  <si>
    <t>1515922908</t>
  </si>
  <si>
    <t>https://podminky.urs.cz/item/CS_URS_2024_01/213141111</t>
  </si>
  <si>
    <t>"Šachta Š4A dle D5:" 4*4</t>
  </si>
  <si>
    <t>69311082</t>
  </si>
  <si>
    <t>geotextilie netkaná separační, ochranná, filtrační, drenážní PP 500g/m2</t>
  </si>
  <si>
    <t>-163702613</t>
  </si>
  <si>
    <t>16*1,1845 'Přepočtené koeficientem množství</t>
  </si>
  <si>
    <t>213311151</t>
  </si>
  <si>
    <t>Polštáře zhutněné pod základy ze štěrkodrti netříděné</t>
  </si>
  <si>
    <t>-64917422</t>
  </si>
  <si>
    <t>https://podminky.urs.cz/item/CS_URS_2024_01/213311151</t>
  </si>
  <si>
    <t>"Šachta Š4A dle D5 (použita frakce 0/32):" 4*4*0,25</t>
  </si>
  <si>
    <t>Svislé a kompletní konstrukce</t>
  </si>
  <si>
    <t>R300001</t>
  </si>
  <si>
    <t>Dodávka a montáž spadišťové šachty z prefabrikovaných dílců (dno, stěny a přechodová deska) včetně stupadel a předpřipravených otvorů včetně těsnících prvků včetně všech souvisejících konstrukcí a prací</t>
  </si>
  <si>
    <t>kpl</t>
  </si>
  <si>
    <t>-163853546</t>
  </si>
  <si>
    <t>"Šachta Š4A dle D5:" 1</t>
  </si>
  <si>
    <t>1286561289</t>
  </si>
  <si>
    <t>"Dle výpisu šachet D5 TBW.Q1 63/4:" 1</t>
  </si>
  <si>
    <t>"Dle výpisu šachet D5 TBW.Q1 63/10:" 1</t>
  </si>
  <si>
    <t>59224010</t>
  </si>
  <si>
    <t>prstenec šachtový vyrovnávací betonový 625x100x40mm</t>
  </si>
  <si>
    <t>1064111440</t>
  </si>
  <si>
    <t>"Dle výpisu šachet D4 TBW.Q1 63/4:" 1</t>
  </si>
  <si>
    <t>1494249101</t>
  </si>
  <si>
    <t>-767856177</t>
  </si>
  <si>
    <t>"Dle výpisu šachet D5 TBS-Q.1 100/25 (se stupadly):" 1</t>
  </si>
  <si>
    <t>-1874967157</t>
  </si>
  <si>
    <t>-982517180</t>
  </si>
  <si>
    <t>"Dle výpisu šachet D5: TBR-Q.1 100-63/58:" 1</t>
  </si>
  <si>
    <t>-1349832224</t>
  </si>
  <si>
    <t>"Dle výpisu šachet D5: TBR-Q.1 100-63/58:" 2</t>
  </si>
  <si>
    <t>-1340948589</t>
  </si>
  <si>
    <t>"Dle výpisu šachet D5:" 2</t>
  </si>
  <si>
    <t>869003628</t>
  </si>
  <si>
    <t>"Dle výpisu šachet specifikace dle D5 D400 bez odvětrání:" 1</t>
  </si>
  <si>
    <t>195904086</t>
  </si>
  <si>
    <t>R900106</t>
  </si>
  <si>
    <t>Dodávka a montáž šachtové vložky DN1000 pro betonové potrubí včetně všech souvisejících konstrukcí a prací</t>
  </si>
  <si>
    <t>-463832428</t>
  </si>
  <si>
    <t>1777420657</t>
  </si>
  <si>
    <t>715</t>
  </si>
  <si>
    <t>Izolace proti chemickým vlivům</t>
  </si>
  <si>
    <t>715174012</t>
  </si>
  <si>
    <t>Provedení izolace stavebních konstrukcí speciální obklady nádrží, kanálů nebo šachet do tmelů, s úpravou spár čedičovými tl. 25 až 40 mm</t>
  </si>
  <si>
    <t>612491481</t>
  </si>
  <si>
    <t>https://podminky.urs.cz/item/CS_URS_2024_01/715174012</t>
  </si>
  <si>
    <t>63232811</t>
  </si>
  <si>
    <t>dlaždice z taveného čediče průmyslové jemný rastr 250x250x22mm</t>
  </si>
  <si>
    <t>1425940648</t>
  </si>
  <si>
    <t>8*1,08 'Přepočtené koeficientem množství</t>
  </si>
  <si>
    <t>715174022</t>
  </si>
  <si>
    <t>Provedení izolace stavebních konstrukcí speciální dlažbami do tmelů, s úpravou spár čedičovými tl. 25 až 40 mm</t>
  </si>
  <si>
    <t>-833365668</t>
  </si>
  <si>
    <t>https://podminky.urs.cz/item/CS_URS_2024_01/715174022</t>
  </si>
  <si>
    <t>-974306310</t>
  </si>
  <si>
    <t>3,5*1,08 'Přepočtené koeficientem množství</t>
  </si>
  <si>
    <t>715189013</t>
  </si>
  <si>
    <t>Příplatek k cenám provedení izolace stavebních konstrukcí za ztíženou montáž při provádění izolací obkladů, vyzdívek, přizdívek nebo dlažeb při rozsahu celkové výměry do 30 m2 na objektu</t>
  </si>
  <si>
    <t>349133207</t>
  </si>
  <si>
    <t>https://podminky.urs.cz/item/CS_URS_2024_01/715189013</t>
  </si>
  <si>
    <t>998715101</t>
  </si>
  <si>
    <t>Přesun hmot pro izolace proti chemickým vlivům stanovený z hmotnosti přesunovaného materiálu vodorovná dopravní vzdálenost do 50 m základní v objektech výšky do 6 m</t>
  </si>
  <si>
    <t>1811686082</t>
  </si>
  <si>
    <t>https://podminky.urs.cz/item/CS_URS_2024_01/998715101</t>
  </si>
  <si>
    <t>090 -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</si>
  <si>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</si>
  <si>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</si>
  <si>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</si>
  <si>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</si>
  <si>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 včetně skládek materiálů a zabezpečení staveniště</t>
  </si>
  <si>
    <t>soubor</t>
  </si>
  <si>
    <t>19195930</t>
  </si>
  <si>
    <t>900002</t>
  </si>
  <si>
    <t>Provoz zařízení staveniště včetně dodávky, montáže a rozebrání provizorních komunikací, včetně montáže, pronájmu a údržby a demontáže dočasného oplocení, včetně zázemí vedení stavby, zázemí pracovníků a podobně</t>
  </si>
  <si>
    <t>150827366</t>
  </si>
  <si>
    <t>900003</t>
  </si>
  <si>
    <t>Odstranění zařízení staveniště včetně skládek materiálu a uvedení do původního stavu</t>
  </si>
  <si>
    <t>17467608</t>
  </si>
  <si>
    <t>900004</t>
  </si>
  <si>
    <t>Předání a převzetí zařízení staveniště</t>
  </si>
  <si>
    <t>-686374841</t>
  </si>
  <si>
    <t>900005</t>
  </si>
  <si>
    <t>Zhotovení dokumentace skutečného provedení stavby</t>
  </si>
  <si>
    <t>-1617534942</t>
  </si>
  <si>
    <t>900006</t>
  </si>
  <si>
    <t>Geodetické zaměření skutečného provedení stavby včetně zpracování geometrického plánu</t>
  </si>
  <si>
    <t>1669572998</t>
  </si>
  <si>
    <t>900007</t>
  </si>
  <si>
    <t>Náklady související s pořízením dílenské dokumentace prvků šachty Š4A a pažení pro výkop pro šachtu včetně statického posouzení</t>
  </si>
  <si>
    <t>-2070044057</t>
  </si>
  <si>
    <t>900008</t>
  </si>
  <si>
    <t>Zaměření a vytýčení stávajících inženýrských sítí včetně stávajíícho vodovodního řadu za přítomnosti oprávněných osob investora a dodavatele</t>
  </si>
  <si>
    <t>147043009</t>
  </si>
  <si>
    <t>900009</t>
  </si>
  <si>
    <t>Provedení nasondování stávající dešťové kanalizace v místě umístění nové šachty Š4A</t>
  </si>
  <si>
    <t>-112595480</t>
  </si>
  <si>
    <t>900010</t>
  </si>
  <si>
    <t>Veškeré projektem předepsané komplexní zkoušky, revize a odběry vzorků a provádění rozborů včetně předání veškeré dokumentace, včetně nákladů na použité chemikálie (certifikace, protokoly a rev. zprávy) prokazující soulad s proj. dokumentací a plat. předpisy</t>
  </si>
  <si>
    <t>686766436</t>
  </si>
  <si>
    <t>900011</t>
  </si>
  <si>
    <t>Dočasná dopravní opatření včetně značení a provozní vlivy, náklady a poplatky spojené s užíváním veřejných ploch, výstražné osvětlení apod včetně vypracování dokumntace DIO a DIR</t>
  </si>
  <si>
    <t>360737996</t>
  </si>
  <si>
    <t>900012</t>
  </si>
  <si>
    <t>Užívání veřejných prostranství a ploch, poplatky spojené se záborem komunikací místních a komunikací II a III třídy, či tříd vyšších</t>
  </si>
  <si>
    <t>1406615492</t>
  </si>
  <si>
    <t>900013</t>
  </si>
  <si>
    <t>Vytýčení všech částí díla akreditovaným geodetem</t>
  </si>
  <si>
    <t>-2068271198</t>
  </si>
  <si>
    <t>900014</t>
  </si>
  <si>
    <t>Náklady spojené s případným čerpáním podzemních vod při přítocích vody do výkopu</t>
  </si>
  <si>
    <t>391100285</t>
  </si>
  <si>
    <t>900015</t>
  </si>
  <si>
    <t>Převzetí a předání díla</t>
  </si>
  <si>
    <t>997562254</t>
  </si>
  <si>
    <t>900016</t>
  </si>
  <si>
    <t>Kompletační, koordinační a inženýrská činnost</t>
  </si>
  <si>
    <t>41560467</t>
  </si>
  <si>
    <t>900017</t>
  </si>
  <si>
    <t>Náklady spojené s úpravou ploch dotčených stavbou, rozebírání a obnova drobných stavebních objektů, odstranění křovin a dřevin včetně odvozu a likvidace, zajištění kmenů a kořenového systému stávajících porostů</t>
  </si>
  <si>
    <t>-813539378</t>
  </si>
  <si>
    <t>900018</t>
  </si>
  <si>
    <t>Náklady spojené s pasportizací objektů potenciálně dotčených stavební činností</t>
  </si>
  <si>
    <t>512</t>
  </si>
  <si>
    <t>1395634452</t>
  </si>
  <si>
    <t>900019</t>
  </si>
  <si>
    <t>Náklady spojené s dodatečnou úpravou šachty Š4A pro případ čerpání povrchové vody (vyvrtání otvoru a jeho následné zapravení) náklady spojené s případným čerpáním povrchových vod a pohotovostí čerpadel</t>
  </si>
  <si>
    <t>-69516967</t>
  </si>
  <si>
    <t>900020</t>
  </si>
  <si>
    <t>Zkoušky zhutnění obsypů, zásypů a statické zatěžovací zkoušky komunikací</t>
  </si>
  <si>
    <t>60251009</t>
  </si>
  <si>
    <t>900021</t>
  </si>
  <si>
    <t>Provedení kamerové zkoušky kanalizace včetně vyhotovení a předání protokolu o zkoušce</t>
  </si>
  <si>
    <t>1778559281</t>
  </si>
  <si>
    <t>900023</t>
  </si>
  <si>
    <t>Náklady vzniklé v souvislosti s realizací stavby, uvedení dotčených ploch do původního stavu, průběžné a finální čištění komunikací, zalévání a kosení zeleně</t>
  </si>
  <si>
    <t>156353</t>
  </si>
  <si>
    <t>900024</t>
  </si>
  <si>
    <t>Náklady vzniklé v souvislosti nutným zkrácením a frézováním trub na odpovídající délky včetně odvozu a likvidace vzniklého odpadu</t>
  </si>
  <si>
    <t>1658389794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</si>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</sst>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90" TargetMode="External" /><Relationship Id="rId2" Type="http://schemas.openxmlformats.org/officeDocument/2006/relationships/hyperlink" Target="https://podminky.urs.cz/item/CS_URS_2024_01/119001421" TargetMode="External" /><Relationship Id="rId3" Type="http://schemas.openxmlformats.org/officeDocument/2006/relationships/hyperlink" Target="https://podminky.urs.cz/item/CS_URS_2024_01/121151103" TargetMode="External" /><Relationship Id="rId4" Type="http://schemas.openxmlformats.org/officeDocument/2006/relationships/hyperlink" Target="https://podminky.urs.cz/item/CS_URS_2024_01/122251106" TargetMode="External" /><Relationship Id="rId5" Type="http://schemas.openxmlformats.org/officeDocument/2006/relationships/hyperlink" Target="https://podminky.urs.cz/item/CS_URS_2024_01/132254206" TargetMode="External" /><Relationship Id="rId6" Type="http://schemas.openxmlformats.org/officeDocument/2006/relationships/hyperlink" Target="https://podminky.urs.cz/item/CS_URS_2024_01/139001101" TargetMode="External" /><Relationship Id="rId7" Type="http://schemas.openxmlformats.org/officeDocument/2006/relationships/hyperlink" Target="https://podminky.urs.cz/item/CS_URS_2024_01/151811131" TargetMode="External" /><Relationship Id="rId8" Type="http://schemas.openxmlformats.org/officeDocument/2006/relationships/hyperlink" Target="https://podminky.urs.cz/item/CS_URS_2024_01/151811133" TargetMode="External" /><Relationship Id="rId9" Type="http://schemas.openxmlformats.org/officeDocument/2006/relationships/hyperlink" Target="https://podminky.urs.cz/item/CS_URS_2024_01/151811231" TargetMode="External" /><Relationship Id="rId10" Type="http://schemas.openxmlformats.org/officeDocument/2006/relationships/hyperlink" Target="https://podminky.urs.cz/item/CS_URS_2024_01/151811233" TargetMode="External" /><Relationship Id="rId11" Type="http://schemas.openxmlformats.org/officeDocument/2006/relationships/hyperlink" Target="https://podminky.urs.cz/item/CS_URS_2023_02/162251101" TargetMode="External" /><Relationship Id="rId12" Type="http://schemas.openxmlformats.org/officeDocument/2006/relationships/hyperlink" Target="https://podminky.urs.cz/item/CS_URS_2024_01/162651112" TargetMode="External" /><Relationship Id="rId13" Type="http://schemas.openxmlformats.org/officeDocument/2006/relationships/hyperlink" Target="https://podminky.urs.cz/item/CS_URS_2024_01/167151101" TargetMode="External" /><Relationship Id="rId14" Type="http://schemas.openxmlformats.org/officeDocument/2006/relationships/hyperlink" Target="https://podminky.urs.cz/item/CS_URS_2024_01/171201231" TargetMode="External" /><Relationship Id="rId15" Type="http://schemas.openxmlformats.org/officeDocument/2006/relationships/hyperlink" Target="https://podminky.urs.cz/item/CS_URS_2024_01/171251201" TargetMode="External" /><Relationship Id="rId16" Type="http://schemas.openxmlformats.org/officeDocument/2006/relationships/hyperlink" Target="https://podminky.urs.cz/item/CS_URS_2024_01/174151101" TargetMode="External" /><Relationship Id="rId17" Type="http://schemas.openxmlformats.org/officeDocument/2006/relationships/hyperlink" Target="https://podminky.urs.cz/item/CS_URS_2024_01/174151101" TargetMode="External" /><Relationship Id="rId18" Type="http://schemas.openxmlformats.org/officeDocument/2006/relationships/hyperlink" Target="https://podminky.urs.cz/item/CS_URS_2024_01/175151101" TargetMode="External" /><Relationship Id="rId19" Type="http://schemas.openxmlformats.org/officeDocument/2006/relationships/hyperlink" Target="https://podminky.urs.cz/item/CS_URS_2024_01/181111111" TargetMode="External" /><Relationship Id="rId20" Type="http://schemas.openxmlformats.org/officeDocument/2006/relationships/hyperlink" Target="https://podminky.urs.cz/item/CS_URS_2024_01/181351003" TargetMode="External" /><Relationship Id="rId21" Type="http://schemas.openxmlformats.org/officeDocument/2006/relationships/hyperlink" Target="https://podminky.urs.cz/item/CS_URS_2024_01/181411131" TargetMode="External" /><Relationship Id="rId22" Type="http://schemas.openxmlformats.org/officeDocument/2006/relationships/hyperlink" Target="https://podminky.urs.cz/item/CS_URS_2024_01/451573111" TargetMode="External" /><Relationship Id="rId23" Type="http://schemas.openxmlformats.org/officeDocument/2006/relationships/hyperlink" Target="https://podminky.urs.cz/item/CS_URS_2024_01/452111121" TargetMode="External" /><Relationship Id="rId24" Type="http://schemas.openxmlformats.org/officeDocument/2006/relationships/hyperlink" Target="https://podminky.urs.cz/item/CS_URS_2024_01/452112111" TargetMode="External" /><Relationship Id="rId25" Type="http://schemas.openxmlformats.org/officeDocument/2006/relationships/hyperlink" Target="https://podminky.urs.cz/item/CS_URS_2024_01/452112122" TargetMode="External" /><Relationship Id="rId26" Type="http://schemas.openxmlformats.org/officeDocument/2006/relationships/hyperlink" Target="https://podminky.urs.cz/item/CS_URS_2024_01/452311131" TargetMode="External" /><Relationship Id="rId27" Type="http://schemas.openxmlformats.org/officeDocument/2006/relationships/hyperlink" Target="https://podminky.urs.cz/item/CS_URS_2024_01/452312131" TargetMode="External" /><Relationship Id="rId28" Type="http://schemas.openxmlformats.org/officeDocument/2006/relationships/hyperlink" Target="https://podminky.urs.cz/item/CS_URS_2024_01/822492112" TargetMode="External" /><Relationship Id="rId29" Type="http://schemas.openxmlformats.org/officeDocument/2006/relationships/hyperlink" Target="https://podminky.urs.cz/item/CS_URS_2024_01/871313123" TargetMode="External" /><Relationship Id="rId30" Type="http://schemas.openxmlformats.org/officeDocument/2006/relationships/hyperlink" Target="https://podminky.urs.cz/item/CS_URS_2024_01/892492121" TargetMode="External" /><Relationship Id="rId31" Type="http://schemas.openxmlformats.org/officeDocument/2006/relationships/hyperlink" Target="https://podminky.urs.cz/item/CS_URS_2024_01/892493122" TargetMode="External" /><Relationship Id="rId32" Type="http://schemas.openxmlformats.org/officeDocument/2006/relationships/hyperlink" Target="https://podminky.urs.cz/item/CS_URS_2024_01/894410121" TargetMode="External" /><Relationship Id="rId33" Type="http://schemas.openxmlformats.org/officeDocument/2006/relationships/hyperlink" Target="https://podminky.urs.cz/item/CS_URS_2024_01/894410211" TargetMode="External" /><Relationship Id="rId34" Type="http://schemas.openxmlformats.org/officeDocument/2006/relationships/hyperlink" Target="https://podminky.urs.cz/item/CS_URS_2024_01/894410212" TargetMode="External" /><Relationship Id="rId35" Type="http://schemas.openxmlformats.org/officeDocument/2006/relationships/hyperlink" Target="https://podminky.urs.cz/item/CS_URS_2024_01/894410232" TargetMode="External" /><Relationship Id="rId36" Type="http://schemas.openxmlformats.org/officeDocument/2006/relationships/hyperlink" Target="https://podminky.urs.cz/item/CS_URS_2024_01/894410302" TargetMode="External" /><Relationship Id="rId37" Type="http://schemas.openxmlformats.org/officeDocument/2006/relationships/hyperlink" Target="https://podminky.urs.cz/item/CS_URS_2024_01/894410312" TargetMode="External" /><Relationship Id="rId38" Type="http://schemas.openxmlformats.org/officeDocument/2006/relationships/hyperlink" Target="https://podminky.urs.cz/item/CS_URS_2024_01/899104112" TargetMode="External" /><Relationship Id="rId39" Type="http://schemas.openxmlformats.org/officeDocument/2006/relationships/hyperlink" Target="https://podminky.urs.cz/item/CS_URS_2024_01/899722112" TargetMode="External" /><Relationship Id="rId40" Type="http://schemas.openxmlformats.org/officeDocument/2006/relationships/hyperlink" Target="https://podminky.urs.cz/item/CS_URS_2024_01/899910211" TargetMode="External" /><Relationship Id="rId41" Type="http://schemas.openxmlformats.org/officeDocument/2006/relationships/hyperlink" Target="https://podminky.urs.cz/item/CS_URS_2024_01/997221561" TargetMode="External" /><Relationship Id="rId42" Type="http://schemas.openxmlformats.org/officeDocument/2006/relationships/hyperlink" Target="https://podminky.urs.cz/item/CS_URS_2024_01/997221569" TargetMode="External" /><Relationship Id="rId43" Type="http://schemas.openxmlformats.org/officeDocument/2006/relationships/hyperlink" Target="https://podminky.urs.cz/item/CS_URS_2024_01/997013811" TargetMode="External" /><Relationship Id="rId44" Type="http://schemas.openxmlformats.org/officeDocument/2006/relationships/hyperlink" Target="https://podminky.urs.cz/item/CS_URS_2024_01/998274101" TargetMode="External" /><Relationship Id="rId45" Type="http://schemas.openxmlformats.org/officeDocument/2006/relationships/hyperlink" Target="https://podminky.urs.cz/item/CS_URS_2024_01/713131151" TargetMode="External" /><Relationship Id="rId46" Type="http://schemas.openxmlformats.org/officeDocument/2006/relationships/hyperlink" Target="https://podminky.urs.cz/item/CS_URS_2024_01/998713101" TargetMode="External" /><Relationship Id="rId4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3254104" TargetMode="External" /><Relationship Id="rId2" Type="http://schemas.openxmlformats.org/officeDocument/2006/relationships/hyperlink" Target="https://podminky.urs.cz/item/CS_URS_2024_01/151201202" TargetMode="External" /><Relationship Id="rId3" Type="http://schemas.openxmlformats.org/officeDocument/2006/relationships/hyperlink" Target="https://podminky.urs.cz/item/CS_URS_2024_01/151201212" TargetMode="External" /><Relationship Id="rId4" Type="http://schemas.openxmlformats.org/officeDocument/2006/relationships/hyperlink" Target="https://podminky.urs.cz/item/CS_URS_2023_02/162251101" TargetMode="External" /><Relationship Id="rId5" Type="http://schemas.openxmlformats.org/officeDocument/2006/relationships/hyperlink" Target="https://podminky.urs.cz/item/CS_URS_2024_01/162651112" TargetMode="External" /><Relationship Id="rId6" Type="http://schemas.openxmlformats.org/officeDocument/2006/relationships/hyperlink" Target="https://podminky.urs.cz/item/CS_URS_2024_01/16715110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71251201" TargetMode="External" /><Relationship Id="rId9" Type="http://schemas.openxmlformats.org/officeDocument/2006/relationships/hyperlink" Target="https://podminky.urs.cz/item/CS_URS_2024_01/174151101" TargetMode="External" /><Relationship Id="rId10" Type="http://schemas.openxmlformats.org/officeDocument/2006/relationships/hyperlink" Target="https://podminky.urs.cz/item/CS_URS_2024_01/213141111" TargetMode="External" /><Relationship Id="rId11" Type="http://schemas.openxmlformats.org/officeDocument/2006/relationships/hyperlink" Target="https://podminky.urs.cz/item/CS_URS_2024_01/213311151" TargetMode="External" /><Relationship Id="rId12" Type="http://schemas.openxmlformats.org/officeDocument/2006/relationships/hyperlink" Target="https://podminky.urs.cz/item/CS_URS_2024_01/452112111" TargetMode="External" /><Relationship Id="rId13" Type="http://schemas.openxmlformats.org/officeDocument/2006/relationships/hyperlink" Target="https://podminky.urs.cz/item/CS_URS_2024_01/894410211" TargetMode="External" /><Relationship Id="rId14" Type="http://schemas.openxmlformats.org/officeDocument/2006/relationships/hyperlink" Target="https://podminky.urs.cz/item/CS_URS_2024_01/894410232" TargetMode="External" /><Relationship Id="rId15" Type="http://schemas.openxmlformats.org/officeDocument/2006/relationships/hyperlink" Target="https://podminky.urs.cz/item/CS_URS_2024_01/899104112" TargetMode="External" /><Relationship Id="rId16" Type="http://schemas.openxmlformats.org/officeDocument/2006/relationships/hyperlink" Target="https://podminky.urs.cz/item/CS_URS_2024_01/998274101" TargetMode="External" /><Relationship Id="rId17" Type="http://schemas.openxmlformats.org/officeDocument/2006/relationships/hyperlink" Target="https://podminky.urs.cz/item/CS_URS_2024_01/715174012" TargetMode="External" /><Relationship Id="rId18" Type="http://schemas.openxmlformats.org/officeDocument/2006/relationships/hyperlink" Target="https://podminky.urs.cz/item/CS_URS_2024_01/715174022" TargetMode="External" /><Relationship Id="rId19" Type="http://schemas.openxmlformats.org/officeDocument/2006/relationships/hyperlink" Target="https://podminky.urs.cz/item/CS_URS_2024_01/715189013" TargetMode="External" /><Relationship Id="rId20" Type="http://schemas.openxmlformats.org/officeDocument/2006/relationships/hyperlink" Target="https://podminky.urs.cz/item/CS_URS_2024_01/998715101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37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38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39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40</v>
      </c>
      <c r="E29" s="50"/>
      <c r="F29" s="35" t="s">
        <v>41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42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43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44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45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47</v>
      </c>
      <c r="U35" s="57"/>
      <c r="V35" s="57"/>
      <c r="W35" s="57"/>
      <c r="X35" s="59" t="s">
        <v>48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2024/035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Šternberk, ulice U Chytiličky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Město Šternberk, k. ú. Lhota u Šternberka [763578]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11. 6. 2024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50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33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51</v>
      </c>
      <c r="D52" s="90"/>
      <c r="E52" s="90"/>
      <c r="F52" s="90"/>
      <c r="G52" s="90"/>
      <c r="H52" s="91"/>
      <c r="I52" s="92" t="s">
        <v>52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53</v>
      </c>
      <c r="AH52" s="90"/>
      <c r="AI52" s="90"/>
      <c r="AJ52" s="90"/>
      <c r="AK52" s="90"/>
      <c r="AL52" s="90"/>
      <c r="AM52" s="90"/>
      <c r="AN52" s="92" t="s">
        <v>54</v>
      </c>
      <c r="AO52" s="90"/>
      <c r="AP52" s="90"/>
      <c r="AQ52" s="94" t="s">
        <v>55</v>
      </c>
      <c r="AR52" s="47"/>
      <c r="AS52" s="95" t="s">
        <v>56</v>
      </c>
      <c r="AT52" s="96" t="s">
        <v>57</v>
      </c>
      <c r="AU52" s="96" t="s">
        <v>58</v>
      </c>
      <c r="AV52" s="96" t="s">
        <v>59</v>
      </c>
      <c r="AW52" s="96" t="s">
        <v>60</v>
      </c>
      <c r="AX52" s="96" t="s">
        <v>61</v>
      </c>
      <c r="AY52" s="96" t="s">
        <v>62</v>
      </c>
      <c r="AZ52" s="96" t="s">
        <v>63</v>
      </c>
      <c r="BA52" s="96" t="s">
        <v>64</v>
      </c>
      <c r="BB52" s="96" t="s">
        <v>65</v>
      </c>
      <c r="BC52" s="96" t="s">
        <v>66</v>
      </c>
      <c r="BD52" s="97" t="s">
        <v>67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68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69</v>
      </c>
      <c r="BT54" s="112" t="s">
        <v>70</v>
      </c>
      <c r="BU54" s="113" t="s">
        <v>71</v>
      </c>
      <c r="BV54" s="112" t="s">
        <v>72</v>
      </c>
      <c r="BW54" s="112" t="s">
        <v>5</v>
      </c>
      <c r="BX54" s="112" t="s">
        <v>73</v>
      </c>
      <c r="CL54" s="112" t="s">
        <v>19</v>
      </c>
    </row>
    <row r="55" s="7" customFormat="1" ht="16.5" customHeight="1">
      <c r="A55" s="114" t="s">
        <v>74</v>
      </c>
      <c r="B55" s="115"/>
      <c r="C55" s="116"/>
      <c r="D55" s="117" t="s">
        <v>75</v>
      </c>
      <c r="E55" s="117"/>
      <c r="F55" s="117"/>
      <c r="G55" s="117"/>
      <c r="H55" s="117"/>
      <c r="I55" s="118"/>
      <c r="J55" s="117" t="s">
        <v>76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'001 - Dešťová kanalizace'!J30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77</v>
      </c>
      <c r="AR55" s="121"/>
      <c r="AS55" s="122">
        <v>0</v>
      </c>
      <c r="AT55" s="123">
        <f>ROUND(SUM(AV55:AW55),2)</f>
        <v>0</v>
      </c>
      <c r="AU55" s="124">
        <f>'001 - Dešťová kanalizace'!P88</f>
        <v>0</v>
      </c>
      <c r="AV55" s="123">
        <f>'001 - Dešťová kanalizace'!J33</f>
        <v>0</v>
      </c>
      <c r="AW55" s="123">
        <f>'001 - Dešťová kanalizace'!J34</f>
        <v>0</v>
      </c>
      <c r="AX55" s="123">
        <f>'001 - Dešťová kanalizace'!J35</f>
        <v>0</v>
      </c>
      <c r="AY55" s="123">
        <f>'001 - Dešťová kanalizace'!J36</f>
        <v>0</v>
      </c>
      <c r="AZ55" s="123">
        <f>'001 - Dešťová kanalizace'!F33</f>
        <v>0</v>
      </c>
      <c r="BA55" s="123">
        <f>'001 - Dešťová kanalizace'!F34</f>
        <v>0</v>
      </c>
      <c r="BB55" s="123">
        <f>'001 - Dešťová kanalizace'!F35</f>
        <v>0</v>
      </c>
      <c r="BC55" s="123">
        <f>'001 - Dešťová kanalizace'!F36</f>
        <v>0</v>
      </c>
      <c r="BD55" s="125">
        <f>'001 - Dešťová kanalizace'!F37</f>
        <v>0</v>
      </c>
      <c r="BE55" s="7"/>
      <c r="BT55" s="126" t="s">
        <v>78</v>
      </c>
      <c r="BV55" s="126" t="s">
        <v>72</v>
      </c>
      <c r="BW55" s="126" t="s">
        <v>79</v>
      </c>
      <c r="BX55" s="126" t="s">
        <v>5</v>
      </c>
      <c r="CL55" s="126" t="s">
        <v>19</v>
      </c>
      <c r="CM55" s="126" t="s">
        <v>80</v>
      </c>
    </row>
    <row r="56" s="7" customFormat="1" ht="16.5" customHeight="1">
      <c r="A56" s="114" t="s">
        <v>74</v>
      </c>
      <c r="B56" s="115"/>
      <c r="C56" s="116"/>
      <c r="D56" s="117" t="s">
        <v>81</v>
      </c>
      <c r="E56" s="117"/>
      <c r="F56" s="117"/>
      <c r="G56" s="117"/>
      <c r="H56" s="117"/>
      <c r="I56" s="118"/>
      <c r="J56" s="117" t="s">
        <v>82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'002 - Spadišťová šachta Š4A'!J30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77</v>
      </c>
      <c r="AR56" s="121"/>
      <c r="AS56" s="122">
        <v>0</v>
      </c>
      <c r="AT56" s="123">
        <f>ROUND(SUM(AV56:AW56),2)</f>
        <v>0</v>
      </c>
      <c r="AU56" s="124">
        <f>'002 - Spadišťová šachta Š4A'!P89</f>
        <v>0</v>
      </c>
      <c r="AV56" s="123">
        <f>'002 - Spadišťová šachta Š4A'!J33</f>
        <v>0</v>
      </c>
      <c r="AW56" s="123">
        <f>'002 - Spadišťová šachta Š4A'!J34</f>
        <v>0</v>
      </c>
      <c r="AX56" s="123">
        <f>'002 - Spadišťová šachta Š4A'!J35</f>
        <v>0</v>
      </c>
      <c r="AY56" s="123">
        <f>'002 - Spadišťová šachta Š4A'!J36</f>
        <v>0</v>
      </c>
      <c r="AZ56" s="123">
        <f>'002 - Spadišťová šachta Š4A'!F33</f>
        <v>0</v>
      </c>
      <c r="BA56" s="123">
        <f>'002 - Spadišťová šachta Š4A'!F34</f>
        <v>0</v>
      </c>
      <c r="BB56" s="123">
        <f>'002 - Spadišťová šachta Š4A'!F35</f>
        <v>0</v>
      </c>
      <c r="BC56" s="123">
        <f>'002 - Spadišťová šachta Š4A'!F36</f>
        <v>0</v>
      </c>
      <c r="BD56" s="125">
        <f>'002 - Spadišťová šachta Š4A'!F37</f>
        <v>0</v>
      </c>
      <c r="BE56" s="7"/>
      <c r="BT56" s="126" t="s">
        <v>78</v>
      </c>
      <c r="BV56" s="126" t="s">
        <v>72</v>
      </c>
      <c r="BW56" s="126" t="s">
        <v>83</v>
      </c>
      <c r="BX56" s="126" t="s">
        <v>5</v>
      </c>
      <c r="CL56" s="126" t="s">
        <v>19</v>
      </c>
      <c r="CM56" s="126" t="s">
        <v>80</v>
      </c>
    </row>
    <row r="57" s="7" customFormat="1" ht="16.5" customHeight="1">
      <c r="A57" s="114" t="s">
        <v>74</v>
      </c>
      <c r="B57" s="115"/>
      <c r="C57" s="116"/>
      <c r="D57" s="117" t="s">
        <v>84</v>
      </c>
      <c r="E57" s="117"/>
      <c r="F57" s="117"/>
      <c r="G57" s="117"/>
      <c r="H57" s="117"/>
      <c r="I57" s="118"/>
      <c r="J57" s="117" t="s">
        <v>85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'090 - Vedlejší a ostatní 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77</v>
      </c>
      <c r="AR57" s="121"/>
      <c r="AS57" s="127">
        <v>0</v>
      </c>
      <c r="AT57" s="128">
        <f>ROUND(SUM(AV57:AW57),2)</f>
        <v>0</v>
      </c>
      <c r="AU57" s="129">
        <f>'090 - Vedlejší a ostatní ...'!P80</f>
        <v>0</v>
      </c>
      <c r="AV57" s="128">
        <f>'090 - Vedlejší a ostatní ...'!J33</f>
        <v>0</v>
      </c>
      <c r="AW57" s="128">
        <f>'090 - Vedlejší a ostatní ...'!J34</f>
        <v>0</v>
      </c>
      <c r="AX57" s="128">
        <f>'090 - Vedlejší a ostatní ...'!J35</f>
        <v>0</v>
      </c>
      <c r="AY57" s="128">
        <f>'090 - Vedlejší a ostatní ...'!J36</f>
        <v>0</v>
      </c>
      <c r="AZ57" s="128">
        <f>'090 - Vedlejší a ostatní ...'!F33</f>
        <v>0</v>
      </c>
      <c r="BA57" s="128">
        <f>'090 - Vedlejší a ostatní ...'!F34</f>
        <v>0</v>
      </c>
      <c r="BB57" s="128">
        <f>'090 - Vedlejší a ostatní ...'!F35</f>
        <v>0</v>
      </c>
      <c r="BC57" s="128">
        <f>'090 - Vedlejší a ostatní ...'!F36</f>
        <v>0</v>
      </c>
      <c r="BD57" s="130">
        <f>'090 - Vedlejší a ostatní ...'!F37</f>
        <v>0</v>
      </c>
      <c r="BE57" s="7"/>
      <c r="BT57" s="126" t="s">
        <v>78</v>
      </c>
      <c r="BV57" s="126" t="s">
        <v>72</v>
      </c>
      <c r="BW57" s="126" t="s">
        <v>86</v>
      </c>
      <c r="BX57" s="126" t="s">
        <v>5</v>
      </c>
      <c r="CL57" s="126" t="s">
        <v>19</v>
      </c>
      <c r="CM57" s="126" t="s">
        <v>80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TSU+c7SqW/fDV12IzKN2pGDm/+LPQPiGTJY3whs1ciHXeMoFNGTm4H3NBeoCkXFPmmzkCFQGtRKWnehjkuP3XQ==" hashValue="bewKIPtYPwe1b5e0oMpK5GThSfEfEnr06z4m09IIOyQAEejlVaZXp8xgksn+XETFujFAA5GasaR0viA9tgcbaA==" algorithmName="SHA-512" password="CC51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01 - Dešťová kanalizace'!C2" display="/"/>
    <hyperlink ref="A56" location="'002 - Spadišťová šachta Š4A'!C2" display="/"/>
    <hyperlink ref="A57" location="'090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87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Šternberk, ulice U Chytiličky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11. 6. 2024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ROUND((SUM(BE88:BE410)),  2)</f>
        <v>0</v>
      </c>
      <c r="G33" s="41"/>
      <c r="H33" s="41"/>
      <c r="I33" s="151">
        <v>0.20999999999999999</v>
      </c>
      <c r="J33" s="150">
        <f>ROUND(((SUM(BE88:BE410))*I33),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ROUND((SUM(BF88:BF410)),  2)</f>
        <v>0</v>
      </c>
      <c r="G34" s="41"/>
      <c r="H34" s="41"/>
      <c r="I34" s="151">
        <v>0.12</v>
      </c>
      <c r="J34" s="150">
        <f>ROUND(((SUM(BF88:BF410))*I34),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ROUND((SUM(BG88:BG410)),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ROUND((SUM(BH88:BH410)),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ROUND((SUM(BI88:BI410)),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Šternberk, ulice U Chytiličky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001 - Dešťová kanalizace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Město Šternberk, k. ú. Lhota u Šternberka [763578]</v>
      </c>
      <c r="G52" s="43"/>
      <c r="H52" s="43"/>
      <c r="I52" s="35" t="s">
        <v>23</v>
      </c>
      <c r="J52" s="75" t="str">
        <f>IF(J12="","",J12)</f>
        <v>11. 6. 2024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91</v>
      </c>
      <c r="D57" s="165"/>
      <c r="E57" s="165"/>
      <c r="F57" s="165"/>
      <c r="G57" s="165"/>
      <c r="H57" s="165"/>
      <c r="I57" s="165"/>
      <c r="J57" s="166" t="s">
        <v>92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93</v>
      </c>
    </row>
    <row r="60" s="9" customFormat="1" ht="24.96" customHeight="1">
      <c r="A60" s="9"/>
      <c r="B60" s="168"/>
      <c r="C60" s="169"/>
      <c r="D60" s="170" t="s">
        <v>94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95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96</v>
      </c>
      <c r="E62" s="177"/>
      <c r="F62" s="177"/>
      <c r="G62" s="177"/>
      <c r="H62" s="177"/>
      <c r="I62" s="177"/>
      <c r="J62" s="178">
        <f>J262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97</v>
      </c>
      <c r="E63" s="177"/>
      <c r="F63" s="177"/>
      <c r="G63" s="177"/>
      <c r="H63" s="177"/>
      <c r="I63" s="177"/>
      <c r="J63" s="178">
        <f>J303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98</v>
      </c>
      <c r="E64" s="177"/>
      <c r="F64" s="177"/>
      <c r="G64" s="177"/>
      <c r="H64" s="177"/>
      <c r="I64" s="177"/>
      <c r="J64" s="178">
        <f>J377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99</v>
      </c>
      <c r="E65" s="177"/>
      <c r="F65" s="177"/>
      <c r="G65" s="177"/>
      <c r="H65" s="177"/>
      <c r="I65" s="177"/>
      <c r="J65" s="178">
        <f>J389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100</v>
      </c>
      <c r="E66" s="177"/>
      <c r="F66" s="177"/>
      <c r="G66" s="177"/>
      <c r="H66" s="177"/>
      <c r="I66" s="177"/>
      <c r="J66" s="178">
        <f>J398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101</v>
      </c>
      <c r="E67" s="171"/>
      <c r="F67" s="171"/>
      <c r="G67" s="171"/>
      <c r="H67" s="171"/>
      <c r="I67" s="171"/>
      <c r="J67" s="172">
        <f>J401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102</v>
      </c>
      <c r="E68" s="177"/>
      <c r="F68" s="177"/>
      <c r="G68" s="177"/>
      <c r="H68" s="177"/>
      <c r="I68" s="177"/>
      <c r="J68" s="178">
        <f>J402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103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Šternberk, ulice U Chytiličky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88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001 - Dešťová kanalizace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Město Šternberk, k. ú. Lhota u Šternberka [763578]</v>
      </c>
      <c r="G82" s="43"/>
      <c r="H82" s="43"/>
      <c r="I82" s="35" t="s">
        <v>23</v>
      </c>
      <c r="J82" s="75" t="str">
        <f>IF(J12="","",J12)</f>
        <v>11. 6. 2024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 xml:space="preserve"> </v>
      </c>
      <c r="G84" s="43"/>
      <c r="H84" s="43"/>
      <c r="I84" s="35" t="s">
        <v>31</v>
      </c>
      <c r="J84" s="39" t="str">
        <f>E21</f>
        <v xml:space="preserve"> 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33</v>
      </c>
      <c r="J85" s="39" t="str">
        <f>E24</f>
        <v xml:space="preserve"> 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104</v>
      </c>
      <c r="D87" s="183" t="s">
        <v>55</v>
      </c>
      <c r="E87" s="183" t="s">
        <v>51</v>
      </c>
      <c r="F87" s="183" t="s">
        <v>52</v>
      </c>
      <c r="G87" s="183" t="s">
        <v>105</v>
      </c>
      <c r="H87" s="183" t="s">
        <v>106</v>
      </c>
      <c r="I87" s="183" t="s">
        <v>107</v>
      </c>
      <c r="J87" s="183" t="s">
        <v>92</v>
      </c>
      <c r="K87" s="184" t="s">
        <v>108</v>
      </c>
      <c r="L87" s="185"/>
      <c r="M87" s="95" t="s">
        <v>19</v>
      </c>
      <c r="N87" s="96" t="s">
        <v>40</v>
      </c>
      <c r="O87" s="96" t="s">
        <v>109</v>
      </c>
      <c r="P87" s="96" t="s">
        <v>110</v>
      </c>
      <c r="Q87" s="96" t="s">
        <v>111</v>
      </c>
      <c r="R87" s="96" t="s">
        <v>112</v>
      </c>
      <c r="S87" s="96" t="s">
        <v>113</v>
      </c>
      <c r="T87" s="97" t="s">
        <v>114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115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P89+P401</f>
        <v>0</v>
      </c>
      <c r="Q88" s="99"/>
      <c r="R88" s="188">
        <f>R89+R401</f>
        <v>491.57003066999999</v>
      </c>
      <c r="S88" s="99"/>
      <c r="T88" s="189">
        <f>T89+T401</f>
        <v>11.700000000000001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69</v>
      </c>
      <c r="AU88" s="20" t="s">
        <v>93</v>
      </c>
      <c r="BK88" s="190">
        <f>BK89+BK401</f>
        <v>0</v>
      </c>
    </row>
    <row r="89" s="12" customFormat="1" ht="25.92" customHeight="1">
      <c r="A89" s="12"/>
      <c r="B89" s="191"/>
      <c r="C89" s="192"/>
      <c r="D89" s="193" t="s">
        <v>69</v>
      </c>
      <c r="E89" s="194" t="s">
        <v>116</v>
      </c>
      <c r="F89" s="194" t="s">
        <v>117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P90+P262+P303+P377+P389+P398</f>
        <v>0</v>
      </c>
      <c r="Q89" s="199"/>
      <c r="R89" s="200">
        <f>R90+R262+R303+R377+R389+R398</f>
        <v>491.45251991999999</v>
      </c>
      <c r="S89" s="199"/>
      <c r="T89" s="201">
        <f>T90+T262+T303+T377+T389+T398</f>
        <v>11.700000000000001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78</v>
      </c>
      <c r="AT89" s="203" t="s">
        <v>69</v>
      </c>
      <c r="AU89" s="203" t="s">
        <v>70</v>
      </c>
      <c r="AY89" s="202" t="s">
        <v>118</v>
      </c>
      <c r="BK89" s="204">
        <f>BK90+BK262+BK303+BK377+BK389+BK398</f>
        <v>0</v>
      </c>
    </row>
    <row r="90" s="12" customFormat="1" ht="22.8" customHeight="1">
      <c r="A90" s="12"/>
      <c r="B90" s="191"/>
      <c r="C90" s="192"/>
      <c r="D90" s="193" t="s">
        <v>69</v>
      </c>
      <c r="E90" s="205" t="s">
        <v>78</v>
      </c>
      <c r="F90" s="205" t="s">
        <v>119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SUM(P91:P261)</f>
        <v>0</v>
      </c>
      <c r="Q90" s="199"/>
      <c r="R90" s="200">
        <f>SUM(R91:R261)</f>
        <v>1.07171572</v>
      </c>
      <c r="S90" s="199"/>
      <c r="T90" s="201">
        <f>SUM(T91:T261)</f>
        <v>11.700000000000001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78</v>
      </c>
      <c r="AT90" s="203" t="s">
        <v>69</v>
      </c>
      <c r="AU90" s="203" t="s">
        <v>78</v>
      </c>
      <c r="AY90" s="202" t="s">
        <v>118</v>
      </c>
      <c r="BK90" s="204">
        <f>SUM(BK91:BK261)</f>
        <v>0</v>
      </c>
    </row>
    <row r="91" s="2" customFormat="1" ht="37.8" customHeight="1">
      <c r="A91" s="41"/>
      <c r="B91" s="42"/>
      <c r="C91" s="207" t="s">
        <v>78</v>
      </c>
      <c r="D91" s="207" t="s">
        <v>120</v>
      </c>
      <c r="E91" s="208" t="s">
        <v>121</v>
      </c>
      <c r="F91" s="209" t="s">
        <v>122</v>
      </c>
      <c r="G91" s="210" t="s">
        <v>123</v>
      </c>
      <c r="H91" s="211">
        <v>29.25</v>
      </c>
      <c r="I91" s="212"/>
      <c r="J91" s="213">
        <f>ROUND(I91*H91,2)</f>
        <v>0</v>
      </c>
      <c r="K91" s="209" t="s">
        <v>124</v>
      </c>
      <c r="L91" s="47"/>
      <c r="M91" s="214" t="s">
        <v>19</v>
      </c>
      <c r="N91" s="215" t="s">
        <v>41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0.40000000000000002</v>
      </c>
      <c r="T91" s="217">
        <f>S91*H91</f>
        <v>11.700000000000001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125</v>
      </c>
      <c r="AT91" s="218" t="s">
        <v>120</v>
      </c>
      <c r="AU91" s="218" t="s">
        <v>80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125</v>
      </c>
      <c r="BM91" s="218" t="s">
        <v>126</v>
      </c>
    </row>
    <row r="92" s="2" customFormat="1">
      <c r="A92" s="41"/>
      <c r="B92" s="42"/>
      <c r="C92" s="43"/>
      <c r="D92" s="220" t="s">
        <v>127</v>
      </c>
      <c r="E92" s="43"/>
      <c r="F92" s="221" t="s">
        <v>128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127</v>
      </c>
      <c r="AU92" s="20" t="s">
        <v>80</v>
      </c>
    </row>
    <row r="93" s="13" customFormat="1">
      <c r="A93" s="13"/>
      <c r="B93" s="225"/>
      <c r="C93" s="226"/>
      <c r="D93" s="227" t="s">
        <v>129</v>
      </c>
      <c r="E93" s="228" t="s">
        <v>19</v>
      </c>
      <c r="F93" s="229" t="s">
        <v>130</v>
      </c>
      <c r="G93" s="226"/>
      <c r="H93" s="230">
        <v>29.25</v>
      </c>
      <c r="I93" s="231"/>
      <c r="J93" s="226"/>
      <c r="K93" s="226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129</v>
      </c>
      <c r="AU93" s="236" t="s">
        <v>80</v>
      </c>
      <c r="AV93" s="13" t="s">
        <v>80</v>
      </c>
      <c r="AW93" s="13" t="s">
        <v>32</v>
      </c>
      <c r="AX93" s="13" t="s">
        <v>70</v>
      </c>
      <c r="AY93" s="236" t="s">
        <v>118</v>
      </c>
    </row>
    <row r="94" s="14" customFormat="1">
      <c r="A94" s="14"/>
      <c r="B94" s="237"/>
      <c r="C94" s="238"/>
      <c r="D94" s="227" t="s">
        <v>129</v>
      </c>
      <c r="E94" s="239" t="s">
        <v>19</v>
      </c>
      <c r="F94" s="240" t="s">
        <v>131</v>
      </c>
      <c r="G94" s="238"/>
      <c r="H94" s="241">
        <v>29.25</v>
      </c>
      <c r="I94" s="242"/>
      <c r="J94" s="238"/>
      <c r="K94" s="238"/>
      <c r="L94" s="243"/>
      <c r="M94" s="244"/>
      <c r="N94" s="245"/>
      <c r="O94" s="245"/>
      <c r="P94" s="245"/>
      <c r="Q94" s="245"/>
      <c r="R94" s="245"/>
      <c r="S94" s="245"/>
      <c r="T94" s="246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7" t="s">
        <v>129</v>
      </c>
      <c r="AU94" s="247" t="s">
        <v>80</v>
      </c>
      <c r="AV94" s="14" t="s">
        <v>125</v>
      </c>
      <c r="AW94" s="14" t="s">
        <v>32</v>
      </c>
      <c r="AX94" s="14" t="s">
        <v>78</v>
      </c>
      <c r="AY94" s="247" t="s">
        <v>118</v>
      </c>
    </row>
    <row r="95" s="2" customFormat="1" ht="49.05" customHeight="1">
      <c r="A95" s="41"/>
      <c r="B95" s="42"/>
      <c r="C95" s="207" t="s">
        <v>80</v>
      </c>
      <c r="D95" s="207" t="s">
        <v>120</v>
      </c>
      <c r="E95" s="208" t="s">
        <v>132</v>
      </c>
      <c r="F95" s="209" t="s">
        <v>133</v>
      </c>
      <c r="G95" s="210" t="s">
        <v>134</v>
      </c>
      <c r="H95" s="211">
        <v>9.1999999999999993</v>
      </c>
      <c r="I95" s="212"/>
      <c r="J95" s="213">
        <f>ROUND(I95*H95,2)</f>
        <v>0</v>
      </c>
      <c r="K95" s="209" t="s">
        <v>124</v>
      </c>
      <c r="L95" s="47"/>
      <c r="M95" s="214" t="s">
        <v>19</v>
      </c>
      <c r="N95" s="215" t="s">
        <v>41</v>
      </c>
      <c r="O95" s="87"/>
      <c r="P95" s="216">
        <f>O95*H95</f>
        <v>0</v>
      </c>
      <c r="Q95" s="216">
        <v>0.036904300000000001</v>
      </c>
      <c r="R95" s="216">
        <f>Q95*H95</f>
        <v>0.33951956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125</v>
      </c>
      <c r="AT95" s="218" t="s">
        <v>120</v>
      </c>
      <c r="AU95" s="218" t="s">
        <v>80</v>
      </c>
      <c r="AY95" s="20" t="s">
        <v>118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125</v>
      </c>
      <c r="BM95" s="218" t="s">
        <v>135</v>
      </c>
    </row>
    <row r="96" s="2" customFormat="1">
      <c r="A96" s="41"/>
      <c r="B96" s="42"/>
      <c r="C96" s="43"/>
      <c r="D96" s="220" t="s">
        <v>127</v>
      </c>
      <c r="E96" s="43"/>
      <c r="F96" s="221" t="s">
        <v>136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127</v>
      </c>
      <c r="AU96" s="20" t="s">
        <v>80</v>
      </c>
    </row>
    <row r="97" s="15" customFormat="1">
      <c r="A97" s="15"/>
      <c r="B97" s="248"/>
      <c r="C97" s="249"/>
      <c r="D97" s="227" t="s">
        <v>129</v>
      </c>
      <c r="E97" s="250" t="s">
        <v>19</v>
      </c>
      <c r="F97" s="251" t="s">
        <v>137</v>
      </c>
      <c r="G97" s="249"/>
      <c r="H97" s="250" t="s">
        <v>19</v>
      </c>
      <c r="I97" s="252"/>
      <c r="J97" s="249"/>
      <c r="K97" s="249"/>
      <c r="L97" s="253"/>
      <c r="M97" s="254"/>
      <c r="N97" s="255"/>
      <c r="O97" s="255"/>
      <c r="P97" s="255"/>
      <c r="Q97" s="255"/>
      <c r="R97" s="255"/>
      <c r="S97" s="255"/>
      <c r="T97" s="25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57" t="s">
        <v>129</v>
      </c>
      <c r="AU97" s="257" t="s">
        <v>80</v>
      </c>
      <c r="AV97" s="15" t="s">
        <v>78</v>
      </c>
      <c r="AW97" s="15" t="s">
        <v>32</v>
      </c>
      <c r="AX97" s="15" t="s">
        <v>70</v>
      </c>
      <c r="AY97" s="257" t="s">
        <v>118</v>
      </c>
    </row>
    <row r="98" s="13" customFormat="1">
      <c r="A98" s="13"/>
      <c r="B98" s="225"/>
      <c r="C98" s="226"/>
      <c r="D98" s="227" t="s">
        <v>129</v>
      </c>
      <c r="E98" s="228" t="s">
        <v>19</v>
      </c>
      <c r="F98" s="229" t="s">
        <v>138</v>
      </c>
      <c r="G98" s="226"/>
      <c r="H98" s="230">
        <v>9.1999999999999993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129</v>
      </c>
      <c r="AU98" s="236" t="s">
        <v>80</v>
      </c>
      <c r="AV98" s="13" t="s">
        <v>80</v>
      </c>
      <c r="AW98" s="13" t="s">
        <v>32</v>
      </c>
      <c r="AX98" s="13" t="s">
        <v>70</v>
      </c>
      <c r="AY98" s="236" t="s">
        <v>118</v>
      </c>
    </row>
    <row r="99" s="14" customFormat="1">
      <c r="A99" s="14"/>
      <c r="B99" s="237"/>
      <c r="C99" s="238"/>
      <c r="D99" s="227" t="s">
        <v>129</v>
      </c>
      <c r="E99" s="239" t="s">
        <v>19</v>
      </c>
      <c r="F99" s="240" t="s">
        <v>131</v>
      </c>
      <c r="G99" s="238"/>
      <c r="H99" s="241">
        <v>9.1999999999999993</v>
      </c>
      <c r="I99" s="242"/>
      <c r="J99" s="238"/>
      <c r="K99" s="238"/>
      <c r="L99" s="243"/>
      <c r="M99" s="244"/>
      <c r="N99" s="245"/>
      <c r="O99" s="245"/>
      <c r="P99" s="245"/>
      <c r="Q99" s="245"/>
      <c r="R99" s="245"/>
      <c r="S99" s="245"/>
      <c r="T99" s="24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7" t="s">
        <v>129</v>
      </c>
      <c r="AU99" s="247" t="s">
        <v>80</v>
      </c>
      <c r="AV99" s="14" t="s">
        <v>125</v>
      </c>
      <c r="AW99" s="14" t="s">
        <v>32</v>
      </c>
      <c r="AX99" s="14" t="s">
        <v>78</v>
      </c>
      <c r="AY99" s="247" t="s">
        <v>118</v>
      </c>
    </row>
    <row r="100" s="2" customFormat="1" ht="16.5" customHeight="1">
      <c r="A100" s="41"/>
      <c r="B100" s="42"/>
      <c r="C100" s="207" t="s">
        <v>139</v>
      </c>
      <c r="D100" s="207" t="s">
        <v>120</v>
      </c>
      <c r="E100" s="208" t="s">
        <v>140</v>
      </c>
      <c r="F100" s="209" t="s">
        <v>141</v>
      </c>
      <c r="G100" s="210" t="s">
        <v>123</v>
      </c>
      <c r="H100" s="211">
        <v>302</v>
      </c>
      <c r="I100" s="212"/>
      <c r="J100" s="213">
        <f>ROUND(I100*H100,2)</f>
        <v>0</v>
      </c>
      <c r="K100" s="209" t="s">
        <v>124</v>
      </c>
      <c r="L100" s="47"/>
      <c r="M100" s="214" t="s">
        <v>19</v>
      </c>
      <c r="N100" s="215" t="s">
        <v>41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125</v>
      </c>
      <c r="AT100" s="218" t="s">
        <v>120</v>
      </c>
      <c r="AU100" s="218" t="s">
        <v>80</v>
      </c>
      <c r="AY100" s="20" t="s">
        <v>118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125</v>
      </c>
      <c r="BM100" s="218" t="s">
        <v>142</v>
      </c>
    </row>
    <row r="101" s="2" customFormat="1">
      <c r="A101" s="41"/>
      <c r="B101" s="42"/>
      <c r="C101" s="43"/>
      <c r="D101" s="220" t="s">
        <v>127</v>
      </c>
      <c r="E101" s="43"/>
      <c r="F101" s="221" t="s">
        <v>143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127</v>
      </c>
      <c r="AU101" s="20" t="s">
        <v>80</v>
      </c>
    </row>
    <row r="102" s="13" customFormat="1">
      <c r="A102" s="13"/>
      <c r="B102" s="225"/>
      <c r="C102" s="226"/>
      <c r="D102" s="227" t="s">
        <v>129</v>
      </c>
      <c r="E102" s="228" t="s">
        <v>19</v>
      </c>
      <c r="F102" s="229" t="s">
        <v>144</v>
      </c>
      <c r="G102" s="226"/>
      <c r="H102" s="230">
        <v>302</v>
      </c>
      <c r="I102" s="231"/>
      <c r="J102" s="226"/>
      <c r="K102" s="226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129</v>
      </c>
      <c r="AU102" s="236" t="s">
        <v>80</v>
      </c>
      <c r="AV102" s="13" t="s">
        <v>80</v>
      </c>
      <c r="AW102" s="13" t="s">
        <v>32</v>
      </c>
      <c r="AX102" s="13" t="s">
        <v>70</v>
      </c>
      <c r="AY102" s="236" t="s">
        <v>118</v>
      </c>
    </row>
    <row r="103" s="14" customFormat="1">
      <c r="A103" s="14"/>
      <c r="B103" s="237"/>
      <c r="C103" s="238"/>
      <c r="D103" s="227" t="s">
        <v>129</v>
      </c>
      <c r="E103" s="239" t="s">
        <v>19</v>
      </c>
      <c r="F103" s="240" t="s">
        <v>131</v>
      </c>
      <c r="G103" s="238"/>
      <c r="H103" s="241">
        <v>302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129</v>
      </c>
      <c r="AU103" s="247" t="s">
        <v>80</v>
      </c>
      <c r="AV103" s="14" t="s">
        <v>125</v>
      </c>
      <c r="AW103" s="14" t="s">
        <v>32</v>
      </c>
      <c r="AX103" s="14" t="s">
        <v>78</v>
      </c>
      <c r="AY103" s="247" t="s">
        <v>118</v>
      </c>
    </row>
    <row r="104" s="2" customFormat="1" ht="21.75" customHeight="1">
      <c r="A104" s="41"/>
      <c r="B104" s="42"/>
      <c r="C104" s="207" t="s">
        <v>125</v>
      </c>
      <c r="D104" s="207" t="s">
        <v>120</v>
      </c>
      <c r="E104" s="208" t="s">
        <v>145</v>
      </c>
      <c r="F104" s="209" t="s">
        <v>146</v>
      </c>
      <c r="G104" s="210" t="s">
        <v>147</v>
      </c>
      <c r="H104" s="211">
        <v>313.75</v>
      </c>
      <c r="I104" s="212"/>
      <c r="J104" s="213">
        <f>ROUND(I104*H104,2)</f>
        <v>0</v>
      </c>
      <c r="K104" s="209" t="s">
        <v>124</v>
      </c>
      <c r="L104" s="47"/>
      <c r="M104" s="214" t="s">
        <v>19</v>
      </c>
      <c r="N104" s="215" t="s">
        <v>41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125</v>
      </c>
      <c r="AT104" s="218" t="s">
        <v>120</v>
      </c>
      <c r="AU104" s="218" t="s">
        <v>80</v>
      </c>
      <c r="AY104" s="20" t="s">
        <v>118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78</v>
      </c>
      <c r="BK104" s="219">
        <f>ROUND(I104*H104,2)</f>
        <v>0</v>
      </c>
      <c r="BL104" s="20" t="s">
        <v>125</v>
      </c>
      <c r="BM104" s="218" t="s">
        <v>148</v>
      </c>
    </row>
    <row r="105" s="2" customFormat="1">
      <c r="A105" s="41"/>
      <c r="B105" s="42"/>
      <c r="C105" s="43"/>
      <c r="D105" s="220" t="s">
        <v>127</v>
      </c>
      <c r="E105" s="43"/>
      <c r="F105" s="221" t="s">
        <v>149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127</v>
      </c>
      <c r="AU105" s="20" t="s">
        <v>80</v>
      </c>
    </row>
    <row r="106" s="15" customFormat="1">
      <c r="A106" s="15"/>
      <c r="B106" s="248"/>
      <c r="C106" s="249"/>
      <c r="D106" s="227" t="s">
        <v>129</v>
      </c>
      <c r="E106" s="250" t="s">
        <v>19</v>
      </c>
      <c r="F106" s="251" t="s">
        <v>150</v>
      </c>
      <c r="G106" s="249"/>
      <c r="H106" s="250" t="s">
        <v>19</v>
      </c>
      <c r="I106" s="252"/>
      <c r="J106" s="249"/>
      <c r="K106" s="249"/>
      <c r="L106" s="253"/>
      <c r="M106" s="254"/>
      <c r="N106" s="255"/>
      <c r="O106" s="255"/>
      <c r="P106" s="255"/>
      <c r="Q106" s="255"/>
      <c r="R106" s="255"/>
      <c r="S106" s="255"/>
      <c r="T106" s="25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7" t="s">
        <v>129</v>
      </c>
      <c r="AU106" s="257" t="s">
        <v>80</v>
      </c>
      <c r="AV106" s="15" t="s">
        <v>78</v>
      </c>
      <c r="AW106" s="15" t="s">
        <v>32</v>
      </c>
      <c r="AX106" s="15" t="s">
        <v>70</v>
      </c>
      <c r="AY106" s="257" t="s">
        <v>118</v>
      </c>
    </row>
    <row r="107" s="13" customFormat="1">
      <c r="A107" s="13"/>
      <c r="B107" s="225"/>
      <c r="C107" s="226"/>
      <c r="D107" s="227" t="s">
        <v>129</v>
      </c>
      <c r="E107" s="228" t="s">
        <v>19</v>
      </c>
      <c r="F107" s="229" t="s">
        <v>151</v>
      </c>
      <c r="G107" s="226"/>
      <c r="H107" s="230">
        <v>243.75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129</v>
      </c>
      <c r="AU107" s="236" t="s">
        <v>80</v>
      </c>
      <c r="AV107" s="13" t="s">
        <v>80</v>
      </c>
      <c r="AW107" s="13" t="s">
        <v>32</v>
      </c>
      <c r="AX107" s="13" t="s">
        <v>70</v>
      </c>
      <c r="AY107" s="236" t="s">
        <v>118</v>
      </c>
    </row>
    <row r="108" s="13" customFormat="1">
      <c r="A108" s="13"/>
      <c r="B108" s="225"/>
      <c r="C108" s="226"/>
      <c r="D108" s="227" t="s">
        <v>129</v>
      </c>
      <c r="E108" s="228" t="s">
        <v>19</v>
      </c>
      <c r="F108" s="229" t="s">
        <v>152</v>
      </c>
      <c r="G108" s="226"/>
      <c r="H108" s="230">
        <v>70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129</v>
      </c>
      <c r="AU108" s="236" t="s">
        <v>80</v>
      </c>
      <c r="AV108" s="13" t="s">
        <v>80</v>
      </c>
      <c r="AW108" s="13" t="s">
        <v>32</v>
      </c>
      <c r="AX108" s="13" t="s">
        <v>70</v>
      </c>
      <c r="AY108" s="236" t="s">
        <v>118</v>
      </c>
    </row>
    <row r="109" s="14" customFormat="1">
      <c r="A109" s="14"/>
      <c r="B109" s="237"/>
      <c r="C109" s="238"/>
      <c r="D109" s="227" t="s">
        <v>129</v>
      </c>
      <c r="E109" s="239" t="s">
        <v>19</v>
      </c>
      <c r="F109" s="240" t="s">
        <v>131</v>
      </c>
      <c r="G109" s="238"/>
      <c r="H109" s="241">
        <v>313.75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129</v>
      </c>
      <c r="AU109" s="247" t="s">
        <v>80</v>
      </c>
      <c r="AV109" s="14" t="s">
        <v>125</v>
      </c>
      <c r="AW109" s="14" t="s">
        <v>32</v>
      </c>
      <c r="AX109" s="14" t="s">
        <v>78</v>
      </c>
      <c r="AY109" s="247" t="s">
        <v>118</v>
      </c>
    </row>
    <row r="110" s="2" customFormat="1" ht="24.15" customHeight="1">
      <c r="A110" s="41"/>
      <c r="B110" s="42"/>
      <c r="C110" s="207" t="s">
        <v>153</v>
      </c>
      <c r="D110" s="207" t="s">
        <v>120</v>
      </c>
      <c r="E110" s="208" t="s">
        <v>154</v>
      </c>
      <c r="F110" s="209" t="s">
        <v>155</v>
      </c>
      <c r="G110" s="210" t="s">
        <v>147</v>
      </c>
      <c r="H110" s="211">
        <v>1267.078</v>
      </c>
      <c r="I110" s="212"/>
      <c r="J110" s="213">
        <f>ROUND(I110*H110,2)</f>
        <v>0</v>
      </c>
      <c r="K110" s="209" t="s">
        <v>124</v>
      </c>
      <c r="L110" s="47"/>
      <c r="M110" s="214" t="s">
        <v>19</v>
      </c>
      <c r="N110" s="215" t="s">
        <v>41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125</v>
      </c>
      <c r="AT110" s="218" t="s">
        <v>120</v>
      </c>
      <c r="AU110" s="218" t="s">
        <v>80</v>
      </c>
      <c r="AY110" s="20" t="s">
        <v>118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78</v>
      </c>
      <c r="BK110" s="219">
        <f>ROUND(I110*H110,2)</f>
        <v>0</v>
      </c>
      <c r="BL110" s="20" t="s">
        <v>125</v>
      </c>
      <c r="BM110" s="218" t="s">
        <v>156</v>
      </c>
    </row>
    <row r="111" s="2" customFormat="1">
      <c r="A111" s="41"/>
      <c r="B111" s="42"/>
      <c r="C111" s="43"/>
      <c r="D111" s="220" t="s">
        <v>127</v>
      </c>
      <c r="E111" s="43"/>
      <c r="F111" s="221" t="s">
        <v>157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127</v>
      </c>
      <c r="AU111" s="20" t="s">
        <v>80</v>
      </c>
    </row>
    <row r="112" s="13" customFormat="1">
      <c r="A112" s="13"/>
      <c r="B112" s="225"/>
      <c r="C112" s="226"/>
      <c r="D112" s="227" t="s">
        <v>129</v>
      </c>
      <c r="E112" s="228" t="s">
        <v>19</v>
      </c>
      <c r="F112" s="229" t="s">
        <v>158</v>
      </c>
      <c r="G112" s="226"/>
      <c r="H112" s="230">
        <v>186.63499999999999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129</v>
      </c>
      <c r="AU112" s="236" t="s">
        <v>80</v>
      </c>
      <c r="AV112" s="13" t="s">
        <v>80</v>
      </c>
      <c r="AW112" s="13" t="s">
        <v>32</v>
      </c>
      <c r="AX112" s="13" t="s">
        <v>70</v>
      </c>
      <c r="AY112" s="236" t="s">
        <v>118</v>
      </c>
    </row>
    <row r="113" s="13" customFormat="1">
      <c r="A113" s="13"/>
      <c r="B113" s="225"/>
      <c r="C113" s="226"/>
      <c r="D113" s="227" t="s">
        <v>129</v>
      </c>
      <c r="E113" s="228" t="s">
        <v>19</v>
      </c>
      <c r="F113" s="229" t="s">
        <v>159</v>
      </c>
      <c r="G113" s="226"/>
      <c r="H113" s="230">
        <v>338.50999999999999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129</v>
      </c>
      <c r="AU113" s="236" t="s">
        <v>80</v>
      </c>
      <c r="AV113" s="13" t="s">
        <v>80</v>
      </c>
      <c r="AW113" s="13" t="s">
        <v>32</v>
      </c>
      <c r="AX113" s="13" t="s">
        <v>70</v>
      </c>
      <c r="AY113" s="236" t="s">
        <v>118</v>
      </c>
    </row>
    <row r="114" s="13" customFormat="1">
      <c r="A114" s="13"/>
      <c r="B114" s="225"/>
      <c r="C114" s="226"/>
      <c r="D114" s="227" t="s">
        <v>129</v>
      </c>
      <c r="E114" s="228" t="s">
        <v>19</v>
      </c>
      <c r="F114" s="229" t="s">
        <v>160</v>
      </c>
      <c r="G114" s="226"/>
      <c r="H114" s="230">
        <v>72.465000000000003</v>
      </c>
      <c r="I114" s="231"/>
      <c r="J114" s="226"/>
      <c r="K114" s="226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129</v>
      </c>
      <c r="AU114" s="236" t="s">
        <v>80</v>
      </c>
      <c r="AV114" s="13" t="s">
        <v>80</v>
      </c>
      <c r="AW114" s="13" t="s">
        <v>32</v>
      </c>
      <c r="AX114" s="13" t="s">
        <v>70</v>
      </c>
      <c r="AY114" s="236" t="s">
        <v>118</v>
      </c>
    </row>
    <row r="115" s="13" customFormat="1">
      <c r="A115" s="13"/>
      <c r="B115" s="225"/>
      <c r="C115" s="226"/>
      <c r="D115" s="227" t="s">
        <v>129</v>
      </c>
      <c r="E115" s="228" t="s">
        <v>19</v>
      </c>
      <c r="F115" s="229" t="s">
        <v>161</v>
      </c>
      <c r="G115" s="226"/>
      <c r="H115" s="230">
        <v>646.48400000000004</v>
      </c>
      <c r="I115" s="231"/>
      <c r="J115" s="226"/>
      <c r="K115" s="226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129</v>
      </c>
      <c r="AU115" s="236" t="s">
        <v>80</v>
      </c>
      <c r="AV115" s="13" t="s">
        <v>80</v>
      </c>
      <c r="AW115" s="13" t="s">
        <v>32</v>
      </c>
      <c r="AX115" s="13" t="s">
        <v>70</v>
      </c>
      <c r="AY115" s="236" t="s">
        <v>118</v>
      </c>
    </row>
    <row r="116" s="16" customFormat="1">
      <c r="A116" s="16"/>
      <c r="B116" s="258"/>
      <c r="C116" s="259"/>
      <c r="D116" s="227" t="s">
        <v>129</v>
      </c>
      <c r="E116" s="260" t="s">
        <v>19</v>
      </c>
      <c r="F116" s="261" t="s">
        <v>162</v>
      </c>
      <c r="G116" s="259"/>
      <c r="H116" s="262">
        <v>1244.0940000000001</v>
      </c>
      <c r="I116" s="263"/>
      <c r="J116" s="259"/>
      <c r="K116" s="259"/>
      <c r="L116" s="264"/>
      <c r="M116" s="265"/>
      <c r="N116" s="266"/>
      <c r="O116" s="266"/>
      <c r="P116" s="266"/>
      <c r="Q116" s="266"/>
      <c r="R116" s="266"/>
      <c r="S116" s="266"/>
      <c r="T116" s="267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68" t="s">
        <v>129</v>
      </c>
      <c r="AU116" s="268" t="s">
        <v>80</v>
      </c>
      <c r="AV116" s="16" t="s">
        <v>139</v>
      </c>
      <c r="AW116" s="16" t="s">
        <v>32</v>
      </c>
      <c r="AX116" s="16" t="s">
        <v>70</v>
      </c>
      <c r="AY116" s="268" t="s">
        <v>118</v>
      </c>
    </row>
    <row r="117" s="15" customFormat="1">
      <c r="A117" s="15"/>
      <c r="B117" s="248"/>
      <c r="C117" s="249"/>
      <c r="D117" s="227" t="s">
        <v>129</v>
      </c>
      <c r="E117" s="250" t="s">
        <v>19</v>
      </c>
      <c r="F117" s="251" t="s">
        <v>163</v>
      </c>
      <c r="G117" s="249"/>
      <c r="H117" s="250" t="s">
        <v>19</v>
      </c>
      <c r="I117" s="252"/>
      <c r="J117" s="249"/>
      <c r="K117" s="249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129</v>
      </c>
      <c r="AU117" s="257" t="s">
        <v>80</v>
      </c>
      <c r="AV117" s="15" t="s">
        <v>78</v>
      </c>
      <c r="AW117" s="15" t="s">
        <v>32</v>
      </c>
      <c r="AX117" s="15" t="s">
        <v>70</v>
      </c>
      <c r="AY117" s="257" t="s">
        <v>118</v>
      </c>
    </row>
    <row r="118" s="13" customFormat="1">
      <c r="A118" s="13"/>
      <c r="B118" s="225"/>
      <c r="C118" s="226"/>
      <c r="D118" s="227" t="s">
        <v>129</v>
      </c>
      <c r="E118" s="228" t="s">
        <v>19</v>
      </c>
      <c r="F118" s="229" t="s">
        <v>164</v>
      </c>
      <c r="G118" s="226"/>
      <c r="H118" s="230">
        <v>-84.239999999999995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129</v>
      </c>
      <c r="AU118" s="236" t="s">
        <v>80</v>
      </c>
      <c r="AV118" s="13" t="s">
        <v>80</v>
      </c>
      <c r="AW118" s="13" t="s">
        <v>32</v>
      </c>
      <c r="AX118" s="13" t="s">
        <v>70</v>
      </c>
      <c r="AY118" s="236" t="s">
        <v>118</v>
      </c>
    </row>
    <row r="119" s="13" customFormat="1">
      <c r="A119" s="13"/>
      <c r="B119" s="225"/>
      <c r="C119" s="226"/>
      <c r="D119" s="227" t="s">
        <v>129</v>
      </c>
      <c r="E119" s="228" t="s">
        <v>19</v>
      </c>
      <c r="F119" s="229" t="s">
        <v>165</v>
      </c>
      <c r="G119" s="226"/>
      <c r="H119" s="230">
        <v>-1.976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129</v>
      </c>
      <c r="AU119" s="236" t="s">
        <v>80</v>
      </c>
      <c r="AV119" s="13" t="s">
        <v>80</v>
      </c>
      <c r="AW119" s="13" t="s">
        <v>32</v>
      </c>
      <c r="AX119" s="13" t="s">
        <v>70</v>
      </c>
      <c r="AY119" s="236" t="s">
        <v>118</v>
      </c>
    </row>
    <row r="120" s="16" customFormat="1">
      <c r="A120" s="16"/>
      <c r="B120" s="258"/>
      <c r="C120" s="259"/>
      <c r="D120" s="227" t="s">
        <v>129</v>
      </c>
      <c r="E120" s="260" t="s">
        <v>19</v>
      </c>
      <c r="F120" s="261" t="s">
        <v>162</v>
      </c>
      <c r="G120" s="259"/>
      <c r="H120" s="262">
        <v>-86.215999999999994</v>
      </c>
      <c r="I120" s="263"/>
      <c r="J120" s="259"/>
      <c r="K120" s="259"/>
      <c r="L120" s="264"/>
      <c r="M120" s="265"/>
      <c r="N120" s="266"/>
      <c r="O120" s="266"/>
      <c r="P120" s="266"/>
      <c r="Q120" s="266"/>
      <c r="R120" s="266"/>
      <c r="S120" s="266"/>
      <c r="T120" s="267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8" t="s">
        <v>129</v>
      </c>
      <c r="AU120" s="268" t="s">
        <v>80</v>
      </c>
      <c r="AV120" s="16" t="s">
        <v>139</v>
      </c>
      <c r="AW120" s="16" t="s">
        <v>32</v>
      </c>
      <c r="AX120" s="16" t="s">
        <v>70</v>
      </c>
      <c r="AY120" s="268" t="s">
        <v>118</v>
      </c>
    </row>
    <row r="121" s="13" customFormat="1">
      <c r="A121" s="13"/>
      <c r="B121" s="225"/>
      <c r="C121" s="226"/>
      <c r="D121" s="227" t="s">
        <v>129</v>
      </c>
      <c r="E121" s="228" t="s">
        <v>19</v>
      </c>
      <c r="F121" s="229" t="s">
        <v>166</v>
      </c>
      <c r="G121" s="226"/>
      <c r="H121" s="230">
        <v>117.59999999999999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129</v>
      </c>
      <c r="AU121" s="236" t="s">
        <v>80</v>
      </c>
      <c r="AV121" s="13" t="s">
        <v>80</v>
      </c>
      <c r="AW121" s="13" t="s">
        <v>32</v>
      </c>
      <c r="AX121" s="13" t="s">
        <v>70</v>
      </c>
      <c r="AY121" s="236" t="s">
        <v>118</v>
      </c>
    </row>
    <row r="122" s="16" customFormat="1">
      <c r="A122" s="16"/>
      <c r="B122" s="258"/>
      <c r="C122" s="259"/>
      <c r="D122" s="227" t="s">
        <v>129</v>
      </c>
      <c r="E122" s="260" t="s">
        <v>19</v>
      </c>
      <c r="F122" s="261" t="s">
        <v>162</v>
      </c>
      <c r="G122" s="259"/>
      <c r="H122" s="262">
        <v>117.59999999999999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8" t="s">
        <v>129</v>
      </c>
      <c r="AU122" s="268" t="s">
        <v>80</v>
      </c>
      <c r="AV122" s="16" t="s">
        <v>139</v>
      </c>
      <c r="AW122" s="16" t="s">
        <v>32</v>
      </c>
      <c r="AX122" s="16" t="s">
        <v>70</v>
      </c>
      <c r="AY122" s="268" t="s">
        <v>118</v>
      </c>
    </row>
    <row r="123" s="15" customFormat="1">
      <c r="A123" s="15"/>
      <c r="B123" s="248"/>
      <c r="C123" s="249"/>
      <c r="D123" s="227" t="s">
        <v>129</v>
      </c>
      <c r="E123" s="250" t="s">
        <v>19</v>
      </c>
      <c r="F123" s="251" t="s">
        <v>163</v>
      </c>
      <c r="G123" s="249"/>
      <c r="H123" s="250" t="s">
        <v>19</v>
      </c>
      <c r="I123" s="252"/>
      <c r="J123" s="249"/>
      <c r="K123" s="249"/>
      <c r="L123" s="253"/>
      <c r="M123" s="254"/>
      <c r="N123" s="255"/>
      <c r="O123" s="255"/>
      <c r="P123" s="255"/>
      <c r="Q123" s="255"/>
      <c r="R123" s="255"/>
      <c r="S123" s="255"/>
      <c r="T123" s="25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7" t="s">
        <v>129</v>
      </c>
      <c r="AU123" s="257" t="s">
        <v>80</v>
      </c>
      <c r="AV123" s="15" t="s">
        <v>78</v>
      </c>
      <c r="AW123" s="15" t="s">
        <v>32</v>
      </c>
      <c r="AX123" s="15" t="s">
        <v>70</v>
      </c>
      <c r="AY123" s="257" t="s">
        <v>118</v>
      </c>
    </row>
    <row r="124" s="13" customFormat="1">
      <c r="A124" s="13"/>
      <c r="B124" s="225"/>
      <c r="C124" s="226"/>
      <c r="D124" s="227" t="s">
        <v>129</v>
      </c>
      <c r="E124" s="228" t="s">
        <v>19</v>
      </c>
      <c r="F124" s="229" t="s">
        <v>167</v>
      </c>
      <c r="G124" s="226"/>
      <c r="H124" s="230">
        <v>-8.4000000000000004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129</v>
      </c>
      <c r="AU124" s="236" t="s">
        <v>80</v>
      </c>
      <c r="AV124" s="13" t="s">
        <v>80</v>
      </c>
      <c r="AW124" s="13" t="s">
        <v>32</v>
      </c>
      <c r="AX124" s="13" t="s">
        <v>70</v>
      </c>
      <c r="AY124" s="236" t="s">
        <v>118</v>
      </c>
    </row>
    <row r="125" s="16" customFormat="1">
      <c r="A125" s="16"/>
      <c r="B125" s="258"/>
      <c r="C125" s="259"/>
      <c r="D125" s="227" t="s">
        <v>129</v>
      </c>
      <c r="E125" s="260" t="s">
        <v>19</v>
      </c>
      <c r="F125" s="261" t="s">
        <v>162</v>
      </c>
      <c r="G125" s="259"/>
      <c r="H125" s="262">
        <v>-8.4000000000000004</v>
      </c>
      <c r="I125" s="263"/>
      <c r="J125" s="259"/>
      <c r="K125" s="259"/>
      <c r="L125" s="264"/>
      <c r="M125" s="265"/>
      <c r="N125" s="266"/>
      <c r="O125" s="266"/>
      <c r="P125" s="266"/>
      <c r="Q125" s="266"/>
      <c r="R125" s="266"/>
      <c r="S125" s="266"/>
      <c r="T125" s="267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68" t="s">
        <v>129</v>
      </c>
      <c r="AU125" s="268" t="s">
        <v>80</v>
      </c>
      <c r="AV125" s="16" t="s">
        <v>139</v>
      </c>
      <c r="AW125" s="16" t="s">
        <v>32</v>
      </c>
      <c r="AX125" s="16" t="s">
        <v>70</v>
      </c>
      <c r="AY125" s="268" t="s">
        <v>118</v>
      </c>
    </row>
    <row r="126" s="14" customFormat="1">
      <c r="A126" s="14"/>
      <c r="B126" s="237"/>
      <c r="C126" s="238"/>
      <c r="D126" s="227" t="s">
        <v>129</v>
      </c>
      <c r="E126" s="239" t="s">
        <v>19</v>
      </c>
      <c r="F126" s="240" t="s">
        <v>131</v>
      </c>
      <c r="G126" s="238"/>
      <c r="H126" s="241">
        <v>1267.0779999999998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129</v>
      </c>
      <c r="AU126" s="247" t="s">
        <v>80</v>
      </c>
      <c r="AV126" s="14" t="s">
        <v>125</v>
      </c>
      <c r="AW126" s="14" t="s">
        <v>32</v>
      </c>
      <c r="AX126" s="14" t="s">
        <v>78</v>
      </c>
      <c r="AY126" s="247" t="s">
        <v>118</v>
      </c>
    </row>
    <row r="127" s="2" customFormat="1" ht="24.15" customHeight="1">
      <c r="A127" s="41"/>
      <c r="B127" s="42"/>
      <c r="C127" s="207" t="s">
        <v>168</v>
      </c>
      <c r="D127" s="207" t="s">
        <v>120</v>
      </c>
      <c r="E127" s="208" t="s">
        <v>169</v>
      </c>
      <c r="F127" s="209" t="s">
        <v>170</v>
      </c>
      <c r="G127" s="210" t="s">
        <v>147</v>
      </c>
      <c r="H127" s="211">
        <v>5.2000000000000002</v>
      </c>
      <c r="I127" s="212"/>
      <c r="J127" s="213">
        <f>ROUND(I127*H127,2)</f>
        <v>0</v>
      </c>
      <c r="K127" s="209" t="s">
        <v>124</v>
      </c>
      <c r="L127" s="47"/>
      <c r="M127" s="214" t="s">
        <v>19</v>
      </c>
      <c r="N127" s="215" t="s">
        <v>41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125</v>
      </c>
      <c r="AT127" s="218" t="s">
        <v>120</v>
      </c>
      <c r="AU127" s="218" t="s">
        <v>80</v>
      </c>
      <c r="AY127" s="20" t="s">
        <v>118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78</v>
      </c>
      <c r="BK127" s="219">
        <f>ROUND(I127*H127,2)</f>
        <v>0</v>
      </c>
      <c r="BL127" s="20" t="s">
        <v>125</v>
      </c>
      <c r="BM127" s="218" t="s">
        <v>171</v>
      </c>
    </row>
    <row r="128" s="2" customFormat="1">
      <c r="A128" s="41"/>
      <c r="B128" s="42"/>
      <c r="C128" s="43"/>
      <c r="D128" s="220" t="s">
        <v>127</v>
      </c>
      <c r="E128" s="43"/>
      <c r="F128" s="221" t="s">
        <v>172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127</v>
      </c>
      <c r="AU128" s="20" t="s">
        <v>80</v>
      </c>
    </row>
    <row r="129" s="15" customFormat="1">
      <c r="A129" s="15"/>
      <c r="B129" s="248"/>
      <c r="C129" s="249"/>
      <c r="D129" s="227" t="s">
        <v>129</v>
      </c>
      <c r="E129" s="250" t="s">
        <v>19</v>
      </c>
      <c r="F129" s="251" t="s">
        <v>137</v>
      </c>
      <c r="G129" s="249"/>
      <c r="H129" s="250" t="s">
        <v>19</v>
      </c>
      <c r="I129" s="252"/>
      <c r="J129" s="249"/>
      <c r="K129" s="249"/>
      <c r="L129" s="253"/>
      <c r="M129" s="254"/>
      <c r="N129" s="255"/>
      <c r="O129" s="255"/>
      <c r="P129" s="255"/>
      <c r="Q129" s="255"/>
      <c r="R129" s="255"/>
      <c r="S129" s="255"/>
      <c r="T129" s="25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7" t="s">
        <v>129</v>
      </c>
      <c r="AU129" s="257" t="s">
        <v>80</v>
      </c>
      <c r="AV129" s="15" t="s">
        <v>78</v>
      </c>
      <c r="AW129" s="15" t="s">
        <v>32</v>
      </c>
      <c r="AX129" s="15" t="s">
        <v>70</v>
      </c>
      <c r="AY129" s="257" t="s">
        <v>118</v>
      </c>
    </row>
    <row r="130" s="13" customFormat="1">
      <c r="A130" s="13"/>
      <c r="B130" s="225"/>
      <c r="C130" s="226"/>
      <c r="D130" s="227" t="s">
        <v>129</v>
      </c>
      <c r="E130" s="228" t="s">
        <v>19</v>
      </c>
      <c r="F130" s="229" t="s">
        <v>173</v>
      </c>
      <c r="G130" s="226"/>
      <c r="H130" s="230">
        <v>5.2000000000000002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129</v>
      </c>
      <c r="AU130" s="236" t="s">
        <v>80</v>
      </c>
      <c r="AV130" s="13" t="s">
        <v>80</v>
      </c>
      <c r="AW130" s="13" t="s">
        <v>32</v>
      </c>
      <c r="AX130" s="13" t="s">
        <v>70</v>
      </c>
      <c r="AY130" s="236" t="s">
        <v>118</v>
      </c>
    </row>
    <row r="131" s="14" customFormat="1">
      <c r="A131" s="14"/>
      <c r="B131" s="237"/>
      <c r="C131" s="238"/>
      <c r="D131" s="227" t="s">
        <v>129</v>
      </c>
      <c r="E131" s="239" t="s">
        <v>19</v>
      </c>
      <c r="F131" s="240" t="s">
        <v>131</v>
      </c>
      <c r="G131" s="238"/>
      <c r="H131" s="241">
        <v>5.2000000000000002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129</v>
      </c>
      <c r="AU131" s="247" t="s">
        <v>80</v>
      </c>
      <c r="AV131" s="14" t="s">
        <v>125</v>
      </c>
      <c r="AW131" s="14" t="s">
        <v>32</v>
      </c>
      <c r="AX131" s="14" t="s">
        <v>78</v>
      </c>
      <c r="AY131" s="247" t="s">
        <v>118</v>
      </c>
    </row>
    <row r="132" s="2" customFormat="1" ht="24.15" customHeight="1">
      <c r="A132" s="41"/>
      <c r="B132" s="42"/>
      <c r="C132" s="207" t="s">
        <v>174</v>
      </c>
      <c r="D132" s="207" t="s">
        <v>120</v>
      </c>
      <c r="E132" s="208" t="s">
        <v>175</v>
      </c>
      <c r="F132" s="209" t="s">
        <v>176</v>
      </c>
      <c r="G132" s="210" t="s">
        <v>123</v>
      </c>
      <c r="H132" s="211">
        <v>196</v>
      </c>
      <c r="I132" s="212"/>
      <c r="J132" s="213">
        <f>ROUND(I132*H132,2)</f>
        <v>0</v>
      </c>
      <c r="K132" s="209" t="s">
        <v>124</v>
      </c>
      <c r="L132" s="47"/>
      <c r="M132" s="214" t="s">
        <v>19</v>
      </c>
      <c r="N132" s="215" t="s">
        <v>41</v>
      </c>
      <c r="O132" s="87"/>
      <c r="P132" s="216">
        <f>O132*H132</f>
        <v>0</v>
      </c>
      <c r="Q132" s="216">
        <v>0.00058</v>
      </c>
      <c r="R132" s="216">
        <f>Q132*H132</f>
        <v>0.11368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125</v>
      </c>
      <c r="AT132" s="218" t="s">
        <v>120</v>
      </c>
      <c r="AU132" s="218" t="s">
        <v>80</v>
      </c>
      <c r="AY132" s="20" t="s">
        <v>118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78</v>
      </c>
      <c r="BK132" s="219">
        <f>ROUND(I132*H132,2)</f>
        <v>0</v>
      </c>
      <c r="BL132" s="20" t="s">
        <v>125</v>
      </c>
      <c r="BM132" s="218" t="s">
        <v>177</v>
      </c>
    </row>
    <row r="133" s="2" customFormat="1">
      <c r="A133" s="41"/>
      <c r="B133" s="42"/>
      <c r="C133" s="43"/>
      <c r="D133" s="220" t="s">
        <v>127</v>
      </c>
      <c r="E133" s="43"/>
      <c r="F133" s="221" t="s">
        <v>178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127</v>
      </c>
      <c r="AU133" s="20" t="s">
        <v>80</v>
      </c>
    </row>
    <row r="134" s="13" customFormat="1">
      <c r="A134" s="13"/>
      <c r="B134" s="225"/>
      <c r="C134" s="226"/>
      <c r="D134" s="227" t="s">
        <v>129</v>
      </c>
      <c r="E134" s="228" t="s">
        <v>19</v>
      </c>
      <c r="F134" s="229" t="s">
        <v>179</v>
      </c>
      <c r="G134" s="226"/>
      <c r="H134" s="230">
        <v>196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129</v>
      </c>
      <c r="AU134" s="236" t="s">
        <v>80</v>
      </c>
      <c r="AV134" s="13" t="s">
        <v>80</v>
      </c>
      <c r="AW134" s="13" t="s">
        <v>32</v>
      </c>
      <c r="AX134" s="13" t="s">
        <v>70</v>
      </c>
      <c r="AY134" s="236" t="s">
        <v>118</v>
      </c>
    </row>
    <row r="135" s="14" customFormat="1">
      <c r="A135" s="14"/>
      <c r="B135" s="237"/>
      <c r="C135" s="238"/>
      <c r="D135" s="227" t="s">
        <v>129</v>
      </c>
      <c r="E135" s="239" t="s">
        <v>19</v>
      </c>
      <c r="F135" s="240" t="s">
        <v>131</v>
      </c>
      <c r="G135" s="238"/>
      <c r="H135" s="241">
        <v>196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129</v>
      </c>
      <c r="AU135" s="247" t="s">
        <v>80</v>
      </c>
      <c r="AV135" s="14" t="s">
        <v>125</v>
      </c>
      <c r="AW135" s="14" t="s">
        <v>32</v>
      </c>
      <c r="AX135" s="14" t="s">
        <v>78</v>
      </c>
      <c r="AY135" s="247" t="s">
        <v>118</v>
      </c>
    </row>
    <row r="136" s="2" customFormat="1" ht="24.15" customHeight="1">
      <c r="A136" s="41"/>
      <c r="B136" s="42"/>
      <c r="C136" s="207" t="s">
        <v>180</v>
      </c>
      <c r="D136" s="207" t="s">
        <v>120</v>
      </c>
      <c r="E136" s="208" t="s">
        <v>181</v>
      </c>
      <c r="F136" s="209" t="s">
        <v>182</v>
      </c>
      <c r="G136" s="210" t="s">
        <v>123</v>
      </c>
      <c r="H136" s="211">
        <v>956.99400000000003</v>
      </c>
      <c r="I136" s="212"/>
      <c r="J136" s="213">
        <f>ROUND(I136*H136,2)</f>
        <v>0</v>
      </c>
      <c r="K136" s="209" t="s">
        <v>124</v>
      </c>
      <c r="L136" s="47"/>
      <c r="M136" s="214" t="s">
        <v>19</v>
      </c>
      <c r="N136" s="215" t="s">
        <v>41</v>
      </c>
      <c r="O136" s="87"/>
      <c r="P136" s="216">
        <f>O136*H136</f>
        <v>0</v>
      </c>
      <c r="Q136" s="216">
        <v>0.00064000000000000005</v>
      </c>
      <c r="R136" s="216">
        <f>Q136*H136</f>
        <v>0.61247616000000005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125</v>
      </c>
      <c r="AT136" s="218" t="s">
        <v>120</v>
      </c>
      <c r="AU136" s="218" t="s">
        <v>80</v>
      </c>
      <c r="AY136" s="20" t="s">
        <v>118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78</v>
      </c>
      <c r="BK136" s="219">
        <f>ROUND(I136*H136,2)</f>
        <v>0</v>
      </c>
      <c r="BL136" s="20" t="s">
        <v>125</v>
      </c>
      <c r="BM136" s="218" t="s">
        <v>183</v>
      </c>
    </row>
    <row r="137" s="2" customFormat="1">
      <c r="A137" s="41"/>
      <c r="B137" s="42"/>
      <c r="C137" s="43"/>
      <c r="D137" s="220" t="s">
        <v>127</v>
      </c>
      <c r="E137" s="43"/>
      <c r="F137" s="221" t="s">
        <v>184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127</v>
      </c>
      <c r="AU137" s="20" t="s">
        <v>80</v>
      </c>
    </row>
    <row r="138" s="13" customFormat="1">
      <c r="A138" s="13"/>
      <c r="B138" s="225"/>
      <c r="C138" s="226"/>
      <c r="D138" s="227" t="s">
        <v>129</v>
      </c>
      <c r="E138" s="228" t="s">
        <v>19</v>
      </c>
      <c r="F138" s="229" t="s">
        <v>185</v>
      </c>
      <c r="G138" s="226"/>
      <c r="H138" s="230">
        <v>143.565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129</v>
      </c>
      <c r="AU138" s="236" t="s">
        <v>80</v>
      </c>
      <c r="AV138" s="13" t="s">
        <v>80</v>
      </c>
      <c r="AW138" s="13" t="s">
        <v>32</v>
      </c>
      <c r="AX138" s="13" t="s">
        <v>70</v>
      </c>
      <c r="AY138" s="236" t="s">
        <v>118</v>
      </c>
    </row>
    <row r="139" s="13" customFormat="1">
      <c r="A139" s="13"/>
      <c r="B139" s="225"/>
      <c r="C139" s="226"/>
      <c r="D139" s="227" t="s">
        <v>129</v>
      </c>
      <c r="E139" s="228" t="s">
        <v>19</v>
      </c>
      <c r="F139" s="229" t="s">
        <v>186</v>
      </c>
      <c r="G139" s="226"/>
      <c r="H139" s="230">
        <v>260.392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129</v>
      </c>
      <c r="AU139" s="236" t="s">
        <v>80</v>
      </c>
      <c r="AV139" s="13" t="s">
        <v>80</v>
      </c>
      <c r="AW139" s="13" t="s">
        <v>32</v>
      </c>
      <c r="AX139" s="13" t="s">
        <v>70</v>
      </c>
      <c r="AY139" s="236" t="s">
        <v>118</v>
      </c>
    </row>
    <row r="140" s="13" customFormat="1">
      <c r="A140" s="13"/>
      <c r="B140" s="225"/>
      <c r="C140" s="226"/>
      <c r="D140" s="227" t="s">
        <v>129</v>
      </c>
      <c r="E140" s="228" t="s">
        <v>19</v>
      </c>
      <c r="F140" s="229" t="s">
        <v>187</v>
      </c>
      <c r="G140" s="226"/>
      <c r="H140" s="230">
        <v>55.741999999999997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129</v>
      </c>
      <c r="AU140" s="236" t="s">
        <v>80</v>
      </c>
      <c r="AV140" s="13" t="s">
        <v>80</v>
      </c>
      <c r="AW140" s="13" t="s">
        <v>32</v>
      </c>
      <c r="AX140" s="13" t="s">
        <v>70</v>
      </c>
      <c r="AY140" s="236" t="s">
        <v>118</v>
      </c>
    </row>
    <row r="141" s="13" customFormat="1">
      <c r="A141" s="13"/>
      <c r="B141" s="225"/>
      <c r="C141" s="226"/>
      <c r="D141" s="227" t="s">
        <v>129</v>
      </c>
      <c r="E141" s="228" t="s">
        <v>19</v>
      </c>
      <c r="F141" s="229" t="s">
        <v>188</v>
      </c>
      <c r="G141" s="226"/>
      <c r="H141" s="230">
        <v>497.29500000000002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129</v>
      </c>
      <c r="AU141" s="236" t="s">
        <v>80</v>
      </c>
      <c r="AV141" s="13" t="s">
        <v>80</v>
      </c>
      <c r="AW141" s="13" t="s">
        <v>32</v>
      </c>
      <c r="AX141" s="13" t="s">
        <v>70</v>
      </c>
      <c r="AY141" s="236" t="s">
        <v>118</v>
      </c>
    </row>
    <row r="142" s="14" customFormat="1">
      <c r="A142" s="14"/>
      <c r="B142" s="237"/>
      <c r="C142" s="238"/>
      <c r="D142" s="227" t="s">
        <v>129</v>
      </c>
      <c r="E142" s="239" t="s">
        <v>19</v>
      </c>
      <c r="F142" s="240" t="s">
        <v>131</v>
      </c>
      <c r="G142" s="238"/>
      <c r="H142" s="241">
        <v>956.99400000000003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129</v>
      </c>
      <c r="AU142" s="247" t="s">
        <v>80</v>
      </c>
      <c r="AV142" s="14" t="s">
        <v>125</v>
      </c>
      <c r="AW142" s="14" t="s">
        <v>32</v>
      </c>
      <c r="AX142" s="14" t="s">
        <v>78</v>
      </c>
      <c r="AY142" s="247" t="s">
        <v>118</v>
      </c>
    </row>
    <row r="143" s="2" customFormat="1" ht="24.15" customHeight="1">
      <c r="A143" s="41"/>
      <c r="B143" s="42"/>
      <c r="C143" s="207" t="s">
        <v>189</v>
      </c>
      <c r="D143" s="207" t="s">
        <v>120</v>
      </c>
      <c r="E143" s="208" t="s">
        <v>190</v>
      </c>
      <c r="F143" s="209" t="s">
        <v>191</v>
      </c>
      <c r="G143" s="210" t="s">
        <v>123</v>
      </c>
      <c r="H143" s="211">
        <v>196</v>
      </c>
      <c r="I143" s="212"/>
      <c r="J143" s="213">
        <f>ROUND(I143*H143,2)</f>
        <v>0</v>
      </c>
      <c r="K143" s="209" t="s">
        <v>124</v>
      </c>
      <c r="L143" s="47"/>
      <c r="M143" s="214" t="s">
        <v>19</v>
      </c>
      <c r="N143" s="215" t="s">
        <v>41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125</v>
      </c>
      <c r="AT143" s="218" t="s">
        <v>120</v>
      </c>
      <c r="AU143" s="218" t="s">
        <v>80</v>
      </c>
      <c r="AY143" s="20" t="s">
        <v>118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78</v>
      </c>
      <c r="BK143" s="219">
        <f>ROUND(I143*H143,2)</f>
        <v>0</v>
      </c>
      <c r="BL143" s="20" t="s">
        <v>125</v>
      </c>
      <c r="BM143" s="218" t="s">
        <v>192</v>
      </c>
    </row>
    <row r="144" s="2" customFormat="1">
      <c r="A144" s="41"/>
      <c r="B144" s="42"/>
      <c r="C144" s="43"/>
      <c r="D144" s="220" t="s">
        <v>127</v>
      </c>
      <c r="E144" s="43"/>
      <c r="F144" s="221" t="s">
        <v>193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127</v>
      </c>
      <c r="AU144" s="20" t="s">
        <v>80</v>
      </c>
    </row>
    <row r="145" s="2" customFormat="1" ht="24.15" customHeight="1">
      <c r="A145" s="41"/>
      <c r="B145" s="42"/>
      <c r="C145" s="207" t="s">
        <v>194</v>
      </c>
      <c r="D145" s="207" t="s">
        <v>120</v>
      </c>
      <c r="E145" s="208" t="s">
        <v>195</v>
      </c>
      <c r="F145" s="209" t="s">
        <v>196</v>
      </c>
      <c r="G145" s="210" t="s">
        <v>123</v>
      </c>
      <c r="H145" s="211">
        <v>956.99400000000003</v>
      </c>
      <c r="I145" s="212"/>
      <c r="J145" s="213">
        <f>ROUND(I145*H145,2)</f>
        <v>0</v>
      </c>
      <c r="K145" s="209" t="s">
        <v>124</v>
      </c>
      <c r="L145" s="47"/>
      <c r="M145" s="214" t="s">
        <v>19</v>
      </c>
      <c r="N145" s="215" t="s">
        <v>41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125</v>
      </c>
      <c r="AT145" s="218" t="s">
        <v>120</v>
      </c>
      <c r="AU145" s="218" t="s">
        <v>80</v>
      </c>
      <c r="AY145" s="20" t="s">
        <v>118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78</v>
      </c>
      <c r="BK145" s="219">
        <f>ROUND(I145*H145,2)</f>
        <v>0</v>
      </c>
      <c r="BL145" s="20" t="s">
        <v>125</v>
      </c>
      <c r="BM145" s="218" t="s">
        <v>197</v>
      </c>
    </row>
    <row r="146" s="2" customFormat="1">
      <c r="A146" s="41"/>
      <c r="B146" s="42"/>
      <c r="C146" s="43"/>
      <c r="D146" s="220" t="s">
        <v>127</v>
      </c>
      <c r="E146" s="43"/>
      <c r="F146" s="221" t="s">
        <v>198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127</v>
      </c>
      <c r="AU146" s="20" t="s">
        <v>80</v>
      </c>
    </row>
    <row r="147" s="2" customFormat="1" ht="33" customHeight="1">
      <c r="A147" s="41"/>
      <c r="B147" s="42"/>
      <c r="C147" s="207" t="s">
        <v>199</v>
      </c>
      <c r="D147" s="207" t="s">
        <v>120</v>
      </c>
      <c r="E147" s="208" t="s">
        <v>200</v>
      </c>
      <c r="F147" s="209" t="s">
        <v>201</v>
      </c>
      <c r="G147" s="210" t="s">
        <v>147</v>
      </c>
      <c r="H147" s="211">
        <v>742.05399999999997</v>
      </c>
      <c r="I147" s="212"/>
      <c r="J147" s="213">
        <f>ROUND(I147*H147,2)</f>
        <v>0</v>
      </c>
      <c r="K147" s="209" t="s">
        <v>202</v>
      </c>
      <c r="L147" s="47"/>
      <c r="M147" s="214" t="s">
        <v>19</v>
      </c>
      <c r="N147" s="215" t="s">
        <v>41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125</v>
      </c>
      <c r="AT147" s="218" t="s">
        <v>120</v>
      </c>
      <c r="AU147" s="218" t="s">
        <v>80</v>
      </c>
      <c r="AY147" s="20" t="s">
        <v>118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78</v>
      </c>
      <c r="BK147" s="219">
        <f>ROUND(I147*H147,2)</f>
        <v>0</v>
      </c>
      <c r="BL147" s="20" t="s">
        <v>125</v>
      </c>
      <c r="BM147" s="218" t="s">
        <v>203</v>
      </c>
    </row>
    <row r="148" s="2" customFormat="1">
      <c r="A148" s="41"/>
      <c r="B148" s="42"/>
      <c r="C148" s="43"/>
      <c r="D148" s="220" t="s">
        <v>127</v>
      </c>
      <c r="E148" s="43"/>
      <c r="F148" s="221" t="s">
        <v>204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127</v>
      </c>
      <c r="AU148" s="20" t="s">
        <v>80</v>
      </c>
    </row>
    <row r="149" s="15" customFormat="1">
      <c r="A149" s="15"/>
      <c r="B149" s="248"/>
      <c r="C149" s="249"/>
      <c r="D149" s="227" t="s">
        <v>129</v>
      </c>
      <c r="E149" s="250" t="s">
        <v>19</v>
      </c>
      <c r="F149" s="251" t="s">
        <v>205</v>
      </c>
      <c r="G149" s="249"/>
      <c r="H149" s="250" t="s">
        <v>19</v>
      </c>
      <c r="I149" s="252"/>
      <c r="J149" s="249"/>
      <c r="K149" s="249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129</v>
      </c>
      <c r="AU149" s="257" t="s">
        <v>80</v>
      </c>
      <c r="AV149" s="15" t="s">
        <v>78</v>
      </c>
      <c r="AW149" s="15" t="s">
        <v>32</v>
      </c>
      <c r="AX149" s="15" t="s">
        <v>70</v>
      </c>
      <c r="AY149" s="257" t="s">
        <v>118</v>
      </c>
    </row>
    <row r="150" s="13" customFormat="1">
      <c r="A150" s="13"/>
      <c r="B150" s="225"/>
      <c r="C150" s="226"/>
      <c r="D150" s="227" t="s">
        <v>129</v>
      </c>
      <c r="E150" s="228" t="s">
        <v>19</v>
      </c>
      <c r="F150" s="229" t="s">
        <v>206</v>
      </c>
      <c r="G150" s="226"/>
      <c r="H150" s="230">
        <v>371.02699999999999</v>
      </c>
      <c r="I150" s="231"/>
      <c r="J150" s="226"/>
      <c r="K150" s="226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129</v>
      </c>
      <c r="AU150" s="236" t="s">
        <v>80</v>
      </c>
      <c r="AV150" s="13" t="s">
        <v>80</v>
      </c>
      <c r="AW150" s="13" t="s">
        <v>32</v>
      </c>
      <c r="AX150" s="13" t="s">
        <v>70</v>
      </c>
      <c r="AY150" s="236" t="s">
        <v>118</v>
      </c>
    </row>
    <row r="151" s="13" customFormat="1">
      <c r="A151" s="13"/>
      <c r="B151" s="225"/>
      <c r="C151" s="226"/>
      <c r="D151" s="227" t="s">
        <v>129</v>
      </c>
      <c r="E151" s="228" t="s">
        <v>19</v>
      </c>
      <c r="F151" s="229" t="s">
        <v>207</v>
      </c>
      <c r="G151" s="226"/>
      <c r="H151" s="230">
        <v>0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129</v>
      </c>
      <c r="AU151" s="236" t="s">
        <v>80</v>
      </c>
      <c r="AV151" s="13" t="s">
        <v>80</v>
      </c>
      <c r="AW151" s="13" t="s">
        <v>32</v>
      </c>
      <c r="AX151" s="13" t="s">
        <v>70</v>
      </c>
      <c r="AY151" s="236" t="s">
        <v>118</v>
      </c>
    </row>
    <row r="152" s="16" customFormat="1">
      <c r="A152" s="16"/>
      <c r="B152" s="258"/>
      <c r="C152" s="259"/>
      <c r="D152" s="227" t="s">
        <v>129</v>
      </c>
      <c r="E152" s="260" t="s">
        <v>19</v>
      </c>
      <c r="F152" s="261" t="s">
        <v>162</v>
      </c>
      <c r="G152" s="259"/>
      <c r="H152" s="262">
        <v>371.02699999999999</v>
      </c>
      <c r="I152" s="263"/>
      <c r="J152" s="259"/>
      <c r="K152" s="259"/>
      <c r="L152" s="264"/>
      <c r="M152" s="265"/>
      <c r="N152" s="266"/>
      <c r="O152" s="266"/>
      <c r="P152" s="266"/>
      <c r="Q152" s="266"/>
      <c r="R152" s="266"/>
      <c r="S152" s="266"/>
      <c r="T152" s="267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68" t="s">
        <v>129</v>
      </c>
      <c r="AU152" s="268" t="s">
        <v>80</v>
      </c>
      <c r="AV152" s="16" t="s">
        <v>139</v>
      </c>
      <c r="AW152" s="16" t="s">
        <v>32</v>
      </c>
      <c r="AX152" s="16" t="s">
        <v>70</v>
      </c>
      <c r="AY152" s="268" t="s">
        <v>118</v>
      </c>
    </row>
    <row r="153" s="15" customFormat="1">
      <c r="A153" s="15"/>
      <c r="B153" s="248"/>
      <c r="C153" s="249"/>
      <c r="D153" s="227" t="s">
        <v>129</v>
      </c>
      <c r="E153" s="250" t="s">
        <v>19</v>
      </c>
      <c r="F153" s="251" t="s">
        <v>208</v>
      </c>
      <c r="G153" s="249"/>
      <c r="H153" s="250" t="s">
        <v>19</v>
      </c>
      <c r="I153" s="252"/>
      <c r="J153" s="249"/>
      <c r="K153" s="249"/>
      <c r="L153" s="253"/>
      <c r="M153" s="254"/>
      <c r="N153" s="255"/>
      <c r="O153" s="255"/>
      <c r="P153" s="255"/>
      <c r="Q153" s="255"/>
      <c r="R153" s="255"/>
      <c r="S153" s="255"/>
      <c r="T153" s="25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7" t="s">
        <v>129</v>
      </c>
      <c r="AU153" s="257" t="s">
        <v>80</v>
      </c>
      <c r="AV153" s="15" t="s">
        <v>78</v>
      </c>
      <c r="AW153" s="15" t="s">
        <v>32</v>
      </c>
      <c r="AX153" s="15" t="s">
        <v>70</v>
      </c>
      <c r="AY153" s="257" t="s">
        <v>118</v>
      </c>
    </row>
    <row r="154" s="13" customFormat="1">
      <c r="A154" s="13"/>
      <c r="B154" s="225"/>
      <c r="C154" s="226"/>
      <c r="D154" s="227" t="s">
        <v>129</v>
      </c>
      <c r="E154" s="228" t="s">
        <v>19</v>
      </c>
      <c r="F154" s="229" t="s">
        <v>206</v>
      </c>
      <c r="G154" s="226"/>
      <c r="H154" s="230">
        <v>371.02699999999999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129</v>
      </c>
      <c r="AU154" s="236" t="s">
        <v>80</v>
      </c>
      <c r="AV154" s="13" t="s">
        <v>80</v>
      </c>
      <c r="AW154" s="13" t="s">
        <v>32</v>
      </c>
      <c r="AX154" s="13" t="s">
        <v>70</v>
      </c>
      <c r="AY154" s="236" t="s">
        <v>118</v>
      </c>
    </row>
    <row r="155" s="13" customFormat="1">
      <c r="A155" s="13"/>
      <c r="B155" s="225"/>
      <c r="C155" s="226"/>
      <c r="D155" s="227" t="s">
        <v>129</v>
      </c>
      <c r="E155" s="228" t="s">
        <v>19</v>
      </c>
      <c r="F155" s="229" t="s">
        <v>207</v>
      </c>
      <c r="G155" s="226"/>
      <c r="H155" s="230">
        <v>0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129</v>
      </c>
      <c r="AU155" s="236" t="s">
        <v>80</v>
      </c>
      <c r="AV155" s="13" t="s">
        <v>80</v>
      </c>
      <c r="AW155" s="13" t="s">
        <v>32</v>
      </c>
      <c r="AX155" s="13" t="s">
        <v>70</v>
      </c>
      <c r="AY155" s="236" t="s">
        <v>118</v>
      </c>
    </row>
    <row r="156" s="16" customFormat="1">
      <c r="A156" s="16"/>
      <c r="B156" s="258"/>
      <c r="C156" s="259"/>
      <c r="D156" s="227" t="s">
        <v>129</v>
      </c>
      <c r="E156" s="260" t="s">
        <v>19</v>
      </c>
      <c r="F156" s="261" t="s">
        <v>162</v>
      </c>
      <c r="G156" s="259"/>
      <c r="H156" s="262">
        <v>371.02699999999999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68" t="s">
        <v>129</v>
      </c>
      <c r="AU156" s="268" t="s">
        <v>80</v>
      </c>
      <c r="AV156" s="16" t="s">
        <v>139</v>
      </c>
      <c r="AW156" s="16" t="s">
        <v>32</v>
      </c>
      <c r="AX156" s="16" t="s">
        <v>70</v>
      </c>
      <c r="AY156" s="268" t="s">
        <v>118</v>
      </c>
    </row>
    <row r="157" s="14" customFormat="1">
      <c r="A157" s="14"/>
      <c r="B157" s="237"/>
      <c r="C157" s="238"/>
      <c r="D157" s="227" t="s">
        <v>129</v>
      </c>
      <c r="E157" s="239" t="s">
        <v>19</v>
      </c>
      <c r="F157" s="240" t="s">
        <v>131</v>
      </c>
      <c r="G157" s="238"/>
      <c r="H157" s="241">
        <v>742.05399999999997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129</v>
      </c>
      <c r="AU157" s="247" t="s">
        <v>80</v>
      </c>
      <c r="AV157" s="14" t="s">
        <v>125</v>
      </c>
      <c r="AW157" s="14" t="s">
        <v>32</v>
      </c>
      <c r="AX157" s="14" t="s">
        <v>78</v>
      </c>
      <c r="AY157" s="247" t="s">
        <v>118</v>
      </c>
    </row>
    <row r="158" s="2" customFormat="1" ht="37.8" customHeight="1">
      <c r="A158" s="41"/>
      <c r="B158" s="42"/>
      <c r="C158" s="207" t="s">
        <v>8</v>
      </c>
      <c r="D158" s="207" t="s">
        <v>120</v>
      </c>
      <c r="E158" s="208" t="s">
        <v>209</v>
      </c>
      <c r="F158" s="209" t="s">
        <v>210</v>
      </c>
      <c r="G158" s="210" t="s">
        <v>147</v>
      </c>
      <c r="H158" s="211">
        <v>1209.8009999999999</v>
      </c>
      <c r="I158" s="212"/>
      <c r="J158" s="213">
        <f>ROUND(I158*H158,2)</f>
        <v>0</v>
      </c>
      <c r="K158" s="209" t="s">
        <v>124</v>
      </c>
      <c r="L158" s="47"/>
      <c r="M158" s="214" t="s">
        <v>19</v>
      </c>
      <c r="N158" s="215" t="s">
        <v>41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125</v>
      </c>
      <c r="AT158" s="218" t="s">
        <v>120</v>
      </c>
      <c r="AU158" s="218" t="s">
        <v>80</v>
      </c>
      <c r="AY158" s="20" t="s">
        <v>118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78</v>
      </c>
      <c r="BK158" s="219">
        <f>ROUND(I158*H158,2)</f>
        <v>0</v>
      </c>
      <c r="BL158" s="20" t="s">
        <v>125</v>
      </c>
      <c r="BM158" s="218" t="s">
        <v>211</v>
      </c>
    </row>
    <row r="159" s="2" customFormat="1">
      <c r="A159" s="41"/>
      <c r="B159" s="42"/>
      <c r="C159" s="43"/>
      <c r="D159" s="220" t="s">
        <v>127</v>
      </c>
      <c r="E159" s="43"/>
      <c r="F159" s="221" t="s">
        <v>212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127</v>
      </c>
      <c r="AU159" s="20" t="s">
        <v>80</v>
      </c>
    </row>
    <row r="160" s="15" customFormat="1">
      <c r="A160" s="15"/>
      <c r="B160" s="248"/>
      <c r="C160" s="249"/>
      <c r="D160" s="227" t="s">
        <v>129</v>
      </c>
      <c r="E160" s="250" t="s">
        <v>19</v>
      </c>
      <c r="F160" s="251" t="s">
        <v>150</v>
      </c>
      <c r="G160" s="249"/>
      <c r="H160" s="250" t="s">
        <v>19</v>
      </c>
      <c r="I160" s="252"/>
      <c r="J160" s="249"/>
      <c r="K160" s="249"/>
      <c r="L160" s="253"/>
      <c r="M160" s="254"/>
      <c r="N160" s="255"/>
      <c r="O160" s="255"/>
      <c r="P160" s="255"/>
      <c r="Q160" s="255"/>
      <c r="R160" s="255"/>
      <c r="S160" s="255"/>
      <c r="T160" s="25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7" t="s">
        <v>129</v>
      </c>
      <c r="AU160" s="257" t="s">
        <v>80</v>
      </c>
      <c r="AV160" s="15" t="s">
        <v>78</v>
      </c>
      <c r="AW160" s="15" t="s">
        <v>32</v>
      </c>
      <c r="AX160" s="15" t="s">
        <v>70</v>
      </c>
      <c r="AY160" s="257" t="s">
        <v>118</v>
      </c>
    </row>
    <row r="161" s="13" customFormat="1">
      <c r="A161" s="13"/>
      <c r="B161" s="225"/>
      <c r="C161" s="226"/>
      <c r="D161" s="227" t="s">
        <v>129</v>
      </c>
      <c r="E161" s="228" t="s">
        <v>19</v>
      </c>
      <c r="F161" s="229" t="s">
        <v>151</v>
      </c>
      <c r="G161" s="226"/>
      <c r="H161" s="230">
        <v>243.75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129</v>
      </c>
      <c r="AU161" s="236" t="s">
        <v>80</v>
      </c>
      <c r="AV161" s="13" t="s">
        <v>80</v>
      </c>
      <c r="AW161" s="13" t="s">
        <v>32</v>
      </c>
      <c r="AX161" s="13" t="s">
        <v>70</v>
      </c>
      <c r="AY161" s="236" t="s">
        <v>118</v>
      </c>
    </row>
    <row r="162" s="16" customFormat="1">
      <c r="A162" s="16"/>
      <c r="B162" s="258"/>
      <c r="C162" s="259"/>
      <c r="D162" s="227" t="s">
        <v>129</v>
      </c>
      <c r="E162" s="260" t="s">
        <v>19</v>
      </c>
      <c r="F162" s="261" t="s">
        <v>162</v>
      </c>
      <c r="G162" s="259"/>
      <c r="H162" s="262">
        <v>243.75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8" t="s">
        <v>129</v>
      </c>
      <c r="AU162" s="268" t="s">
        <v>80</v>
      </c>
      <c r="AV162" s="16" t="s">
        <v>139</v>
      </c>
      <c r="AW162" s="16" t="s">
        <v>32</v>
      </c>
      <c r="AX162" s="16" t="s">
        <v>70</v>
      </c>
      <c r="AY162" s="268" t="s">
        <v>118</v>
      </c>
    </row>
    <row r="163" s="13" customFormat="1">
      <c r="A163" s="13"/>
      <c r="B163" s="225"/>
      <c r="C163" s="226"/>
      <c r="D163" s="227" t="s">
        <v>129</v>
      </c>
      <c r="E163" s="228" t="s">
        <v>19</v>
      </c>
      <c r="F163" s="229" t="s">
        <v>158</v>
      </c>
      <c r="G163" s="226"/>
      <c r="H163" s="230">
        <v>186.63499999999999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129</v>
      </c>
      <c r="AU163" s="236" t="s">
        <v>80</v>
      </c>
      <c r="AV163" s="13" t="s">
        <v>80</v>
      </c>
      <c r="AW163" s="13" t="s">
        <v>32</v>
      </c>
      <c r="AX163" s="13" t="s">
        <v>70</v>
      </c>
      <c r="AY163" s="236" t="s">
        <v>118</v>
      </c>
    </row>
    <row r="164" s="13" customFormat="1">
      <c r="A164" s="13"/>
      <c r="B164" s="225"/>
      <c r="C164" s="226"/>
      <c r="D164" s="227" t="s">
        <v>129</v>
      </c>
      <c r="E164" s="228" t="s">
        <v>19</v>
      </c>
      <c r="F164" s="229" t="s">
        <v>159</v>
      </c>
      <c r="G164" s="226"/>
      <c r="H164" s="230">
        <v>338.50999999999999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129</v>
      </c>
      <c r="AU164" s="236" t="s">
        <v>80</v>
      </c>
      <c r="AV164" s="13" t="s">
        <v>80</v>
      </c>
      <c r="AW164" s="13" t="s">
        <v>32</v>
      </c>
      <c r="AX164" s="13" t="s">
        <v>70</v>
      </c>
      <c r="AY164" s="236" t="s">
        <v>118</v>
      </c>
    </row>
    <row r="165" s="13" customFormat="1">
      <c r="A165" s="13"/>
      <c r="B165" s="225"/>
      <c r="C165" s="226"/>
      <c r="D165" s="227" t="s">
        <v>129</v>
      </c>
      <c r="E165" s="228" t="s">
        <v>19</v>
      </c>
      <c r="F165" s="229" t="s">
        <v>160</v>
      </c>
      <c r="G165" s="226"/>
      <c r="H165" s="230">
        <v>72.465000000000003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129</v>
      </c>
      <c r="AU165" s="236" t="s">
        <v>80</v>
      </c>
      <c r="AV165" s="13" t="s">
        <v>80</v>
      </c>
      <c r="AW165" s="13" t="s">
        <v>32</v>
      </c>
      <c r="AX165" s="13" t="s">
        <v>70</v>
      </c>
      <c r="AY165" s="236" t="s">
        <v>118</v>
      </c>
    </row>
    <row r="166" s="13" customFormat="1">
      <c r="A166" s="13"/>
      <c r="B166" s="225"/>
      <c r="C166" s="226"/>
      <c r="D166" s="227" t="s">
        <v>129</v>
      </c>
      <c r="E166" s="228" t="s">
        <v>19</v>
      </c>
      <c r="F166" s="229" t="s">
        <v>161</v>
      </c>
      <c r="G166" s="226"/>
      <c r="H166" s="230">
        <v>646.48400000000004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129</v>
      </c>
      <c r="AU166" s="236" t="s">
        <v>80</v>
      </c>
      <c r="AV166" s="13" t="s">
        <v>80</v>
      </c>
      <c r="AW166" s="13" t="s">
        <v>32</v>
      </c>
      <c r="AX166" s="13" t="s">
        <v>70</v>
      </c>
      <c r="AY166" s="236" t="s">
        <v>118</v>
      </c>
    </row>
    <row r="167" s="16" customFormat="1">
      <c r="A167" s="16"/>
      <c r="B167" s="258"/>
      <c r="C167" s="259"/>
      <c r="D167" s="227" t="s">
        <v>129</v>
      </c>
      <c r="E167" s="260" t="s">
        <v>19</v>
      </c>
      <c r="F167" s="261" t="s">
        <v>162</v>
      </c>
      <c r="G167" s="259"/>
      <c r="H167" s="262">
        <v>1244.0940000000001</v>
      </c>
      <c r="I167" s="263"/>
      <c r="J167" s="259"/>
      <c r="K167" s="259"/>
      <c r="L167" s="264"/>
      <c r="M167" s="265"/>
      <c r="N167" s="266"/>
      <c r="O167" s="266"/>
      <c r="P167" s="266"/>
      <c r="Q167" s="266"/>
      <c r="R167" s="266"/>
      <c r="S167" s="266"/>
      <c r="T167" s="267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68" t="s">
        <v>129</v>
      </c>
      <c r="AU167" s="268" t="s">
        <v>80</v>
      </c>
      <c r="AV167" s="16" t="s">
        <v>139</v>
      </c>
      <c r="AW167" s="16" t="s">
        <v>32</v>
      </c>
      <c r="AX167" s="16" t="s">
        <v>70</v>
      </c>
      <c r="AY167" s="268" t="s">
        <v>118</v>
      </c>
    </row>
    <row r="168" s="15" customFormat="1">
      <c r="A168" s="15"/>
      <c r="B168" s="248"/>
      <c r="C168" s="249"/>
      <c r="D168" s="227" t="s">
        <v>129</v>
      </c>
      <c r="E168" s="250" t="s">
        <v>19</v>
      </c>
      <c r="F168" s="251" t="s">
        <v>163</v>
      </c>
      <c r="G168" s="249"/>
      <c r="H168" s="250" t="s">
        <v>19</v>
      </c>
      <c r="I168" s="252"/>
      <c r="J168" s="249"/>
      <c r="K168" s="249"/>
      <c r="L168" s="253"/>
      <c r="M168" s="254"/>
      <c r="N168" s="255"/>
      <c r="O168" s="255"/>
      <c r="P168" s="255"/>
      <c r="Q168" s="255"/>
      <c r="R168" s="255"/>
      <c r="S168" s="255"/>
      <c r="T168" s="25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7" t="s">
        <v>129</v>
      </c>
      <c r="AU168" s="257" t="s">
        <v>80</v>
      </c>
      <c r="AV168" s="15" t="s">
        <v>78</v>
      </c>
      <c r="AW168" s="15" t="s">
        <v>32</v>
      </c>
      <c r="AX168" s="15" t="s">
        <v>70</v>
      </c>
      <c r="AY168" s="257" t="s">
        <v>118</v>
      </c>
    </row>
    <row r="169" s="13" customFormat="1">
      <c r="A169" s="13"/>
      <c r="B169" s="225"/>
      <c r="C169" s="226"/>
      <c r="D169" s="227" t="s">
        <v>129</v>
      </c>
      <c r="E169" s="228" t="s">
        <v>19</v>
      </c>
      <c r="F169" s="229" t="s">
        <v>164</v>
      </c>
      <c r="G169" s="226"/>
      <c r="H169" s="230">
        <v>-84.239999999999995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129</v>
      </c>
      <c r="AU169" s="236" t="s">
        <v>80</v>
      </c>
      <c r="AV169" s="13" t="s">
        <v>80</v>
      </c>
      <c r="AW169" s="13" t="s">
        <v>32</v>
      </c>
      <c r="AX169" s="13" t="s">
        <v>70</v>
      </c>
      <c r="AY169" s="236" t="s">
        <v>118</v>
      </c>
    </row>
    <row r="170" s="13" customFormat="1">
      <c r="A170" s="13"/>
      <c r="B170" s="225"/>
      <c r="C170" s="226"/>
      <c r="D170" s="227" t="s">
        <v>129</v>
      </c>
      <c r="E170" s="228" t="s">
        <v>19</v>
      </c>
      <c r="F170" s="229" t="s">
        <v>165</v>
      </c>
      <c r="G170" s="226"/>
      <c r="H170" s="230">
        <v>-1.976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129</v>
      </c>
      <c r="AU170" s="236" t="s">
        <v>80</v>
      </c>
      <c r="AV170" s="13" t="s">
        <v>80</v>
      </c>
      <c r="AW170" s="13" t="s">
        <v>32</v>
      </c>
      <c r="AX170" s="13" t="s">
        <v>70</v>
      </c>
      <c r="AY170" s="236" t="s">
        <v>118</v>
      </c>
    </row>
    <row r="171" s="16" customFormat="1">
      <c r="A171" s="16"/>
      <c r="B171" s="258"/>
      <c r="C171" s="259"/>
      <c r="D171" s="227" t="s">
        <v>129</v>
      </c>
      <c r="E171" s="260" t="s">
        <v>19</v>
      </c>
      <c r="F171" s="261" t="s">
        <v>162</v>
      </c>
      <c r="G171" s="259"/>
      <c r="H171" s="262">
        <v>-86.215999999999994</v>
      </c>
      <c r="I171" s="263"/>
      <c r="J171" s="259"/>
      <c r="K171" s="259"/>
      <c r="L171" s="264"/>
      <c r="M171" s="265"/>
      <c r="N171" s="266"/>
      <c r="O171" s="266"/>
      <c r="P171" s="266"/>
      <c r="Q171" s="266"/>
      <c r="R171" s="266"/>
      <c r="S171" s="266"/>
      <c r="T171" s="267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68" t="s">
        <v>129</v>
      </c>
      <c r="AU171" s="268" t="s">
        <v>80</v>
      </c>
      <c r="AV171" s="16" t="s">
        <v>139</v>
      </c>
      <c r="AW171" s="16" t="s">
        <v>32</v>
      </c>
      <c r="AX171" s="16" t="s">
        <v>70</v>
      </c>
      <c r="AY171" s="268" t="s">
        <v>118</v>
      </c>
    </row>
    <row r="172" s="13" customFormat="1">
      <c r="A172" s="13"/>
      <c r="B172" s="225"/>
      <c r="C172" s="226"/>
      <c r="D172" s="227" t="s">
        <v>129</v>
      </c>
      <c r="E172" s="228" t="s">
        <v>19</v>
      </c>
      <c r="F172" s="229" t="s">
        <v>166</v>
      </c>
      <c r="G172" s="226"/>
      <c r="H172" s="230">
        <v>117.59999999999999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129</v>
      </c>
      <c r="AU172" s="236" t="s">
        <v>80</v>
      </c>
      <c r="AV172" s="13" t="s">
        <v>80</v>
      </c>
      <c r="AW172" s="13" t="s">
        <v>32</v>
      </c>
      <c r="AX172" s="13" t="s">
        <v>70</v>
      </c>
      <c r="AY172" s="236" t="s">
        <v>118</v>
      </c>
    </row>
    <row r="173" s="16" customFormat="1">
      <c r="A173" s="16"/>
      <c r="B173" s="258"/>
      <c r="C173" s="259"/>
      <c r="D173" s="227" t="s">
        <v>129</v>
      </c>
      <c r="E173" s="260" t="s">
        <v>19</v>
      </c>
      <c r="F173" s="261" t="s">
        <v>162</v>
      </c>
      <c r="G173" s="259"/>
      <c r="H173" s="262">
        <v>117.59999999999999</v>
      </c>
      <c r="I173" s="263"/>
      <c r="J173" s="259"/>
      <c r="K173" s="259"/>
      <c r="L173" s="264"/>
      <c r="M173" s="265"/>
      <c r="N173" s="266"/>
      <c r="O173" s="266"/>
      <c r="P173" s="266"/>
      <c r="Q173" s="266"/>
      <c r="R173" s="266"/>
      <c r="S173" s="266"/>
      <c r="T173" s="267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68" t="s">
        <v>129</v>
      </c>
      <c r="AU173" s="268" t="s">
        <v>80</v>
      </c>
      <c r="AV173" s="16" t="s">
        <v>139</v>
      </c>
      <c r="AW173" s="16" t="s">
        <v>32</v>
      </c>
      <c r="AX173" s="16" t="s">
        <v>70</v>
      </c>
      <c r="AY173" s="268" t="s">
        <v>118</v>
      </c>
    </row>
    <row r="174" s="15" customFormat="1">
      <c r="A174" s="15"/>
      <c r="B174" s="248"/>
      <c r="C174" s="249"/>
      <c r="D174" s="227" t="s">
        <v>129</v>
      </c>
      <c r="E174" s="250" t="s">
        <v>19</v>
      </c>
      <c r="F174" s="251" t="s">
        <v>163</v>
      </c>
      <c r="G174" s="249"/>
      <c r="H174" s="250" t="s">
        <v>19</v>
      </c>
      <c r="I174" s="252"/>
      <c r="J174" s="249"/>
      <c r="K174" s="249"/>
      <c r="L174" s="253"/>
      <c r="M174" s="254"/>
      <c r="N174" s="255"/>
      <c r="O174" s="255"/>
      <c r="P174" s="255"/>
      <c r="Q174" s="255"/>
      <c r="R174" s="255"/>
      <c r="S174" s="255"/>
      <c r="T174" s="25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57" t="s">
        <v>129</v>
      </c>
      <c r="AU174" s="257" t="s">
        <v>80</v>
      </c>
      <c r="AV174" s="15" t="s">
        <v>78</v>
      </c>
      <c r="AW174" s="15" t="s">
        <v>32</v>
      </c>
      <c r="AX174" s="15" t="s">
        <v>70</v>
      </c>
      <c r="AY174" s="257" t="s">
        <v>118</v>
      </c>
    </row>
    <row r="175" s="13" customFormat="1">
      <c r="A175" s="13"/>
      <c r="B175" s="225"/>
      <c r="C175" s="226"/>
      <c r="D175" s="227" t="s">
        <v>129</v>
      </c>
      <c r="E175" s="228" t="s">
        <v>19</v>
      </c>
      <c r="F175" s="229" t="s">
        <v>167</v>
      </c>
      <c r="G175" s="226"/>
      <c r="H175" s="230">
        <v>-8.4000000000000004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129</v>
      </c>
      <c r="AU175" s="236" t="s">
        <v>80</v>
      </c>
      <c r="AV175" s="13" t="s">
        <v>80</v>
      </c>
      <c r="AW175" s="13" t="s">
        <v>32</v>
      </c>
      <c r="AX175" s="13" t="s">
        <v>70</v>
      </c>
      <c r="AY175" s="236" t="s">
        <v>118</v>
      </c>
    </row>
    <row r="176" s="16" customFormat="1">
      <c r="A176" s="16"/>
      <c r="B176" s="258"/>
      <c r="C176" s="259"/>
      <c r="D176" s="227" t="s">
        <v>129</v>
      </c>
      <c r="E176" s="260" t="s">
        <v>19</v>
      </c>
      <c r="F176" s="261" t="s">
        <v>162</v>
      </c>
      <c r="G176" s="259"/>
      <c r="H176" s="262">
        <v>-8.4000000000000004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68" t="s">
        <v>129</v>
      </c>
      <c r="AU176" s="268" t="s">
        <v>80</v>
      </c>
      <c r="AV176" s="16" t="s">
        <v>139</v>
      </c>
      <c r="AW176" s="16" t="s">
        <v>32</v>
      </c>
      <c r="AX176" s="16" t="s">
        <v>70</v>
      </c>
      <c r="AY176" s="268" t="s">
        <v>118</v>
      </c>
    </row>
    <row r="177" s="13" customFormat="1">
      <c r="A177" s="13"/>
      <c r="B177" s="225"/>
      <c r="C177" s="226"/>
      <c r="D177" s="227" t="s">
        <v>129</v>
      </c>
      <c r="E177" s="228" t="s">
        <v>19</v>
      </c>
      <c r="F177" s="229" t="s">
        <v>213</v>
      </c>
      <c r="G177" s="226"/>
      <c r="H177" s="230">
        <v>-371.02699999999999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129</v>
      </c>
      <c r="AU177" s="236" t="s">
        <v>80</v>
      </c>
      <c r="AV177" s="13" t="s">
        <v>80</v>
      </c>
      <c r="AW177" s="13" t="s">
        <v>32</v>
      </c>
      <c r="AX177" s="13" t="s">
        <v>70</v>
      </c>
      <c r="AY177" s="236" t="s">
        <v>118</v>
      </c>
    </row>
    <row r="178" s="16" customFormat="1">
      <c r="A178" s="16"/>
      <c r="B178" s="258"/>
      <c r="C178" s="259"/>
      <c r="D178" s="227" t="s">
        <v>129</v>
      </c>
      <c r="E178" s="260" t="s">
        <v>19</v>
      </c>
      <c r="F178" s="261" t="s">
        <v>162</v>
      </c>
      <c r="G178" s="259"/>
      <c r="H178" s="262">
        <v>-371.02699999999999</v>
      </c>
      <c r="I178" s="263"/>
      <c r="J178" s="259"/>
      <c r="K178" s="259"/>
      <c r="L178" s="264"/>
      <c r="M178" s="265"/>
      <c r="N178" s="266"/>
      <c r="O178" s="266"/>
      <c r="P178" s="266"/>
      <c r="Q178" s="266"/>
      <c r="R178" s="266"/>
      <c r="S178" s="266"/>
      <c r="T178" s="267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68" t="s">
        <v>129</v>
      </c>
      <c r="AU178" s="268" t="s">
        <v>80</v>
      </c>
      <c r="AV178" s="16" t="s">
        <v>139</v>
      </c>
      <c r="AW178" s="16" t="s">
        <v>32</v>
      </c>
      <c r="AX178" s="16" t="s">
        <v>70</v>
      </c>
      <c r="AY178" s="268" t="s">
        <v>118</v>
      </c>
    </row>
    <row r="179" s="13" customFormat="1">
      <c r="A179" s="13"/>
      <c r="B179" s="225"/>
      <c r="C179" s="226"/>
      <c r="D179" s="227" t="s">
        <v>129</v>
      </c>
      <c r="E179" s="228" t="s">
        <v>19</v>
      </c>
      <c r="F179" s="229" t="s">
        <v>152</v>
      </c>
      <c r="G179" s="226"/>
      <c r="H179" s="230">
        <v>70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129</v>
      </c>
      <c r="AU179" s="236" t="s">
        <v>80</v>
      </c>
      <c r="AV179" s="13" t="s">
        <v>80</v>
      </c>
      <c r="AW179" s="13" t="s">
        <v>32</v>
      </c>
      <c r="AX179" s="13" t="s">
        <v>70</v>
      </c>
      <c r="AY179" s="236" t="s">
        <v>118</v>
      </c>
    </row>
    <row r="180" s="14" customFormat="1">
      <c r="A180" s="14"/>
      <c r="B180" s="237"/>
      <c r="C180" s="238"/>
      <c r="D180" s="227" t="s">
        <v>129</v>
      </c>
      <c r="E180" s="239" t="s">
        <v>19</v>
      </c>
      <c r="F180" s="240" t="s">
        <v>131</v>
      </c>
      <c r="G180" s="238"/>
      <c r="H180" s="241">
        <v>1209.8009999999997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129</v>
      </c>
      <c r="AU180" s="247" t="s">
        <v>80</v>
      </c>
      <c r="AV180" s="14" t="s">
        <v>125</v>
      </c>
      <c r="AW180" s="14" t="s">
        <v>32</v>
      </c>
      <c r="AX180" s="14" t="s">
        <v>78</v>
      </c>
      <c r="AY180" s="247" t="s">
        <v>118</v>
      </c>
    </row>
    <row r="181" s="2" customFormat="1" ht="24.15" customHeight="1">
      <c r="A181" s="41"/>
      <c r="B181" s="42"/>
      <c r="C181" s="207" t="s">
        <v>214</v>
      </c>
      <c r="D181" s="207" t="s">
        <v>120</v>
      </c>
      <c r="E181" s="208" t="s">
        <v>215</v>
      </c>
      <c r="F181" s="209" t="s">
        <v>216</v>
      </c>
      <c r="G181" s="210" t="s">
        <v>147</v>
      </c>
      <c r="H181" s="211">
        <v>371.02699999999999</v>
      </c>
      <c r="I181" s="212"/>
      <c r="J181" s="213">
        <f>ROUND(I181*H181,2)</f>
        <v>0</v>
      </c>
      <c r="K181" s="209" t="s">
        <v>124</v>
      </c>
      <c r="L181" s="47"/>
      <c r="M181" s="214" t="s">
        <v>19</v>
      </c>
      <c r="N181" s="215" t="s">
        <v>41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125</v>
      </c>
      <c r="AT181" s="218" t="s">
        <v>120</v>
      </c>
      <c r="AU181" s="218" t="s">
        <v>80</v>
      </c>
      <c r="AY181" s="20" t="s">
        <v>118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78</v>
      </c>
      <c r="BK181" s="219">
        <f>ROUND(I181*H181,2)</f>
        <v>0</v>
      </c>
      <c r="BL181" s="20" t="s">
        <v>125</v>
      </c>
      <c r="BM181" s="218" t="s">
        <v>217</v>
      </c>
    </row>
    <row r="182" s="2" customFormat="1">
      <c r="A182" s="41"/>
      <c r="B182" s="42"/>
      <c r="C182" s="43"/>
      <c r="D182" s="220" t="s">
        <v>127</v>
      </c>
      <c r="E182" s="43"/>
      <c r="F182" s="221" t="s">
        <v>218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127</v>
      </c>
      <c r="AU182" s="20" t="s">
        <v>80</v>
      </c>
    </row>
    <row r="183" s="15" customFormat="1">
      <c r="A183" s="15"/>
      <c r="B183" s="248"/>
      <c r="C183" s="249"/>
      <c r="D183" s="227" t="s">
        <v>129</v>
      </c>
      <c r="E183" s="250" t="s">
        <v>19</v>
      </c>
      <c r="F183" s="251" t="s">
        <v>219</v>
      </c>
      <c r="G183" s="249"/>
      <c r="H183" s="250" t="s">
        <v>19</v>
      </c>
      <c r="I183" s="252"/>
      <c r="J183" s="249"/>
      <c r="K183" s="249"/>
      <c r="L183" s="253"/>
      <c r="M183" s="254"/>
      <c r="N183" s="255"/>
      <c r="O183" s="255"/>
      <c r="P183" s="255"/>
      <c r="Q183" s="255"/>
      <c r="R183" s="255"/>
      <c r="S183" s="255"/>
      <c r="T183" s="25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7" t="s">
        <v>129</v>
      </c>
      <c r="AU183" s="257" t="s">
        <v>80</v>
      </c>
      <c r="AV183" s="15" t="s">
        <v>78</v>
      </c>
      <c r="AW183" s="15" t="s">
        <v>32</v>
      </c>
      <c r="AX183" s="15" t="s">
        <v>70</v>
      </c>
      <c r="AY183" s="257" t="s">
        <v>118</v>
      </c>
    </row>
    <row r="184" s="13" customFormat="1">
      <c r="A184" s="13"/>
      <c r="B184" s="225"/>
      <c r="C184" s="226"/>
      <c r="D184" s="227" t="s">
        <v>129</v>
      </c>
      <c r="E184" s="228" t="s">
        <v>19</v>
      </c>
      <c r="F184" s="229" t="s">
        <v>206</v>
      </c>
      <c r="G184" s="226"/>
      <c r="H184" s="230">
        <v>371.02699999999999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129</v>
      </c>
      <c r="AU184" s="236" t="s">
        <v>80</v>
      </c>
      <c r="AV184" s="13" t="s">
        <v>80</v>
      </c>
      <c r="AW184" s="13" t="s">
        <v>32</v>
      </c>
      <c r="AX184" s="13" t="s">
        <v>70</v>
      </c>
      <c r="AY184" s="236" t="s">
        <v>118</v>
      </c>
    </row>
    <row r="185" s="13" customFormat="1">
      <c r="A185" s="13"/>
      <c r="B185" s="225"/>
      <c r="C185" s="226"/>
      <c r="D185" s="227" t="s">
        <v>129</v>
      </c>
      <c r="E185" s="228" t="s">
        <v>19</v>
      </c>
      <c r="F185" s="229" t="s">
        <v>207</v>
      </c>
      <c r="G185" s="226"/>
      <c r="H185" s="230">
        <v>0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129</v>
      </c>
      <c r="AU185" s="236" t="s">
        <v>80</v>
      </c>
      <c r="AV185" s="13" t="s">
        <v>80</v>
      </c>
      <c r="AW185" s="13" t="s">
        <v>32</v>
      </c>
      <c r="AX185" s="13" t="s">
        <v>70</v>
      </c>
      <c r="AY185" s="236" t="s">
        <v>118</v>
      </c>
    </row>
    <row r="186" s="14" customFormat="1">
      <c r="A186" s="14"/>
      <c r="B186" s="237"/>
      <c r="C186" s="238"/>
      <c r="D186" s="227" t="s">
        <v>129</v>
      </c>
      <c r="E186" s="239" t="s">
        <v>19</v>
      </c>
      <c r="F186" s="240" t="s">
        <v>131</v>
      </c>
      <c r="G186" s="238"/>
      <c r="H186" s="241">
        <v>371.02699999999999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129</v>
      </c>
      <c r="AU186" s="247" t="s">
        <v>80</v>
      </c>
      <c r="AV186" s="14" t="s">
        <v>125</v>
      </c>
      <c r="AW186" s="14" t="s">
        <v>32</v>
      </c>
      <c r="AX186" s="14" t="s">
        <v>78</v>
      </c>
      <c r="AY186" s="247" t="s">
        <v>118</v>
      </c>
    </row>
    <row r="187" s="2" customFormat="1" ht="24.15" customHeight="1">
      <c r="A187" s="41"/>
      <c r="B187" s="42"/>
      <c r="C187" s="207" t="s">
        <v>220</v>
      </c>
      <c r="D187" s="207" t="s">
        <v>120</v>
      </c>
      <c r="E187" s="208" t="s">
        <v>221</v>
      </c>
      <c r="F187" s="209" t="s">
        <v>222</v>
      </c>
      <c r="G187" s="210" t="s">
        <v>223</v>
      </c>
      <c r="H187" s="211">
        <v>2419.6019999999999</v>
      </c>
      <c r="I187" s="212"/>
      <c r="J187" s="213">
        <f>ROUND(I187*H187,2)</f>
        <v>0</v>
      </c>
      <c r="K187" s="209" t="s">
        <v>124</v>
      </c>
      <c r="L187" s="47"/>
      <c r="M187" s="214" t="s">
        <v>19</v>
      </c>
      <c r="N187" s="215" t="s">
        <v>41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125</v>
      </c>
      <c r="AT187" s="218" t="s">
        <v>120</v>
      </c>
      <c r="AU187" s="218" t="s">
        <v>80</v>
      </c>
      <c r="AY187" s="20" t="s">
        <v>118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78</v>
      </c>
      <c r="BK187" s="219">
        <f>ROUND(I187*H187,2)</f>
        <v>0</v>
      </c>
      <c r="BL187" s="20" t="s">
        <v>125</v>
      </c>
      <c r="BM187" s="218" t="s">
        <v>224</v>
      </c>
    </row>
    <row r="188" s="2" customFormat="1">
      <c r="A188" s="41"/>
      <c r="B188" s="42"/>
      <c r="C188" s="43"/>
      <c r="D188" s="220" t="s">
        <v>127</v>
      </c>
      <c r="E188" s="43"/>
      <c r="F188" s="221" t="s">
        <v>225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127</v>
      </c>
      <c r="AU188" s="20" t="s">
        <v>80</v>
      </c>
    </row>
    <row r="189" s="13" customFormat="1">
      <c r="A189" s="13"/>
      <c r="B189" s="225"/>
      <c r="C189" s="226"/>
      <c r="D189" s="227" t="s">
        <v>129</v>
      </c>
      <c r="E189" s="228" t="s">
        <v>19</v>
      </c>
      <c r="F189" s="229" t="s">
        <v>226</v>
      </c>
      <c r="G189" s="226"/>
      <c r="H189" s="230">
        <v>1209.8009999999999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129</v>
      </c>
      <c r="AU189" s="236" t="s">
        <v>80</v>
      </c>
      <c r="AV189" s="13" t="s">
        <v>80</v>
      </c>
      <c r="AW189" s="13" t="s">
        <v>32</v>
      </c>
      <c r="AX189" s="13" t="s">
        <v>70</v>
      </c>
      <c r="AY189" s="236" t="s">
        <v>118</v>
      </c>
    </row>
    <row r="190" s="14" customFormat="1">
      <c r="A190" s="14"/>
      <c r="B190" s="237"/>
      <c r="C190" s="238"/>
      <c r="D190" s="227" t="s">
        <v>129</v>
      </c>
      <c r="E190" s="239" t="s">
        <v>19</v>
      </c>
      <c r="F190" s="240" t="s">
        <v>131</v>
      </c>
      <c r="G190" s="238"/>
      <c r="H190" s="241">
        <v>1209.8009999999999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129</v>
      </c>
      <c r="AU190" s="247" t="s">
        <v>80</v>
      </c>
      <c r="AV190" s="14" t="s">
        <v>125</v>
      </c>
      <c r="AW190" s="14" t="s">
        <v>32</v>
      </c>
      <c r="AX190" s="14" t="s">
        <v>78</v>
      </c>
      <c r="AY190" s="247" t="s">
        <v>118</v>
      </c>
    </row>
    <row r="191" s="13" customFormat="1">
      <c r="A191" s="13"/>
      <c r="B191" s="225"/>
      <c r="C191" s="226"/>
      <c r="D191" s="227" t="s">
        <v>129</v>
      </c>
      <c r="E191" s="226"/>
      <c r="F191" s="229" t="s">
        <v>227</v>
      </c>
      <c r="G191" s="226"/>
      <c r="H191" s="230">
        <v>2419.6019999999999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129</v>
      </c>
      <c r="AU191" s="236" t="s">
        <v>80</v>
      </c>
      <c r="AV191" s="13" t="s">
        <v>80</v>
      </c>
      <c r="AW191" s="13" t="s">
        <v>4</v>
      </c>
      <c r="AX191" s="13" t="s">
        <v>78</v>
      </c>
      <c r="AY191" s="236" t="s">
        <v>118</v>
      </c>
    </row>
    <row r="192" s="2" customFormat="1" ht="24.15" customHeight="1">
      <c r="A192" s="41"/>
      <c r="B192" s="42"/>
      <c r="C192" s="207" t="s">
        <v>228</v>
      </c>
      <c r="D192" s="207" t="s">
        <v>120</v>
      </c>
      <c r="E192" s="208" t="s">
        <v>229</v>
      </c>
      <c r="F192" s="209" t="s">
        <v>230</v>
      </c>
      <c r="G192" s="210" t="s">
        <v>147</v>
      </c>
      <c r="H192" s="211">
        <v>371.02699999999999</v>
      </c>
      <c r="I192" s="212"/>
      <c r="J192" s="213">
        <f>ROUND(I192*H192,2)</f>
        <v>0</v>
      </c>
      <c r="K192" s="209" t="s">
        <v>124</v>
      </c>
      <c r="L192" s="47"/>
      <c r="M192" s="214" t="s">
        <v>19</v>
      </c>
      <c r="N192" s="215" t="s">
        <v>41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125</v>
      </c>
      <c r="AT192" s="218" t="s">
        <v>120</v>
      </c>
      <c r="AU192" s="218" t="s">
        <v>80</v>
      </c>
      <c r="AY192" s="20" t="s">
        <v>118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78</v>
      </c>
      <c r="BK192" s="219">
        <f>ROUND(I192*H192,2)</f>
        <v>0</v>
      </c>
      <c r="BL192" s="20" t="s">
        <v>125</v>
      </c>
      <c r="BM192" s="218" t="s">
        <v>231</v>
      </c>
    </row>
    <row r="193" s="2" customFormat="1">
      <c r="A193" s="41"/>
      <c r="B193" s="42"/>
      <c r="C193" s="43"/>
      <c r="D193" s="220" t="s">
        <v>127</v>
      </c>
      <c r="E193" s="43"/>
      <c r="F193" s="221" t="s">
        <v>232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127</v>
      </c>
      <c r="AU193" s="20" t="s">
        <v>80</v>
      </c>
    </row>
    <row r="194" s="15" customFormat="1">
      <c r="A194" s="15"/>
      <c r="B194" s="248"/>
      <c r="C194" s="249"/>
      <c r="D194" s="227" t="s">
        <v>129</v>
      </c>
      <c r="E194" s="250" t="s">
        <v>19</v>
      </c>
      <c r="F194" s="251" t="s">
        <v>233</v>
      </c>
      <c r="G194" s="249"/>
      <c r="H194" s="250" t="s">
        <v>19</v>
      </c>
      <c r="I194" s="252"/>
      <c r="J194" s="249"/>
      <c r="K194" s="249"/>
      <c r="L194" s="253"/>
      <c r="M194" s="254"/>
      <c r="N194" s="255"/>
      <c r="O194" s="255"/>
      <c r="P194" s="255"/>
      <c r="Q194" s="255"/>
      <c r="R194" s="255"/>
      <c r="S194" s="255"/>
      <c r="T194" s="25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7" t="s">
        <v>129</v>
      </c>
      <c r="AU194" s="257" t="s">
        <v>80</v>
      </c>
      <c r="AV194" s="15" t="s">
        <v>78</v>
      </c>
      <c r="AW194" s="15" t="s">
        <v>32</v>
      </c>
      <c r="AX194" s="15" t="s">
        <v>70</v>
      </c>
      <c r="AY194" s="257" t="s">
        <v>118</v>
      </c>
    </row>
    <row r="195" s="13" customFormat="1">
      <c r="A195" s="13"/>
      <c r="B195" s="225"/>
      <c r="C195" s="226"/>
      <c r="D195" s="227" t="s">
        <v>129</v>
      </c>
      <c r="E195" s="228" t="s">
        <v>19</v>
      </c>
      <c r="F195" s="229" t="s">
        <v>206</v>
      </c>
      <c r="G195" s="226"/>
      <c r="H195" s="230">
        <v>371.02699999999999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129</v>
      </c>
      <c r="AU195" s="236" t="s">
        <v>80</v>
      </c>
      <c r="AV195" s="13" t="s">
        <v>80</v>
      </c>
      <c r="AW195" s="13" t="s">
        <v>32</v>
      </c>
      <c r="AX195" s="13" t="s">
        <v>70</v>
      </c>
      <c r="AY195" s="236" t="s">
        <v>118</v>
      </c>
    </row>
    <row r="196" s="13" customFormat="1">
      <c r="A196" s="13"/>
      <c r="B196" s="225"/>
      <c r="C196" s="226"/>
      <c r="D196" s="227" t="s">
        <v>129</v>
      </c>
      <c r="E196" s="228" t="s">
        <v>19</v>
      </c>
      <c r="F196" s="229" t="s">
        <v>207</v>
      </c>
      <c r="G196" s="226"/>
      <c r="H196" s="230">
        <v>0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129</v>
      </c>
      <c r="AU196" s="236" t="s">
        <v>80</v>
      </c>
      <c r="AV196" s="13" t="s">
        <v>80</v>
      </c>
      <c r="AW196" s="13" t="s">
        <v>32</v>
      </c>
      <c r="AX196" s="13" t="s">
        <v>70</v>
      </c>
      <c r="AY196" s="236" t="s">
        <v>118</v>
      </c>
    </row>
    <row r="197" s="14" customFormat="1">
      <c r="A197" s="14"/>
      <c r="B197" s="237"/>
      <c r="C197" s="238"/>
      <c r="D197" s="227" t="s">
        <v>129</v>
      </c>
      <c r="E197" s="239" t="s">
        <v>19</v>
      </c>
      <c r="F197" s="240" t="s">
        <v>131</v>
      </c>
      <c r="G197" s="238"/>
      <c r="H197" s="241">
        <v>371.02699999999999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129</v>
      </c>
      <c r="AU197" s="247" t="s">
        <v>80</v>
      </c>
      <c r="AV197" s="14" t="s">
        <v>125</v>
      </c>
      <c r="AW197" s="14" t="s">
        <v>32</v>
      </c>
      <c r="AX197" s="14" t="s">
        <v>78</v>
      </c>
      <c r="AY197" s="247" t="s">
        <v>118</v>
      </c>
    </row>
    <row r="198" s="2" customFormat="1" ht="24.15" customHeight="1">
      <c r="A198" s="41"/>
      <c r="B198" s="42"/>
      <c r="C198" s="207" t="s">
        <v>234</v>
      </c>
      <c r="D198" s="207" t="s">
        <v>120</v>
      </c>
      <c r="E198" s="208" t="s">
        <v>235</v>
      </c>
      <c r="F198" s="209" t="s">
        <v>236</v>
      </c>
      <c r="G198" s="210" t="s">
        <v>147</v>
      </c>
      <c r="H198" s="211">
        <v>371.02699999999999</v>
      </c>
      <c r="I198" s="212"/>
      <c r="J198" s="213">
        <f>ROUND(I198*H198,2)</f>
        <v>0</v>
      </c>
      <c r="K198" s="209" t="s">
        <v>124</v>
      </c>
      <c r="L198" s="47"/>
      <c r="M198" s="214" t="s">
        <v>19</v>
      </c>
      <c r="N198" s="215" t="s">
        <v>41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125</v>
      </c>
      <c r="AT198" s="218" t="s">
        <v>120</v>
      </c>
      <c r="AU198" s="218" t="s">
        <v>80</v>
      </c>
      <c r="AY198" s="20" t="s">
        <v>118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78</v>
      </c>
      <c r="BK198" s="219">
        <f>ROUND(I198*H198,2)</f>
        <v>0</v>
      </c>
      <c r="BL198" s="20" t="s">
        <v>125</v>
      </c>
      <c r="BM198" s="218" t="s">
        <v>237</v>
      </c>
    </row>
    <row r="199" s="2" customFormat="1">
      <c r="A199" s="41"/>
      <c r="B199" s="42"/>
      <c r="C199" s="43"/>
      <c r="D199" s="220" t="s">
        <v>127</v>
      </c>
      <c r="E199" s="43"/>
      <c r="F199" s="221" t="s">
        <v>238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127</v>
      </c>
      <c r="AU199" s="20" t="s">
        <v>80</v>
      </c>
    </row>
    <row r="200" s="15" customFormat="1">
      <c r="A200" s="15"/>
      <c r="B200" s="248"/>
      <c r="C200" s="249"/>
      <c r="D200" s="227" t="s">
        <v>129</v>
      </c>
      <c r="E200" s="250" t="s">
        <v>19</v>
      </c>
      <c r="F200" s="251" t="s">
        <v>239</v>
      </c>
      <c r="G200" s="249"/>
      <c r="H200" s="250" t="s">
        <v>19</v>
      </c>
      <c r="I200" s="252"/>
      <c r="J200" s="249"/>
      <c r="K200" s="249"/>
      <c r="L200" s="253"/>
      <c r="M200" s="254"/>
      <c r="N200" s="255"/>
      <c r="O200" s="255"/>
      <c r="P200" s="255"/>
      <c r="Q200" s="255"/>
      <c r="R200" s="255"/>
      <c r="S200" s="255"/>
      <c r="T200" s="25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7" t="s">
        <v>129</v>
      </c>
      <c r="AU200" s="257" t="s">
        <v>80</v>
      </c>
      <c r="AV200" s="15" t="s">
        <v>78</v>
      </c>
      <c r="AW200" s="15" t="s">
        <v>32</v>
      </c>
      <c r="AX200" s="15" t="s">
        <v>70</v>
      </c>
      <c r="AY200" s="257" t="s">
        <v>118</v>
      </c>
    </row>
    <row r="201" s="13" customFormat="1">
      <c r="A201" s="13"/>
      <c r="B201" s="225"/>
      <c r="C201" s="226"/>
      <c r="D201" s="227" t="s">
        <v>129</v>
      </c>
      <c r="E201" s="228" t="s">
        <v>19</v>
      </c>
      <c r="F201" s="229" t="s">
        <v>158</v>
      </c>
      <c r="G201" s="226"/>
      <c r="H201" s="230">
        <v>186.63499999999999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129</v>
      </c>
      <c r="AU201" s="236" t="s">
        <v>80</v>
      </c>
      <c r="AV201" s="13" t="s">
        <v>80</v>
      </c>
      <c r="AW201" s="13" t="s">
        <v>32</v>
      </c>
      <c r="AX201" s="13" t="s">
        <v>70</v>
      </c>
      <c r="AY201" s="236" t="s">
        <v>118</v>
      </c>
    </row>
    <row r="202" s="13" customFormat="1">
      <c r="A202" s="13"/>
      <c r="B202" s="225"/>
      <c r="C202" s="226"/>
      <c r="D202" s="227" t="s">
        <v>129</v>
      </c>
      <c r="E202" s="228" t="s">
        <v>19</v>
      </c>
      <c r="F202" s="229" t="s">
        <v>159</v>
      </c>
      <c r="G202" s="226"/>
      <c r="H202" s="230">
        <v>338.50999999999999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129</v>
      </c>
      <c r="AU202" s="236" t="s">
        <v>80</v>
      </c>
      <c r="AV202" s="13" t="s">
        <v>80</v>
      </c>
      <c r="AW202" s="13" t="s">
        <v>32</v>
      </c>
      <c r="AX202" s="13" t="s">
        <v>70</v>
      </c>
      <c r="AY202" s="236" t="s">
        <v>118</v>
      </c>
    </row>
    <row r="203" s="13" customFormat="1">
      <c r="A203" s="13"/>
      <c r="B203" s="225"/>
      <c r="C203" s="226"/>
      <c r="D203" s="227" t="s">
        <v>129</v>
      </c>
      <c r="E203" s="228" t="s">
        <v>19</v>
      </c>
      <c r="F203" s="229" t="s">
        <v>160</v>
      </c>
      <c r="G203" s="226"/>
      <c r="H203" s="230">
        <v>72.465000000000003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129</v>
      </c>
      <c r="AU203" s="236" t="s">
        <v>80</v>
      </c>
      <c r="AV203" s="13" t="s">
        <v>80</v>
      </c>
      <c r="AW203" s="13" t="s">
        <v>32</v>
      </c>
      <c r="AX203" s="13" t="s">
        <v>70</v>
      </c>
      <c r="AY203" s="236" t="s">
        <v>118</v>
      </c>
    </row>
    <row r="204" s="13" customFormat="1">
      <c r="A204" s="13"/>
      <c r="B204" s="225"/>
      <c r="C204" s="226"/>
      <c r="D204" s="227" t="s">
        <v>129</v>
      </c>
      <c r="E204" s="228" t="s">
        <v>19</v>
      </c>
      <c r="F204" s="229" t="s">
        <v>161</v>
      </c>
      <c r="G204" s="226"/>
      <c r="H204" s="230">
        <v>646.48400000000004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129</v>
      </c>
      <c r="AU204" s="236" t="s">
        <v>80</v>
      </c>
      <c r="AV204" s="13" t="s">
        <v>80</v>
      </c>
      <c r="AW204" s="13" t="s">
        <v>32</v>
      </c>
      <c r="AX204" s="13" t="s">
        <v>70</v>
      </c>
      <c r="AY204" s="236" t="s">
        <v>118</v>
      </c>
    </row>
    <row r="205" s="16" customFormat="1">
      <c r="A205" s="16"/>
      <c r="B205" s="258"/>
      <c r="C205" s="259"/>
      <c r="D205" s="227" t="s">
        <v>129</v>
      </c>
      <c r="E205" s="260" t="s">
        <v>19</v>
      </c>
      <c r="F205" s="261" t="s">
        <v>162</v>
      </c>
      <c r="G205" s="259"/>
      <c r="H205" s="262">
        <v>1244.0940000000001</v>
      </c>
      <c r="I205" s="263"/>
      <c r="J205" s="259"/>
      <c r="K205" s="259"/>
      <c r="L205" s="264"/>
      <c r="M205" s="265"/>
      <c r="N205" s="266"/>
      <c r="O205" s="266"/>
      <c r="P205" s="266"/>
      <c r="Q205" s="266"/>
      <c r="R205" s="266"/>
      <c r="S205" s="266"/>
      <c r="T205" s="267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68" t="s">
        <v>129</v>
      </c>
      <c r="AU205" s="268" t="s">
        <v>80</v>
      </c>
      <c r="AV205" s="16" t="s">
        <v>139</v>
      </c>
      <c r="AW205" s="16" t="s">
        <v>32</v>
      </c>
      <c r="AX205" s="16" t="s">
        <v>70</v>
      </c>
      <c r="AY205" s="268" t="s">
        <v>118</v>
      </c>
    </row>
    <row r="206" s="15" customFormat="1">
      <c r="A206" s="15"/>
      <c r="B206" s="248"/>
      <c r="C206" s="249"/>
      <c r="D206" s="227" t="s">
        <v>129</v>
      </c>
      <c r="E206" s="250" t="s">
        <v>19</v>
      </c>
      <c r="F206" s="251" t="s">
        <v>163</v>
      </c>
      <c r="G206" s="249"/>
      <c r="H206" s="250" t="s">
        <v>19</v>
      </c>
      <c r="I206" s="252"/>
      <c r="J206" s="249"/>
      <c r="K206" s="249"/>
      <c r="L206" s="253"/>
      <c r="M206" s="254"/>
      <c r="N206" s="255"/>
      <c r="O206" s="255"/>
      <c r="P206" s="255"/>
      <c r="Q206" s="255"/>
      <c r="R206" s="255"/>
      <c r="S206" s="255"/>
      <c r="T206" s="25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7" t="s">
        <v>129</v>
      </c>
      <c r="AU206" s="257" t="s">
        <v>80</v>
      </c>
      <c r="AV206" s="15" t="s">
        <v>78</v>
      </c>
      <c r="AW206" s="15" t="s">
        <v>32</v>
      </c>
      <c r="AX206" s="15" t="s">
        <v>70</v>
      </c>
      <c r="AY206" s="257" t="s">
        <v>118</v>
      </c>
    </row>
    <row r="207" s="13" customFormat="1">
      <c r="A207" s="13"/>
      <c r="B207" s="225"/>
      <c r="C207" s="226"/>
      <c r="D207" s="227" t="s">
        <v>129</v>
      </c>
      <c r="E207" s="228" t="s">
        <v>19</v>
      </c>
      <c r="F207" s="229" t="s">
        <v>164</v>
      </c>
      <c r="G207" s="226"/>
      <c r="H207" s="230">
        <v>-84.239999999999995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129</v>
      </c>
      <c r="AU207" s="236" t="s">
        <v>80</v>
      </c>
      <c r="AV207" s="13" t="s">
        <v>80</v>
      </c>
      <c r="AW207" s="13" t="s">
        <v>32</v>
      </c>
      <c r="AX207" s="13" t="s">
        <v>70</v>
      </c>
      <c r="AY207" s="236" t="s">
        <v>118</v>
      </c>
    </row>
    <row r="208" s="13" customFormat="1">
      <c r="A208" s="13"/>
      <c r="B208" s="225"/>
      <c r="C208" s="226"/>
      <c r="D208" s="227" t="s">
        <v>129</v>
      </c>
      <c r="E208" s="228" t="s">
        <v>19</v>
      </c>
      <c r="F208" s="229" t="s">
        <v>165</v>
      </c>
      <c r="G208" s="226"/>
      <c r="H208" s="230">
        <v>-1.976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129</v>
      </c>
      <c r="AU208" s="236" t="s">
        <v>80</v>
      </c>
      <c r="AV208" s="13" t="s">
        <v>80</v>
      </c>
      <c r="AW208" s="13" t="s">
        <v>32</v>
      </c>
      <c r="AX208" s="13" t="s">
        <v>70</v>
      </c>
      <c r="AY208" s="236" t="s">
        <v>118</v>
      </c>
    </row>
    <row r="209" s="16" customFormat="1">
      <c r="A209" s="16"/>
      <c r="B209" s="258"/>
      <c r="C209" s="259"/>
      <c r="D209" s="227" t="s">
        <v>129</v>
      </c>
      <c r="E209" s="260" t="s">
        <v>19</v>
      </c>
      <c r="F209" s="261" t="s">
        <v>162</v>
      </c>
      <c r="G209" s="259"/>
      <c r="H209" s="262">
        <v>-86.215999999999994</v>
      </c>
      <c r="I209" s="263"/>
      <c r="J209" s="259"/>
      <c r="K209" s="259"/>
      <c r="L209" s="264"/>
      <c r="M209" s="265"/>
      <c r="N209" s="266"/>
      <c r="O209" s="266"/>
      <c r="P209" s="266"/>
      <c r="Q209" s="266"/>
      <c r="R209" s="266"/>
      <c r="S209" s="266"/>
      <c r="T209" s="267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68" t="s">
        <v>129</v>
      </c>
      <c r="AU209" s="268" t="s">
        <v>80</v>
      </c>
      <c r="AV209" s="16" t="s">
        <v>139</v>
      </c>
      <c r="AW209" s="16" t="s">
        <v>32</v>
      </c>
      <c r="AX209" s="16" t="s">
        <v>70</v>
      </c>
      <c r="AY209" s="268" t="s">
        <v>118</v>
      </c>
    </row>
    <row r="210" s="13" customFormat="1">
      <c r="A210" s="13"/>
      <c r="B210" s="225"/>
      <c r="C210" s="226"/>
      <c r="D210" s="227" t="s">
        <v>129</v>
      </c>
      <c r="E210" s="228" t="s">
        <v>19</v>
      </c>
      <c r="F210" s="229" t="s">
        <v>166</v>
      </c>
      <c r="G210" s="226"/>
      <c r="H210" s="230">
        <v>117.59999999999999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129</v>
      </c>
      <c r="AU210" s="236" t="s">
        <v>80</v>
      </c>
      <c r="AV210" s="13" t="s">
        <v>80</v>
      </c>
      <c r="AW210" s="13" t="s">
        <v>32</v>
      </c>
      <c r="AX210" s="13" t="s">
        <v>70</v>
      </c>
      <c r="AY210" s="236" t="s">
        <v>118</v>
      </c>
    </row>
    <row r="211" s="16" customFormat="1">
      <c r="A211" s="16"/>
      <c r="B211" s="258"/>
      <c r="C211" s="259"/>
      <c r="D211" s="227" t="s">
        <v>129</v>
      </c>
      <c r="E211" s="260" t="s">
        <v>19</v>
      </c>
      <c r="F211" s="261" t="s">
        <v>162</v>
      </c>
      <c r="G211" s="259"/>
      <c r="H211" s="262">
        <v>117.59999999999999</v>
      </c>
      <c r="I211" s="263"/>
      <c r="J211" s="259"/>
      <c r="K211" s="259"/>
      <c r="L211" s="264"/>
      <c r="M211" s="265"/>
      <c r="N211" s="266"/>
      <c r="O211" s="266"/>
      <c r="P211" s="266"/>
      <c r="Q211" s="266"/>
      <c r="R211" s="266"/>
      <c r="S211" s="266"/>
      <c r="T211" s="267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68" t="s">
        <v>129</v>
      </c>
      <c r="AU211" s="268" t="s">
        <v>80</v>
      </c>
      <c r="AV211" s="16" t="s">
        <v>139</v>
      </c>
      <c r="AW211" s="16" t="s">
        <v>32</v>
      </c>
      <c r="AX211" s="16" t="s">
        <v>70</v>
      </c>
      <c r="AY211" s="268" t="s">
        <v>118</v>
      </c>
    </row>
    <row r="212" s="15" customFormat="1">
      <c r="A212" s="15"/>
      <c r="B212" s="248"/>
      <c r="C212" s="249"/>
      <c r="D212" s="227" t="s">
        <v>129</v>
      </c>
      <c r="E212" s="250" t="s">
        <v>19</v>
      </c>
      <c r="F212" s="251" t="s">
        <v>163</v>
      </c>
      <c r="G212" s="249"/>
      <c r="H212" s="250" t="s">
        <v>19</v>
      </c>
      <c r="I212" s="252"/>
      <c r="J212" s="249"/>
      <c r="K212" s="249"/>
      <c r="L212" s="253"/>
      <c r="M212" s="254"/>
      <c r="N212" s="255"/>
      <c r="O212" s="255"/>
      <c r="P212" s="255"/>
      <c r="Q212" s="255"/>
      <c r="R212" s="255"/>
      <c r="S212" s="255"/>
      <c r="T212" s="25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7" t="s">
        <v>129</v>
      </c>
      <c r="AU212" s="257" t="s">
        <v>80</v>
      </c>
      <c r="AV212" s="15" t="s">
        <v>78</v>
      </c>
      <c r="AW212" s="15" t="s">
        <v>32</v>
      </c>
      <c r="AX212" s="15" t="s">
        <v>70</v>
      </c>
      <c r="AY212" s="257" t="s">
        <v>118</v>
      </c>
    </row>
    <row r="213" s="13" customFormat="1">
      <c r="A213" s="13"/>
      <c r="B213" s="225"/>
      <c r="C213" s="226"/>
      <c r="D213" s="227" t="s">
        <v>129</v>
      </c>
      <c r="E213" s="228" t="s">
        <v>19</v>
      </c>
      <c r="F213" s="229" t="s">
        <v>167</v>
      </c>
      <c r="G213" s="226"/>
      <c r="H213" s="230">
        <v>-8.4000000000000004</v>
      </c>
      <c r="I213" s="231"/>
      <c r="J213" s="226"/>
      <c r="K213" s="226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129</v>
      </c>
      <c r="AU213" s="236" t="s">
        <v>80</v>
      </c>
      <c r="AV213" s="13" t="s">
        <v>80</v>
      </c>
      <c r="AW213" s="13" t="s">
        <v>32</v>
      </c>
      <c r="AX213" s="13" t="s">
        <v>70</v>
      </c>
      <c r="AY213" s="236" t="s">
        <v>118</v>
      </c>
    </row>
    <row r="214" s="16" customFormat="1">
      <c r="A214" s="16"/>
      <c r="B214" s="258"/>
      <c r="C214" s="259"/>
      <c r="D214" s="227" t="s">
        <v>129</v>
      </c>
      <c r="E214" s="260" t="s">
        <v>19</v>
      </c>
      <c r="F214" s="261" t="s">
        <v>162</v>
      </c>
      <c r="G214" s="259"/>
      <c r="H214" s="262">
        <v>-8.4000000000000004</v>
      </c>
      <c r="I214" s="263"/>
      <c r="J214" s="259"/>
      <c r="K214" s="259"/>
      <c r="L214" s="264"/>
      <c r="M214" s="265"/>
      <c r="N214" s="266"/>
      <c r="O214" s="266"/>
      <c r="P214" s="266"/>
      <c r="Q214" s="266"/>
      <c r="R214" s="266"/>
      <c r="S214" s="266"/>
      <c r="T214" s="267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68" t="s">
        <v>129</v>
      </c>
      <c r="AU214" s="268" t="s">
        <v>80</v>
      </c>
      <c r="AV214" s="16" t="s">
        <v>139</v>
      </c>
      <c r="AW214" s="16" t="s">
        <v>32</v>
      </c>
      <c r="AX214" s="16" t="s">
        <v>70</v>
      </c>
      <c r="AY214" s="268" t="s">
        <v>118</v>
      </c>
    </row>
    <row r="215" s="13" customFormat="1">
      <c r="A215" s="13"/>
      <c r="B215" s="225"/>
      <c r="C215" s="226"/>
      <c r="D215" s="227" t="s">
        <v>129</v>
      </c>
      <c r="E215" s="228" t="s">
        <v>19</v>
      </c>
      <c r="F215" s="229" t="s">
        <v>240</v>
      </c>
      <c r="G215" s="226"/>
      <c r="H215" s="230">
        <v>-799.65300000000002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129</v>
      </c>
      <c r="AU215" s="236" t="s">
        <v>80</v>
      </c>
      <c r="AV215" s="13" t="s">
        <v>80</v>
      </c>
      <c r="AW215" s="13" t="s">
        <v>32</v>
      </c>
      <c r="AX215" s="13" t="s">
        <v>70</v>
      </c>
      <c r="AY215" s="236" t="s">
        <v>118</v>
      </c>
    </row>
    <row r="216" s="13" customFormat="1">
      <c r="A216" s="13"/>
      <c r="B216" s="225"/>
      <c r="C216" s="226"/>
      <c r="D216" s="227" t="s">
        <v>129</v>
      </c>
      <c r="E216" s="228" t="s">
        <v>19</v>
      </c>
      <c r="F216" s="229" t="s">
        <v>241</v>
      </c>
      <c r="G216" s="226"/>
      <c r="H216" s="230">
        <v>-23.100000000000001</v>
      </c>
      <c r="I216" s="231"/>
      <c r="J216" s="226"/>
      <c r="K216" s="226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129</v>
      </c>
      <c r="AU216" s="236" t="s">
        <v>80</v>
      </c>
      <c r="AV216" s="13" t="s">
        <v>80</v>
      </c>
      <c r="AW216" s="13" t="s">
        <v>32</v>
      </c>
      <c r="AX216" s="13" t="s">
        <v>70</v>
      </c>
      <c r="AY216" s="236" t="s">
        <v>118</v>
      </c>
    </row>
    <row r="217" s="16" customFormat="1">
      <c r="A217" s="16"/>
      <c r="B217" s="258"/>
      <c r="C217" s="259"/>
      <c r="D217" s="227" t="s">
        <v>129</v>
      </c>
      <c r="E217" s="260" t="s">
        <v>19</v>
      </c>
      <c r="F217" s="261" t="s">
        <v>162</v>
      </c>
      <c r="G217" s="259"/>
      <c r="H217" s="262">
        <v>-822.75300000000004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7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68" t="s">
        <v>129</v>
      </c>
      <c r="AU217" s="268" t="s">
        <v>80</v>
      </c>
      <c r="AV217" s="16" t="s">
        <v>139</v>
      </c>
      <c r="AW217" s="16" t="s">
        <v>32</v>
      </c>
      <c r="AX217" s="16" t="s">
        <v>70</v>
      </c>
      <c r="AY217" s="268" t="s">
        <v>118</v>
      </c>
    </row>
    <row r="218" s="13" customFormat="1">
      <c r="A218" s="13"/>
      <c r="B218" s="225"/>
      <c r="C218" s="226"/>
      <c r="D218" s="227" t="s">
        <v>129</v>
      </c>
      <c r="E218" s="228" t="s">
        <v>19</v>
      </c>
      <c r="F218" s="229" t="s">
        <v>242</v>
      </c>
      <c r="G218" s="226"/>
      <c r="H218" s="230">
        <v>-73.298000000000002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129</v>
      </c>
      <c r="AU218" s="236" t="s">
        <v>80</v>
      </c>
      <c r="AV218" s="13" t="s">
        <v>80</v>
      </c>
      <c r="AW218" s="13" t="s">
        <v>32</v>
      </c>
      <c r="AX218" s="13" t="s">
        <v>70</v>
      </c>
      <c r="AY218" s="236" t="s">
        <v>118</v>
      </c>
    </row>
    <row r="219" s="16" customFormat="1">
      <c r="A219" s="16"/>
      <c r="B219" s="258"/>
      <c r="C219" s="259"/>
      <c r="D219" s="227" t="s">
        <v>129</v>
      </c>
      <c r="E219" s="260" t="s">
        <v>19</v>
      </c>
      <c r="F219" s="261" t="s">
        <v>162</v>
      </c>
      <c r="G219" s="259"/>
      <c r="H219" s="262">
        <v>-73.298000000000002</v>
      </c>
      <c r="I219" s="263"/>
      <c r="J219" s="259"/>
      <c r="K219" s="259"/>
      <c r="L219" s="264"/>
      <c r="M219" s="265"/>
      <c r="N219" s="266"/>
      <c r="O219" s="266"/>
      <c r="P219" s="266"/>
      <c r="Q219" s="266"/>
      <c r="R219" s="266"/>
      <c r="S219" s="266"/>
      <c r="T219" s="267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68" t="s">
        <v>129</v>
      </c>
      <c r="AU219" s="268" t="s">
        <v>80</v>
      </c>
      <c r="AV219" s="16" t="s">
        <v>139</v>
      </c>
      <c r="AW219" s="16" t="s">
        <v>32</v>
      </c>
      <c r="AX219" s="16" t="s">
        <v>70</v>
      </c>
      <c r="AY219" s="268" t="s">
        <v>118</v>
      </c>
    </row>
    <row r="220" s="14" customFormat="1">
      <c r="A220" s="14"/>
      <c r="B220" s="237"/>
      <c r="C220" s="238"/>
      <c r="D220" s="227" t="s">
        <v>129</v>
      </c>
      <c r="E220" s="239" t="s">
        <v>19</v>
      </c>
      <c r="F220" s="240" t="s">
        <v>131</v>
      </c>
      <c r="G220" s="238"/>
      <c r="H220" s="241">
        <v>371.0269999999997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129</v>
      </c>
      <c r="AU220" s="247" t="s">
        <v>80</v>
      </c>
      <c r="AV220" s="14" t="s">
        <v>125</v>
      </c>
      <c r="AW220" s="14" t="s">
        <v>32</v>
      </c>
      <c r="AX220" s="14" t="s">
        <v>78</v>
      </c>
      <c r="AY220" s="247" t="s">
        <v>118</v>
      </c>
    </row>
    <row r="221" s="2" customFormat="1" ht="24.15" customHeight="1">
      <c r="A221" s="41"/>
      <c r="B221" s="42"/>
      <c r="C221" s="207" t="s">
        <v>243</v>
      </c>
      <c r="D221" s="207" t="s">
        <v>120</v>
      </c>
      <c r="E221" s="208" t="s">
        <v>235</v>
      </c>
      <c r="F221" s="209" t="s">
        <v>236</v>
      </c>
      <c r="G221" s="210" t="s">
        <v>147</v>
      </c>
      <c r="H221" s="211">
        <v>76.652000000000001</v>
      </c>
      <c r="I221" s="212"/>
      <c r="J221" s="213">
        <f>ROUND(I221*H221,2)</f>
        <v>0</v>
      </c>
      <c r="K221" s="209" t="s">
        <v>124</v>
      </c>
      <c r="L221" s="47"/>
      <c r="M221" s="214" t="s">
        <v>19</v>
      </c>
      <c r="N221" s="215" t="s">
        <v>41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125</v>
      </c>
      <c r="AT221" s="218" t="s">
        <v>120</v>
      </c>
      <c r="AU221" s="218" t="s">
        <v>80</v>
      </c>
      <c r="AY221" s="20" t="s">
        <v>118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78</v>
      </c>
      <c r="BK221" s="219">
        <f>ROUND(I221*H221,2)</f>
        <v>0</v>
      </c>
      <c r="BL221" s="20" t="s">
        <v>125</v>
      </c>
      <c r="BM221" s="218" t="s">
        <v>244</v>
      </c>
    </row>
    <row r="222" s="2" customFormat="1">
      <c r="A222" s="41"/>
      <c r="B222" s="42"/>
      <c r="C222" s="43"/>
      <c r="D222" s="220" t="s">
        <v>127</v>
      </c>
      <c r="E222" s="43"/>
      <c r="F222" s="221" t="s">
        <v>238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127</v>
      </c>
      <c r="AU222" s="20" t="s">
        <v>80</v>
      </c>
    </row>
    <row r="223" s="15" customFormat="1">
      <c r="A223" s="15"/>
      <c r="B223" s="248"/>
      <c r="C223" s="249"/>
      <c r="D223" s="227" t="s">
        <v>129</v>
      </c>
      <c r="E223" s="250" t="s">
        <v>19</v>
      </c>
      <c r="F223" s="251" t="s">
        <v>245</v>
      </c>
      <c r="G223" s="249"/>
      <c r="H223" s="250" t="s">
        <v>19</v>
      </c>
      <c r="I223" s="252"/>
      <c r="J223" s="249"/>
      <c r="K223" s="249"/>
      <c r="L223" s="253"/>
      <c r="M223" s="254"/>
      <c r="N223" s="255"/>
      <c r="O223" s="255"/>
      <c r="P223" s="255"/>
      <c r="Q223" s="255"/>
      <c r="R223" s="255"/>
      <c r="S223" s="255"/>
      <c r="T223" s="256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7" t="s">
        <v>129</v>
      </c>
      <c r="AU223" s="257" t="s">
        <v>80</v>
      </c>
      <c r="AV223" s="15" t="s">
        <v>78</v>
      </c>
      <c r="AW223" s="15" t="s">
        <v>32</v>
      </c>
      <c r="AX223" s="15" t="s">
        <v>70</v>
      </c>
      <c r="AY223" s="257" t="s">
        <v>118</v>
      </c>
    </row>
    <row r="224" s="13" customFormat="1">
      <c r="A224" s="13"/>
      <c r="B224" s="225"/>
      <c r="C224" s="226"/>
      <c r="D224" s="227" t="s">
        <v>129</v>
      </c>
      <c r="E224" s="228" t="s">
        <v>19</v>
      </c>
      <c r="F224" s="229" t="s">
        <v>159</v>
      </c>
      <c r="G224" s="226"/>
      <c r="H224" s="230">
        <v>338.50999999999999</v>
      </c>
      <c r="I224" s="231"/>
      <c r="J224" s="226"/>
      <c r="K224" s="226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129</v>
      </c>
      <c r="AU224" s="236" t="s">
        <v>80</v>
      </c>
      <c r="AV224" s="13" t="s">
        <v>80</v>
      </c>
      <c r="AW224" s="13" t="s">
        <v>32</v>
      </c>
      <c r="AX224" s="13" t="s">
        <v>70</v>
      </c>
      <c r="AY224" s="236" t="s">
        <v>118</v>
      </c>
    </row>
    <row r="225" s="13" customFormat="1">
      <c r="A225" s="13"/>
      <c r="B225" s="225"/>
      <c r="C225" s="226"/>
      <c r="D225" s="227" t="s">
        <v>129</v>
      </c>
      <c r="E225" s="228" t="s">
        <v>19</v>
      </c>
      <c r="F225" s="229" t="s">
        <v>160</v>
      </c>
      <c r="G225" s="226"/>
      <c r="H225" s="230">
        <v>72.465000000000003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129</v>
      </c>
      <c r="AU225" s="236" t="s">
        <v>80</v>
      </c>
      <c r="AV225" s="13" t="s">
        <v>80</v>
      </c>
      <c r="AW225" s="13" t="s">
        <v>32</v>
      </c>
      <c r="AX225" s="13" t="s">
        <v>70</v>
      </c>
      <c r="AY225" s="236" t="s">
        <v>118</v>
      </c>
    </row>
    <row r="226" s="16" customFormat="1">
      <c r="A226" s="16"/>
      <c r="B226" s="258"/>
      <c r="C226" s="259"/>
      <c r="D226" s="227" t="s">
        <v>129</v>
      </c>
      <c r="E226" s="260" t="s">
        <v>19</v>
      </c>
      <c r="F226" s="261" t="s">
        <v>162</v>
      </c>
      <c r="G226" s="259"/>
      <c r="H226" s="262">
        <v>410.97500000000002</v>
      </c>
      <c r="I226" s="263"/>
      <c r="J226" s="259"/>
      <c r="K226" s="259"/>
      <c r="L226" s="264"/>
      <c r="M226" s="265"/>
      <c r="N226" s="266"/>
      <c r="O226" s="266"/>
      <c r="P226" s="266"/>
      <c r="Q226" s="266"/>
      <c r="R226" s="266"/>
      <c r="S226" s="266"/>
      <c r="T226" s="267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68" t="s">
        <v>129</v>
      </c>
      <c r="AU226" s="268" t="s">
        <v>80</v>
      </c>
      <c r="AV226" s="16" t="s">
        <v>139</v>
      </c>
      <c r="AW226" s="16" t="s">
        <v>32</v>
      </c>
      <c r="AX226" s="16" t="s">
        <v>70</v>
      </c>
      <c r="AY226" s="268" t="s">
        <v>118</v>
      </c>
    </row>
    <row r="227" s="15" customFormat="1">
      <c r="A227" s="15"/>
      <c r="B227" s="248"/>
      <c r="C227" s="249"/>
      <c r="D227" s="227" t="s">
        <v>129</v>
      </c>
      <c r="E227" s="250" t="s">
        <v>19</v>
      </c>
      <c r="F227" s="251" t="s">
        <v>163</v>
      </c>
      <c r="G227" s="249"/>
      <c r="H227" s="250" t="s">
        <v>19</v>
      </c>
      <c r="I227" s="252"/>
      <c r="J227" s="249"/>
      <c r="K227" s="249"/>
      <c r="L227" s="253"/>
      <c r="M227" s="254"/>
      <c r="N227" s="255"/>
      <c r="O227" s="255"/>
      <c r="P227" s="255"/>
      <c r="Q227" s="255"/>
      <c r="R227" s="255"/>
      <c r="S227" s="255"/>
      <c r="T227" s="25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7" t="s">
        <v>129</v>
      </c>
      <c r="AU227" s="257" t="s">
        <v>80</v>
      </c>
      <c r="AV227" s="15" t="s">
        <v>78</v>
      </c>
      <c r="AW227" s="15" t="s">
        <v>32</v>
      </c>
      <c r="AX227" s="15" t="s">
        <v>70</v>
      </c>
      <c r="AY227" s="257" t="s">
        <v>118</v>
      </c>
    </row>
    <row r="228" s="13" customFormat="1">
      <c r="A228" s="13"/>
      <c r="B228" s="225"/>
      <c r="C228" s="226"/>
      <c r="D228" s="227" t="s">
        <v>129</v>
      </c>
      <c r="E228" s="228" t="s">
        <v>19</v>
      </c>
      <c r="F228" s="229" t="s">
        <v>246</v>
      </c>
      <c r="G228" s="226"/>
      <c r="H228" s="230">
        <v>-32.863999999999997</v>
      </c>
      <c r="I228" s="231"/>
      <c r="J228" s="226"/>
      <c r="K228" s="226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129</v>
      </c>
      <c r="AU228" s="236" t="s">
        <v>80</v>
      </c>
      <c r="AV228" s="13" t="s">
        <v>80</v>
      </c>
      <c r="AW228" s="13" t="s">
        <v>32</v>
      </c>
      <c r="AX228" s="13" t="s">
        <v>70</v>
      </c>
      <c r="AY228" s="236" t="s">
        <v>118</v>
      </c>
    </row>
    <row r="229" s="16" customFormat="1">
      <c r="A229" s="16"/>
      <c r="B229" s="258"/>
      <c r="C229" s="259"/>
      <c r="D229" s="227" t="s">
        <v>129</v>
      </c>
      <c r="E229" s="260" t="s">
        <v>19</v>
      </c>
      <c r="F229" s="261" t="s">
        <v>162</v>
      </c>
      <c r="G229" s="259"/>
      <c r="H229" s="262">
        <v>-32.863999999999997</v>
      </c>
      <c r="I229" s="263"/>
      <c r="J229" s="259"/>
      <c r="K229" s="259"/>
      <c r="L229" s="264"/>
      <c r="M229" s="265"/>
      <c r="N229" s="266"/>
      <c r="O229" s="266"/>
      <c r="P229" s="266"/>
      <c r="Q229" s="266"/>
      <c r="R229" s="266"/>
      <c r="S229" s="266"/>
      <c r="T229" s="267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68" t="s">
        <v>129</v>
      </c>
      <c r="AU229" s="268" t="s">
        <v>80</v>
      </c>
      <c r="AV229" s="16" t="s">
        <v>139</v>
      </c>
      <c r="AW229" s="16" t="s">
        <v>32</v>
      </c>
      <c r="AX229" s="16" t="s">
        <v>70</v>
      </c>
      <c r="AY229" s="268" t="s">
        <v>118</v>
      </c>
    </row>
    <row r="230" s="15" customFormat="1">
      <c r="A230" s="15"/>
      <c r="B230" s="248"/>
      <c r="C230" s="249"/>
      <c r="D230" s="227" t="s">
        <v>129</v>
      </c>
      <c r="E230" s="250" t="s">
        <v>19</v>
      </c>
      <c r="F230" s="251" t="s">
        <v>247</v>
      </c>
      <c r="G230" s="249"/>
      <c r="H230" s="250" t="s">
        <v>19</v>
      </c>
      <c r="I230" s="252"/>
      <c r="J230" s="249"/>
      <c r="K230" s="249"/>
      <c r="L230" s="253"/>
      <c r="M230" s="254"/>
      <c r="N230" s="255"/>
      <c r="O230" s="255"/>
      <c r="P230" s="255"/>
      <c r="Q230" s="255"/>
      <c r="R230" s="255"/>
      <c r="S230" s="255"/>
      <c r="T230" s="25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7" t="s">
        <v>129</v>
      </c>
      <c r="AU230" s="257" t="s">
        <v>80</v>
      </c>
      <c r="AV230" s="15" t="s">
        <v>78</v>
      </c>
      <c r="AW230" s="15" t="s">
        <v>32</v>
      </c>
      <c r="AX230" s="15" t="s">
        <v>70</v>
      </c>
      <c r="AY230" s="257" t="s">
        <v>118</v>
      </c>
    </row>
    <row r="231" s="13" customFormat="1">
      <c r="A231" s="13"/>
      <c r="B231" s="225"/>
      <c r="C231" s="226"/>
      <c r="D231" s="227" t="s">
        <v>129</v>
      </c>
      <c r="E231" s="228" t="s">
        <v>19</v>
      </c>
      <c r="F231" s="229" t="s">
        <v>248</v>
      </c>
      <c r="G231" s="226"/>
      <c r="H231" s="230">
        <v>-259.47699999999998</v>
      </c>
      <c r="I231" s="231"/>
      <c r="J231" s="226"/>
      <c r="K231" s="226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129</v>
      </c>
      <c r="AU231" s="236" t="s">
        <v>80</v>
      </c>
      <c r="AV231" s="13" t="s">
        <v>80</v>
      </c>
      <c r="AW231" s="13" t="s">
        <v>32</v>
      </c>
      <c r="AX231" s="13" t="s">
        <v>70</v>
      </c>
      <c r="AY231" s="236" t="s">
        <v>118</v>
      </c>
    </row>
    <row r="232" s="13" customFormat="1">
      <c r="A232" s="13"/>
      <c r="B232" s="225"/>
      <c r="C232" s="226"/>
      <c r="D232" s="227" t="s">
        <v>129</v>
      </c>
      <c r="E232" s="228" t="s">
        <v>19</v>
      </c>
      <c r="F232" s="229" t="s">
        <v>249</v>
      </c>
      <c r="G232" s="226"/>
      <c r="H232" s="230">
        <v>-45.335999999999999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129</v>
      </c>
      <c r="AU232" s="236" t="s">
        <v>80</v>
      </c>
      <c r="AV232" s="13" t="s">
        <v>80</v>
      </c>
      <c r="AW232" s="13" t="s">
        <v>32</v>
      </c>
      <c r="AX232" s="13" t="s">
        <v>70</v>
      </c>
      <c r="AY232" s="236" t="s">
        <v>118</v>
      </c>
    </row>
    <row r="233" s="16" customFormat="1">
      <c r="A233" s="16"/>
      <c r="B233" s="258"/>
      <c r="C233" s="259"/>
      <c r="D233" s="227" t="s">
        <v>129</v>
      </c>
      <c r="E233" s="260" t="s">
        <v>19</v>
      </c>
      <c r="F233" s="261" t="s">
        <v>162</v>
      </c>
      <c r="G233" s="259"/>
      <c r="H233" s="262">
        <v>-304.81299999999999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68" t="s">
        <v>129</v>
      </c>
      <c r="AU233" s="268" t="s">
        <v>80</v>
      </c>
      <c r="AV233" s="16" t="s">
        <v>139</v>
      </c>
      <c r="AW233" s="16" t="s">
        <v>32</v>
      </c>
      <c r="AX233" s="16" t="s">
        <v>70</v>
      </c>
      <c r="AY233" s="268" t="s">
        <v>118</v>
      </c>
    </row>
    <row r="234" s="13" customFormat="1">
      <c r="A234" s="13"/>
      <c r="B234" s="225"/>
      <c r="C234" s="226"/>
      <c r="D234" s="227" t="s">
        <v>129</v>
      </c>
      <c r="E234" s="228" t="s">
        <v>19</v>
      </c>
      <c r="F234" s="229" t="s">
        <v>250</v>
      </c>
      <c r="G234" s="226"/>
      <c r="H234" s="230">
        <v>3.3540000000000001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129</v>
      </c>
      <c r="AU234" s="236" t="s">
        <v>80</v>
      </c>
      <c r="AV234" s="13" t="s">
        <v>80</v>
      </c>
      <c r="AW234" s="13" t="s">
        <v>32</v>
      </c>
      <c r="AX234" s="13" t="s">
        <v>70</v>
      </c>
      <c r="AY234" s="236" t="s">
        <v>118</v>
      </c>
    </row>
    <row r="235" s="16" customFormat="1">
      <c r="A235" s="16"/>
      <c r="B235" s="258"/>
      <c r="C235" s="259"/>
      <c r="D235" s="227" t="s">
        <v>129</v>
      </c>
      <c r="E235" s="260" t="s">
        <v>19</v>
      </c>
      <c r="F235" s="261" t="s">
        <v>162</v>
      </c>
      <c r="G235" s="259"/>
      <c r="H235" s="262">
        <v>3.3540000000000001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7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68" t="s">
        <v>129</v>
      </c>
      <c r="AU235" s="268" t="s">
        <v>80</v>
      </c>
      <c r="AV235" s="16" t="s">
        <v>139</v>
      </c>
      <c r="AW235" s="16" t="s">
        <v>32</v>
      </c>
      <c r="AX235" s="16" t="s">
        <v>70</v>
      </c>
      <c r="AY235" s="268" t="s">
        <v>118</v>
      </c>
    </row>
    <row r="236" s="14" customFormat="1">
      <c r="A236" s="14"/>
      <c r="B236" s="237"/>
      <c r="C236" s="238"/>
      <c r="D236" s="227" t="s">
        <v>129</v>
      </c>
      <c r="E236" s="239" t="s">
        <v>19</v>
      </c>
      <c r="F236" s="240" t="s">
        <v>131</v>
      </c>
      <c r="G236" s="238"/>
      <c r="H236" s="241">
        <v>76.652000000000072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129</v>
      </c>
      <c r="AU236" s="247" t="s">
        <v>80</v>
      </c>
      <c r="AV236" s="14" t="s">
        <v>125</v>
      </c>
      <c r="AW236" s="14" t="s">
        <v>32</v>
      </c>
      <c r="AX236" s="14" t="s">
        <v>78</v>
      </c>
      <c r="AY236" s="247" t="s">
        <v>118</v>
      </c>
    </row>
    <row r="237" s="2" customFormat="1" ht="16.5" customHeight="1">
      <c r="A237" s="41"/>
      <c r="B237" s="42"/>
      <c r="C237" s="269" t="s">
        <v>251</v>
      </c>
      <c r="D237" s="269" t="s">
        <v>252</v>
      </c>
      <c r="E237" s="270" t="s">
        <v>253</v>
      </c>
      <c r="F237" s="271" t="s">
        <v>254</v>
      </c>
      <c r="G237" s="272" t="s">
        <v>223</v>
      </c>
      <c r="H237" s="273">
        <v>153.304</v>
      </c>
      <c r="I237" s="274"/>
      <c r="J237" s="275">
        <f>ROUND(I237*H237,2)</f>
        <v>0</v>
      </c>
      <c r="K237" s="271" t="s">
        <v>124</v>
      </c>
      <c r="L237" s="276"/>
      <c r="M237" s="277" t="s">
        <v>19</v>
      </c>
      <c r="N237" s="278" t="s">
        <v>41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180</v>
      </c>
      <c r="AT237" s="218" t="s">
        <v>252</v>
      </c>
      <c r="AU237" s="218" t="s">
        <v>80</v>
      </c>
      <c r="AY237" s="20" t="s">
        <v>118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78</v>
      </c>
      <c r="BK237" s="219">
        <f>ROUND(I237*H237,2)</f>
        <v>0</v>
      </c>
      <c r="BL237" s="20" t="s">
        <v>125</v>
      </c>
      <c r="BM237" s="218" t="s">
        <v>255</v>
      </c>
    </row>
    <row r="238" s="13" customFormat="1">
      <c r="A238" s="13"/>
      <c r="B238" s="225"/>
      <c r="C238" s="226"/>
      <c r="D238" s="227" t="s">
        <v>129</v>
      </c>
      <c r="E238" s="226"/>
      <c r="F238" s="229" t="s">
        <v>256</v>
      </c>
      <c r="G238" s="226"/>
      <c r="H238" s="230">
        <v>153.304</v>
      </c>
      <c r="I238" s="231"/>
      <c r="J238" s="226"/>
      <c r="K238" s="226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129</v>
      </c>
      <c r="AU238" s="236" t="s">
        <v>80</v>
      </c>
      <c r="AV238" s="13" t="s">
        <v>80</v>
      </c>
      <c r="AW238" s="13" t="s">
        <v>4</v>
      </c>
      <c r="AX238" s="13" t="s">
        <v>78</v>
      </c>
      <c r="AY238" s="236" t="s">
        <v>118</v>
      </c>
    </row>
    <row r="239" s="2" customFormat="1" ht="37.8" customHeight="1">
      <c r="A239" s="41"/>
      <c r="B239" s="42"/>
      <c r="C239" s="207" t="s">
        <v>257</v>
      </c>
      <c r="D239" s="207" t="s">
        <v>120</v>
      </c>
      <c r="E239" s="208" t="s">
        <v>258</v>
      </c>
      <c r="F239" s="209" t="s">
        <v>259</v>
      </c>
      <c r="G239" s="210" t="s">
        <v>147</v>
      </c>
      <c r="H239" s="211">
        <v>416.488</v>
      </c>
      <c r="I239" s="212"/>
      <c r="J239" s="213">
        <f>ROUND(I239*H239,2)</f>
        <v>0</v>
      </c>
      <c r="K239" s="209" t="s">
        <v>124</v>
      </c>
      <c r="L239" s="47"/>
      <c r="M239" s="214" t="s">
        <v>19</v>
      </c>
      <c r="N239" s="215" t="s">
        <v>41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125</v>
      </c>
      <c r="AT239" s="218" t="s">
        <v>120</v>
      </c>
      <c r="AU239" s="218" t="s">
        <v>80</v>
      </c>
      <c r="AY239" s="20" t="s">
        <v>118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78</v>
      </c>
      <c r="BK239" s="219">
        <f>ROUND(I239*H239,2)</f>
        <v>0</v>
      </c>
      <c r="BL239" s="20" t="s">
        <v>125</v>
      </c>
      <c r="BM239" s="218" t="s">
        <v>260</v>
      </c>
    </row>
    <row r="240" s="2" customFormat="1">
      <c r="A240" s="41"/>
      <c r="B240" s="42"/>
      <c r="C240" s="43"/>
      <c r="D240" s="220" t="s">
        <v>127</v>
      </c>
      <c r="E240" s="43"/>
      <c r="F240" s="221" t="s">
        <v>261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127</v>
      </c>
      <c r="AU240" s="20" t="s">
        <v>80</v>
      </c>
    </row>
    <row r="241" s="13" customFormat="1">
      <c r="A241" s="13"/>
      <c r="B241" s="225"/>
      <c r="C241" s="226"/>
      <c r="D241" s="227" t="s">
        <v>129</v>
      </c>
      <c r="E241" s="228" t="s">
        <v>19</v>
      </c>
      <c r="F241" s="229" t="s">
        <v>262</v>
      </c>
      <c r="G241" s="226"/>
      <c r="H241" s="230">
        <v>397.58800000000002</v>
      </c>
      <c r="I241" s="231"/>
      <c r="J241" s="226"/>
      <c r="K241" s="226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129</v>
      </c>
      <c r="AU241" s="236" t="s">
        <v>80</v>
      </c>
      <c r="AV241" s="13" t="s">
        <v>80</v>
      </c>
      <c r="AW241" s="13" t="s">
        <v>32</v>
      </c>
      <c r="AX241" s="13" t="s">
        <v>70</v>
      </c>
      <c r="AY241" s="236" t="s">
        <v>118</v>
      </c>
    </row>
    <row r="242" s="13" customFormat="1">
      <c r="A242" s="13"/>
      <c r="B242" s="225"/>
      <c r="C242" s="226"/>
      <c r="D242" s="227" t="s">
        <v>129</v>
      </c>
      <c r="E242" s="228" t="s">
        <v>19</v>
      </c>
      <c r="F242" s="229" t="s">
        <v>263</v>
      </c>
      <c r="G242" s="226"/>
      <c r="H242" s="230">
        <v>18.899999999999999</v>
      </c>
      <c r="I242" s="231"/>
      <c r="J242" s="226"/>
      <c r="K242" s="226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129</v>
      </c>
      <c r="AU242" s="236" t="s">
        <v>80</v>
      </c>
      <c r="AV242" s="13" t="s">
        <v>80</v>
      </c>
      <c r="AW242" s="13" t="s">
        <v>32</v>
      </c>
      <c r="AX242" s="13" t="s">
        <v>70</v>
      </c>
      <c r="AY242" s="236" t="s">
        <v>118</v>
      </c>
    </row>
    <row r="243" s="14" customFormat="1">
      <c r="A243" s="14"/>
      <c r="B243" s="237"/>
      <c r="C243" s="238"/>
      <c r="D243" s="227" t="s">
        <v>129</v>
      </c>
      <c r="E243" s="239" t="s">
        <v>19</v>
      </c>
      <c r="F243" s="240" t="s">
        <v>131</v>
      </c>
      <c r="G243" s="238"/>
      <c r="H243" s="241">
        <v>416.488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129</v>
      </c>
      <c r="AU243" s="247" t="s">
        <v>80</v>
      </c>
      <c r="AV243" s="14" t="s">
        <v>125</v>
      </c>
      <c r="AW243" s="14" t="s">
        <v>32</v>
      </c>
      <c r="AX243" s="14" t="s">
        <v>78</v>
      </c>
      <c r="AY243" s="247" t="s">
        <v>118</v>
      </c>
    </row>
    <row r="244" s="2" customFormat="1" ht="16.5" customHeight="1">
      <c r="A244" s="41"/>
      <c r="B244" s="42"/>
      <c r="C244" s="269" t="s">
        <v>264</v>
      </c>
      <c r="D244" s="269" t="s">
        <v>252</v>
      </c>
      <c r="E244" s="270" t="s">
        <v>265</v>
      </c>
      <c r="F244" s="271" t="s">
        <v>266</v>
      </c>
      <c r="G244" s="272" t="s">
        <v>223</v>
      </c>
      <c r="H244" s="273">
        <v>795.11599999999999</v>
      </c>
      <c r="I244" s="274"/>
      <c r="J244" s="275">
        <f>ROUND(I244*H244,2)</f>
        <v>0</v>
      </c>
      <c r="K244" s="271" t="s">
        <v>124</v>
      </c>
      <c r="L244" s="276"/>
      <c r="M244" s="277" t="s">
        <v>19</v>
      </c>
      <c r="N244" s="278" t="s">
        <v>41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180</v>
      </c>
      <c r="AT244" s="218" t="s">
        <v>252</v>
      </c>
      <c r="AU244" s="218" t="s">
        <v>80</v>
      </c>
      <c r="AY244" s="20" t="s">
        <v>118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78</v>
      </c>
      <c r="BK244" s="219">
        <f>ROUND(I244*H244,2)</f>
        <v>0</v>
      </c>
      <c r="BL244" s="20" t="s">
        <v>125</v>
      </c>
      <c r="BM244" s="218" t="s">
        <v>267</v>
      </c>
    </row>
    <row r="245" s="13" customFormat="1">
      <c r="A245" s="13"/>
      <c r="B245" s="225"/>
      <c r="C245" s="226"/>
      <c r="D245" s="227" t="s">
        <v>129</v>
      </c>
      <c r="E245" s="226"/>
      <c r="F245" s="229" t="s">
        <v>268</v>
      </c>
      <c r="G245" s="226"/>
      <c r="H245" s="230">
        <v>795.11599999999999</v>
      </c>
      <c r="I245" s="231"/>
      <c r="J245" s="226"/>
      <c r="K245" s="226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129</v>
      </c>
      <c r="AU245" s="236" t="s">
        <v>80</v>
      </c>
      <c r="AV245" s="13" t="s">
        <v>80</v>
      </c>
      <c r="AW245" s="13" t="s">
        <v>4</v>
      </c>
      <c r="AX245" s="13" t="s">
        <v>78</v>
      </c>
      <c r="AY245" s="236" t="s">
        <v>118</v>
      </c>
    </row>
    <row r="246" s="2" customFormat="1" ht="16.5" customHeight="1">
      <c r="A246" s="41"/>
      <c r="B246" s="42"/>
      <c r="C246" s="269" t="s">
        <v>7</v>
      </c>
      <c r="D246" s="269" t="s">
        <v>252</v>
      </c>
      <c r="E246" s="270" t="s">
        <v>269</v>
      </c>
      <c r="F246" s="271" t="s">
        <v>270</v>
      </c>
      <c r="G246" s="272" t="s">
        <v>223</v>
      </c>
      <c r="H246" s="273">
        <v>37.799999999999997</v>
      </c>
      <c r="I246" s="274"/>
      <c r="J246" s="275">
        <f>ROUND(I246*H246,2)</f>
        <v>0</v>
      </c>
      <c r="K246" s="271" t="s">
        <v>124</v>
      </c>
      <c r="L246" s="276"/>
      <c r="M246" s="277" t="s">
        <v>19</v>
      </c>
      <c r="N246" s="278" t="s">
        <v>41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180</v>
      </c>
      <c r="AT246" s="218" t="s">
        <v>252</v>
      </c>
      <c r="AU246" s="218" t="s">
        <v>80</v>
      </c>
      <c r="AY246" s="20" t="s">
        <v>118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78</v>
      </c>
      <c r="BK246" s="219">
        <f>ROUND(I246*H246,2)</f>
        <v>0</v>
      </c>
      <c r="BL246" s="20" t="s">
        <v>125</v>
      </c>
      <c r="BM246" s="218" t="s">
        <v>271</v>
      </c>
    </row>
    <row r="247" s="13" customFormat="1">
      <c r="A247" s="13"/>
      <c r="B247" s="225"/>
      <c r="C247" s="226"/>
      <c r="D247" s="227" t="s">
        <v>129</v>
      </c>
      <c r="E247" s="226"/>
      <c r="F247" s="229" t="s">
        <v>272</v>
      </c>
      <c r="G247" s="226"/>
      <c r="H247" s="230">
        <v>37.799999999999997</v>
      </c>
      <c r="I247" s="231"/>
      <c r="J247" s="226"/>
      <c r="K247" s="226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129</v>
      </c>
      <c r="AU247" s="236" t="s">
        <v>80</v>
      </c>
      <c r="AV247" s="13" t="s">
        <v>80</v>
      </c>
      <c r="AW247" s="13" t="s">
        <v>4</v>
      </c>
      <c r="AX247" s="13" t="s">
        <v>78</v>
      </c>
      <c r="AY247" s="236" t="s">
        <v>118</v>
      </c>
    </row>
    <row r="248" s="2" customFormat="1" ht="33" customHeight="1">
      <c r="A248" s="41"/>
      <c r="B248" s="42"/>
      <c r="C248" s="207" t="s">
        <v>273</v>
      </c>
      <c r="D248" s="207" t="s">
        <v>120</v>
      </c>
      <c r="E248" s="208" t="s">
        <v>274</v>
      </c>
      <c r="F248" s="209" t="s">
        <v>275</v>
      </c>
      <c r="G248" s="210" t="s">
        <v>123</v>
      </c>
      <c r="H248" s="211">
        <v>302</v>
      </c>
      <c r="I248" s="212"/>
      <c r="J248" s="213">
        <f>ROUND(I248*H248,2)</f>
        <v>0</v>
      </c>
      <c r="K248" s="209" t="s">
        <v>124</v>
      </c>
      <c r="L248" s="47"/>
      <c r="M248" s="214" t="s">
        <v>19</v>
      </c>
      <c r="N248" s="215" t="s">
        <v>41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125</v>
      </c>
      <c r="AT248" s="218" t="s">
        <v>120</v>
      </c>
      <c r="AU248" s="218" t="s">
        <v>80</v>
      </c>
      <c r="AY248" s="20" t="s">
        <v>118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78</v>
      </c>
      <c r="BK248" s="219">
        <f>ROUND(I248*H248,2)</f>
        <v>0</v>
      </c>
      <c r="BL248" s="20" t="s">
        <v>125</v>
      </c>
      <c r="BM248" s="218" t="s">
        <v>276</v>
      </c>
    </row>
    <row r="249" s="2" customFormat="1">
      <c r="A249" s="41"/>
      <c r="B249" s="42"/>
      <c r="C249" s="43"/>
      <c r="D249" s="220" t="s">
        <v>127</v>
      </c>
      <c r="E249" s="43"/>
      <c r="F249" s="221" t="s">
        <v>277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127</v>
      </c>
      <c r="AU249" s="20" t="s">
        <v>80</v>
      </c>
    </row>
    <row r="250" s="13" customFormat="1">
      <c r="A250" s="13"/>
      <c r="B250" s="225"/>
      <c r="C250" s="226"/>
      <c r="D250" s="227" t="s">
        <v>129</v>
      </c>
      <c r="E250" s="228" t="s">
        <v>19</v>
      </c>
      <c r="F250" s="229" t="s">
        <v>144</v>
      </c>
      <c r="G250" s="226"/>
      <c r="H250" s="230">
        <v>302</v>
      </c>
      <c r="I250" s="231"/>
      <c r="J250" s="226"/>
      <c r="K250" s="226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129</v>
      </c>
      <c r="AU250" s="236" t="s">
        <v>80</v>
      </c>
      <c r="AV250" s="13" t="s">
        <v>80</v>
      </c>
      <c r="AW250" s="13" t="s">
        <v>32</v>
      </c>
      <c r="AX250" s="13" t="s">
        <v>70</v>
      </c>
      <c r="AY250" s="236" t="s">
        <v>118</v>
      </c>
    </row>
    <row r="251" s="14" customFormat="1">
      <c r="A251" s="14"/>
      <c r="B251" s="237"/>
      <c r="C251" s="238"/>
      <c r="D251" s="227" t="s">
        <v>129</v>
      </c>
      <c r="E251" s="239" t="s">
        <v>19</v>
      </c>
      <c r="F251" s="240" t="s">
        <v>131</v>
      </c>
      <c r="G251" s="238"/>
      <c r="H251" s="241">
        <v>302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129</v>
      </c>
      <c r="AU251" s="247" t="s">
        <v>80</v>
      </c>
      <c r="AV251" s="14" t="s">
        <v>125</v>
      </c>
      <c r="AW251" s="14" t="s">
        <v>32</v>
      </c>
      <c r="AX251" s="14" t="s">
        <v>78</v>
      </c>
      <c r="AY251" s="247" t="s">
        <v>118</v>
      </c>
    </row>
    <row r="252" s="2" customFormat="1" ht="24.15" customHeight="1">
      <c r="A252" s="41"/>
      <c r="B252" s="42"/>
      <c r="C252" s="207" t="s">
        <v>278</v>
      </c>
      <c r="D252" s="207" t="s">
        <v>120</v>
      </c>
      <c r="E252" s="208" t="s">
        <v>279</v>
      </c>
      <c r="F252" s="209" t="s">
        <v>280</v>
      </c>
      <c r="G252" s="210" t="s">
        <v>123</v>
      </c>
      <c r="H252" s="211">
        <v>302</v>
      </c>
      <c r="I252" s="212"/>
      <c r="J252" s="213">
        <f>ROUND(I252*H252,2)</f>
        <v>0</v>
      </c>
      <c r="K252" s="209" t="s">
        <v>124</v>
      </c>
      <c r="L252" s="47"/>
      <c r="M252" s="214" t="s">
        <v>19</v>
      </c>
      <c r="N252" s="215" t="s">
        <v>41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125</v>
      </c>
      <c r="AT252" s="218" t="s">
        <v>120</v>
      </c>
      <c r="AU252" s="218" t="s">
        <v>80</v>
      </c>
      <c r="AY252" s="20" t="s">
        <v>118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78</v>
      </c>
      <c r="BK252" s="219">
        <f>ROUND(I252*H252,2)</f>
        <v>0</v>
      </c>
      <c r="BL252" s="20" t="s">
        <v>125</v>
      </c>
      <c r="BM252" s="218" t="s">
        <v>281</v>
      </c>
    </row>
    <row r="253" s="2" customFormat="1">
      <c r="A253" s="41"/>
      <c r="B253" s="42"/>
      <c r="C253" s="43"/>
      <c r="D253" s="220" t="s">
        <v>127</v>
      </c>
      <c r="E253" s="43"/>
      <c r="F253" s="221" t="s">
        <v>282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127</v>
      </c>
      <c r="AU253" s="20" t="s">
        <v>80</v>
      </c>
    </row>
    <row r="254" s="13" customFormat="1">
      <c r="A254" s="13"/>
      <c r="B254" s="225"/>
      <c r="C254" s="226"/>
      <c r="D254" s="227" t="s">
        <v>129</v>
      </c>
      <c r="E254" s="228" t="s">
        <v>19</v>
      </c>
      <c r="F254" s="229" t="s">
        <v>144</v>
      </c>
      <c r="G254" s="226"/>
      <c r="H254" s="230">
        <v>302</v>
      </c>
      <c r="I254" s="231"/>
      <c r="J254" s="226"/>
      <c r="K254" s="226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129</v>
      </c>
      <c r="AU254" s="236" t="s">
        <v>80</v>
      </c>
      <c r="AV254" s="13" t="s">
        <v>80</v>
      </c>
      <c r="AW254" s="13" t="s">
        <v>32</v>
      </c>
      <c r="AX254" s="13" t="s">
        <v>70</v>
      </c>
      <c r="AY254" s="236" t="s">
        <v>118</v>
      </c>
    </row>
    <row r="255" s="14" customFormat="1">
      <c r="A255" s="14"/>
      <c r="B255" s="237"/>
      <c r="C255" s="238"/>
      <c r="D255" s="227" t="s">
        <v>129</v>
      </c>
      <c r="E255" s="239" t="s">
        <v>19</v>
      </c>
      <c r="F255" s="240" t="s">
        <v>131</v>
      </c>
      <c r="G255" s="238"/>
      <c r="H255" s="241">
        <v>302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129</v>
      </c>
      <c r="AU255" s="247" t="s">
        <v>80</v>
      </c>
      <c r="AV255" s="14" t="s">
        <v>125</v>
      </c>
      <c r="AW255" s="14" t="s">
        <v>32</v>
      </c>
      <c r="AX255" s="14" t="s">
        <v>78</v>
      </c>
      <c r="AY255" s="247" t="s">
        <v>118</v>
      </c>
    </row>
    <row r="256" s="2" customFormat="1" ht="24.15" customHeight="1">
      <c r="A256" s="41"/>
      <c r="B256" s="42"/>
      <c r="C256" s="207" t="s">
        <v>283</v>
      </c>
      <c r="D256" s="207" t="s">
        <v>120</v>
      </c>
      <c r="E256" s="208" t="s">
        <v>284</v>
      </c>
      <c r="F256" s="209" t="s">
        <v>285</v>
      </c>
      <c r="G256" s="210" t="s">
        <v>123</v>
      </c>
      <c r="H256" s="211">
        <v>302</v>
      </c>
      <c r="I256" s="212"/>
      <c r="J256" s="213">
        <f>ROUND(I256*H256,2)</f>
        <v>0</v>
      </c>
      <c r="K256" s="209" t="s">
        <v>124</v>
      </c>
      <c r="L256" s="47"/>
      <c r="M256" s="214" t="s">
        <v>19</v>
      </c>
      <c r="N256" s="215" t="s">
        <v>41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125</v>
      </c>
      <c r="AT256" s="218" t="s">
        <v>120</v>
      </c>
      <c r="AU256" s="218" t="s">
        <v>80</v>
      </c>
      <c r="AY256" s="20" t="s">
        <v>118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78</v>
      </c>
      <c r="BK256" s="219">
        <f>ROUND(I256*H256,2)</f>
        <v>0</v>
      </c>
      <c r="BL256" s="20" t="s">
        <v>125</v>
      </c>
      <c r="BM256" s="218" t="s">
        <v>286</v>
      </c>
    </row>
    <row r="257" s="2" customFormat="1">
      <c r="A257" s="41"/>
      <c r="B257" s="42"/>
      <c r="C257" s="43"/>
      <c r="D257" s="220" t="s">
        <v>127</v>
      </c>
      <c r="E257" s="43"/>
      <c r="F257" s="221" t="s">
        <v>287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127</v>
      </c>
      <c r="AU257" s="20" t="s">
        <v>80</v>
      </c>
    </row>
    <row r="258" s="13" customFormat="1">
      <c r="A258" s="13"/>
      <c r="B258" s="225"/>
      <c r="C258" s="226"/>
      <c r="D258" s="227" t="s">
        <v>129</v>
      </c>
      <c r="E258" s="228" t="s">
        <v>19</v>
      </c>
      <c r="F258" s="229" t="s">
        <v>144</v>
      </c>
      <c r="G258" s="226"/>
      <c r="H258" s="230">
        <v>302</v>
      </c>
      <c r="I258" s="231"/>
      <c r="J258" s="226"/>
      <c r="K258" s="226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129</v>
      </c>
      <c r="AU258" s="236" t="s">
        <v>80</v>
      </c>
      <c r="AV258" s="13" t="s">
        <v>80</v>
      </c>
      <c r="AW258" s="13" t="s">
        <v>32</v>
      </c>
      <c r="AX258" s="13" t="s">
        <v>70</v>
      </c>
      <c r="AY258" s="236" t="s">
        <v>118</v>
      </c>
    </row>
    <row r="259" s="14" customFormat="1">
      <c r="A259" s="14"/>
      <c r="B259" s="237"/>
      <c r="C259" s="238"/>
      <c r="D259" s="227" t="s">
        <v>129</v>
      </c>
      <c r="E259" s="239" t="s">
        <v>19</v>
      </c>
      <c r="F259" s="240" t="s">
        <v>131</v>
      </c>
      <c r="G259" s="238"/>
      <c r="H259" s="241">
        <v>302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129</v>
      </c>
      <c r="AU259" s="247" t="s">
        <v>80</v>
      </c>
      <c r="AV259" s="14" t="s">
        <v>125</v>
      </c>
      <c r="AW259" s="14" t="s">
        <v>32</v>
      </c>
      <c r="AX259" s="14" t="s">
        <v>78</v>
      </c>
      <c r="AY259" s="247" t="s">
        <v>118</v>
      </c>
    </row>
    <row r="260" s="2" customFormat="1" ht="16.5" customHeight="1">
      <c r="A260" s="41"/>
      <c r="B260" s="42"/>
      <c r="C260" s="269" t="s">
        <v>288</v>
      </c>
      <c r="D260" s="269" t="s">
        <v>252</v>
      </c>
      <c r="E260" s="270" t="s">
        <v>289</v>
      </c>
      <c r="F260" s="271" t="s">
        <v>290</v>
      </c>
      <c r="G260" s="272" t="s">
        <v>291</v>
      </c>
      <c r="H260" s="273">
        <v>6.04</v>
      </c>
      <c r="I260" s="274"/>
      <c r="J260" s="275">
        <f>ROUND(I260*H260,2)</f>
        <v>0</v>
      </c>
      <c r="K260" s="271" t="s">
        <v>124</v>
      </c>
      <c r="L260" s="276"/>
      <c r="M260" s="277" t="s">
        <v>19</v>
      </c>
      <c r="N260" s="278" t="s">
        <v>41</v>
      </c>
      <c r="O260" s="87"/>
      <c r="P260" s="216">
        <f>O260*H260</f>
        <v>0</v>
      </c>
      <c r="Q260" s="216">
        <v>0.001</v>
      </c>
      <c r="R260" s="216">
        <f>Q260*H260</f>
        <v>0.0060400000000000002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180</v>
      </c>
      <c r="AT260" s="218" t="s">
        <v>252</v>
      </c>
      <c r="AU260" s="218" t="s">
        <v>80</v>
      </c>
      <c r="AY260" s="20" t="s">
        <v>118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78</v>
      </c>
      <c r="BK260" s="219">
        <f>ROUND(I260*H260,2)</f>
        <v>0</v>
      </c>
      <c r="BL260" s="20" t="s">
        <v>125</v>
      </c>
      <c r="BM260" s="218" t="s">
        <v>292</v>
      </c>
    </row>
    <row r="261" s="13" customFormat="1">
      <c r="A261" s="13"/>
      <c r="B261" s="225"/>
      <c r="C261" s="226"/>
      <c r="D261" s="227" t="s">
        <v>129</v>
      </c>
      <c r="E261" s="226"/>
      <c r="F261" s="229" t="s">
        <v>293</v>
      </c>
      <c r="G261" s="226"/>
      <c r="H261" s="230">
        <v>6.04</v>
      </c>
      <c r="I261" s="231"/>
      <c r="J261" s="226"/>
      <c r="K261" s="226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129</v>
      </c>
      <c r="AU261" s="236" t="s">
        <v>80</v>
      </c>
      <c r="AV261" s="13" t="s">
        <v>80</v>
      </c>
      <c r="AW261" s="13" t="s">
        <v>4</v>
      </c>
      <c r="AX261" s="13" t="s">
        <v>78</v>
      </c>
      <c r="AY261" s="236" t="s">
        <v>118</v>
      </c>
    </row>
    <row r="262" s="12" customFormat="1" ht="22.8" customHeight="1">
      <c r="A262" s="12"/>
      <c r="B262" s="191"/>
      <c r="C262" s="192"/>
      <c r="D262" s="193" t="s">
        <v>69</v>
      </c>
      <c r="E262" s="205" t="s">
        <v>125</v>
      </c>
      <c r="F262" s="205" t="s">
        <v>294</v>
      </c>
      <c r="G262" s="192"/>
      <c r="H262" s="192"/>
      <c r="I262" s="195"/>
      <c r="J262" s="206">
        <f>BK262</f>
        <v>0</v>
      </c>
      <c r="K262" s="192"/>
      <c r="L262" s="197"/>
      <c r="M262" s="198"/>
      <c r="N262" s="199"/>
      <c r="O262" s="199"/>
      <c r="P262" s="200">
        <f>SUM(P263:P302)</f>
        <v>0</v>
      </c>
      <c r="Q262" s="199"/>
      <c r="R262" s="200">
        <f>SUM(R263:R302)</f>
        <v>15.280242000000001</v>
      </c>
      <c r="S262" s="199"/>
      <c r="T262" s="201">
        <f>SUM(T263:T302)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2" t="s">
        <v>78</v>
      </c>
      <c r="AT262" s="203" t="s">
        <v>69</v>
      </c>
      <c r="AU262" s="203" t="s">
        <v>78</v>
      </c>
      <c r="AY262" s="202" t="s">
        <v>118</v>
      </c>
      <c r="BK262" s="204">
        <f>SUM(BK263:BK302)</f>
        <v>0</v>
      </c>
    </row>
    <row r="263" s="2" customFormat="1" ht="16.5" customHeight="1">
      <c r="A263" s="41"/>
      <c r="B263" s="42"/>
      <c r="C263" s="207" t="s">
        <v>295</v>
      </c>
      <c r="D263" s="207" t="s">
        <v>120</v>
      </c>
      <c r="E263" s="208" t="s">
        <v>296</v>
      </c>
      <c r="F263" s="209" t="s">
        <v>297</v>
      </c>
      <c r="G263" s="210" t="s">
        <v>147</v>
      </c>
      <c r="H263" s="211">
        <v>4.2000000000000002</v>
      </c>
      <c r="I263" s="212"/>
      <c r="J263" s="213">
        <f>ROUND(I263*H263,2)</f>
        <v>0</v>
      </c>
      <c r="K263" s="209" t="s">
        <v>124</v>
      </c>
      <c r="L263" s="47"/>
      <c r="M263" s="214" t="s">
        <v>19</v>
      </c>
      <c r="N263" s="215" t="s">
        <v>41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125</v>
      </c>
      <c r="AT263" s="218" t="s">
        <v>120</v>
      </c>
      <c r="AU263" s="218" t="s">
        <v>80</v>
      </c>
      <c r="AY263" s="20" t="s">
        <v>118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78</v>
      </c>
      <c r="BK263" s="219">
        <f>ROUND(I263*H263,2)</f>
        <v>0</v>
      </c>
      <c r="BL263" s="20" t="s">
        <v>125</v>
      </c>
      <c r="BM263" s="218" t="s">
        <v>298</v>
      </c>
    </row>
    <row r="264" s="2" customFormat="1">
      <c r="A264" s="41"/>
      <c r="B264" s="42"/>
      <c r="C264" s="43"/>
      <c r="D264" s="220" t="s">
        <v>127</v>
      </c>
      <c r="E264" s="43"/>
      <c r="F264" s="221" t="s">
        <v>299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127</v>
      </c>
      <c r="AU264" s="20" t="s">
        <v>80</v>
      </c>
    </row>
    <row r="265" s="13" customFormat="1">
      <c r="A265" s="13"/>
      <c r="B265" s="225"/>
      <c r="C265" s="226"/>
      <c r="D265" s="227" t="s">
        <v>129</v>
      </c>
      <c r="E265" s="228" t="s">
        <v>19</v>
      </c>
      <c r="F265" s="229" t="s">
        <v>300</v>
      </c>
      <c r="G265" s="226"/>
      <c r="H265" s="230">
        <v>4.2000000000000002</v>
      </c>
      <c r="I265" s="231"/>
      <c r="J265" s="226"/>
      <c r="K265" s="226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129</v>
      </c>
      <c r="AU265" s="236" t="s">
        <v>80</v>
      </c>
      <c r="AV265" s="13" t="s">
        <v>80</v>
      </c>
      <c r="AW265" s="13" t="s">
        <v>32</v>
      </c>
      <c r="AX265" s="13" t="s">
        <v>70</v>
      </c>
      <c r="AY265" s="236" t="s">
        <v>118</v>
      </c>
    </row>
    <row r="266" s="14" customFormat="1">
      <c r="A266" s="14"/>
      <c r="B266" s="237"/>
      <c r="C266" s="238"/>
      <c r="D266" s="227" t="s">
        <v>129</v>
      </c>
      <c r="E266" s="239" t="s">
        <v>19</v>
      </c>
      <c r="F266" s="240" t="s">
        <v>131</v>
      </c>
      <c r="G266" s="238"/>
      <c r="H266" s="241">
        <v>4.2000000000000002</v>
      </c>
      <c r="I266" s="242"/>
      <c r="J266" s="238"/>
      <c r="K266" s="238"/>
      <c r="L266" s="243"/>
      <c r="M266" s="244"/>
      <c r="N266" s="245"/>
      <c r="O266" s="245"/>
      <c r="P266" s="245"/>
      <c r="Q266" s="245"/>
      <c r="R266" s="245"/>
      <c r="S266" s="245"/>
      <c r="T266" s="24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7" t="s">
        <v>129</v>
      </c>
      <c r="AU266" s="247" t="s">
        <v>80</v>
      </c>
      <c r="AV266" s="14" t="s">
        <v>125</v>
      </c>
      <c r="AW266" s="14" t="s">
        <v>32</v>
      </c>
      <c r="AX266" s="14" t="s">
        <v>78</v>
      </c>
      <c r="AY266" s="247" t="s">
        <v>118</v>
      </c>
    </row>
    <row r="267" s="2" customFormat="1" ht="21.75" customHeight="1">
      <c r="A267" s="41"/>
      <c r="B267" s="42"/>
      <c r="C267" s="207" t="s">
        <v>301</v>
      </c>
      <c r="D267" s="207" t="s">
        <v>120</v>
      </c>
      <c r="E267" s="208" t="s">
        <v>302</v>
      </c>
      <c r="F267" s="209" t="s">
        <v>303</v>
      </c>
      <c r="G267" s="210" t="s">
        <v>304</v>
      </c>
      <c r="H267" s="211">
        <v>165.80000000000001</v>
      </c>
      <c r="I267" s="212"/>
      <c r="J267" s="213">
        <f>ROUND(I267*H267,2)</f>
        <v>0</v>
      </c>
      <c r="K267" s="209" t="s">
        <v>124</v>
      </c>
      <c r="L267" s="47"/>
      <c r="M267" s="214" t="s">
        <v>19</v>
      </c>
      <c r="N267" s="215" t="s">
        <v>41</v>
      </c>
      <c r="O267" s="87"/>
      <c r="P267" s="216">
        <f>O267*H267</f>
        <v>0</v>
      </c>
      <c r="Q267" s="216">
        <v>0.00165</v>
      </c>
      <c r="R267" s="216">
        <f>Q267*H267</f>
        <v>0.27357000000000004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125</v>
      </c>
      <c r="AT267" s="218" t="s">
        <v>120</v>
      </c>
      <c r="AU267" s="218" t="s">
        <v>80</v>
      </c>
      <c r="AY267" s="20" t="s">
        <v>118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78</v>
      </c>
      <c r="BK267" s="219">
        <f>ROUND(I267*H267,2)</f>
        <v>0</v>
      </c>
      <c r="BL267" s="20" t="s">
        <v>125</v>
      </c>
      <c r="BM267" s="218" t="s">
        <v>305</v>
      </c>
    </row>
    <row r="268" s="2" customFormat="1">
      <c r="A268" s="41"/>
      <c r="B268" s="42"/>
      <c r="C268" s="43"/>
      <c r="D268" s="220" t="s">
        <v>127</v>
      </c>
      <c r="E268" s="43"/>
      <c r="F268" s="221" t="s">
        <v>306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127</v>
      </c>
      <c r="AU268" s="20" t="s">
        <v>80</v>
      </c>
    </row>
    <row r="269" s="13" customFormat="1">
      <c r="A269" s="13"/>
      <c r="B269" s="225"/>
      <c r="C269" s="226"/>
      <c r="D269" s="227" t="s">
        <v>129</v>
      </c>
      <c r="E269" s="228" t="s">
        <v>19</v>
      </c>
      <c r="F269" s="229" t="s">
        <v>307</v>
      </c>
      <c r="G269" s="226"/>
      <c r="H269" s="230">
        <v>165.80000000000001</v>
      </c>
      <c r="I269" s="231"/>
      <c r="J269" s="226"/>
      <c r="K269" s="226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129</v>
      </c>
      <c r="AU269" s="236" t="s">
        <v>80</v>
      </c>
      <c r="AV269" s="13" t="s">
        <v>80</v>
      </c>
      <c r="AW269" s="13" t="s">
        <v>32</v>
      </c>
      <c r="AX269" s="13" t="s">
        <v>70</v>
      </c>
      <c r="AY269" s="236" t="s">
        <v>118</v>
      </c>
    </row>
    <row r="270" s="14" customFormat="1">
      <c r="A270" s="14"/>
      <c r="B270" s="237"/>
      <c r="C270" s="238"/>
      <c r="D270" s="227" t="s">
        <v>129</v>
      </c>
      <c r="E270" s="239" t="s">
        <v>19</v>
      </c>
      <c r="F270" s="240" t="s">
        <v>131</v>
      </c>
      <c r="G270" s="238"/>
      <c r="H270" s="241">
        <v>165.80000000000001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129</v>
      </c>
      <c r="AU270" s="247" t="s">
        <v>80</v>
      </c>
      <c r="AV270" s="14" t="s">
        <v>125</v>
      </c>
      <c r="AW270" s="14" t="s">
        <v>32</v>
      </c>
      <c r="AX270" s="14" t="s">
        <v>78</v>
      </c>
      <c r="AY270" s="247" t="s">
        <v>118</v>
      </c>
    </row>
    <row r="271" s="2" customFormat="1" ht="16.5" customHeight="1">
      <c r="A271" s="41"/>
      <c r="B271" s="42"/>
      <c r="C271" s="269" t="s">
        <v>308</v>
      </c>
      <c r="D271" s="269" t="s">
        <v>252</v>
      </c>
      <c r="E271" s="270" t="s">
        <v>309</v>
      </c>
      <c r="F271" s="271" t="s">
        <v>310</v>
      </c>
      <c r="G271" s="272" t="s">
        <v>304</v>
      </c>
      <c r="H271" s="273">
        <v>170</v>
      </c>
      <c r="I271" s="274"/>
      <c r="J271" s="275">
        <f>ROUND(I271*H271,2)</f>
        <v>0</v>
      </c>
      <c r="K271" s="271" t="s">
        <v>124</v>
      </c>
      <c r="L271" s="276"/>
      <c r="M271" s="277" t="s">
        <v>19</v>
      </c>
      <c r="N271" s="278" t="s">
        <v>41</v>
      </c>
      <c r="O271" s="87"/>
      <c r="P271" s="216">
        <f>O271*H271</f>
        <v>0</v>
      </c>
      <c r="Q271" s="216">
        <v>0.085000000000000006</v>
      </c>
      <c r="R271" s="216">
        <f>Q271*H271</f>
        <v>14.450000000000001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180</v>
      </c>
      <c r="AT271" s="218" t="s">
        <v>252</v>
      </c>
      <c r="AU271" s="218" t="s">
        <v>80</v>
      </c>
      <c r="AY271" s="20" t="s">
        <v>118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78</v>
      </c>
      <c r="BK271" s="219">
        <f>ROUND(I271*H271,2)</f>
        <v>0</v>
      </c>
      <c r="BL271" s="20" t="s">
        <v>125</v>
      </c>
      <c r="BM271" s="218" t="s">
        <v>311</v>
      </c>
    </row>
    <row r="272" s="2" customFormat="1" ht="16.5" customHeight="1">
      <c r="A272" s="41"/>
      <c r="B272" s="42"/>
      <c r="C272" s="207" t="s">
        <v>312</v>
      </c>
      <c r="D272" s="207" t="s">
        <v>120</v>
      </c>
      <c r="E272" s="208" t="s">
        <v>313</v>
      </c>
      <c r="F272" s="209" t="s">
        <v>314</v>
      </c>
      <c r="G272" s="210" t="s">
        <v>304</v>
      </c>
      <c r="H272" s="211">
        <v>3</v>
      </c>
      <c r="I272" s="212"/>
      <c r="J272" s="213">
        <f>ROUND(I272*H272,2)</f>
        <v>0</v>
      </c>
      <c r="K272" s="209" t="s">
        <v>124</v>
      </c>
      <c r="L272" s="47"/>
      <c r="M272" s="214" t="s">
        <v>19</v>
      </c>
      <c r="N272" s="215" t="s">
        <v>41</v>
      </c>
      <c r="O272" s="87"/>
      <c r="P272" s="216">
        <f>O272*H272</f>
        <v>0</v>
      </c>
      <c r="Q272" s="216">
        <v>0.087417999999999996</v>
      </c>
      <c r="R272" s="216">
        <f>Q272*H272</f>
        <v>0.26225399999999999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125</v>
      </c>
      <c r="AT272" s="218" t="s">
        <v>120</v>
      </c>
      <c r="AU272" s="218" t="s">
        <v>80</v>
      </c>
      <c r="AY272" s="20" t="s">
        <v>118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78</v>
      </c>
      <c r="BK272" s="219">
        <f>ROUND(I272*H272,2)</f>
        <v>0</v>
      </c>
      <c r="BL272" s="20" t="s">
        <v>125</v>
      </c>
      <c r="BM272" s="218" t="s">
        <v>315</v>
      </c>
    </row>
    <row r="273" s="2" customFormat="1">
      <c r="A273" s="41"/>
      <c r="B273" s="42"/>
      <c r="C273" s="43"/>
      <c r="D273" s="220" t="s">
        <v>127</v>
      </c>
      <c r="E273" s="43"/>
      <c r="F273" s="221" t="s">
        <v>316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127</v>
      </c>
      <c r="AU273" s="20" t="s">
        <v>80</v>
      </c>
    </row>
    <row r="274" s="13" customFormat="1">
      <c r="A274" s="13"/>
      <c r="B274" s="225"/>
      <c r="C274" s="226"/>
      <c r="D274" s="227" t="s">
        <v>129</v>
      </c>
      <c r="E274" s="228" t="s">
        <v>19</v>
      </c>
      <c r="F274" s="229" t="s">
        <v>317</v>
      </c>
      <c r="G274" s="226"/>
      <c r="H274" s="230">
        <v>1</v>
      </c>
      <c r="I274" s="231"/>
      <c r="J274" s="226"/>
      <c r="K274" s="226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129</v>
      </c>
      <c r="AU274" s="236" t="s">
        <v>80</v>
      </c>
      <c r="AV274" s="13" t="s">
        <v>80</v>
      </c>
      <c r="AW274" s="13" t="s">
        <v>32</v>
      </c>
      <c r="AX274" s="13" t="s">
        <v>70</v>
      </c>
      <c r="AY274" s="236" t="s">
        <v>118</v>
      </c>
    </row>
    <row r="275" s="13" customFormat="1">
      <c r="A275" s="13"/>
      <c r="B275" s="225"/>
      <c r="C275" s="226"/>
      <c r="D275" s="227" t="s">
        <v>129</v>
      </c>
      <c r="E275" s="228" t="s">
        <v>19</v>
      </c>
      <c r="F275" s="229" t="s">
        <v>318</v>
      </c>
      <c r="G275" s="226"/>
      <c r="H275" s="230">
        <v>1</v>
      </c>
      <c r="I275" s="231"/>
      <c r="J275" s="226"/>
      <c r="K275" s="226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129</v>
      </c>
      <c r="AU275" s="236" t="s">
        <v>80</v>
      </c>
      <c r="AV275" s="13" t="s">
        <v>80</v>
      </c>
      <c r="AW275" s="13" t="s">
        <v>32</v>
      </c>
      <c r="AX275" s="13" t="s">
        <v>70</v>
      </c>
      <c r="AY275" s="236" t="s">
        <v>118</v>
      </c>
    </row>
    <row r="276" s="13" customFormat="1">
      <c r="A276" s="13"/>
      <c r="B276" s="225"/>
      <c r="C276" s="226"/>
      <c r="D276" s="227" t="s">
        <v>129</v>
      </c>
      <c r="E276" s="228" t="s">
        <v>19</v>
      </c>
      <c r="F276" s="229" t="s">
        <v>319</v>
      </c>
      <c r="G276" s="226"/>
      <c r="H276" s="230">
        <v>1</v>
      </c>
      <c r="I276" s="231"/>
      <c r="J276" s="226"/>
      <c r="K276" s="226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129</v>
      </c>
      <c r="AU276" s="236" t="s">
        <v>80</v>
      </c>
      <c r="AV276" s="13" t="s">
        <v>80</v>
      </c>
      <c r="AW276" s="13" t="s">
        <v>32</v>
      </c>
      <c r="AX276" s="13" t="s">
        <v>70</v>
      </c>
      <c r="AY276" s="236" t="s">
        <v>118</v>
      </c>
    </row>
    <row r="277" s="14" customFormat="1">
      <c r="A277" s="14"/>
      <c r="B277" s="237"/>
      <c r="C277" s="238"/>
      <c r="D277" s="227" t="s">
        <v>129</v>
      </c>
      <c r="E277" s="239" t="s">
        <v>19</v>
      </c>
      <c r="F277" s="240" t="s">
        <v>131</v>
      </c>
      <c r="G277" s="238"/>
      <c r="H277" s="241">
        <v>3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129</v>
      </c>
      <c r="AU277" s="247" t="s">
        <v>80</v>
      </c>
      <c r="AV277" s="14" t="s">
        <v>125</v>
      </c>
      <c r="AW277" s="14" t="s">
        <v>32</v>
      </c>
      <c r="AX277" s="14" t="s">
        <v>78</v>
      </c>
      <c r="AY277" s="247" t="s">
        <v>118</v>
      </c>
    </row>
    <row r="278" s="2" customFormat="1" ht="16.5" customHeight="1">
      <c r="A278" s="41"/>
      <c r="B278" s="42"/>
      <c r="C278" s="269" t="s">
        <v>320</v>
      </c>
      <c r="D278" s="269" t="s">
        <v>252</v>
      </c>
      <c r="E278" s="270" t="s">
        <v>321</v>
      </c>
      <c r="F278" s="271" t="s">
        <v>322</v>
      </c>
      <c r="G278" s="272" t="s">
        <v>304</v>
      </c>
      <c r="H278" s="273">
        <v>1</v>
      </c>
      <c r="I278" s="274"/>
      <c r="J278" s="275">
        <f>ROUND(I278*H278,2)</f>
        <v>0</v>
      </c>
      <c r="K278" s="271" t="s">
        <v>124</v>
      </c>
      <c r="L278" s="276"/>
      <c r="M278" s="277" t="s">
        <v>19</v>
      </c>
      <c r="N278" s="278" t="s">
        <v>41</v>
      </c>
      <c r="O278" s="87"/>
      <c r="P278" s="216">
        <f>O278*H278</f>
        <v>0</v>
      </c>
      <c r="Q278" s="216">
        <v>0.032000000000000001</v>
      </c>
      <c r="R278" s="216">
        <f>Q278*H278</f>
        <v>0.032000000000000001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180</v>
      </c>
      <c r="AT278" s="218" t="s">
        <v>252</v>
      </c>
      <c r="AU278" s="218" t="s">
        <v>80</v>
      </c>
      <c r="AY278" s="20" t="s">
        <v>118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78</v>
      </c>
      <c r="BK278" s="219">
        <f>ROUND(I278*H278,2)</f>
        <v>0</v>
      </c>
      <c r="BL278" s="20" t="s">
        <v>125</v>
      </c>
      <c r="BM278" s="218" t="s">
        <v>323</v>
      </c>
    </row>
    <row r="279" s="13" customFormat="1">
      <c r="A279" s="13"/>
      <c r="B279" s="225"/>
      <c r="C279" s="226"/>
      <c r="D279" s="227" t="s">
        <v>129</v>
      </c>
      <c r="E279" s="228" t="s">
        <v>19</v>
      </c>
      <c r="F279" s="229" t="s">
        <v>317</v>
      </c>
      <c r="G279" s="226"/>
      <c r="H279" s="230">
        <v>1</v>
      </c>
      <c r="I279" s="231"/>
      <c r="J279" s="226"/>
      <c r="K279" s="226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129</v>
      </c>
      <c r="AU279" s="236" t="s">
        <v>80</v>
      </c>
      <c r="AV279" s="13" t="s">
        <v>80</v>
      </c>
      <c r="AW279" s="13" t="s">
        <v>32</v>
      </c>
      <c r="AX279" s="13" t="s">
        <v>70</v>
      </c>
      <c r="AY279" s="236" t="s">
        <v>118</v>
      </c>
    </row>
    <row r="280" s="14" customFormat="1">
      <c r="A280" s="14"/>
      <c r="B280" s="237"/>
      <c r="C280" s="238"/>
      <c r="D280" s="227" t="s">
        <v>129</v>
      </c>
      <c r="E280" s="239" t="s">
        <v>19</v>
      </c>
      <c r="F280" s="240" t="s">
        <v>131</v>
      </c>
      <c r="G280" s="238"/>
      <c r="H280" s="241">
        <v>1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7" t="s">
        <v>129</v>
      </c>
      <c r="AU280" s="247" t="s">
        <v>80</v>
      </c>
      <c r="AV280" s="14" t="s">
        <v>125</v>
      </c>
      <c r="AW280" s="14" t="s">
        <v>32</v>
      </c>
      <c r="AX280" s="14" t="s">
        <v>78</v>
      </c>
      <c r="AY280" s="247" t="s">
        <v>118</v>
      </c>
    </row>
    <row r="281" s="2" customFormat="1" ht="16.5" customHeight="1">
      <c r="A281" s="41"/>
      <c r="B281" s="42"/>
      <c r="C281" s="269" t="s">
        <v>324</v>
      </c>
      <c r="D281" s="269" t="s">
        <v>252</v>
      </c>
      <c r="E281" s="270" t="s">
        <v>325</v>
      </c>
      <c r="F281" s="271" t="s">
        <v>326</v>
      </c>
      <c r="G281" s="272" t="s">
        <v>304</v>
      </c>
      <c r="H281" s="273">
        <v>1</v>
      </c>
      <c r="I281" s="274"/>
      <c r="J281" s="275">
        <f>ROUND(I281*H281,2)</f>
        <v>0</v>
      </c>
      <c r="K281" s="271" t="s">
        <v>124</v>
      </c>
      <c r="L281" s="276"/>
      <c r="M281" s="277" t="s">
        <v>19</v>
      </c>
      <c r="N281" s="278" t="s">
        <v>41</v>
      </c>
      <c r="O281" s="87"/>
      <c r="P281" s="216">
        <f>O281*H281</f>
        <v>0</v>
      </c>
      <c r="Q281" s="216">
        <v>0.041000000000000002</v>
      </c>
      <c r="R281" s="216">
        <f>Q281*H281</f>
        <v>0.041000000000000002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180</v>
      </c>
      <c r="AT281" s="218" t="s">
        <v>252</v>
      </c>
      <c r="AU281" s="218" t="s">
        <v>80</v>
      </c>
      <c r="AY281" s="20" t="s">
        <v>118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78</v>
      </c>
      <c r="BK281" s="219">
        <f>ROUND(I281*H281,2)</f>
        <v>0</v>
      </c>
      <c r="BL281" s="20" t="s">
        <v>125</v>
      </c>
      <c r="BM281" s="218" t="s">
        <v>327</v>
      </c>
    </row>
    <row r="282" s="13" customFormat="1">
      <c r="A282" s="13"/>
      <c r="B282" s="225"/>
      <c r="C282" s="226"/>
      <c r="D282" s="227" t="s">
        <v>129</v>
      </c>
      <c r="E282" s="228" t="s">
        <v>19</v>
      </c>
      <c r="F282" s="229" t="s">
        <v>318</v>
      </c>
      <c r="G282" s="226"/>
      <c r="H282" s="230">
        <v>1</v>
      </c>
      <c r="I282" s="231"/>
      <c r="J282" s="226"/>
      <c r="K282" s="226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129</v>
      </c>
      <c r="AU282" s="236" t="s">
        <v>80</v>
      </c>
      <c r="AV282" s="13" t="s">
        <v>80</v>
      </c>
      <c r="AW282" s="13" t="s">
        <v>32</v>
      </c>
      <c r="AX282" s="13" t="s">
        <v>70</v>
      </c>
      <c r="AY282" s="236" t="s">
        <v>118</v>
      </c>
    </row>
    <row r="283" s="14" customFormat="1">
      <c r="A283" s="14"/>
      <c r="B283" s="237"/>
      <c r="C283" s="238"/>
      <c r="D283" s="227" t="s">
        <v>129</v>
      </c>
      <c r="E283" s="239" t="s">
        <v>19</v>
      </c>
      <c r="F283" s="240" t="s">
        <v>131</v>
      </c>
      <c r="G283" s="238"/>
      <c r="H283" s="241">
        <v>1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129</v>
      </c>
      <c r="AU283" s="247" t="s">
        <v>80</v>
      </c>
      <c r="AV283" s="14" t="s">
        <v>125</v>
      </c>
      <c r="AW283" s="14" t="s">
        <v>32</v>
      </c>
      <c r="AX283" s="14" t="s">
        <v>78</v>
      </c>
      <c r="AY283" s="247" t="s">
        <v>118</v>
      </c>
    </row>
    <row r="284" s="2" customFormat="1" ht="16.5" customHeight="1">
      <c r="A284" s="41"/>
      <c r="B284" s="42"/>
      <c r="C284" s="269" t="s">
        <v>328</v>
      </c>
      <c r="D284" s="269" t="s">
        <v>252</v>
      </c>
      <c r="E284" s="270" t="s">
        <v>329</v>
      </c>
      <c r="F284" s="271" t="s">
        <v>330</v>
      </c>
      <c r="G284" s="272" t="s">
        <v>304</v>
      </c>
      <c r="H284" s="273">
        <v>1</v>
      </c>
      <c r="I284" s="274"/>
      <c r="J284" s="275">
        <f>ROUND(I284*H284,2)</f>
        <v>0</v>
      </c>
      <c r="K284" s="271" t="s">
        <v>124</v>
      </c>
      <c r="L284" s="276"/>
      <c r="M284" s="277" t="s">
        <v>19</v>
      </c>
      <c r="N284" s="278" t="s">
        <v>41</v>
      </c>
      <c r="O284" s="87"/>
      <c r="P284" s="216">
        <f>O284*H284</f>
        <v>0</v>
      </c>
      <c r="Q284" s="216">
        <v>0.052999999999999998</v>
      </c>
      <c r="R284" s="216">
        <f>Q284*H284</f>
        <v>0.052999999999999998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180</v>
      </c>
      <c r="AT284" s="218" t="s">
        <v>252</v>
      </c>
      <c r="AU284" s="218" t="s">
        <v>80</v>
      </c>
      <c r="AY284" s="20" t="s">
        <v>118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78</v>
      </c>
      <c r="BK284" s="219">
        <f>ROUND(I284*H284,2)</f>
        <v>0</v>
      </c>
      <c r="BL284" s="20" t="s">
        <v>125</v>
      </c>
      <c r="BM284" s="218" t="s">
        <v>331</v>
      </c>
    </row>
    <row r="285" s="13" customFormat="1">
      <c r="A285" s="13"/>
      <c r="B285" s="225"/>
      <c r="C285" s="226"/>
      <c r="D285" s="227" t="s">
        <v>129</v>
      </c>
      <c r="E285" s="228" t="s">
        <v>19</v>
      </c>
      <c r="F285" s="229" t="s">
        <v>319</v>
      </c>
      <c r="G285" s="226"/>
      <c r="H285" s="230">
        <v>1</v>
      </c>
      <c r="I285" s="231"/>
      <c r="J285" s="226"/>
      <c r="K285" s="226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129</v>
      </c>
      <c r="AU285" s="236" t="s">
        <v>80</v>
      </c>
      <c r="AV285" s="13" t="s">
        <v>80</v>
      </c>
      <c r="AW285" s="13" t="s">
        <v>32</v>
      </c>
      <c r="AX285" s="13" t="s">
        <v>70</v>
      </c>
      <c r="AY285" s="236" t="s">
        <v>118</v>
      </c>
    </row>
    <row r="286" s="14" customFormat="1">
      <c r="A286" s="14"/>
      <c r="B286" s="237"/>
      <c r="C286" s="238"/>
      <c r="D286" s="227" t="s">
        <v>129</v>
      </c>
      <c r="E286" s="239" t="s">
        <v>19</v>
      </c>
      <c r="F286" s="240" t="s">
        <v>131</v>
      </c>
      <c r="G286" s="238"/>
      <c r="H286" s="241">
        <v>1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7" t="s">
        <v>129</v>
      </c>
      <c r="AU286" s="247" t="s">
        <v>80</v>
      </c>
      <c r="AV286" s="14" t="s">
        <v>125</v>
      </c>
      <c r="AW286" s="14" t="s">
        <v>32</v>
      </c>
      <c r="AX286" s="14" t="s">
        <v>78</v>
      </c>
      <c r="AY286" s="247" t="s">
        <v>118</v>
      </c>
    </row>
    <row r="287" s="2" customFormat="1" ht="21.75" customHeight="1">
      <c r="A287" s="41"/>
      <c r="B287" s="42"/>
      <c r="C287" s="207" t="s">
        <v>332</v>
      </c>
      <c r="D287" s="207" t="s">
        <v>120</v>
      </c>
      <c r="E287" s="208" t="s">
        <v>333</v>
      </c>
      <c r="F287" s="209" t="s">
        <v>334</v>
      </c>
      <c r="G287" s="210" t="s">
        <v>304</v>
      </c>
      <c r="H287" s="211">
        <v>1</v>
      </c>
      <c r="I287" s="212"/>
      <c r="J287" s="213">
        <f>ROUND(I287*H287,2)</f>
        <v>0</v>
      </c>
      <c r="K287" s="209" t="s">
        <v>124</v>
      </c>
      <c r="L287" s="47"/>
      <c r="M287" s="214" t="s">
        <v>19</v>
      </c>
      <c r="N287" s="215" t="s">
        <v>41</v>
      </c>
      <c r="O287" s="87"/>
      <c r="P287" s="216">
        <f>O287*H287</f>
        <v>0</v>
      </c>
      <c r="Q287" s="216">
        <v>0.087417999999999996</v>
      </c>
      <c r="R287" s="216">
        <f>Q287*H287</f>
        <v>0.087417999999999996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125</v>
      </c>
      <c r="AT287" s="218" t="s">
        <v>120</v>
      </c>
      <c r="AU287" s="218" t="s">
        <v>80</v>
      </c>
      <c r="AY287" s="20" t="s">
        <v>118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78</v>
      </c>
      <c r="BK287" s="219">
        <f>ROUND(I287*H287,2)</f>
        <v>0</v>
      </c>
      <c r="BL287" s="20" t="s">
        <v>125</v>
      </c>
      <c r="BM287" s="218" t="s">
        <v>335</v>
      </c>
    </row>
    <row r="288" s="2" customFormat="1">
      <c r="A288" s="41"/>
      <c r="B288" s="42"/>
      <c r="C288" s="43"/>
      <c r="D288" s="220" t="s">
        <v>127</v>
      </c>
      <c r="E288" s="43"/>
      <c r="F288" s="221" t="s">
        <v>336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127</v>
      </c>
      <c r="AU288" s="20" t="s">
        <v>80</v>
      </c>
    </row>
    <row r="289" s="13" customFormat="1">
      <c r="A289" s="13"/>
      <c r="B289" s="225"/>
      <c r="C289" s="226"/>
      <c r="D289" s="227" t="s">
        <v>129</v>
      </c>
      <c r="E289" s="228" t="s">
        <v>19</v>
      </c>
      <c r="F289" s="229" t="s">
        <v>337</v>
      </c>
      <c r="G289" s="226"/>
      <c r="H289" s="230">
        <v>1</v>
      </c>
      <c r="I289" s="231"/>
      <c r="J289" s="226"/>
      <c r="K289" s="226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129</v>
      </c>
      <c r="AU289" s="236" t="s">
        <v>80</v>
      </c>
      <c r="AV289" s="13" t="s">
        <v>80</v>
      </c>
      <c r="AW289" s="13" t="s">
        <v>32</v>
      </c>
      <c r="AX289" s="13" t="s">
        <v>70</v>
      </c>
      <c r="AY289" s="236" t="s">
        <v>118</v>
      </c>
    </row>
    <row r="290" s="14" customFormat="1">
      <c r="A290" s="14"/>
      <c r="B290" s="237"/>
      <c r="C290" s="238"/>
      <c r="D290" s="227" t="s">
        <v>129</v>
      </c>
      <c r="E290" s="239" t="s">
        <v>19</v>
      </c>
      <c r="F290" s="240" t="s">
        <v>131</v>
      </c>
      <c r="G290" s="238"/>
      <c r="H290" s="241">
        <v>1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129</v>
      </c>
      <c r="AU290" s="247" t="s">
        <v>80</v>
      </c>
      <c r="AV290" s="14" t="s">
        <v>125</v>
      </c>
      <c r="AW290" s="14" t="s">
        <v>32</v>
      </c>
      <c r="AX290" s="14" t="s">
        <v>78</v>
      </c>
      <c r="AY290" s="247" t="s">
        <v>118</v>
      </c>
    </row>
    <row r="291" s="2" customFormat="1" ht="16.5" customHeight="1">
      <c r="A291" s="41"/>
      <c r="B291" s="42"/>
      <c r="C291" s="269" t="s">
        <v>338</v>
      </c>
      <c r="D291" s="269" t="s">
        <v>252</v>
      </c>
      <c r="E291" s="270" t="s">
        <v>339</v>
      </c>
      <c r="F291" s="271" t="s">
        <v>340</v>
      </c>
      <c r="G291" s="272" t="s">
        <v>304</v>
      </c>
      <c r="H291" s="273">
        <v>1</v>
      </c>
      <c r="I291" s="274"/>
      <c r="J291" s="275">
        <f>ROUND(I291*H291,2)</f>
        <v>0</v>
      </c>
      <c r="K291" s="271" t="s">
        <v>124</v>
      </c>
      <c r="L291" s="276"/>
      <c r="M291" s="277" t="s">
        <v>19</v>
      </c>
      <c r="N291" s="278" t="s">
        <v>41</v>
      </c>
      <c r="O291" s="87"/>
      <c r="P291" s="216">
        <f>O291*H291</f>
        <v>0</v>
      </c>
      <c r="Q291" s="216">
        <v>0.081000000000000003</v>
      </c>
      <c r="R291" s="216">
        <f>Q291*H291</f>
        <v>0.081000000000000003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180</v>
      </c>
      <c r="AT291" s="218" t="s">
        <v>252</v>
      </c>
      <c r="AU291" s="218" t="s">
        <v>80</v>
      </c>
      <c r="AY291" s="20" t="s">
        <v>118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78</v>
      </c>
      <c r="BK291" s="219">
        <f>ROUND(I291*H291,2)</f>
        <v>0</v>
      </c>
      <c r="BL291" s="20" t="s">
        <v>125</v>
      </c>
      <c r="BM291" s="218" t="s">
        <v>341</v>
      </c>
    </row>
    <row r="292" s="13" customFormat="1">
      <c r="A292" s="13"/>
      <c r="B292" s="225"/>
      <c r="C292" s="226"/>
      <c r="D292" s="227" t="s">
        <v>129</v>
      </c>
      <c r="E292" s="228" t="s">
        <v>19</v>
      </c>
      <c r="F292" s="229" t="s">
        <v>337</v>
      </c>
      <c r="G292" s="226"/>
      <c r="H292" s="230">
        <v>1</v>
      </c>
      <c r="I292" s="231"/>
      <c r="J292" s="226"/>
      <c r="K292" s="226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129</v>
      </c>
      <c r="AU292" s="236" t="s">
        <v>80</v>
      </c>
      <c r="AV292" s="13" t="s">
        <v>80</v>
      </c>
      <c r="AW292" s="13" t="s">
        <v>32</v>
      </c>
      <c r="AX292" s="13" t="s">
        <v>70</v>
      </c>
      <c r="AY292" s="236" t="s">
        <v>118</v>
      </c>
    </row>
    <row r="293" s="14" customFormat="1">
      <c r="A293" s="14"/>
      <c r="B293" s="237"/>
      <c r="C293" s="238"/>
      <c r="D293" s="227" t="s">
        <v>129</v>
      </c>
      <c r="E293" s="239" t="s">
        <v>19</v>
      </c>
      <c r="F293" s="240" t="s">
        <v>131</v>
      </c>
      <c r="G293" s="238"/>
      <c r="H293" s="241">
        <v>1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129</v>
      </c>
      <c r="AU293" s="247" t="s">
        <v>80</v>
      </c>
      <c r="AV293" s="14" t="s">
        <v>125</v>
      </c>
      <c r="AW293" s="14" t="s">
        <v>32</v>
      </c>
      <c r="AX293" s="14" t="s">
        <v>78</v>
      </c>
      <c r="AY293" s="247" t="s">
        <v>118</v>
      </c>
    </row>
    <row r="294" s="2" customFormat="1" ht="24.15" customHeight="1">
      <c r="A294" s="41"/>
      <c r="B294" s="42"/>
      <c r="C294" s="207" t="s">
        <v>342</v>
      </c>
      <c r="D294" s="207" t="s">
        <v>120</v>
      </c>
      <c r="E294" s="208" t="s">
        <v>343</v>
      </c>
      <c r="F294" s="209" t="s">
        <v>344</v>
      </c>
      <c r="G294" s="210" t="s">
        <v>147</v>
      </c>
      <c r="H294" s="211">
        <v>45.188000000000002</v>
      </c>
      <c r="I294" s="212"/>
      <c r="J294" s="213">
        <f>ROUND(I294*H294,2)</f>
        <v>0</v>
      </c>
      <c r="K294" s="209" t="s">
        <v>124</v>
      </c>
      <c r="L294" s="47"/>
      <c r="M294" s="214" t="s">
        <v>19</v>
      </c>
      <c r="N294" s="215" t="s">
        <v>41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125</v>
      </c>
      <c r="AT294" s="218" t="s">
        <v>120</v>
      </c>
      <c r="AU294" s="218" t="s">
        <v>80</v>
      </c>
      <c r="AY294" s="20" t="s">
        <v>118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78</v>
      </c>
      <c r="BK294" s="219">
        <f>ROUND(I294*H294,2)</f>
        <v>0</v>
      </c>
      <c r="BL294" s="20" t="s">
        <v>125</v>
      </c>
      <c r="BM294" s="218" t="s">
        <v>345</v>
      </c>
    </row>
    <row r="295" s="2" customFormat="1">
      <c r="A295" s="41"/>
      <c r="B295" s="42"/>
      <c r="C295" s="43"/>
      <c r="D295" s="220" t="s">
        <v>127</v>
      </c>
      <c r="E295" s="43"/>
      <c r="F295" s="221" t="s">
        <v>346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127</v>
      </c>
      <c r="AU295" s="20" t="s">
        <v>80</v>
      </c>
    </row>
    <row r="296" s="13" customFormat="1">
      <c r="A296" s="13"/>
      <c r="B296" s="225"/>
      <c r="C296" s="226"/>
      <c r="D296" s="227" t="s">
        <v>129</v>
      </c>
      <c r="E296" s="228" t="s">
        <v>19</v>
      </c>
      <c r="F296" s="229" t="s">
        <v>347</v>
      </c>
      <c r="G296" s="226"/>
      <c r="H296" s="230">
        <v>2.0800000000000001</v>
      </c>
      <c r="I296" s="231"/>
      <c r="J296" s="226"/>
      <c r="K296" s="226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129</v>
      </c>
      <c r="AU296" s="236" t="s">
        <v>80</v>
      </c>
      <c r="AV296" s="13" t="s">
        <v>80</v>
      </c>
      <c r="AW296" s="13" t="s">
        <v>32</v>
      </c>
      <c r="AX296" s="13" t="s">
        <v>70</v>
      </c>
      <c r="AY296" s="236" t="s">
        <v>118</v>
      </c>
    </row>
    <row r="297" s="13" customFormat="1">
      <c r="A297" s="13"/>
      <c r="B297" s="225"/>
      <c r="C297" s="226"/>
      <c r="D297" s="227" t="s">
        <v>129</v>
      </c>
      <c r="E297" s="228" t="s">
        <v>19</v>
      </c>
      <c r="F297" s="229" t="s">
        <v>348</v>
      </c>
      <c r="G297" s="226"/>
      <c r="H297" s="230">
        <v>43.107999999999997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129</v>
      </c>
      <c r="AU297" s="236" t="s">
        <v>80</v>
      </c>
      <c r="AV297" s="13" t="s">
        <v>80</v>
      </c>
      <c r="AW297" s="13" t="s">
        <v>32</v>
      </c>
      <c r="AX297" s="13" t="s">
        <v>70</v>
      </c>
      <c r="AY297" s="236" t="s">
        <v>118</v>
      </c>
    </row>
    <row r="298" s="14" customFormat="1">
      <c r="A298" s="14"/>
      <c r="B298" s="237"/>
      <c r="C298" s="238"/>
      <c r="D298" s="227" t="s">
        <v>129</v>
      </c>
      <c r="E298" s="239" t="s">
        <v>19</v>
      </c>
      <c r="F298" s="240" t="s">
        <v>131</v>
      </c>
      <c r="G298" s="238"/>
      <c r="H298" s="241">
        <v>45.187999999999995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7" t="s">
        <v>129</v>
      </c>
      <c r="AU298" s="247" t="s">
        <v>80</v>
      </c>
      <c r="AV298" s="14" t="s">
        <v>125</v>
      </c>
      <c r="AW298" s="14" t="s">
        <v>32</v>
      </c>
      <c r="AX298" s="14" t="s">
        <v>78</v>
      </c>
      <c r="AY298" s="247" t="s">
        <v>118</v>
      </c>
    </row>
    <row r="299" s="2" customFormat="1" ht="24.15" customHeight="1">
      <c r="A299" s="41"/>
      <c r="B299" s="42"/>
      <c r="C299" s="207" t="s">
        <v>349</v>
      </c>
      <c r="D299" s="207" t="s">
        <v>120</v>
      </c>
      <c r="E299" s="208" t="s">
        <v>350</v>
      </c>
      <c r="F299" s="209" t="s">
        <v>351</v>
      </c>
      <c r="G299" s="210" t="s">
        <v>147</v>
      </c>
      <c r="H299" s="211">
        <v>171.106</v>
      </c>
      <c r="I299" s="212"/>
      <c r="J299" s="213">
        <f>ROUND(I299*H299,2)</f>
        <v>0</v>
      </c>
      <c r="K299" s="209" t="s">
        <v>124</v>
      </c>
      <c r="L299" s="47"/>
      <c r="M299" s="214" t="s">
        <v>19</v>
      </c>
      <c r="N299" s="215" t="s">
        <v>41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125</v>
      </c>
      <c r="AT299" s="218" t="s">
        <v>120</v>
      </c>
      <c r="AU299" s="218" t="s">
        <v>80</v>
      </c>
      <c r="AY299" s="20" t="s">
        <v>118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78</v>
      </c>
      <c r="BK299" s="219">
        <f>ROUND(I299*H299,2)</f>
        <v>0</v>
      </c>
      <c r="BL299" s="20" t="s">
        <v>125</v>
      </c>
      <c r="BM299" s="218" t="s">
        <v>352</v>
      </c>
    </row>
    <row r="300" s="2" customFormat="1">
      <c r="A300" s="41"/>
      <c r="B300" s="42"/>
      <c r="C300" s="43"/>
      <c r="D300" s="220" t="s">
        <v>127</v>
      </c>
      <c r="E300" s="43"/>
      <c r="F300" s="221" t="s">
        <v>353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127</v>
      </c>
      <c r="AU300" s="20" t="s">
        <v>80</v>
      </c>
    </row>
    <row r="301" s="13" customFormat="1">
      <c r="A301" s="13"/>
      <c r="B301" s="225"/>
      <c r="C301" s="226"/>
      <c r="D301" s="227" t="s">
        <v>129</v>
      </c>
      <c r="E301" s="228" t="s">
        <v>19</v>
      </c>
      <c r="F301" s="229" t="s">
        <v>354</v>
      </c>
      <c r="G301" s="226"/>
      <c r="H301" s="230">
        <v>171.106</v>
      </c>
      <c r="I301" s="231"/>
      <c r="J301" s="226"/>
      <c r="K301" s="226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129</v>
      </c>
      <c r="AU301" s="236" t="s">
        <v>80</v>
      </c>
      <c r="AV301" s="13" t="s">
        <v>80</v>
      </c>
      <c r="AW301" s="13" t="s">
        <v>32</v>
      </c>
      <c r="AX301" s="13" t="s">
        <v>70</v>
      </c>
      <c r="AY301" s="236" t="s">
        <v>118</v>
      </c>
    </row>
    <row r="302" s="14" customFormat="1">
      <c r="A302" s="14"/>
      <c r="B302" s="237"/>
      <c r="C302" s="238"/>
      <c r="D302" s="227" t="s">
        <v>129</v>
      </c>
      <c r="E302" s="239" t="s">
        <v>19</v>
      </c>
      <c r="F302" s="240" t="s">
        <v>131</v>
      </c>
      <c r="G302" s="238"/>
      <c r="H302" s="241">
        <v>171.106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7" t="s">
        <v>129</v>
      </c>
      <c r="AU302" s="247" t="s">
        <v>80</v>
      </c>
      <c r="AV302" s="14" t="s">
        <v>125</v>
      </c>
      <c r="AW302" s="14" t="s">
        <v>32</v>
      </c>
      <c r="AX302" s="14" t="s">
        <v>78</v>
      </c>
      <c r="AY302" s="247" t="s">
        <v>118</v>
      </c>
    </row>
    <row r="303" s="12" customFormat="1" ht="22.8" customHeight="1">
      <c r="A303" s="12"/>
      <c r="B303" s="191"/>
      <c r="C303" s="192"/>
      <c r="D303" s="193" t="s">
        <v>69</v>
      </c>
      <c r="E303" s="205" t="s">
        <v>180</v>
      </c>
      <c r="F303" s="205" t="s">
        <v>355</v>
      </c>
      <c r="G303" s="192"/>
      <c r="H303" s="192"/>
      <c r="I303" s="195"/>
      <c r="J303" s="206">
        <f>BK303</f>
        <v>0</v>
      </c>
      <c r="K303" s="192"/>
      <c r="L303" s="197"/>
      <c r="M303" s="198"/>
      <c r="N303" s="199"/>
      <c r="O303" s="199"/>
      <c r="P303" s="200">
        <f>SUM(P304:P376)</f>
        <v>0</v>
      </c>
      <c r="Q303" s="199"/>
      <c r="R303" s="200">
        <f>SUM(R304:R376)</f>
        <v>475.10056220000001</v>
      </c>
      <c r="S303" s="199"/>
      <c r="T303" s="201">
        <f>SUM(T304:T376)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2" t="s">
        <v>78</v>
      </c>
      <c r="AT303" s="203" t="s">
        <v>69</v>
      </c>
      <c r="AU303" s="203" t="s">
        <v>78</v>
      </c>
      <c r="AY303" s="202" t="s">
        <v>118</v>
      </c>
      <c r="BK303" s="204">
        <f>SUM(BK304:BK376)</f>
        <v>0</v>
      </c>
    </row>
    <row r="304" s="2" customFormat="1" ht="24.15" customHeight="1">
      <c r="A304" s="41"/>
      <c r="B304" s="42"/>
      <c r="C304" s="207" t="s">
        <v>356</v>
      </c>
      <c r="D304" s="207" t="s">
        <v>120</v>
      </c>
      <c r="E304" s="208" t="s">
        <v>357</v>
      </c>
      <c r="F304" s="209" t="s">
        <v>358</v>
      </c>
      <c r="G304" s="210" t="s">
        <v>134</v>
      </c>
      <c r="H304" s="211">
        <v>165.80000000000001</v>
      </c>
      <c r="I304" s="212"/>
      <c r="J304" s="213">
        <f>ROUND(I304*H304,2)</f>
        <v>0</v>
      </c>
      <c r="K304" s="209" t="s">
        <v>124</v>
      </c>
      <c r="L304" s="47"/>
      <c r="M304" s="214" t="s">
        <v>19</v>
      </c>
      <c r="N304" s="215" t="s">
        <v>41</v>
      </c>
      <c r="O304" s="87"/>
      <c r="P304" s="216">
        <f>O304*H304</f>
        <v>0</v>
      </c>
      <c r="Q304" s="216">
        <v>0.00040000000000000002</v>
      </c>
      <c r="R304" s="216">
        <f>Q304*H304</f>
        <v>0.066320000000000004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125</v>
      </c>
      <c r="AT304" s="218" t="s">
        <v>120</v>
      </c>
      <c r="AU304" s="218" t="s">
        <v>80</v>
      </c>
      <c r="AY304" s="20" t="s">
        <v>118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78</v>
      </c>
      <c r="BK304" s="219">
        <f>ROUND(I304*H304,2)</f>
        <v>0</v>
      </c>
      <c r="BL304" s="20" t="s">
        <v>125</v>
      </c>
      <c r="BM304" s="218" t="s">
        <v>359</v>
      </c>
    </row>
    <row r="305" s="2" customFormat="1">
      <c r="A305" s="41"/>
      <c r="B305" s="42"/>
      <c r="C305" s="43"/>
      <c r="D305" s="220" t="s">
        <v>127</v>
      </c>
      <c r="E305" s="43"/>
      <c r="F305" s="221" t="s">
        <v>360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127</v>
      </c>
      <c r="AU305" s="20" t="s">
        <v>80</v>
      </c>
    </row>
    <row r="306" s="13" customFormat="1">
      <c r="A306" s="13"/>
      <c r="B306" s="225"/>
      <c r="C306" s="226"/>
      <c r="D306" s="227" t="s">
        <v>129</v>
      </c>
      <c r="E306" s="228" t="s">
        <v>19</v>
      </c>
      <c r="F306" s="229" t="s">
        <v>307</v>
      </c>
      <c r="G306" s="226"/>
      <c r="H306" s="230">
        <v>165.80000000000001</v>
      </c>
      <c r="I306" s="231"/>
      <c r="J306" s="226"/>
      <c r="K306" s="226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129</v>
      </c>
      <c r="AU306" s="236" t="s">
        <v>80</v>
      </c>
      <c r="AV306" s="13" t="s">
        <v>80</v>
      </c>
      <c r="AW306" s="13" t="s">
        <v>32</v>
      </c>
      <c r="AX306" s="13" t="s">
        <v>70</v>
      </c>
      <c r="AY306" s="236" t="s">
        <v>118</v>
      </c>
    </row>
    <row r="307" s="14" customFormat="1">
      <c r="A307" s="14"/>
      <c r="B307" s="237"/>
      <c r="C307" s="238"/>
      <c r="D307" s="227" t="s">
        <v>129</v>
      </c>
      <c r="E307" s="239" t="s">
        <v>19</v>
      </c>
      <c r="F307" s="240" t="s">
        <v>131</v>
      </c>
      <c r="G307" s="238"/>
      <c r="H307" s="241">
        <v>165.80000000000001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129</v>
      </c>
      <c r="AU307" s="247" t="s">
        <v>80</v>
      </c>
      <c r="AV307" s="14" t="s">
        <v>125</v>
      </c>
      <c r="AW307" s="14" t="s">
        <v>32</v>
      </c>
      <c r="AX307" s="14" t="s">
        <v>78</v>
      </c>
      <c r="AY307" s="247" t="s">
        <v>118</v>
      </c>
    </row>
    <row r="308" s="2" customFormat="1" ht="16.5" customHeight="1">
      <c r="A308" s="41"/>
      <c r="B308" s="42"/>
      <c r="C308" s="269" t="s">
        <v>361</v>
      </c>
      <c r="D308" s="269" t="s">
        <v>252</v>
      </c>
      <c r="E308" s="270" t="s">
        <v>362</v>
      </c>
      <c r="F308" s="271" t="s">
        <v>363</v>
      </c>
      <c r="G308" s="272" t="s">
        <v>134</v>
      </c>
      <c r="H308" s="273">
        <v>167.458</v>
      </c>
      <c r="I308" s="274"/>
      <c r="J308" s="275">
        <f>ROUND(I308*H308,2)</f>
        <v>0</v>
      </c>
      <c r="K308" s="271" t="s">
        <v>124</v>
      </c>
      <c r="L308" s="276"/>
      <c r="M308" s="277" t="s">
        <v>19</v>
      </c>
      <c r="N308" s="278" t="s">
        <v>41</v>
      </c>
      <c r="O308" s="87"/>
      <c r="P308" s="216">
        <f>O308*H308</f>
        <v>0</v>
      </c>
      <c r="Q308" s="216">
        <v>1.3839999999999999</v>
      </c>
      <c r="R308" s="216">
        <f>Q308*H308</f>
        <v>231.76187199999998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180</v>
      </c>
      <c r="AT308" s="218" t="s">
        <v>252</v>
      </c>
      <c r="AU308" s="218" t="s">
        <v>80</v>
      </c>
      <c r="AY308" s="20" t="s">
        <v>118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78</v>
      </c>
      <c r="BK308" s="219">
        <f>ROUND(I308*H308,2)</f>
        <v>0</v>
      </c>
      <c r="BL308" s="20" t="s">
        <v>125</v>
      </c>
      <c r="BM308" s="218" t="s">
        <v>364</v>
      </c>
    </row>
    <row r="309" s="13" customFormat="1">
      <c r="A309" s="13"/>
      <c r="B309" s="225"/>
      <c r="C309" s="226"/>
      <c r="D309" s="227" t="s">
        <v>129</v>
      </c>
      <c r="E309" s="226"/>
      <c r="F309" s="229" t="s">
        <v>365</v>
      </c>
      <c r="G309" s="226"/>
      <c r="H309" s="230">
        <v>167.458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129</v>
      </c>
      <c r="AU309" s="236" t="s">
        <v>80</v>
      </c>
      <c r="AV309" s="13" t="s">
        <v>80</v>
      </c>
      <c r="AW309" s="13" t="s">
        <v>4</v>
      </c>
      <c r="AX309" s="13" t="s">
        <v>78</v>
      </c>
      <c r="AY309" s="236" t="s">
        <v>118</v>
      </c>
    </row>
    <row r="310" s="2" customFormat="1" ht="16.5" customHeight="1">
      <c r="A310" s="41"/>
      <c r="B310" s="42"/>
      <c r="C310" s="207" t="s">
        <v>366</v>
      </c>
      <c r="D310" s="207" t="s">
        <v>120</v>
      </c>
      <c r="E310" s="208" t="s">
        <v>367</v>
      </c>
      <c r="F310" s="209" t="s">
        <v>368</v>
      </c>
      <c r="G310" s="210" t="s">
        <v>134</v>
      </c>
      <c r="H310" s="211">
        <v>35</v>
      </c>
      <c r="I310" s="212"/>
      <c r="J310" s="213">
        <f>ROUND(I310*H310,2)</f>
        <v>0</v>
      </c>
      <c r="K310" s="209" t="s">
        <v>124</v>
      </c>
      <c r="L310" s="47"/>
      <c r="M310" s="214" t="s">
        <v>19</v>
      </c>
      <c r="N310" s="215" t="s">
        <v>41</v>
      </c>
      <c r="O310" s="87"/>
      <c r="P310" s="216">
        <f>O310*H310</f>
        <v>0</v>
      </c>
      <c r="Q310" s="216">
        <v>1.0000000000000001E-05</v>
      </c>
      <c r="R310" s="216">
        <f>Q310*H310</f>
        <v>0.00035000000000000005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125</v>
      </c>
      <c r="AT310" s="218" t="s">
        <v>120</v>
      </c>
      <c r="AU310" s="218" t="s">
        <v>80</v>
      </c>
      <c r="AY310" s="20" t="s">
        <v>118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78</v>
      </c>
      <c r="BK310" s="219">
        <f>ROUND(I310*H310,2)</f>
        <v>0</v>
      </c>
      <c r="BL310" s="20" t="s">
        <v>125</v>
      </c>
      <c r="BM310" s="218" t="s">
        <v>369</v>
      </c>
    </row>
    <row r="311" s="2" customFormat="1">
      <c r="A311" s="41"/>
      <c r="B311" s="42"/>
      <c r="C311" s="43"/>
      <c r="D311" s="220" t="s">
        <v>127</v>
      </c>
      <c r="E311" s="43"/>
      <c r="F311" s="221" t="s">
        <v>370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127</v>
      </c>
      <c r="AU311" s="20" t="s">
        <v>80</v>
      </c>
    </row>
    <row r="312" s="13" customFormat="1">
      <c r="A312" s="13"/>
      <c r="B312" s="225"/>
      <c r="C312" s="226"/>
      <c r="D312" s="227" t="s">
        <v>129</v>
      </c>
      <c r="E312" s="228" t="s">
        <v>19</v>
      </c>
      <c r="F312" s="229" t="s">
        <v>371</v>
      </c>
      <c r="G312" s="226"/>
      <c r="H312" s="230">
        <v>35</v>
      </c>
      <c r="I312" s="231"/>
      <c r="J312" s="226"/>
      <c r="K312" s="226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129</v>
      </c>
      <c r="AU312" s="236" t="s">
        <v>80</v>
      </c>
      <c r="AV312" s="13" t="s">
        <v>80</v>
      </c>
      <c r="AW312" s="13" t="s">
        <v>32</v>
      </c>
      <c r="AX312" s="13" t="s">
        <v>70</v>
      </c>
      <c r="AY312" s="236" t="s">
        <v>118</v>
      </c>
    </row>
    <row r="313" s="14" customFormat="1">
      <c r="A313" s="14"/>
      <c r="B313" s="237"/>
      <c r="C313" s="238"/>
      <c r="D313" s="227" t="s">
        <v>129</v>
      </c>
      <c r="E313" s="239" t="s">
        <v>19</v>
      </c>
      <c r="F313" s="240" t="s">
        <v>131</v>
      </c>
      <c r="G313" s="238"/>
      <c r="H313" s="241">
        <v>35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7" t="s">
        <v>129</v>
      </c>
      <c r="AU313" s="247" t="s">
        <v>80</v>
      </c>
      <c r="AV313" s="14" t="s">
        <v>125</v>
      </c>
      <c r="AW313" s="14" t="s">
        <v>32</v>
      </c>
      <c r="AX313" s="14" t="s">
        <v>78</v>
      </c>
      <c r="AY313" s="247" t="s">
        <v>118</v>
      </c>
    </row>
    <row r="314" s="2" customFormat="1" ht="16.5" customHeight="1">
      <c r="A314" s="41"/>
      <c r="B314" s="42"/>
      <c r="C314" s="269" t="s">
        <v>372</v>
      </c>
      <c r="D314" s="269" t="s">
        <v>252</v>
      </c>
      <c r="E314" s="270" t="s">
        <v>373</v>
      </c>
      <c r="F314" s="271" t="s">
        <v>374</v>
      </c>
      <c r="G314" s="272" t="s">
        <v>134</v>
      </c>
      <c r="H314" s="273">
        <v>36.75</v>
      </c>
      <c r="I314" s="274"/>
      <c r="J314" s="275">
        <f>ROUND(I314*H314,2)</f>
        <v>0</v>
      </c>
      <c r="K314" s="271" t="s">
        <v>124</v>
      </c>
      <c r="L314" s="276"/>
      <c r="M314" s="277" t="s">
        <v>19</v>
      </c>
      <c r="N314" s="278" t="s">
        <v>41</v>
      </c>
      <c r="O314" s="87"/>
      <c r="P314" s="216">
        <f>O314*H314</f>
        <v>0</v>
      </c>
      <c r="Q314" s="216">
        <v>0.0040400000000000002</v>
      </c>
      <c r="R314" s="216">
        <f>Q314*H314</f>
        <v>0.14847000000000002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180</v>
      </c>
      <c r="AT314" s="218" t="s">
        <v>252</v>
      </c>
      <c r="AU314" s="218" t="s">
        <v>80</v>
      </c>
      <c r="AY314" s="20" t="s">
        <v>118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78</v>
      </c>
      <c r="BK314" s="219">
        <f>ROUND(I314*H314,2)</f>
        <v>0</v>
      </c>
      <c r="BL314" s="20" t="s">
        <v>125</v>
      </c>
      <c r="BM314" s="218" t="s">
        <v>375</v>
      </c>
    </row>
    <row r="315" s="13" customFormat="1">
      <c r="A315" s="13"/>
      <c r="B315" s="225"/>
      <c r="C315" s="226"/>
      <c r="D315" s="227" t="s">
        <v>129</v>
      </c>
      <c r="E315" s="226"/>
      <c r="F315" s="229" t="s">
        <v>376</v>
      </c>
      <c r="G315" s="226"/>
      <c r="H315" s="230">
        <v>36.75</v>
      </c>
      <c r="I315" s="231"/>
      <c r="J315" s="226"/>
      <c r="K315" s="226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129</v>
      </c>
      <c r="AU315" s="236" t="s">
        <v>80</v>
      </c>
      <c r="AV315" s="13" t="s">
        <v>80</v>
      </c>
      <c r="AW315" s="13" t="s">
        <v>4</v>
      </c>
      <c r="AX315" s="13" t="s">
        <v>78</v>
      </c>
      <c r="AY315" s="236" t="s">
        <v>118</v>
      </c>
    </row>
    <row r="316" s="2" customFormat="1" ht="16.5" customHeight="1">
      <c r="A316" s="41"/>
      <c r="B316" s="42"/>
      <c r="C316" s="207" t="s">
        <v>377</v>
      </c>
      <c r="D316" s="207" t="s">
        <v>120</v>
      </c>
      <c r="E316" s="208" t="s">
        <v>378</v>
      </c>
      <c r="F316" s="209" t="s">
        <v>379</v>
      </c>
      <c r="G316" s="210" t="s">
        <v>380</v>
      </c>
      <c r="H316" s="211">
        <v>4</v>
      </c>
      <c r="I316" s="212"/>
      <c r="J316" s="213">
        <f>ROUND(I316*H316,2)</f>
        <v>0</v>
      </c>
      <c r="K316" s="209" t="s">
        <v>124</v>
      </c>
      <c r="L316" s="47"/>
      <c r="M316" s="214" t="s">
        <v>19</v>
      </c>
      <c r="N316" s="215" t="s">
        <v>41</v>
      </c>
      <c r="O316" s="87"/>
      <c r="P316" s="216">
        <f>O316*H316</f>
        <v>0</v>
      </c>
      <c r="Q316" s="216">
        <v>0.00122</v>
      </c>
      <c r="R316" s="216">
        <f>Q316*H316</f>
        <v>0.0048799999999999998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125</v>
      </c>
      <c r="AT316" s="218" t="s">
        <v>120</v>
      </c>
      <c r="AU316" s="218" t="s">
        <v>80</v>
      </c>
      <c r="AY316" s="20" t="s">
        <v>118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78</v>
      </c>
      <c r="BK316" s="219">
        <f>ROUND(I316*H316,2)</f>
        <v>0</v>
      </c>
      <c r="BL316" s="20" t="s">
        <v>125</v>
      </c>
      <c r="BM316" s="218" t="s">
        <v>381</v>
      </c>
    </row>
    <row r="317" s="2" customFormat="1">
      <c r="A317" s="41"/>
      <c r="B317" s="42"/>
      <c r="C317" s="43"/>
      <c r="D317" s="220" t="s">
        <v>127</v>
      </c>
      <c r="E317" s="43"/>
      <c r="F317" s="221" t="s">
        <v>382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127</v>
      </c>
      <c r="AU317" s="20" t="s">
        <v>80</v>
      </c>
    </row>
    <row r="318" s="2" customFormat="1" ht="16.5" customHeight="1">
      <c r="A318" s="41"/>
      <c r="B318" s="42"/>
      <c r="C318" s="207" t="s">
        <v>383</v>
      </c>
      <c r="D318" s="207" t="s">
        <v>120</v>
      </c>
      <c r="E318" s="208" t="s">
        <v>384</v>
      </c>
      <c r="F318" s="209" t="s">
        <v>385</v>
      </c>
      <c r="G318" s="210" t="s">
        <v>134</v>
      </c>
      <c r="H318" s="211">
        <v>165.80000000000001</v>
      </c>
      <c r="I318" s="212"/>
      <c r="J318" s="213">
        <f>ROUND(I318*H318,2)</f>
        <v>0</v>
      </c>
      <c r="K318" s="209" t="s">
        <v>124</v>
      </c>
      <c r="L318" s="47"/>
      <c r="M318" s="214" t="s">
        <v>19</v>
      </c>
      <c r="N318" s="215" t="s">
        <v>41</v>
      </c>
      <c r="O318" s="87"/>
      <c r="P318" s="216">
        <f>O318*H318</f>
        <v>0</v>
      </c>
      <c r="Q318" s="216">
        <v>4.0000000000000003E-05</v>
      </c>
      <c r="R318" s="216">
        <f>Q318*H318</f>
        <v>0.0066320000000000007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125</v>
      </c>
      <c r="AT318" s="218" t="s">
        <v>120</v>
      </c>
      <c r="AU318" s="218" t="s">
        <v>80</v>
      </c>
      <c r="AY318" s="20" t="s">
        <v>118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78</v>
      </c>
      <c r="BK318" s="219">
        <f>ROUND(I318*H318,2)</f>
        <v>0</v>
      </c>
      <c r="BL318" s="20" t="s">
        <v>125</v>
      </c>
      <c r="BM318" s="218" t="s">
        <v>386</v>
      </c>
    </row>
    <row r="319" s="2" customFormat="1">
      <c r="A319" s="41"/>
      <c r="B319" s="42"/>
      <c r="C319" s="43"/>
      <c r="D319" s="220" t="s">
        <v>127</v>
      </c>
      <c r="E319" s="43"/>
      <c r="F319" s="221" t="s">
        <v>387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127</v>
      </c>
      <c r="AU319" s="20" t="s">
        <v>80</v>
      </c>
    </row>
    <row r="320" s="2" customFormat="1" ht="16.5" customHeight="1">
      <c r="A320" s="41"/>
      <c r="B320" s="42"/>
      <c r="C320" s="207" t="s">
        <v>388</v>
      </c>
      <c r="D320" s="207" t="s">
        <v>120</v>
      </c>
      <c r="E320" s="208" t="s">
        <v>389</v>
      </c>
      <c r="F320" s="209" t="s">
        <v>390</v>
      </c>
      <c r="G320" s="210" t="s">
        <v>304</v>
      </c>
      <c r="H320" s="211">
        <v>3</v>
      </c>
      <c r="I320" s="212"/>
      <c r="J320" s="213">
        <f>ROUND(I320*H320,2)</f>
        <v>0</v>
      </c>
      <c r="K320" s="209" t="s">
        <v>124</v>
      </c>
      <c r="L320" s="47"/>
      <c r="M320" s="214" t="s">
        <v>19</v>
      </c>
      <c r="N320" s="215" t="s">
        <v>41</v>
      </c>
      <c r="O320" s="87"/>
      <c r="P320" s="216">
        <f>O320*H320</f>
        <v>0</v>
      </c>
      <c r="Q320" s="216">
        <v>1.2822400000000001</v>
      </c>
      <c r="R320" s="216">
        <f>Q320*H320</f>
        <v>3.8467200000000004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125</v>
      </c>
      <c r="AT320" s="218" t="s">
        <v>120</v>
      </c>
      <c r="AU320" s="218" t="s">
        <v>80</v>
      </c>
      <c r="AY320" s="20" t="s">
        <v>118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78</v>
      </c>
      <c r="BK320" s="219">
        <f>ROUND(I320*H320,2)</f>
        <v>0</v>
      </c>
      <c r="BL320" s="20" t="s">
        <v>125</v>
      </c>
      <c r="BM320" s="218" t="s">
        <v>391</v>
      </c>
    </row>
    <row r="321" s="2" customFormat="1">
      <c r="A321" s="41"/>
      <c r="B321" s="42"/>
      <c r="C321" s="43"/>
      <c r="D321" s="220" t="s">
        <v>127</v>
      </c>
      <c r="E321" s="43"/>
      <c r="F321" s="221" t="s">
        <v>392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127</v>
      </c>
      <c r="AU321" s="20" t="s">
        <v>80</v>
      </c>
    </row>
    <row r="322" s="13" customFormat="1">
      <c r="A322" s="13"/>
      <c r="B322" s="225"/>
      <c r="C322" s="226"/>
      <c r="D322" s="227" t="s">
        <v>129</v>
      </c>
      <c r="E322" s="228" t="s">
        <v>19</v>
      </c>
      <c r="F322" s="229" t="s">
        <v>393</v>
      </c>
      <c r="G322" s="226"/>
      <c r="H322" s="230">
        <v>3</v>
      </c>
      <c r="I322" s="231"/>
      <c r="J322" s="226"/>
      <c r="K322" s="226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129</v>
      </c>
      <c r="AU322" s="236" t="s">
        <v>80</v>
      </c>
      <c r="AV322" s="13" t="s">
        <v>80</v>
      </c>
      <c r="AW322" s="13" t="s">
        <v>32</v>
      </c>
      <c r="AX322" s="13" t="s">
        <v>70</v>
      </c>
      <c r="AY322" s="236" t="s">
        <v>118</v>
      </c>
    </row>
    <row r="323" s="14" customFormat="1">
      <c r="A323" s="14"/>
      <c r="B323" s="237"/>
      <c r="C323" s="238"/>
      <c r="D323" s="227" t="s">
        <v>129</v>
      </c>
      <c r="E323" s="239" t="s">
        <v>19</v>
      </c>
      <c r="F323" s="240" t="s">
        <v>131</v>
      </c>
      <c r="G323" s="238"/>
      <c r="H323" s="241">
        <v>3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129</v>
      </c>
      <c r="AU323" s="247" t="s">
        <v>80</v>
      </c>
      <c r="AV323" s="14" t="s">
        <v>125</v>
      </c>
      <c r="AW323" s="14" t="s">
        <v>32</v>
      </c>
      <c r="AX323" s="14" t="s">
        <v>78</v>
      </c>
      <c r="AY323" s="247" t="s">
        <v>118</v>
      </c>
    </row>
    <row r="324" s="2" customFormat="1" ht="16.5" customHeight="1">
      <c r="A324" s="41"/>
      <c r="B324" s="42"/>
      <c r="C324" s="269" t="s">
        <v>394</v>
      </c>
      <c r="D324" s="269" t="s">
        <v>252</v>
      </c>
      <c r="E324" s="270" t="s">
        <v>395</v>
      </c>
      <c r="F324" s="271" t="s">
        <v>396</v>
      </c>
      <c r="G324" s="272" t="s">
        <v>304</v>
      </c>
      <c r="H324" s="273">
        <v>3</v>
      </c>
      <c r="I324" s="274"/>
      <c r="J324" s="275">
        <f>ROUND(I324*H324,2)</f>
        <v>0</v>
      </c>
      <c r="K324" s="271" t="s">
        <v>19</v>
      </c>
      <c r="L324" s="276"/>
      <c r="M324" s="277" t="s">
        <v>19</v>
      </c>
      <c r="N324" s="278" t="s">
        <v>41</v>
      </c>
      <c r="O324" s="87"/>
      <c r="P324" s="216">
        <f>O324*H324</f>
        <v>0</v>
      </c>
      <c r="Q324" s="216">
        <v>5.75</v>
      </c>
      <c r="R324" s="216">
        <f>Q324*H324</f>
        <v>17.25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180</v>
      </c>
      <c r="AT324" s="218" t="s">
        <v>252</v>
      </c>
      <c r="AU324" s="218" t="s">
        <v>80</v>
      </c>
      <c r="AY324" s="20" t="s">
        <v>118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78</v>
      </c>
      <c r="BK324" s="219">
        <f>ROUND(I324*H324,2)</f>
        <v>0</v>
      </c>
      <c r="BL324" s="20" t="s">
        <v>125</v>
      </c>
      <c r="BM324" s="218" t="s">
        <v>397</v>
      </c>
    </row>
    <row r="325" s="13" customFormat="1">
      <c r="A325" s="13"/>
      <c r="B325" s="225"/>
      <c r="C325" s="226"/>
      <c r="D325" s="227" t="s">
        <v>129</v>
      </c>
      <c r="E325" s="228" t="s">
        <v>19</v>
      </c>
      <c r="F325" s="229" t="s">
        <v>393</v>
      </c>
      <c r="G325" s="226"/>
      <c r="H325" s="230">
        <v>3</v>
      </c>
      <c r="I325" s="231"/>
      <c r="J325" s="226"/>
      <c r="K325" s="226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129</v>
      </c>
      <c r="AU325" s="236" t="s">
        <v>80</v>
      </c>
      <c r="AV325" s="13" t="s">
        <v>80</v>
      </c>
      <c r="AW325" s="13" t="s">
        <v>32</v>
      </c>
      <c r="AX325" s="13" t="s">
        <v>70</v>
      </c>
      <c r="AY325" s="236" t="s">
        <v>118</v>
      </c>
    </row>
    <row r="326" s="14" customFormat="1">
      <c r="A326" s="14"/>
      <c r="B326" s="237"/>
      <c r="C326" s="238"/>
      <c r="D326" s="227" t="s">
        <v>129</v>
      </c>
      <c r="E326" s="239" t="s">
        <v>19</v>
      </c>
      <c r="F326" s="240" t="s">
        <v>131</v>
      </c>
      <c r="G326" s="238"/>
      <c r="H326" s="241">
        <v>3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129</v>
      </c>
      <c r="AU326" s="247" t="s">
        <v>80</v>
      </c>
      <c r="AV326" s="14" t="s">
        <v>125</v>
      </c>
      <c r="AW326" s="14" t="s">
        <v>32</v>
      </c>
      <c r="AX326" s="14" t="s">
        <v>78</v>
      </c>
      <c r="AY326" s="247" t="s">
        <v>118</v>
      </c>
    </row>
    <row r="327" s="2" customFormat="1" ht="16.5" customHeight="1">
      <c r="A327" s="41"/>
      <c r="B327" s="42"/>
      <c r="C327" s="207" t="s">
        <v>398</v>
      </c>
      <c r="D327" s="207" t="s">
        <v>120</v>
      </c>
      <c r="E327" s="208" t="s">
        <v>399</v>
      </c>
      <c r="F327" s="209" t="s">
        <v>400</v>
      </c>
      <c r="G327" s="210" t="s">
        <v>304</v>
      </c>
      <c r="H327" s="211">
        <v>1</v>
      </c>
      <c r="I327" s="212"/>
      <c r="J327" s="213">
        <f>ROUND(I327*H327,2)</f>
        <v>0</v>
      </c>
      <c r="K327" s="209" t="s">
        <v>124</v>
      </c>
      <c r="L327" s="47"/>
      <c r="M327" s="214" t="s">
        <v>19</v>
      </c>
      <c r="N327" s="215" t="s">
        <v>41</v>
      </c>
      <c r="O327" s="87"/>
      <c r="P327" s="216">
        <f>O327*H327</f>
        <v>0</v>
      </c>
      <c r="Q327" s="216">
        <v>0.0098899999999999995</v>
      </c>
      <c r="R327" s="216">
        <f>Q327*H327</f>
        <v>0.0098899999999999995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125</v>
      </c>
      <c r="AT327" s="218" t="s">
        <v>120</v>
      </c>
      <c r="AU327" s="218" t="s">
        <v>80</v>
      </c>
      <c r="AY327" s="20" t="s">
        <v>118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78</v>
      </c>
      <c r="BK327" s="219">
        <f>ROUND(I327*H327,2)</f>
        <v>0</v>
      </c>
      <c r="BL327" s="20" t="s">
        <v>125</v>
      </c>
      <c r="BM327" s="218" t="s">
        <v>401</v>
      </c>
    </row>
    <row r="328" s="2" customFormat="1">
      <c r="A328" s="41"/>
      <c r="B328" s="42"/>
      <c r="C328" s="43"/>
      <c r="D328" s="220" t="s">
        <v>127</v>
      </c>
      <c r="E328" s="43"/>
      <c r="F328" s="221" t="s">
        <v>402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127</v>
      </c>
      <c r="AU328" s="20" t="s">
        <v>80</v>
      </c>
    </row>
    <row r="329" s="13" customFormat="1">
      <c r="A329" s="13"/>
      <c r="B329" s="225"/>
      <c r="C329" s="226"/>
      <c r="D329" s="227" t="s">
        <v>129</v>
      </c>
      <c r="E329" s="228" t="s">
        <v>19</v>
      </c>
      <c r="F329" s="229" t="s">
        <v>403</v>
      </c>
      <c r="G329" s="226"/>
      <c r="H329" s="230">
        <v>1</v>
      </c>
      <c r="I329" s="231"/>
      <c r="J329" s="226"/>
      <c r="K329" s="226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129</v>
      </c>
      <c r="AU329" s="236" t="s">
        <v>80</v>
      </c>
      <c r="AV329" s="13" t="s">
        <v>80</v>
      </c>
      <c r="AW329" s="13" t="s">
        <v>32</v>
      </c>
      <c r="AX329" s="13" t="s">
        <v>70</v>
      </c>
      <c r="AY329" s="236" t="s">
        <v>118</v>
      </c>
    </row>
    <row r="330" s="14" customFormat="1">
      <c r="A330" s="14"/>
      <c r="B330" s="237"/>
      <c r="C330" s="238"/>
      <c r="D330" s="227" t="s">
        <v>129</v>
      </c>
      <c r="E330" s="239" t="s">
        <v>19</v>
      </c>
      <c r="F330" s="240" t="s">
        <v>131</v>
      </c>
      <c r="G330" s="238"/>
      <c r="H330" s="241">
        <v>1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129</v>
      </c>
      <c r="AU330" s="247" t="s">
        <v>80</v>
      </c>
      <c r="AV330" s="14" t="s">
        <v>125</v>
      </c>
      <c r="AW330" s="14" t="s">
        <v>32</v>
      </c>
      <c r="AX330" s="14" t="s">
        <v>78</v>
      </c>
      <c r="AY330" s="247" t="s">
        <v>118</v>
      </c>
    </row>
    <row r="331" s="2" customFormat="1" ht="16.5" customHeight="1">
      <c r="A331" s="41"/>
      <c r="B331" s="42"/>
      <c r="C331" s="269" t="s">
        <v>404</v>
      </c>
      <c r="D331" s="269" t="s">
        <v>252</v>
      </c>
      <c r="E331" s="270" t="s">
        <v>405</v>
      </c>
      <c r="F331" s="271" t="s">
        <v>406</v>
      </c>
      <c r="G331" s="272" t="s">
        <v>304</v>
      </c>
      <c r="H331" s="273">
        <v>1</v>
      </c>
      <c r="I331" s="274"/>
      <c r="J331" s="275">
        <f>ROUND(I331*H331,2)</f>
        <v>0</v>
      </c>
      <c r="K331" s="271" t="s">
        <v>124</v>
      </c>
      <c r="L331" s="276"/>
      <c r="M331" s="277" t="s">
        <v>19</v>
      </c>
      <c r="N331" s="278" t="s">
        <v>41</v>
      </c>
      <c r="O331" s="87"/>
      <c r="P331" s="216">
        <f>O331*H331</f>
        <v>0</v>
      </c>
      <c r="Q331" s="216">
        <v>0.254</v>
      </c>
      <c r="R331" s="216">
        <f>Q331*H331</f>
        <v>0.254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180</v>
      </c>
      <c r="AT331" s="218" t="s">
        <v>252</v>
      </c>
      <c r="AU331" s="218" t="s">
        <v>80</v>
      </c>
      <c r="AY331" s="20" t="s">
        <v>118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78</v>
      </c>
      <c r="BK331" s="219">
        <f>ROUND(I331*H331,2)</f>
        <v>0</v>
      </c>
      <c r="BL331" s="20" t="s">
        <v>125</v>
      </c>
      <c r="BM331" s="218" t="s">
        <v>407</v>
      </c>
    </row>
    <row r="332" s="2" customFormat="1" ht="16.5" customHeight="1">
      <c r="A332" s="41"/>
      <c r="B332" s="42"/>
      <c r="C332" s="207" t="s">
        <v>408</v>
      </c>
      <c r="D332" s="207" t="s">
        <v>120</v>
      </c>
      <c r="E332" s="208" t="s">
        <v>409</v>
      </c>
      <c r="F332" s="209" t="s">
        <v>410</v>
      </c>
      <c r="G332" s="210" t="s">
        <v>304</v>
      </c>
      <c r="H332" s="211">
        <v>1</v>
      </c>
      <c r="I332" s="212"/>
      <c r="J332" s="213">
        <f>ROUND(I332*H332,2)</f>
        <v>0</v>
      </c>
      <c r="K332" s="209" t="s">
        <v>124</v>
      </c>
      <c r="L332" s="47"/>
      <c r="M332" s="214" t="s">
        <v>19</v>
      </c>
      <c r="N332" s="215" t="s">
        <v>41</v>
      </c>
      <c r="O332" s="87"/>
      <c r="P332" s="216">
        <f>O332*H332</f>
        <v>0</v>
      </c>
      <c r="Q332" s="216">
        <v>0.0098899999999999995</v>
      </c>
      <c r="R332" s="216">
        <f>Q332*H332</f>
        <v>0.0098899999999999995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125</v>
      </c>
      <c r="AT332" s="218" t="s">
        <v>120</v>
      </c>
      <c r="AU332" s="218" t="s">
        <v>80</v>
      </c>
      <c r="AY332" s="20" t="s">
        <v>118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78</v>
      </c>
      <c r="BK332" s="219">
        <f>ROUND(I332*H332,2)</f>
        <v>0</v>
      </c>
      <c r="BL332" s="20" t="s">
        <v>125</v>
      </c>
      <c r="BM332" s="218" t="s">
        <v>411</v>
      </c>
    </row>
    <row r="333" s="2" customFormat="1">
      <c r="A333" s="41"/>
      <c r="B333" s="42"/>
      <c r="C333" s="43"/>
      <c r="D333" s="220" t="s">
        <v>127</v>
      </c>
      <c r="E333" s="43"/>
      <c r="F333" s="221" t="s">
        <v>412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127</v>
      </c>
      <c r="AU333" s="20" t="s">
        <v>80</v>
      </c>
    </row>
    <row r="334" s="13" customFormat="1">
      <c r="A334" s="13"/>
      <c r="B334" s="225"/>
      <c r="C334" s="226"/>
      <c r="D334" s="227" t="s">
        <v>129</v>
      </c>
      <c r="E334" s="228" t="s">
        <v>19</v>
      </c>
      <c r="F334" s="229" t="s">
        <v>413</v>
      </c>
      <c r="G334" s="226"/>
      <c r="H334" s="230">
        <v>1</v>
      </c>
      <c r="I334" s="231"/>
      <c r="J334" s="226"/>
      <c r="K334" s="226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129</v>
      </c>
      <c r="AU334" s="236" t="s">
        <v>80</v>
      </c>
      <c r="AV334" s="13" t="s">
        <v>80</v>
      </c>
      <c r="AW334" s="13" t="s">
        <v>32</v>
      </c>
      <c r="AX334" s="13" t="s">
        <v>70</v>
      </c>
      <c r="AY334" s="236" t="s">
        <v>118</v>
      </c>
    </row>
    <row r="335" s="14" customFormat="1">
      <c r="A335" s="14"/>
      <c r="B335" s="237"/>
      <c r="C335" s="238"/>
      <c r="D335" s="227" t="s">
        <v>129</v>
      </c>
      <c r="E335" s="239" t="s">
        <v>19</v>
      </c>
      <c r="F335" s="240" t="s">
        <v>131</v>
      </c>
      <c r="G335" s="238"/>
      <c r="H335" s="241">
        <v>1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129</v>
      </c>
      <c r="AU335" s="247" t="s">
        <v>80</v>
      </c>
      <c r="AV335" s="14" t="s">
        <v>125</v>
      </c>
      <c r="AW335" s="14" t="s">
        <v>32</v>
      </c>
      <c r="AX335" s="14" t="s">
        <v>78</v>
      </c>
      <c r="AY335" s="247" t="s">
        <v>118</v>
      </c>
    </row>
    <row r="336" s="2" customFormat="1" ht="16.5" customHeight="1">
      <c r="A336" s="41"/>
      <c r="B336" s="42"/>
      <c r="C336" s="269" t="s">
        <v>414</v>
      </c>
      <c r="D336" s="269" t="s">
        <v>252</v>
      </c>
      <c r="E336" s="270" t="s">
        <v>415</v>
      </c>
      <c r="F336" s="271" t="s">
        <v>416</v>
      </c>
      <c r="G336" s="272" t="s">
        <v>304</v>
      </c>
      <c r="H336" s="273">
        <v>1</v>
      </c>
      <c r="I336" s="274"/>
      <c r="J336" s="275">
        <f>ROUND(I336*H336,2)</f>
        <v>0</v>
      </c>
      <c r="K336" s="271" t="s">
        <v>124</v>
      </c>
      <c r="L336" s="276"/>
      <c r="M336" s="277" t="s">
        <v>19</v>
      </c>
      <c r="N336" s="278" t="s">
        <v>41</v>
      </c>
      <c r="O336" s="87"/>
      <c r="P336" s="216">
        <f>O336*H336</f>
        <v>0</v>
      </c>
      <c r="Q336" s="216">
        <v>0.50600000000000001</v>
      </c>
      <c r="R336" s="216">
        <f>Q336*H336</f>
        <v>0.50600000000000001</v>
      </c>
      <c r="S336" s="216">
        <v>0</v>
      </c>
      <c r="T336" s="21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180</v>
      </c>
      <c r="AT336" s="218" t="s">
        <v>252</v>
      </c>
      <c r="AU336" s="218" t="s">
        <v>80</v>
      </c>
      <c r="AY336" s="20" t="s">
        <v>118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20" t="s">
        <v>78</v>
      </c>
      <c r="BK336" s="219">
        <f>ROUND(I336*H336,2)</f>
        <v>0</v>
      </c>
      <c r="BL336" s="20" t="s">
        <v>125</v>
      </c>
      <c r="BM336" s="218" t="s">
        <v>417</v>
      </c>
    </row>
    <row r="337" s="2" customFormat="1" ht="16.5" customHeight="1">
      <c r="A337" s="41"/>
      <c r="B337" s="42"/>
      <c r="C337" s="207" t="s">
        <v>418</v>
      </c>
      <c r="D337" s="207" t="s">
        <v>120</v>
      </c>
      <c r="E337" s="208" t="s">
        <v>419</v>
      </c>
      <c r="F337" s="209" t="s">
        <v>420</v>
      </c>
      <c r="G337" s="210" t="s">
        <v>304</v>
      </c>
      <c r="H337" s="211">
        <v>2</v>
      </c>
      <c r="I337" s="212"/>
      <c r="J337" s="213">
        <f>ROUND(I337*H337,2)</f>
        <v>0</v>
      </c>
      <c r="K337" s="209" t="s">
        <v>124</v>
      </c>
      <c r="L337" s="47"/>
      <c r="M337" s="214" t="s">
        <v>19</v>
      </c>
      <c r="N337" s="215" t="s">
        <v>41</v>
      </c>
      <c r="O337" s="87"/>
      <c r="P337" s="216">
        <f>O337*H337</f>
        <v>0</v>
      </c>
      <c r="Q337" s="216">
        <v>0.012184</v>
      </c>
      <c r="R337" s="216">
        <f>Q337*H337</f>
        <v>0.024368000000000001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125</v>
      </c>
      <c r="AT337" s="218" t="s">
        <v>120</v>
      </c>
      <c r="AU337" s="218" t="s">
        <v>80</v>
      </c>
      <c r="AY337" s="20" t="s">
        <v>118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78</v>
      </c>
      <c r="BK337" s="219">
        <f>ROUND(I337*H337,2)</f>
        <v>0</v>
      </c>
      <c r="BL337" s="20" t="s">
        <v>125</v>
      </c>
      <c r="BM337" s="218" t="s">
        <v>421</v>
      </c>
    </row>
    <row r="338" s="2" customFormat="1">
      <c r="A338" s="41"/>
      <c r="B338" s="42"/>
      <c r="C338" s="43"/>
      <c r="D338" s="220" t="s">
        <v>127</v>
      </c>
      <c r="E338" s="43"/>
      <c r="F338" s="221" t="s">
        <v>422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127</v>
      </c>
      <c r="AU338" s="20" t="s">
        <v>80</v>
      </c>
    </row>
    <row r="339" s="13" customFormat="1">
      <c r="A339" s="13"/>
      <c r="B339" s="225"/>
      <c r="C339" s="226"/>
      <c r="D339" s="227" t="s">
        <v>129</v>
      </c>
      <c r="E339" s="228" t="s">
        <v>19</v>
      </c>
      <c r="F339" s="229" t="s">
        <v>423</v>
      </c>
      <c r="G339" s="226"/>
      <c r="H339" s="230">
        <v>2</v>
      </c>
      <c r="I339" s="231"/>
      <c r="J339" s="226"/>
      <c r="K339" s="226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129</v>
      </c>
      <c r="AU339" s="236" t="s">
        <v>80</v>
      </c>
      <c r="AV339" s="13" t="s">
        <v>80</v>
      </c>
      <c r="AW339" s="13" t="s">
        <v>32</v>
      </c>
      <c r="AX339" s="13" t="s">
        <v>70</v>
      </c>
      <c r="AY339" s="236" t="s">
        <v>118</v>
      </c>
    </row>
    <row r="340" s="14" customFormat="1">
      <c r="A340" s="14"/>
      <c r="B340" s="237"/>
      <c r="C340" s="238"/>
      <c r="D340" s="227" t="s">
        <v>129</v>
      </c>
      <c r="E340" s="239" t="s">
        <v>19</v>
      </c>
      <c r="F340" s="240" t="s">
        <v>131</v>
      </c>
      <c r="G340" s="238"/>
      <c r="H340" s="241">
        <v>2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129</v>
      </c>
      <c r="AU340" s="247" t="s">
        <v>80</v>
      </c>
      <c r="AV340" s="14" t="s">
        <v>125</v>
      </c>
      <c r="AW340" s="14" t="s">
        <v>32</v>
      </c>
      <c r="AX340" s="14" t="s">
        <v>78</v>
      </c>
      <c r="AY340" s="247" t="s">
        <v>118</v>
      </c>
    </row>
    <row r="341" s="2" customFormat="1" ht="16.5" customHeight="1">
      <c r="A341" s="41"/>
      <c r="B341" s="42"/>
      <c r="C341" s="269" t="s">
        <v>424</v>
      </c>
      <c r="D341" s="269" t="s">
        <v>252</v>
      </c>
      <c r="E341" s="270" t="s">
        <v>425</v>
      </c>
      <c r="F341" s="271" t="s">
        <v>426</v>
      </c>
      <c r="G341" s="272" t="s">
        <v>304</v>
      </c>
      <c r="H341" s="273">
        <v>2</v>
      </c>
      <c r="I341" s="274"/>
      <c r="J341" s="275">
        <f>ROUND(I341*H341,2)</f>
        <v>0</v>
      </c>
      <c r="K341" s="271" t="s">
        <v>124</v>
      </c>
      <c r="L341" s="276"/>
      <c r="M341" s="277" t="s">
        <v>19</v>
      </c>
      <c r="N341" s="278" t="s">
        <v>41</v>
      </c>
      <c r="O341" s="87"/>
      <c r="P341" s="216">
        <f>O341*H341</f>
        <v>0</v>
      </c>
      <c r="Q341" s="216">
        <v>0.58499999999999996</v>
      </c>
      <c r="R341" s="216">
        <f>Q341*H341</f>
        <v>1.1699999999999999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180</v>
      </c>
      <c r="AT341" s="218" t="s">
        <v>252</v>
      </c>
      <c r="AU341" s="218" t="s">
        <v>80</v>
      </c>
      <c r="AY341" s="20" t="s">
        <v>118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78</v>
      </c>
      <c r="BK341" s="219">
        <f>ROUND(I341*H341,2)</f>
        <v>0</v>
      </c>
      <c r="BL341" s="20" t="s">
        <v>125</v>
      </c>
      <c r="BM341" s="218" t="s">
        <v>427</v>
      </c>
    </row>
    <row r="342" s="13" customFormat="1">
      <c r="A342" s="13"/>
      <c r="B342" s="225"/>
      <c r="C342" s="226"/>
      <c r="D342" s="227" t="s">
        <v>129</v>
      </c>
      <c r="E342" s="228" t="s">
        <v>19</v>
      </c>
      <c r="F342" s="229" t="s">
        <v>423</v>
      </c>
      <c r="G342" s="226"/>
      <c r="H342" s="230">
        <v>2</v>
      </c>
      <c r="I342" s="231"/>
      <c r="J342" s="226"/>
      <c r="K342" s="226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129</v>
      </c>
      <c r="AU342" s="236" t="s">
        <v>80</v>
      </c>
      <c r="AV342" s="13" t="s">
        <v>80</v>
      </c>
      <c r="AW342" s="13" t="s">
        <v>32</v>
      </c>
      <c r="AX342" s="13" t="s">
        <v>70</v>
      </c>
      <c r="AY342" s="236" t="s">
        <v>118</v>
      </c>
    </row>
    <row r="343" s="14" customFormat="1">
      <c r="A343" s="14"/>
      <c r="B343" s="237"/>
      <c r="C343" s="238"/>
      <c r="D343" s="227" t="s">
        <v>129</v>
      </c>
      <c r="E343" s="239" t="s">
        <v>19</v>
      </c>
      <c r="F343" s="240" t="s">
        <v>131</v>
      </c>
      <c r="G343" s="238"/>
      <c r="H343" s="241">
        <v>2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129</v>
      </c>
      <c r="AU343" s="247" t="s">
        <v>80</v>
      </c>
      <c r="AV343" s="14" t="s">
        <v>125</v>
      </c>
      <c r="AW343" s="14" t="s">
        <v>32</v>
      </c>
      <c r="AX343" s="14" t="s">
        <v>78</v>
      </c>
      <c r="AY343" s="247" t="s">
        <v>118</v>
      </c>
    </row>
    <row r="344" s="2" customFormat="1" ht="16.5" customHeight="1">
      <c r="A344" s="41"/>
      <c r="B344" s="42"/>
      <c r="C344" s="269" t="s">
        <v>428</v>
      </c>
      <c r="D344" s="269" t="s">
        <v>252</v>
      </c>
      <c r="E344" s="270" t="s">
        <v>429</v>
      </c>
      <c r="F344" s="271" t="s">
        <v>430</v>
      </c>
      <c r="G344" s="272" t="s">
        <v>304</v>
      </c>
      <c r="H344" s="273">
        <v>5</v>
      </c>
      <c r="I344" s="274"/>
      <c r="J344" s="275">
        <f>ROUND(I344*H344,2)</f>
        <v>0</v>
      </c>
      <c r="K344" s="271" t="s">
        <v>124</v>
      </c>
      <c r="L344" s="276"/>
      <c r="M344" s="277" t="s">
        <v>19</v>
      </c>
      <c r="N344" s="278" t="s">
        <v>41</v>
      </c>
      <c r="O344" s="87"/>
      <c r="P344" s="216">
        <f>O344*H344</f>
        <v>0</v>
      </c>
      <c r="Q344" s="216">
        <v>0.002</v>
      </c>
      <c r="R344" s="216">
        <f>Q344*H344</f>
        <v>0.01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180</v>
      </c>
      <c r="AT344" s="218" t="s">
        <v>252</v>
      </c>
      <c r="AU344" s="218" t="s">
        <v>80</v>
      </c>
      <c r="AY344" s="20" t="s">
        <v>118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78</v>
      </c>
      <c r="BK344" s="219">
        <f>ROUND(I344*H344,2)</f>
        <v>0</v>
      </c>
      <c r="BL344" s="20" t="s">
        <v>125</v>
      </c>
      <c r="BM344" s="218" t="s">
        <v>431</v>
      </c>
    </row>
    <row r="345" s="13" customFormat="1">
      <c r="A345" s="13"/>
      <c r="B345" s="225"/>
      <c r="C345" s="226"/>
      <c r="D345" s="227" t="s">
        <v>129</v>
      </c>
      <c r="E345" s="228" t="s">
        <v>19</v>
      </c>
      <c r="F345" s="229" t="s">
        <v>432</v>
      </c>
      <c r="G345" s="226"/>
      <c r="H345" s="230">
        <v>5</v>
      </c>
      <c r="I345" s="231"/>
      <c r="J345" s="226"/>
      <c r="K345" s="226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129</v>
      </c>
      <c r="AU345" s="236" t="s">
        <v>80</v>
      </c>
      <c r="AV345" s="13" t="s">
        <v>80</v>
      </c>
      <c r="AW345" s="13" t="s">
        <v>32</v>
      </c>
      <c r="AX345" s="13" t="s">
        <v>70</v>
      </c>
      <c r="AY345" s="236" t="s">
        <v>118</v>
      </c>
    </row>
    <row r="346" s="14" customFormat="1">
      <c r="A346" s="14"/>
      <c r="B346" s="237"/>
      <c r="C346" s="238"/>
      <c r="D346" s="227" t="s">
        <v>129</v>
      </c>
      <c r="E346" s="239" t="s">
        <v>19</v>
      </c>
      <c r="F346" s="240" t="s">
        <v>131</v>
      </c>
      <c r="G346" s="238"/>
      <c r="H346" s="241">
        <v>5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129</v>
      </c>
      <c r="AU346" s="247" t="s">
        <v>80</v>
      </c>
      <c r="AV346" s="14" t="s">
        <v>125</v>
      </c>
      <c r="AW346" s="14" t="s">
        <v>32</v>
      </c>
      <c r="AX346" s="14" t="s">
        <v>78</v>
      </c>
      <c r="AY346" s="247" t="s">
        <v>118</v>
      </c>
    </row>
    <row r="347" s="2" customFormat="1" ht="16.5" customHeight="1">
      <c r="A347" s="41"/>
      <c r="B347" s="42"/>
      <c r="C347" s="207" t="s">
        <v>433</v>
      </c>
      <c r="D347" s="207" t="s">
        <v>120</v>
      </c>
      <c r="E347" s="208" t="s">
        <v>434</v>
      </c>
      <c r="F347" s="209" t="s">
        <v>435</v>
      </c>
      <c r="G347" s="210" t="s">
        <v>304</v>
      </c>
      <c r="H347" s="211">
        <v>1</v>
      </c>
      <c r="I347" s="212"/>
      <c r="J347" s="213">
        <f>ROUND(I347*H347,2)</f>
        <v>0</v>
      </c>
      <c r="K347" s="209" t="s">
        <v>124</v>
      </c>
      <c r="L347" s="47"/>
      <c r="M347" s="214" t="s">
        <v>19</v>
      </c>
      <c r="N347" s="215" t="s">
        <v>41</v>
      </c>
      <c r="O347" s="87"/>
      <c r="P347" s="216">
        <f>O347*H347</f>
        <v>0</v>
      </c>
      <c r="Q347" s="216">
        <v>0.0098899999999999995</v>
      </c>
      <c r="R347" s="216">
        <f>Q347*H347</f>
        <v>0.0098899999999999995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125</v>
      </c>
      <c r="AT347" s="218" t="s">
        <v>120</v>
      </c>
      <c r="AU347" s="218" t="s">
        <v>80</v>
      </c>
      <c r="AY347" s="20" t="s">
        <v>118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78</v>
      </c>
      <c r="BK347" s="219">
        <f>ROUND(I347*H347,2)</f>
        <v>0</v>
      </c>
      <c r="BL347" s="20" t="s">
        <v>125</v>
      </c>
      <c r="BM347" s="218" t="s">
        <v>436</v>
      </c>
    </row>
    <row r="348" s="2" customFormat="1">
      <c r="A348" s="41"/>
      <c r="B348" s="42"/>
      <c r="C348" s="43"/>
      <c r="D348" s="220" t="s">
        <v>127</v>
      </c>
      <c r="E348" s="43"/>
      <c r="F348" s="221" t="s">
        <v>437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127</v>
      </c>
      <c r="AU348" s="20" t="s">
        <v>80</v>
      </c>
    </row>
    <row r="349" s="13" customFormat="1">
      <c r="A349" s="13"/>
      <c r="B349" s="225"/>
      <c r="C349" s="226"/>
      <c r="D349" s="227" t="s">
        <v>129</v>
      </c>
      <c r="E349" s="228" t="s">
        <v>19</v>
      </c>
      <c r="F349" s="229" t="s">
        <v>438</v>
      </c>
      <c r="G349" s="226"/>
      <c r="H349" s="230">
        <v>1</v>
      </c>
      <c r="I349" s="231"/>
      <c r="J349" s="226"/>
      <c r="K349" s="226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129</v>
      </c>
      <c r="AU349" s="236" t="s">
        <v>80</v>
      </c>
      <c r="AV349" s="13" t="s">
        <v>80</v>
      </c>
      <c r="AW349" s="13" t="s">
        <v>32</v>
      </c>
      <c r="AX349" s="13" t="s">
        <v>70</v>
      </c>
      <c r="AY349" s="236" t="s">
        <v>118</v>
      </c>
    </row>
    <row r="350" s="14" customFormat="1">
      <c r="A350" s="14"/>
      <c r="B350" s="237"/>
      <c r="C350" s="238"/>
      <c r="D350" s="227" t="s">
        <v>129</v>
      </c>
      <c r="E350" s="239" t="s">
        <v>19</v>
      </c>
      <c r="F350" s="240" t="s">
        <v>131</v>
      </c>
      <c r="G350" s="238"/>
      <c r="H350" s="241">
        <v>1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7" t="s">
        <v>129</v>
      </c>
      <c r="AU350" s="247" t="s">
        <v>80</v>
      </c>
      <c r="AV350" s="14" t="s">
        <v>125</v>
      </c>
      <c r="AW350" s="14" t="s">
        <v>32</v>
      </c>
      <c r="AX350" s="14" t="s">
        <v>78</v>
      </c>
      <c r="AY350" s="247" t="s">
        <v>118</v>
      </c>
    </row>
    <row r="351" s="2" customFormat="1" ht="16.5" customHeight="1">
      <c r="A351" s="41"/>
      <c r="B351" s="42"/>
      <c r="C351" s="269" t="s">
        <v>439</v>
      </c>
      <c r="D351" s="269" t="s">
        <v>252</v>
      </c>
      <c r="E351" s="270" t="s">
        <v>440</v>
      </c>
      <c r="F351" s="271" t="s">
        <v>441</v>
      </c>
      <c r="G351" s="272" t="s">
        <v>304</v>
      </c>
      <c r="H351" s="273">
        <v>1</v>
      </c>
      <c r="I351" s="274"/>
      <c r="J351" s="275">
        <f>ROUND(I351*H351,2)</f>
        <v>0</v>
      </c>
      <c r="K351" s="271" t="s">
        <v>124</v>
      </c>
      <c r="L351" s="276"/>
      <c r="M351" s="277" t="s">
        <v>19</v>
      </c>
      <c r="N351" s="278" t="s">
        <v>41</v>
      </c>
      <c r="O351" s="87"/>
      <c r="P351" s="216">
        <f>O351*H351</f>
        <v>0</v>
      </c>
      <c r="Q351" s="216">
        <v>0.44900000000000001</v>
      </c>
      <c r="R351" s="216">
        <f>Q351*H351</f>
        <v>0.44900000000000001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180</v>
      </c>
      <c r="AT351" s="218" t="s">
        <v>252</v>
      </c>
      <c r="AU351" s="218" t="s">
        <v>80</v>
      </c>
      <c r="AY351" s="20" t="s">
        <v>118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78</v>
      </c>
      <c r="BK351" s="219">
        <f>ROUND(I351*H351,2)</f>
        <v>0</v>
      </c>
      <c r="BL351" s="20" t="s">
        <v>125</v>
      </c>
      <c r="BM351" s="218" t="s">
        <v>442</v>
      </c>
    </row>
    <row r="352" s="13" customFormat="1">
      <c r="A352" s="13"/>
      <c r="B352" s="225"/>
      <c r="C352" s="226"/>
      <c r="D352" s="227" t="s">
        <v>129</v>
      </c>
      <c r="E352" s="228" t="s">
        <v>19</v>
      </c>
      <c r="F352" s="229" t="s">
        <v>438</v>
      </c>
      <c r="G352" s="226"/>
      <c r="H352" s="230">
        <v>1</v>
      </c>
      <c r="I352" s="231"/>
      <c r="J352" s="226"/>
      <c r="K352" s="226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129</v>
      </c>
      <c r="AU352" s="236" t="s">
        <v>80</v>
      </c>
      <c r="AV352" s="13" t="s">
        <v>80</v>
      </c>
      <c r="AW352" s="13" t="s">
        <v>32</v>
      </c>
      <c r="AX352" s="13" t="s">
        <v>70</v>
      </c>
      <c r="AY352" s="236" t="s">
        <v>118</v>
      </c>
    </row>
    <row r="353" s="14" customFormat="1">
      <c r="A353" s="14"/>
      <c r="B353" s="237"/>
      <c r="C353" s="238"/>
      <c r="D353" s="227" t="s">
        <v>129</v>
      </c>
      <c r="E353" s="239" t="s">
        <v>19</v>
      </c>
      <c r="F353" s="240" t="s">
        <v>131</v>
      </c>
      <c r="G353" s="238"/>
      <c r="H353" s="241">
        <v>1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129</v>
      </c>
      <c r="AU353" s="247" t="s">
        <v>80</v>
      </c>
      <c r="AV353" s="14" t="s">
        <v>125</v>
      </c>
      <c r="AW353" s="14" t="s">
        <v>32</v>
      </c>
      <c r="AX353" s="14" t="s">
        <v>78</v>
      </c>
      <c r="AY353" s="247" t="s">
        <v>118</v>
      </c>
    </row>
    <row r="354" s="2" customFormat="1" ht="16.5" customHeight="1">
      <c r="A354" s="41"/>
      <c r="B354" s="42"/>
      <c r="C354" s="207" t="s">
        <v>443</v>
      </c>
      <c r="D354" s="207" t="s">
        <v>120</v>
      </c>
      <c r="E354" s="208" t="s">
        <v>444</v>
      </c>
      <c r="F354" s="209" t="s">
        <v>445</v>
      </c>
      <c r="G354" s="210" t="s">
        <v>304</v>
      </c>
      <c r="H354" s="211">
        <v>3</v>
      </c>
      <c r="I354" s="212"/>
      <c r="J354" s="213">
        <f>ROUND(I354*H354,2)</f>
        <v>0</v>
      </c>
      <c r="K354" s="209" t="s">
        <v>124</v>
      </c>
      <c r="L354" s="47"/>
      <c r="M354" s="214" t="s">
        <v>19</v>
      </c>
      <c r="N354" s="215" t="s">
        <v>41</v>
      </c>
      <c r="O354" s="87"/>
      <c r="P354" s="216">
        <f>O354*H354</f>
        <v>0</v>
      </c>
      <c r="Q354" s="216">
        <v>0.023939999999999999</v>
      </c>
      <c r="R354" s="216">
        <f>Q354*H354</f>
        <v>0.071819999999999995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125</v>
      </c>
      <c r="AT354" s="218" t="s">
        <v>120</v>
      </c>
      <c r="AU354" s="218" t="s">
        <v>80</v>
      </c>
      <c r="AY354" s="20" t="s">
        <v>118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78</v>
      </c>
      <c r="BK354" s="219">
        <f>ROUND(I354*H354,2)</f>
        <v>0</v>
      </c>
      <c r="BL354" s="20" t="s">
        <v>125</v>
      </c>
      <c r="BM354" s="218" t="s">
        <v>446</v>
      </c>
    </row>
    <row r="355" s="2" customFormat="1">
      <c r="A355" s="41"/>
      <c r="B355" s="42"/>
      <c r="C355" s="43"/>
      <c r="D355" s="220" t="s">
        <v>127</v>
      </c>
      <c r="E355" s="43"/>
      <c r="F355" s="221" t="s">
        <v>447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127</v>
      </c>
      <c r="AU355" s="20" t="s">
        <v>80</v>
      </c>
    </row>
    <row r="356" s="13" customFormat="1">
      <c r="A356" s="13"/>
      <c r="B356" s="225"/>
      <c r="C356" s="226"/>
      <c r="D356" s="227" t="s">
        <v>129</v>
      </c>
      <c r="E356" s="228" t="s">
        <v>19</v>
      </c>
      <c r="F356" s="229" t="s">
        <v>448</v>
      </c>
      <c r="G356" s="226"/>
      <c r="H356" s="230">
        <v>3</v>
      </c>
      <c r="I356" s="231"/>
      <c r="J356" s="226"/>
      <c r="K356" s="226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129</v>
      </c>
      <c r="AU356" s="236" t="s">
        <v>80</v>
      </c>
      <c r="AV356" s="13" t="s">
        <v>80</v>
      </c>
      <c r="AW356" s="13" t="s">
        <v>32</v>
      </c>
      <c r="AX356" s="13" t="s">
        <v>70</v>
      </c>
      <c r="AY356" s="236" t="s">
        <v>118</v>
      </c>
    </row>
    <row r="357" s="14" customFormat="1">
      <c r="A357" s="14"/>
      <c r="B357" s="237"/>
      <c r="C357" s="238"/>
      <c r="D357" s="227" t="s">
        <v>129</v>
      </c>
      <c r="E357" s="239" t="s">
        <v>19</v>
      </c>
      <c r="F357" s="240" t="s">
        <v>131</v>
      </c>
      <c r="G357" s="238"/>
      <c r="H357" s="241">
        <v>3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129</v>
      </c>
      <c r="AU357" s="247" t="s">
        <v>80</v>
      </c>
      <c r="AV357" s="14" t="s">
        <v>125</v>
      </c>
      <c r="AW357" s="14" t="s">
        <v>32</v>
      </c>
      <c r="AX357" s="14" t="s">
        <v>78</v>
      </c>
      <c r="AY357" s="247" t="s">
        <v>118</v>
      </c>
    </row>
    <row r="358" s="2" customFormat="1" ht="16.5" customHeight="1">
      <c r="A358" s="41"/>
      <c r="B358" s="42"/>
      <c r="C358" s="269" t="s">
        <v>449</v>
      </c>
      <c r="D358" s="269" t="s">
        <v>252</v>
      </c>
      <c r="E358" s="270" t="s">
        <v>450</v>
      </c>
      <c r="F358" s="271" t="s">
        <v>451</v>
      </c>
      <c r="G358" s="272" t="s">
        <v>304</v>
      </c>
      <c r="H358" s="273">
        <v>3</v>
      </c>
      <c r="I358" s="274"/>
      <c r="J358" s="275">
        <f>ROUND(I358*H358,2)</f>
        <v>0</v>
      </c>
      <c r="K358" s="271" t="s">
        <v>124</v>
      </c>
      <c r="L358" s="276"/>
      <c r="M358" s="277" t="s">
        <v>19</v>
      </c>
      <c r="N358" s="278" t="s">
        <v>41</v>
      </c>
      <c r="O358" s="87"/>
      <c r="P358" s="216">
        <f>O358*H358</f>
        <v>0</v>
      </c>
      <c r="Q358" s="216">
        <v>0.92000000000000004</v>
      </c>
      <c r="R358" s="216">
        <f>Q358*H358</f>
        <v>2.7600000000000002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180</v>
      </c>
      <c r="AT358" s="218" t="s">
        <v>252</v>
      </c>
      <c r="AU358" s="218" t="s">
        <v>80</v>
      </c>
      <c r="AY358" s="20" t="s">
        <v>118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78</v>
      </c>
      <c r="BK358" s="219">
        <f>ROUND(I358*H358,2)</f>
        <v>0</v>
      </c>
      <c r="BL358" s="20" t="s">
        <v>125</v>
      </c>
      <c r="BM358" s="218" t="s">
        <v>452</v>
      </c>
    </row>
    <row r="359" s="13" customFormat="1">
      <c r="A359" s="13"/>
      <c r="B359" s="225"/>
      <c r="C359" s="226"/>
      <c r="D359" s="227" t="s">
        <v>129</v>
      </c>
      <c r="E359" s="228" t="s">
        <v>19</v>
      </c>
      <c r="F359" s="229" t="s">
        <v>448</v>
      </c>
      <c r="G359" s="226"/>
      <c r="H359" s="230">
        <v>3</v>
      </c>
      <c r="I359" s="231"/>
      <c r="J359" s="226"/>
      <c r="K359" s="226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129</v>
      </c>
      <c r="AU359" s="236" t="s">
        <v>80</v>
      </c>
      <c r="AV359" s="13" t="s">
        <v>80</v>
      </c>
      <c r="AW359" s="13" t="s">
        <v>32</v>
      </c>
      <c r="AX359" s="13" t="s">
        <v>70</v>
      </c>
      <c r="AY359" s="236" t="s">
        <v>118</v>
      </c>
    </row>
    <row r="360" s="14" customFormat="1">
      <c r="A360" s="14"/>
      <c r="B360" s="237"/>
      <c r="C360" s="238"/>
      <c r="D360" s="227" t="s">
        <v>129</v>
      </c>
      <c r="E360" s="239" t="s">
        <v>19</v>
      </c>
      <c r="F360" s="240" t="s">
        <v>131</v>
      </c>
      <c r="G360" s="238"/>
      <c r="H360" s="241">
        <v>3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7" t="s">
        <v>129</v>
      </c>
      <c r="AU360" s="247" t="s">
        <v>80</v>
      </c>
      <c r="AV360" s="14" t="s">
        <v>125</v>
      </c>
      <c r="AW360" s="14" t="s">
        <v>32</v>
      </c>
      <c r="AX360" s="14" t="s">
        <v>78</v>
      </c>
      <c r="AY360" s="247" t="s">
        <v>118</v>
      </c>
    </row>
    <row r="361" s="2" customFormat="1" ht="16.5" customHeight="1">
      <c r="A361" s="41"/>
      <c r="B361" s="42"/>
      <c r="C361" s="269" t="s">
        <v>453</v>
      </c>
      <c r="D361" s="269" t="s">
        <v>252</v>
      </c>
      <c r="E361" s="270" t="s">
        <v>454</v>
      </c>
      <c r="F361" s="271" t="s">
        <v>455</v>
      </c>
      <c r="G361" s="272" t="s">
        <v>304</v>
      </c>
      <c r="H361" s="273">
        <v>3</v>
      </c>
      <c r="I361" s="274"/>
      <c r="J361" s="275">
        <f>ROUND(I361*H361,2)</f>
        <v>0</v>
      </c>
      <c r="K361" s="271" t="s">
        <v>124</v>
      </c>
      <c r="L361" s="276"/>
      <c r="M361" s="277" t="s">
        <v>19</v>
      </c>
      <c r="N361" s="278" t="s">
        <v>41</v>
      </c>
      <c r="O361" s="87"/>
      <c r="P361" s="216">
        <f>O361*H361</f>
        <v>0</v>
      </c>
      <c r="Q361" s="216">
        <v>0.0040000000000000001</v>
      </c>
      <c r="R361" s="216">
        <f>Q361*H361</f>
        <v>0.012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180</v>
      </c>
      <c r="AT361" s="218" t="s">
        <v>252</v>
      </c>
      <c r="AU361" s="218" t="s">
        <v>80</v>
      </c>
      <c r="AY361" s="20" t="s">
        <v>118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78</v>
      </c>
      <c r="BK361" s="219">
        <f>ROUND(I361*H361,2)</f>
        <v>0</v>
      </c>
      <c r="BL361" s="20" t="s">
        <v>125</v>
      </c>
      <c r="BM361" s="218" t="s">
        <v>456</v>
      </c>
    </row>
    <row r="362" s="13" customFormat="1">
      <c r="A362" s="13"/>
      <c r="B362" s="225"/>
      <c r="C362" s="226"/>
      <c r="D362" s="227" t="s">
        <v>129</v>
      </c>
      <c r="E362" s="228" t="s">
        <v>19</v>
      </c>
      <c r="F362" s="229" t="s">
        <v>457</v>
      </c>
      <c r="G362" s="226"/>
      <c r="H362" s="230">
        <v>3</v>
      </c>
      <c r="I362" s="231"/>
      <c r="J362" s="226"/>
      <c r="K362" s="226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129</v>
      </c>
      <c r="AU362" s="236" t="s">
        <v>80</v>
      </c>
      <c r="AV362" s="13" t="s">
        <v>80</v>
      </c>
      <c r="AW362" s="13" t="s">
        <v>32</v>
      </c>
      <c r="AX362" s="13" t="s">
        <v>70</v>
      </c>
      <c r="AY362" s="236" t="s">
        <v>118</v>
      </c>
    </row>
    <row r="363" s="14" customFormat="1">
      <c r="A363" s="14"/>
      <c r="B363" s="237"/>
      <c r="C363" s="238"/>
      <c r="D363" s="227" t="s">
        <v>129</v>
      </c>
      <c r="E363" s="239" t="s">
        <v>19</v>
      </c>
      <c r="F363" s="240" t="s">
        <v>131</v>
      </c>
      <c r="G363" s="238"/>
      <c r="H363" s="241">
        <v>3</v>
      </c>
      <c r="I363" s="242"/>
      <c r="J363" s="238"/>
      <c r="K363" s="238"/>
      <c r="L363" s="243"/>
      <c r="M363" s="244"/>
      <c r="N363" s="245"/>
      <c r="O363" s="245"/>
      <c r="P363" s="245"/>
      <c r="Q363" s="245"/>
      <c r="R363" s="245"/>
      <c r="S363" s="245"/>
      <c r="T363" s="24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7" t="s">
        <v>129</v>
      </c>
      <c r="AU363" s="247" t="s">
        <v>80</v>
      </c>
      <c r="AV363" s="14" t="s">
        <v>125</v>
      </c>
      <c r="AW363" s="14" t="s">
        <v>32</v>
      </c>
      <c r="AX363" s="14" t="s">
        <v>78</v>
      </c>
      <c r="AY363" s="247" t="s">
        <v>118</v>
      </c>
    </row>
    <row r="364" s="2" customFormat="1" ht="21.75" customHeight="1">
      <c r="A364" s="41"/>
      <c r="B364" s="42"/>
      <c r="C364" s="207" t="s">
        <v>458</v>
      </c>
      <c r="D364" s="207" t="s">
        <v>120</v>
      </c>
      <c r="E364" s="208" t="s">
        <v>459</v>
      </c>
      <c r="F364" s="209" t="s">
        <v>460</v>
      </c>
      <c r="G364" s="210" t="s">
        <v>304</v>
      </c>
      <c r="H364" s="211">
        <v>3</v>
      </c>
      <c r="I364" s="212"/>
      <c r="J364" s="213">
        <f>ROUND(I364*H364,2)</f>
        <v>0</v>
      </c>
      <c r="K364" s="209" t="s">
        <v>124</v>
      </c>
      <c r="L364" s="47"/>
      <c r="M364" s="214" t="s">
        <v>19</v>
      </c>
      <c r="N364" s="215" t="s">
        <v>41</v>
      </c>
      <c r="O364" s="87"/>
      <c r="P364" s="216">
        <f>O364*H364</f>
        <v>0</v>
      </c>
      <c r="Q364" s="216">
        <v>0.089999999999999997</v>
      </c>
      <c r="R364" s="216">
        <f>Q364*H364</f>
        <v>0.27000000000000002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125</v>
      </c>
      <c r="AT364" s="218" t="s">
        <v>120</v>
      </c>
      <c r="AU364" s="218" t="s">
        <v>80</v>
      </c>
      <c r="AY364" s="20" t="s">
        <v>118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20" t="s">
        <v>78</v>
      </c>
      <c r="BK364" s="219">
        <f>ROUND(I364*H364,2)</f>
        <v>0</v>
      </c>
      <c r="BL364" s="20" t="s">
        <v>125</v>
      </c>
      <c r="BM364" s="218" t="s">
        <v>461</v>
      </c>
    </row>
    <row r="365" s="2" customFormat="1">
      <c r="A365" s="41"/>
      <c r="B365" s="42"/>
      <c r="C365" s="43"/>
      <c r="D365" s="220" t="s">
        <v>127</v>
      </c>
      <c r="E365" s="43"/>
      <c r="F365" s="221" t="s">
        <v>462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127</v>
      </c>
      <c r="AU365" s="20" t="s">
        <v>80</v>
      </c>
    </row>
    <row r="366" s="13" customFormat="1">
      <c r="A366" s="13"/>
      <c r="B366" s="225"/>
      <c r="C366" s="226"/>
      <c r="D366" s="227" t="s">
        <v>129</v>
      </c>
      <c r="E366" s="228" t="s">
        <v>19</v>
      </c>
      <c r="F366" s="229" t="s">
        <v>463</v>
      </c>
      <c r="G366" s="226"/>
      <c r="H366" s="230">
        <v>3</v>
      </c>
      <c r="I366" s="231"/>
      <c r="J366" s="226"/>
      <c r="K366" s="226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129</v>
      </c>
      <c r="AU366" s="236" t="s">
        <v>80</v>
      </c>
      <c r="AV366" s="13" t="s">
        <v>80</v>
      </c>
      <c r="AW366" s="13" t="s">
        <v>32</v>
      </c>
      <c r="AX366" s="13" t="s">
        <v>70</v>
      </c>
      <c r="AY366" s="236" t="s">
        <v>118</v>
      </c>
    </row>
    <row r="367" s="14" customFormat="1">
      <c r="A367" s="14"/>
      <c r="B367" s="237"/>
      <c r="C367" s="238"/>
      <c r="D367" s="227" t="s">
        <v>129</v>
      </c>
      <c r="E367" s="239" t="s">
        <v>19</v>
      </c>
      <c r="F367" s="240" t="s">
        <v>131</v>
      </c>
      <c r="G367" s="238"/>
      <c r="H367" s="241">
        <v>3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7" t="s">
        <v>129</v>
      </c>
      <c r="AU367" s="247" t="s">
        <v>80</v>
      </c>
      <c r="AV367" s="14" t="s">
        <v>125</v>
      </c>
      <c r="AW367" s="14" t="s">
        <v>32</v>
      </c>
      <c r="AX367" s="14" t="s">
        <v>78</v>
      </c>
      <c r="AY367" s="247" t="s">
        <v>118</v>
      </c>
    </row>
    <row r="368" s="2" customFormat="1" ht="16.5" customHeight="1">
      <c r="A368" s="41"/>
      <c r="B368" s="42"/>
      <c r="C368" s="269" t="s">
        <v>464</v>
      </c>
      <c r="D368" s="269" t="s">
        <v>252</v>
      </c>
      <c r="E368" s="270" t="s">
        <v>465</v>
      </c>
      <c r="F368" s="271" t="s">
        <v>466</v>
      </c>
      <c r="G368" s="272" t="s">
        <v>304</v>
      </c>
      <c r="H368" s="273">
        <v>3</v>
      </c>
      <c r="I368" s="274"/>
      <c r="J368" s="275">
        <f>ROUND(I368*H368,2)</f>
        <v>0</v>
      </c>
      <c r="K368" s="271" t="s">
        <v>124</v>
      </c>
      <c r="L368" s="276"/>
      <c r="M368" s="277" t="s">
        <v>19</v>
      </c>
      <c r="N368" s="278" t="s">
        <v>41</v>
      </c>
      <c r="O368" s="87"/>
      <c r="P368" s="216">
        <f>O368*H368</f>
        <v>0</v>
      </c>
      <c r="Q368" s="216">
        <v>0.056300000000000003</v>
      </c>
      <c r="R368" s="216">
        <f>Q368*H368</f>
        <v>0.1689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180</v>
      </c>
      <c r="AT368" s="218" t="s">
        <v>252</v>
      </c>
      <c r="AU368" s="218" t="s">
        <v>80</v>
      </c>
      <c r="AY368" s="20" t="s">
        <v>118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78</v>
      </c>
      <c r="BK368" s="219">
        <f>ROUND(I368*H368,2)</f>
        <v>0</v>
      </c>
      <c r="BL368" s="20" t="s">
        <v>125</v>
      </c>
      <c r="BM368" s="218" t="s">
        <v>467</v>
      </c>
    </row>
    <row r="369" s="2" customFormat="1" ht="16.5" customHeight="1">
      <c r="A369" s="41"/>
      <c r="B369" s="42"/>
      <c r="C369" s="207" t="s">
        <v>468</v>
      </c>
      <c r="D369" s="207" t="s">
        <v>120</v>
      </c>
      <c r="E369" s="208" t="s">
        <v>469</v>
      </c>
      <c r="F369" s="209" t="s">
        <v>470</v>
      </c>
      <c r="G369" s="210" t="s">
        <v>134</v>
      </c>
      <c r="H369" s="211">
        <v>165.80000000000001</v>
      </c>
      <c r="I369" s="212"/>
      <c r="J369" s="213">
        <f>ROUND(I369*H369,2)</f>
        <v>0</v>
      </c>
      <c r="K369" s="209" t="s">
        <v>124</v>
      </c>
      <c r="L369" s="47"/>
      <c r="M369" s="214" t="s">
        <v>19</v>
      </c>
      <c r="N369" s="215" t="s">
        <v>41</v>
      </c>
      <c r="O369" s="87"/>
      <c r="P369" s="216">
        <f>O369*H369</f>
        <v>0</v>
      </c>
      <c r="Q369" s="216">
        <v>6.9999999999999994E-05</v>
      </c>
      <c r="R369" s="216">
        <f>Q369*H369</f>
        <v>0.011606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125</v>
      </c>
      <c r="AT369" s="218" t="s">
        <v>120</v>
      </c>
      <c r="AU369" s="218" t="s">
        <v>80</v>
      </c>
      <c r="AY369" s="20" t="s">
        <v>118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78</v>
      </c>
      <c r="BK369" s="219">
        <f>ROUND(I369*H369,2)</f>
        <v>0</v>
      </c>
      <c r="BL369" s="20" t="s">
        <v>125</v>
      </c>
      <c r="BM369" s="218" t="s">
        <v>471</v>
      </c>
    </row>
    <row r="370" s="2" customFormat="1">
      <c r="A370" s="41"/>
      <c r="B370" s="42"/>
      <c r="C370" s="43"/>
      <c r="D370" s="220" t="s">
        <v>127</v>
      </c>
      <c r="E370" s="43"/>
      <c r="F370" s="221" t="s">
        <v>472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127</v>
      </c>
      <c r="AU370" s="20" t="s">
        <v>80</v>
      </c>
    </row>
    <row r="371" s="13" customFormat="1">
      <c r="A371" s="13"/>
      <c r="B371" s="225"/>
      <c r="C371" s="226"/>
      <c r="D371" s="227" t="s">
        <v>129</v>
      </c>
      <c r="E371" s="228" t="s">
        <v>19</v>
      </c>
      <c r="F371" s="229" t="s">
        <v>307</v>
      </c>
      <c r="G371" s="226"/>
      <c r="H371" s="230">
        <v>165.80000000000001</v>
      </c>
      <c r="I371" s="231"/>
      <c r="J371" s="226"/>
      <c r="K371" s="226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129</v>
      </c>
      <c r="AU371" s="236" t="s">
        <v>80</v>
      </c>
      <c r="AV371" s="13" t="s">
        <v>80</v>
      </c>
      <c r="AW371" s="13" t="s">
        <v>32</v>
      </c>
      <c r="AX371" s="13" t="s">
        <v>70</v>
      </c>
      <c r="AY371" s="236" t="s">
        <v>118</v>
      </c>
    </row>
    <row r="372" s="14" customFormat="1">
      <c r="A372" s="14"/>
      <c r="B372" s="237"/>
      <c r="C372" s="238"/>
      <c r="D372" s="227" t="s">
        <v>129</v>
      </c>
      <c r="E372" s="239" t="s">
        <v>19</v>
      </c>
      <c r="F372" s="240" t="s">
        <v>131</v>
      </c>
      <c r="G372" s="238"/>
      <c r="H372" s="241">
        <v>165.80000000000001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7" t="s">
        <v>129</v>
      </c>
      <c r="AU372" s="247" t="s">
        <v>80</v>
      </c>
      <c r="AV372" s="14" t="s">
        <v>125</v>
      </c>
      <c r="AW372" s="14" t="s">
        <v>32</v>
      </c>
      <c r="AX372" s="14" t="s">
        <v>78</v>
      </c>
      <c r="AY372" s="247" t="s">
        <v>118</v>
      </c>
    </row>
    <row r="373" s="2" customFormat="1" ht="24.15" customHeight="1">
      <c r="A373" s="41"/>
      <c r="B373" s="42"/>
      <c r="C373" s="207" t="s">
        <v>473</v>
      </c>
      <c r="D373" s="207" t="s">
        <v>120</v>
      </c>
      <c r="E373" s="208" t="s">
        <v>474</v>
      </c>
      <c r="F373" s="209" t="s">
        <v>475</v>
      </c>
      <c r="G373" s="210" t="s">
        <v>147</v>
      </c>
      <c r="H373" s="211">
        <v>141.37200000000001</v>
      </c>
      <c r="I373" s="212"/>
      <c r="J373" s="213">
        <f>ROUND(I373*H373,2)</f>
        <v>0</v>
      </c>
      <c r="K373" s="209" t="s">
        <v>124</v>
      </c>
      <c r="L373" s="47"/>
      <c r="M373" s="214" t="s">
        <v>19</v>
      </c>
      <c r="N373" s="215" t="s">
        <v>41</v>
      </c>
      <c r="O373" s="87"/>
      <c r="P373" s="216">
        <f>O373*H373</f>
        <v>0</v>
      </c>
      <c r="Q373" s="216">
        <v>1.5298499999999999</v>
      </c>
      <c r="R373" s="216">
        <f>Q373*H373</f>
        <v>216.27795420000001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125</v>
      </c>
      <c r="AT373" s="218" t="s">
        <v>120</v>
      </c>
      <c r="AU373" s="218" t="s">
        <v>80</v>
      </c>
      <c r="AY373" s="20" t="s">
        <v>118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78</v>
      </c>
      <c r="BK373" s="219">
        <f>ROUND(I373*H373,2)</f>
        <v>0</v>
      </c>
      <c r="BL373" s="20" t="s">
        <v>125</v>
      </c>
      <c r="BM373" s="218" t="s">
        <v>476</v>
      </c>
    </row>
    <row r="374" s="2" customFormat="1">
      <c r="A374" s="41"/>
      <c r="B374" s="42"/>
      <c r="C374" s="43"/>
      <c r="D374" s="220" t="s">
        <v>127</v>
      </c>
      <c r="E374" s="43"/>
      <c r="F374" s="221" t="s">
        <v>477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127</v>
      </c>
      <c r="AU374" s="20" t="s">
        <v>80</v>
      </c>
    </row>
    <row r="375" s="13" customFormat="1">
      <c r="A375" s="13"/>
      <c r="B375" s="225"/>
      <c r="C375" s="226"/>
      <c r="D375" s="227" t="s">
        <v>129</v>
      </c>
      <c r="E375" s="228" t="s">
        <v>19</v>
      </c>
      <c r="F375" s="229" t="s">
        <v>478</v>
      </c>
      <c r="G375" s="226"/>
      <c r="H375" s="230">
        <v>141.37200000000001</v>
      </c>
      <c r="I375" s="231"/>
      <c r="J375" s="226"/>
      <c r="K375" s="226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129</v>
      </c>
      <c r="AU375" s="236" t="s">
        <v>80</v>
      </c>
      <c r="AV375" s="13" t="s">
        <v>80</v>
      </c>
      <c r="AW375" s="13" t="s">
        <v>32</v>
      </c>
      <c r="AX375" s="13" t="s">
        <v>70</v>
      </c>
      <c r="AY375" s="236" t="s">
        <v>118</v>
      </c>
    </row>
    <row r="376" s="14" customFormat="1">
      <c r="A376" s="14"/>
      <c r="B376" s="237"/>
      <c r="C376" s="238"/>
      <c r="D376" s="227" t="s">
        <v>129</v>
      </c>
      <c r="E376" s="239" t="s">
        <v>19</v>
      </c>
      <c r="F376" s="240" t="s">
        <v>131</v>
      </c>
      <c r="G376" s="238"/>
      <c r="H376" s="241">
        <v>141.37200000000001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129</v>
      </c>
      <c r="AU376" s="247" t="s">
        <v>80</v>
      </c>
      <c r="AV376" s="14" t="s">
        <v>125</v>
      </c>
      <c r="AW376" s="14" t="s">
        <v>32</v>
      </c>
      <c r="AX376" s="14" t="s">
        <v>78</v>
      </c>
      <c r="AY376" s="247" t="s">
        <v>118</v>
      </c>
    </row>
    <row r="377" s="12" customFormat="1" ht="22.8" customHeight="1">
      <c r="A377" s="12"/>
      <c r="B377" s="191"/>
      <c r="C377" s="192"/>
      <c r="D377" s="193" t="s">
        <v>69</v>
      </c>
      <c r="E377" s="205" t="s">
        <v>189</v>
      </c>
      <c r="F377" s="205" t="s">
        <v>479</v>
      </c>
      <c r="G377" s="192"/>
      <c r="H377" s="192"/>
      <c r="I377" s="195"/>
      <c r="J377" s="206">
        <f>BK377</f>
        <v>0</v>
      </c>
      <c r="K377" s="192"/>
      <c r="L377" s="197"/>
      <c r="M377" s="198"/>
      <c r="N377" s="199"/>
      <c r="O377" s="199"/>
      <c r="P377" s="200">
        <f>SUM(P378:P388)</f>
        <v>0</v>
      </c>
      <c r="Q377" s="199"/>
      <c r="R377" s="200">
        <f>SUM(R378:R388)</f>
        <v>0</v>
      </c>
      <c r="S377" s="199"/>
      <c r="T377" s="201">
        <f>SUM(T378:T388)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2" t="s">
        <v>78</v>
      </c>
      <c r="AT377" s="203" t="s">
        <v>69</v>
      </c>
      <c r="AU377" s="203" t="s">
        <v>78</v>
      </c>
      <c r="AY377" s="202" t="s">
        <v>118</v>
      </c>
      <c r="BK377" s="204">
        <f>SUM(BK378:BK388)</f>
        <v>0</v>
      </c>
    </row>
    <row r="378" s="2" customFormat="1" ht="24.15" customHeight="1">
      <c r="A378" s="41"/>
      <c r="B378" s="42"/>
      <c r="C378" s="207" t="s">
        <v>480</v>
      </c>
      <c r="D378" s="207" t="s">
        <v>120</v>
      </c>
      <c r="E378" s="208" t="s">
        <v>481</v>
      </c>
      <c r="F378" s="209" t="s">
        <v>482</v>
      </c>
      <c r="G378" s="210" t="s">
        <v>134</v>
      </c>
      <c r="H378" s="211">
        <v>35</v>
      </c>
      <c r="I378" s="212"/>
      <c r="J378" s="213">
        <f>ROUND(I378*H378,2)</f>
        <v>0</v>
      </c>
      <c r="K378" s="209" t="s">
        <v>19</v>
      </c>
      <c r="L378" s="47"/>
      <c r="M378" s="214" t="s">
        <v>19</v>
      </c>
      <c r="N378" s="215" t="s">
        <v>41</v>
      </c>
      <c r="O378" s="87"/>
      <c r="P378" s="216">
        <f>O378*H378</f>
        <v>0</v>
      </c>
      <c r="Q378" s="216">
        <v>0</v>
      </c>
      <c r="R378" s="216">
        <f>Q378*H378</f>
        <v>0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125</v>
      </c>
      <c r="AT378" s="218" t="s">
        <v>120</v>
      </c>
      <c r="AU378" s="218" t="s">
        <v>80</v>
      </c>
      <c r="AY378" s="20" t="s">
        <v>118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78</v>
      </c>
      <c r="BK378" s="219">
        <f>ROUND(I378*H378,2)</f>
        <v>0</v>
      </c>
      <c r="BL378" s="20" t="s">
        <v>125</v>
      </c>
      <c r="BM378" s="218" t="s">
        <v>483</v>
      </c>
    </row>
    <row r="379" s="13" customFormat="1">
      <c r="A379" s="13"/>
      <c r="B379" s="225"/>
      <c r="C379" s="226"/>
      <c r="D379" s="227" t="s">
        <v>129</v>
      </c>
      <c r="E379" s="228" t="s">
        <v>19</v>
      </c>
      <c r="F379" s="229" t="s">
        <v>371</v>
      </c>
      <c r="G379" s="226"/>
      <c r="H379" s="230">
        <v>35</v>
      </c>
      <c r="I379" s="231"/>
      <c r="J379" s="226"/>
      <c r="K379" s="226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129</v>
      </c>
      <c r="AU379" s="236" t="s">
        <v>80</v>
      </c>
      <c r="AV379" s="13" t="s">
        <v>80</v>
      </c>
      <c r="AW379" s="13" t="s">
        <v>32</v>
      </c>
      <c r="AX379" s="13" t="s">
        <v>70</v>
      </c>
      <c r="AY379" s="236" t="s">
        <v>118</v>
      </c>
    </row>
    <row r="380" s="14" customFormat="1">
      <c r="A380" s="14"/>
      <c r="B380" s="237"/>
      <c r="C380" s="238"/>
      <c r="D380" s="227" t="s">
        <v>129</v>
      </c>
      <c r="E380" s="239" t="s">
        <v>19</v>
      </c>
      <c r="F380" s="240" t="s">
        <v>131</v>
      </c>
      <c r="G380" s="238"/>
      <c r="H380" s="241">
        <v>35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7" t="s">
        <v>129</v>
      </c>
      <c r="AU380" s="247" t="s">
        <v>80</v>
      </c>
      <c r="AV380" s="14" t="s">
        <v>125</v>
      </c>
      <c r="AW380" s="14" t="s">
        <v>32</v>
      </c>
      <c r="AX380" s="14" t="s">
        <v>78</v>
      </c>
      <c r="AY380" s="247" t="s">
        <v>118</v>
      </c>
    </row>
    <row r="381" s="2" customFormat="1" ht="24.15" customHeight="1">
      <c r="A381" s="41"/>
      <c r="B381" s="42"/>
      <c r="C381" s="207" t="s">
        <v>484</v>
      </c>
      <c r="D381" s="207" t="s">
        <v>120</v>
      </c>
      <c r="E381" s="208" t="s">
        <v>485</v>
      </c>
      <c r="F381" s="209" t="s">
        <v>486</v>
      </c>
      <c r="G381" s="210" t="s">
        <v>304</v>
      </c>
      <c r="H381" s="211">
        <v>2</v>
      </c>
      <c r="I381" s="212"/>
      <c r="J381" s="213">
        <f>ROUND(I381*H381,2)</f>
        <v>0</v>
      </c>
      <c r="K381" s="209" t="s">
        <v>19</v>
      </c>
      <c r="L381" s="47"/>
      <c r="M381" s="214" t="s">
        <v>19</v>
      </c>
      <c r="N381" s="215" t="s">
        <v>41</v>
      </c>
      <c r="O381" s="87"/>
      <c r="P381" s="216">
        <f>O381*H381</f>
        <v>0</v>
      </c>
      <c r="Q381" s="216">
        <v>0</v>
      </c>
      <c r="R381" s="216">
        <f>Q381*H381</f>
        <v>0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125</v>
      </c>
      <c r="AT381" s="218" t="s">
        <v>120</v>
      </c>
      <c r="AU381" s="218" t="s">
        <v>80</v>
      </c>
      <c r="AY381" s="20" t="s">
        <v>118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78</v>
      </c>
      <c r="BK381" s="219">
        <f>ROUND(I381*H381,2)</f>
        <v>0</v>
      </c>
      <c r="BL381" s="20" t="s">
        <v>125</v>
      </c>
      <c r="BM381" s="218" t="s">
        <v>487</v>
      </c>
    </row>
    <row r="382" s="13" customFormat="1">
      <c r="A382" s="13"/>
      <c r="B382" s="225"/>
      <c r="C382" s="226"/>
      <c r="D382" s="227" t="s">
        <v>129</v>
      </c>
      <c r="E382" s="228" t="s">
        <v>19</v>
      </c>
      <c r="F382" s="229" t="s">
        <v>488</v>
      </c>
      <c r="G382" s="226"/>
      <c r="H382" s="230">
        <v>2</v>
      </c>
      <c r="I382" s="231"/>
      <c r="J382" s="226"/>
      <c r="K382" s="226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129</v>
      </c>
      <c r="AU382" s="236" t="s">
        <v>80</v>
      </c>
      <c r="AV382" s="13" t="s">
        <v>80</v>
      </c>
      <c r="AW382" s="13" t="s">
        <v>32</v>
      </c>
      <c r="AX382" s="13" t="s">
        <v>70</v>
      </c>
      <c r="AY382" s="236" t="s">
        <v>118</v>
      </c>
    </row>
    <row r="383" s="14" customFormat="1">
      <c r="A383" s="14"/>
      <c r="B383" s="237"/>
      <c r="C383" s="238"/>
      <c r="D383" s="227" t="s">
        <v>129</v>
      </c>
      <c r="E383" s="239" t="s">
        <v>19</v>
      </c>
      <c r="F383" s="240" t="s">
        <v>131</v>
      </c>
      <c r="G383" s="238"/>
      <c r="H383" s="241">
        <v>2</v>
      </c>
      <c r="I383" s="242"/>
      <c r="J383" s="238"/>
      <c r="K383" s="238"/>
      <c r="L383" s="243"/>
      <c r="M383" s="244"/>
      <c r="N383" s="245"/>
      <c r="O383" s="245"/>
      <c r="P383" s="245"/>
      <c r="Q383" s="245"/>
      <c r="R383" s="245"/>
      <c r="S383" s="245"/>
      <c r="T383" s="24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7" t="s">
        <v>129</v>
      </c>
      <c r="AU383" s="247" t="s">
        <v>80</v>
      </c>
      <c r="AV383" s="14" t="s">
        <v>125</v>
      </c>
      <c r="AW383" s="14" t="s">
        <v>32</v>
      </c>
      <c r="AX383" s="14" t="s">
        <v>78</v>
      </c>
      <c r="AY383" s="247" t="s">
        <v>118</v>
      </c>
    </row>
    <row r="384" s="2" customFormat="1" ht="33" customHeight="1">
      <c r="A384" s="41"/>
      <c r="B384" s="42"/>
      <c r="C384" s="207" t="s">
        <v>489</v>
      </c>
      <c r="D384" s="207" t="s">
        <v>120</v>
      </c>
      <c r="E384" s="208" t="s">
        <v>490</v>
      </c>
      <c r="F384" s="209" t="s">
        <v>491</v>
      </c>
      <c r="G384" s="210" t="s">
        <v>304</v>
      </c>
      <c r="H384" s="211">
        <v>2</v>
      </c>
      <c r="I384" s="212"/>
      <c r="J384" s="213">
        <f>ROUND(I384*H384,2)</f>
        <v>0</v>
      </c>
      <c r="K384" s="209" t="s">
        <v>19</v>
      </c>
      <c r="L384" s="47"/>
      <c r="M384" s="214" t="s">
        <v>19</v>
      </c>
      <c r="N384" s="215" t="s">
        <v>41</v>
      </c>
      <c r="O384" s="87"/>
      <c r="P384" s="216">
        <f>O384*H384</f>
        <v>0</v>
      </c>
      <c r="Q384" s="216">
        <v>0</v>
      </c>
      <c r="R384" s="216">
        <f>Q384*H384</f>
        <v>0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125</v>
      </c>
      <c r="AT384" s="218" t="s">
        <v>120</v>
      </c>
      <c r="AU384" s="218" t="s">
        <v>80</v>
      </c>
      <c r="AY384" s="20" t="s">
        <v>118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78</v>
      </c>
      <c r="BK384" s="219">
        <f>ROUND(I384*H384,2)</f>
        <v>0</v>
      </c>
      <c r="BL384" s="20" t="s">
        <v>125</v>
      </c>
      <c r="BM384" s="218" t="s">
        <v>492</v>
      </c>
    </row>
    <row r="385" s="13" customFormat="1">
      <c r="A385" s="13"/>
      <c r="B385" s="225"/>
      <c r="C385" s="226"/>
      <c r="D385" s="227" t="s">
        <v>129</v>
      </c>
      <c r="E385" s="228" t="s">
        <v>19</v>
      </c>
      <c r="F385" s="229" t="s">
        <v>488</v>
      </c>
      <c r="G385" s="226"/>
      <c r="H385" s="230">
        <v>2</v>
      </c>
      <c r="I385" s="231"/>
      <c r="J385" s="226"/>
      <c r="K385" s="226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129</v>
      </c>
      <c r="AU385" s="236" t="s">
        <v>80</v>
      </c>
      <c r="AV385" s="13" t="s">
        <v>80</v>
      </c>
      <c r="AW385" s="13" t="s">
        <v>32</v>
      </c>
      <c r="AX385" s="13" t="s">
        <v>70</v>
      </c>
      <c r="AY385" s="236" t="s">
        <v>118</v>
      </c>
    </row>
    <row r="386" s="14" customFormat="1">
      <c r="A386" s="14"/>
      <c r="B386" s="237"/>
      <c r="C386" s="238"/>
      <c r="D386" s="227" t="s">
        <v>129</v>
      </c>
      <c r="E386" s="239" t="s">
        <v>19</v>
      </c>
      <c r="F386" s="240" t="s">
        <v>131</v>
      </c>
      <c r="G386" s="238"/>
      <c r="H386" s="241">
        <v>2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7" t="s">
        <v>129</v>
      </c>
      <c r="AU386" s="247" t="s">
        <v>80</v>
      </c>
      <c r="AV386" s="14" t="s">
        <v>125</v>
      </c>
      <c r="AW386" s="14" t="s">
        <v>32</v>
      </c>
      <c r="AX386" s="14" t="s">
        <v>78</v>
      </c>
      <c r="AY386" s="247" t="s">
        <v>118</v>
      </c>
    </row>
    <row r="387" s="2" customFormat="1" ht="24.15" customHeight="1">
      <c r="A387" s="41"/>
      <c r="B387" s="42"/>
      <c r="C387" s="207" t="s">
        <v>493</v>
      </c>
      <c r="D387" s="207" t="s">
        <v>120</v>
      </c>
      <c r="E387" s="208" t="s">
        <v>494</v>
      </c>
      <c r="F387" s="209" t="s">
        <v>495</v>
      </c>
      <c r="G387" s="210" t="s">
        <v>304</v>
      </c>
      <c r="H387" s="211">
        <v>1</v>
      </c>
      <c r="I387" s="212"/>
      <c r="J387" s="213">
        <f>ROUND(I387*H387,2)</f>
        <v>0</v>
      </c>
      <c r="K387" s="209" t="s">
        <v>19</v>
      </c>
      <c r="L387" s="47"/>
      <c r="M387" s="214" t="s">
        <v>19</v>
      </c>
      <c r="N387" s="215" t="s">
        <v>41</v>
      </c>
      <c r="O387" s="87"/>
      <c r="P387" s="216">
        <f>O387*H387</f>
        <v>0</v>
      </c>
      <c r="Q387" s="216">
        <v>0</v>
      </c>
      <c r="R387" s="216">
        <f>Q387*H387</f>
        <v>0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125</v>
      </c>
      <c r="AT387" s="218" t="s">
        <v>120</v>
      </c>
      <c r="AU387" s="218" t="s">
        <v>80</v>
      </c>
      <c r="AY387" s="20" t="s">
        <v>118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0" t="s">
        <v>78</v>
      </c>
      <c r="BK387" s="219">
        <f>ROUND(I387*H387,2)</f>
        <v>0</v>
      </c>
      <c r="BL387" s="20" t="s">
        <v>125</v>
      </c>
      <c r="BM387" s="218" t="s">
        <v>496</v>
      </c>
    </row>
    <row r="388" s="2" customFormat="1" ht="21.75" customHeight="1">
      <c r="A388" s="41"/>
      <c r="B388" s="42"/>
      <c r="C388" s="207" t="s">
        <v>497</v>
      </c>
      <c r="D388" s="207" t="s">
        <v>120</v>
      </c>
      <c r="E388" s="208" t="s">
        <v>498</v>
      </c>
      <c r="F388" s="209" t="s">
        <v>499</v>
      </c>
      <c r="G388" s="210" t="s">
        <v>304</v>
      </c>
      <c r="H388" s="211">
        <v>1</v>
      </c>
      <c r="I388" s="212"/>
      <c r="J388" s="213">
        <f>ROUND(I388*H388,2)</f>
        <v>0</v>
      </c>
      <c r="K388" s="209" t="s">
        <v>19</v>
      </c>
      <c r="L388" s="47"/>
      <c r="M388" s="214" t="s">
        <v>19</v>
      </c>
      <c r="N388" s="215" t="s">
        <v>41</v>
      </c>
      <c r="O388" s="87"/>
      <c r="P388" s="216">
        <f>O388*H388</f>
        <v>0</v>
      </c>
      <c r="Q388" s="216">
        <v>0</v>
      </c>
      <c r="R388" s="216">
        <f>Q388*H388</f>
        <v>0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125</v>
      </c>
      <c r="AT388" s="218" t="s">
        <v>120</v>
      </c>
      <c r="AU388" s="218" t="s">
        <v>80</v>
      </c>
      <c r="AY388" s="20" t="s">
        <v>118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78</v>
      </c>
      <c r="BK388" s="219">
        <f>ROUND(I388*H388,2)</f>
        <v>0</v>
      </c>
      <c r="BL388" s="20" t="s">
        <v>125</v>
      </c>
      <c r="BM388" s="218" t="s">
        <v>500</v>
      </c>
    </row>
    <row r="389" s="12" customFormat="1" ht="22.8" customHeight="1">
      <c r="A389" s="12"/>
      <c r="B389" s="191"/>
      <c r="C389" s="192"/>
      <c r="D389" s="193" t="s">
        <v>69</v>
      </c>
      <c r="E389" s="205" t="s">
        <v>501</v>
      </c>
      <c r="F389" s="205" t="s">
        <v>502</v>
      </c>
      <c r="G389" s="192"/>
      <c r="H389" s="192"/>
      <c r="I389" s="195"/>
      <c r="J389" s="206">
        <f>BK389</f>
        <v>0</v>
      </c>
      <c r="K389" s="192"/>
      <c r="L389" s="197"/>
      <c r="M389" s="198"/>
      <c r="N389" s="199"/>
      <c r="O389" s="199"/>
      <c r="P389" s="200">
        <f>SUM(P390:P397)</f>
        <v>0</v>
      </c>
      <c r="Q389" s="199"/>
      <c r="R389" s="200">
        <f>SUM(R390:R397)</f>
        <v>0</v>
      </c>
      <c r="S389" s="199"/>
      <c r="T389" s="201">
        <f>SUM(T390:T397)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2" t="s">
        <v>78</v>
      </c>
      <c r="AT389" s="203" t="s">
        <v>69</v>
      </c>
      <c r="AU389" s="203" t="s">
        <v>78</v>
      </c>
      <c r="AY389" s="202" t="s">
        <v>118</v>
      </c>
      <c r="BK389" s="204">
        <f>SUM(BK390:BK397)</f>
        <v>0</v>
      </c>
    </row>
    <row r="390" s="2" customFormat="1" ht="24.15" customHeight="1">
      <c r="A390" s="41"/>
      <c r="B390" s="42"/>
      <c r="C390" s="207" t="s">
        <v>503</v>
      </c>
      <c r="D390" s="207" t="s">
        <v>120</v>
      </c>
      <c r="E390" s="208" t="s">
        <v>504</v>
      </c>
      <c r="F390" s="209" t="s">
        <v>505</v>
      </c>
      <c r="G390" s="210" t="s">
        <v>223</v>
      </c>
      <c r="H390" s="211">
        <v>11.699999999999999</v>
      </c>
      <c r="I390" s="212"/>
      <c r="J390" s="213">
        <f>ROUND(I390*H390,2)</f>
        <v>0</v>
      </c>
      <c r="K390" s="209" t="s">
        <v>124</v>
      </c>
      <c r="L390" s="47"/>
      <c r="M390" s="214" t="s">
        <v>19</v>
      </c>
      <c r="N390" s="215" t="s">
        <v>41</v>
      </c>
      <c r="O390" s="87"/>
      <c r="P390" s="216">
        <f>O390*H390</f>
        <v>0</v>
      </c>
      <c r="Q390" s="216">
        <v>0</v>
      </c>
      <c r="R390" s="216">
        <f>Q390*H390</f>
        <v>0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125</v>
      </c>
      <c r="AT390" s="218" t="s">
        <v>120</v>
      </c>
      <c r="AU390" s="218" t="s">
        <v>80</v>
      </c>
      <c r="AY390" s="20" t="s">
        <v>118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78</v>
      </c>
      <c r="BK390" s="219">
        <f>ROUND(I390*H390,2)</f>
        <v>0</v>
      </c>
      <c r="BL390" s="20" t="s">
        <v>125</v>
      </c>
      <c r="BM390" s="218" t="s">
        <v>506</v>
      </c>
    </row>
    <row r="391" s="2" customFormat="1">
      <c r="A391" s="41"/>
      <c r="B391" s="42"/>
      <c r="C391" s="43"/>
      <c r="D391" s="220" t="s">
        <v>127</v>
      </c>
      <c r="E391" s="43"/>
      <c r="F391" s="221" t="s">
        <v>507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127</v>
      </c>
      <c r="AU391" s="20" t="s">
        <v>80</v>
      </c>
    </row>
    <row r="392" s="2" customFormat="1" ht="24.15" customHeight="1">
      <c r="A392" s="41"/>
      <c r="B392" s="42"/>
      <c r="C392" s="207" t="s">
        <v>508</v>
      </c>
      <c r="D392" s="207" t="s">
        <v>120</v>
      </c>
      <c r="E392" s="208" t="s">
        <v>509</v>
      </c>
      <c r="F392" s="209" t="s">
        <v>510</v>
      </c>
      <c r="G392" s="210" t="s">
        <v>223</v>
      </c>
      <c r="H392" s="211">
        <v>46.799999999999997</v>
      </c>
      <c r="I392" s="212"/>
      <c r="J392" s="213">
        <f>ROUND(I392*H392,2)</f>
        <v>0</v>
      </c>
      <c r="K392" s="209" t="s">
        <v>124</v>
      </c>
      <c r="L392" s="47"/>
      <c r="M392" s="214" t="s">
        <v>19</v>
      </c>
      <c r="N392" s="215" t="s">
        <v>41</v>
      </c>
      <c r="O392" s="87"/>
      <c r="P392" s="216">
        <f>O392*H392</f>
        <v>0</v>
      </c>
      <c r="Q392" s="216">
        <v>0</v>
      </c>
      <c r="R392" s="216">
        <f>Q392*H392</f>
        <v>0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125</v>
      </c>
      <c r="AT392" s="218" t="s">
        <v>120</v>
      </c>
      <c r="AU392" s="218" t="s">
        <v>80</v>
      </c>
      <c r="AY392" s="20" t="s">
        <v>118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78</v>
      </c>
      <c r="BK392" s="219">
        <f>ROUND(I392*H392,2)</f>
        <v>0</v>
      </c>
      <c r="BL392" s="20" t="s">
        <v>125</v>
      </c>
      <c r="BM392" s="218" t="s">
        <v>511</v>
      </c>
    </row>
    <row r="393" s="2" customFormat="1">
      <c r="A393" s="41"/>
      <c r="B393" s="42"/>
      <c r="C393" s="43"/>
      <c r="D393" s="220" t="s">
        <v>127</v>
      </c>
      <c r="E393" s="43"/>
      <c r="F393" s="221" t="s">
        <v>512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127</v>
      </c>
      <c r="AU393" s="20" t="s">
        <v>80</v>
      </c>
    </row>
    <row r="394" s="13" customFormat="1">
      <c r="A394" s="13"/>
      <c r="B394" s="225"/>
      <c r="C394" s="226"/>
      <c r="D394" s="227" t="s">
        <v>129</v>
      </c>
      <c r="E394" s="226"/>
      <c r="F394" s="229" t="s">
        <v>513</v>
      </c>
      <c r="G394" s="226"/>
      <c r="H394" s="230">
        <v>46.799999999999997</v>
      </c>
      <c r="I394" s="231"/>
      <c r="J394" s="226"/>
      <c r="K394" s="226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129</v>
      </c>
      <c r="AU394" s="236" t="s">
        <v>80</v>
      </c>
      <c r="AV394" s="13" t="s">
        <v>80</v>
      </c>
      <c r="AW394" s="13" t="s">
        <v>4</v>
      </c>
      <c r="AX394" s="13" t="s">
        <v>78</v>
      </c>
      <c r="AY394" s="236" t="s">
        <v>118</v>
      </c>
    </row>
    <row r="395" s="2" customFormat="1" ht="24.15" customHeight="1">
      <c r="A395" s="41"/>
      <c r="B395" s="42"/>
      <c r="C395" s="207" t="s">
        <v>514</v>
      </c>
      <c r="D395" s="207" t="s">
        <v>120</v>
      </c>
      <c r="E395" s="208" t="s">
        <v>515</v>
      </c>
      <c r="F395" s="209" t="s">
        <v>516</v>
      </c>
      <c r="G395" s="210" t="s">
        <v>223</v>
      </c>
      <c r="H395" s="211">
        <v>11.699999999999999</v>
      </c>
      <c r="I395" s="212"/>
      <c r="J395" s="213">
        <f>ROUND(I395*H395,2)</f>
        <v>0</v>
      </c>
      <c r="K395" s="209" t="s">
        <v>124</v>
      </c>
      <c r="L395" s="47"/>
      <c r="M395" s="214" t="s">
        <v>19</v>
      </c>
      <c r="N395" s="215" t="s">
        <v>41</v>
      </c>
      <c r="O395" s="87"/>
      <c r="P395" s="216">
        <f>O395*H395</f>
        <v>0</v>
      </c>
      <c r="Q395" s="216">
        <v>0</v>
      </c>
      <c r="R395" s="216">
        <f>Q395*H395</f>
        <v>0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125</v>
      </c>
      <c r="AT395" s="218" t="s">
        <v>120</v>
      </c>
      <c r="AU395" s="218" t="s">
        <v>80</v>
      </c>
      <c r="AY395" s="20" t="s">
        <v>118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78</v>
      </c>
      <c r="BK395" s="219">
        <f>ROUND(I395*H395,2)</f>
        <v>0</v>
      </c>
      <c r="BL395" s="20" t="s">
        <v>125</v>
      </c>
      <c r="BM395" s="218" t="s">
        <v>517</v>
      </c>
    </row>
    <row r="396" s="2" customFormat="1">
      <c r="A396" s="41"/>
      <c r="B396" s="42"/>
      <c r="C396" s="43"/>
      <c r="D396" s="220" t="s">
        <v>127</v>
      </c>
      <c r="E396" s="43"/>
      <c r="F396" s="221" t="s">
        <v>518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127</v>
      </c>
      <c r="AU396" s="20" t="s">
        <v>80</v>
      </c>
    </row>
    <row r="397" s="2" customFormat="1" ht="33" customHeight="1">
      <c r="A397" s="41"/>
      <c r="B397" s="42"/>
      <c r="C397" s="207" t="s">
        <v>519</v>
      </c>
      <c r="D397" s="207" t="s">
        <v>120</v>
      </c>
      <c r="E397" s="208" t="s">
        <v>520</v>
      </c>
      <c r="F397" s="209" t="s">
        <v>521</v>
      </c>
      <c r="G397" s="210" t="s">
        <v>223</v>
      </c>
      <c r="H397" s="211">
        <v>11.699999999999999</v>
      </c>
      <c r="I397" s="212"/>
      <c r="J397" s="213">
        <f>ROUND(I397*H397,2)</f>
        <v>0</v>
      </c>
      <c r="K397" s="209" t="s">
        <v>19</v>
      </c>
      <c r="L397" s="47"/>
      <c r="M397" s="214" t="s">
        <v>19</v>
      </c>
      <c r="N397" s="215" t="s">
        <v>41</v>
      </c>
      <c r="O397" s="87"/>
      <c r="P397" s="216">
        <f>O397*H397</f>
        <v>0</v>
      </c>
      <c r="Q397" s="216">
        <v>0</v>
      </c>
      <c r="R397" s="216">
        <f>Q397*H397</f>
        <v>0</v>
      </c>
      <c r="S397" s="216">
        <v>0</v>
      </c>
      <c r="T397" s="21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8" t="s">
        <v>125</v>
      </c>
      <c r="AT397" s="218" t="s">
        <v>120</v>
      </c>
      <c r="AU397" s="218" t="s">
        <v>80</v>
      </c>
      <c r="AY397" s="20" t="s">
        <v>118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0" t="s">
        <v>78</v>
      </c>
      <c r="BK397" s="219">
        <f>ROUND(I397*H397,2)</f>
        <v>0</v>
      </c>
      <c r="BL397" s="20" t="s">
        <v>125</v>
      </c>
      <c r="BM397" s="218" t="s">
        <v>522</v>
      </c>
    </row>
    <row r="398" s="12" customFormat="1" ht="22.8" customHeight="1">
      <c r="A398" s="12"/>
      <c r="B398" s="191"/>
      <c r="C398" s="192"/>
      <c r="D398" s="193" t="s">
        <v>69</v>
      </c>
      <c r="E398" s="205" t="s">
        <v>523</v>
      </c>
      <c r="F398" s="205" t="s">
        <v>524</v>
      </c>
      <c r="G398" s="192"/>
      <c r="H398" s="192"/>
      <c r="I398" s="195"/>
      <c r="J398" s="206">
        <f>BK398</f>
        <v>0</v>
      </c>
      <c r="K398" s="192"/>
      <c r="L398" s="197"/>
      <c r="M398" s="198"/>
      <c r="N398" s="199"/>
      <c r="O398" s="199"/>
      <c r="P398" s="200">
        <f>SUM(P399:P400)</f>
        <v>0</v>
      </c>
      <c r="Q398" s="199"/>
      <c r="R398" s="200">
        <f>SUM(R399:R400)</f>
        <v>0</v>
      </c>
      <c r="S398" s="199"/>
      <c r="T398" s="201">
        <f>SUM(T399:T400)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02" t="s">
        <v>78</v>
      </c>
      <c r="AT398" s="203" t="s">
        <v>69</v>
      </c>
      <c r="AU398" s="203" t="s">
        <v>78</v>
      </c>
      <c r="AY398" s="202" t="s">
        <v>118</v>
      </c>
      <c r="BK398" s="204">
        <f>SUM(BK399:BK400)</f>
        <v>0</v>
      </c>
    </row>
    <row r="399" s="2" customFormat="1" ht="24.15" customHeight="1">
      <c r="A399" s="41"/>
      <c r="B399" s="42"/>
      <c r="C399" s="207" t="s">
        <v>525</v>
      </c>
      <c r="D399" s="207" t="s">
        <v>120</v>
      </c>
      <c r="E399" s="208" t="s">
        <v>526</v>
      </c>
      <c r="F399" s="209" t="s">
        <v>527</v>
      </c>
      <c r="G399" s="210" t="s">
        <v>223</v>
      </c>
      <c r="H399" s="211">
        <v>491.45299999999997</v>
      </c>
      <c r="I399" s="212"/>
      <c r="J399" s="213">
        <f>ROUND(I399*H399,2)</f>
        <v>0</v>
      </c>
      <c r="K399" s="209" t="s">
        <v>124</v>
      </c>
      <c r="L399" s="47"/>
      <c r="M399" s="214" t="s">
        <v>19</v>
      </c>
      <c r="N399" s="215" t="s">
        <v>41</v>
      </c>
      <c r="O399" s="87"/>
      <c r="P399" s="216">
        <f>O399*H399</f>
        <v>0</v>
      </c>
      <c r="Q399" s="216">
        <v>0</v>
      </c>
      <c r="R399" s="216">
        <f>Q399*H399</f>
        <v>0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125</v>
      </c>
      <c r="AT399" s="218" t="s">
        <v>120</v>
      </c>
      <c r="AU399" s="218" t="s">
        <v>80</v>
      </c>
      <c r="AY399" s="20" t="s">
        <v>118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78</v>
      </c>
      <c r="BK399" s="219">
        <f>ROUND(I399*H399,2)</f>
        <v>0</v>
      </c>
      <c r="BL399" s="20" t="s">
        <v>125</v>
      </c>
      <c r="BM399" s="218" t="s">
        <v>528</v>
      </c>
    </row>
    <row r="400" s="2" customFormat="1">
      <c r="A400" s="41"/>
      <c r="B400" s="42"/>
      <c r="C400" s="43"/>
      <c r="D400" s="220" t="s">
        <v>127</v>
      </c>
      <c r="E400" s="43"/>
      <c r="F400" s="221" t="s">
        <v>529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127</v>
      </c>
      <c r="AU400" s="20" t="s">
        <v>80</v>
      </c>
    </row>
    <row r="401" s="12" customFormat="1" ht="25.92" customHeight="1">
      <c r="A401" s="12"/>
      <c r="B401" s="191"/>
      <c r="C401" s="192"/>
      <c r="D401" s="193" t="s">
        <v>69</v>
      </c>
      <c r="E401" s="194" t="s">
        <v>530</v>
      </c>
      <c r="F401" s="194" t="s">
        <v>531</v>
      </c>
      <c r="G401" s="192"/>
      <c r="H401" s="192"/>
      <c r="I401" s="195"/>
      <c r="J401" s="196">
        <f>BK401</f>
        <v>0</v>
      </c>
      <c r="K401" s="192"/>
      <c r="L401" s="197"/>
      <c r="M401" s="198"/>
      <c r="N401" s="199"/>
      <c r="O401" s="199"/>
      <c r="P401" s="200">
        <f>P402</f>
        <v>0</v>
      </c>
      <c r="Q401" s="199"/>
      <c r="R401" s="200">
        <f>R402</f>
        <v>0.11751075000000001</v>
      </c>
      <c r="S401" s="199"/>
      <c r="T401" s="201">
        <f>T402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2" t="s">
        <v>80</v>
      </c>
      <c r="AT401" s="203" t="s">
        <v>69</v>
      </c>
      <c r="AU401" s="203" t="s">
        <v>70</v>
      </c>
      <c r="AY401" s="202" t="s">
        <v>118</v>
      </c>
      <c r="BK401" s="204">
        <f>BK402</f>
        <v>0</v>
      </c>
    </row>
    <row r="402" s="12" customFormat="1" ht="22.8" customHeight="1">
      <c r="A402" s="12"/>
      <c r="B402" s="191"/>
      <c r="C402" s="192"/>
      <c r="D402" s="193" t="s">
        <v>69</v>
      </c>
      <c r="E402" s="205" t="s">
        <v>532</v>
      </c>
      <c r="F402" s="205" t="s">
        <v>533</v>
      </c>
      <c r="G402" s="192"/>
      <c r="H402" s="192"/>
      <c r="I402" s="195"/>
      <c r="J402" s="206">
        <f>BK402</f>
        <v>0</v>
      </c>
      <c r="K402" s="192"/>
      <c r="L402" s="197"/>
      <c r="M402" s="198"/>
      <c r="N402" s="199"/>
      <c r="O402" s="199"/>
      <c r="P402" s="200">
        <f>SUM(P403:P410)</f>
        <v>0</v>
      </c>
      <c r="Q402" s="199"/>
      <c r="R402" s="200">
        <f>SUM(R403:R410)</f>
        <v>0.11751075000000001</v>
      </c>
      <c r="S402" s="199"/>
      <c r="T402" s="201">
        <f>SUM(T403:T410)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02" t="s">
        <v>80</v>
      </c>
      <c r="AT402" s="203" t="s">
        <v>69</v>
      </c>
      <c r="AU402" s="203" t="s">
        <v>78</v>
      </c>
      <c r="AY402" s="202" t="s">
        <v>118</v>
      </c>
      <c r="BK402" s="204">
        <f>SUM(BK403:BK410)</f>
        <v>0</v>
      </c>
    </row>
    <row r="403" s="2" customFormat="1" ht="24.15" customHeight="1">
      <c r="A403" s="41"/>
      <c r="B403" s="42"/>
      <c r="C403" s="207" t="s">
        <v>534</v>
      </c>
      <c r="D403" s="207" t="s">
        <v>120</v>
      </c>
      <c r="E403" s="208" t="s">
        <v>535</v>
      </c>
      <c r="F403" s="209" t="s">
        <v>536</v>
      </c>
      <c r="G403" s="210" t="s">
        <v>123</v>
      </c>
      <c r="H403" s="211">
        <v>149.22</v>
      </c>
      <c r="I403" s="212"/>
      <c r="J403" s="213">
        <f>ROUND(I403*H403,2)</f>
        <v>0</v>
      </c>
      <c r="K403" s="209" t="s">
        <v>124</v>
      </c>
      <c r="L403" s="47"/>
      <c r="M403" s="214" t="s">
        <v>19</v>
      </c>
      <c r="N403" s="215" t="s">
        <v>41</v>
      </c>
      <c r="O403" s="87"/>
      <c r="P403" s="216">
        <f>O403*H403</f>
        <v>0</v>
      </c>
      <c r="Q403" s="216">
        <v>0</v>
      </c>
      <c r="R403" s="216">
        <f>Q403*H403</f>
        <v>0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234</v>
      </c>
      <c r="AT403" s="218" t="s">
        <v>120</v>
      </c>
      <c r="AU403" s="218" t="s">
        <v>80</v>
      </c>
      <c r="AY403" s="20" t="s">
        <v>118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78</v>
      </c>
      <c r="BK403" s="219">
        <f>ROUND(I403*H403,2)</f>
        <v>0</v>
      </c>
      <c r="BL403" s="20" t="s">
        <v>234</v>
      </c>
      <c r="BM403" s="218" t="s">
        <v>537</v>
      </c>
    </row>
    <row r="404" s="2" customFormat="1">
      <c r="A404" s="41"/>
      <c r="B404" s="42"/>
      <c r="C404" s="43"/>
      <c r="D404" s="220" t="s">
        <v>127</v>
      </c>
      <c r="E404" s="43"/>
      <c r="F404" s="221" t="s">
        <v>538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127</v>
      </c>
      <c r="AU404" s="20" t="s">
        <v>80</v>
      </c>
    </row>
    <row r="405" s="13" customFormat="1">
      <c r="A405" s="13"/>
      <c r="B405" s="225"/>
      <c r="C405" s="226"/>
      <c r="D405" s="227" t="s">
        <v>129</v>
      </c>
      <c r="E405" s="228" t="s">
        <v>19</v>
      </c>
      <c r="F405" s="229" t="s">
        <v>539</v>
      </c>
      <c r="G405" s="226"/>
      <c r="H405" s="230">
        <v>149.22</v>
      </c>
      <c r="I405" s="231"/>
      <c r="J405" s="226"/>
      <c r="K405" s="226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129</v>
      </c>
      <c r="AU405" s="236" t="s">
        <v>80</v>
      </c>
      <c r="AV405" s="13" t="s">
        <v>80</v>
      </c>
      <c r="AW405" s="13" t="s">
        <v>32</v>
      </c>
      <c r="AX405" s="13" t="s">
        <v>70</v>
      </c>
      <c r="AY405" s="236" t="s">
        <v>118</v>
      </c>
    </row>
    <row r="406" s="14" customFormat="1">
      <c r="A406" s="14"/>
      <c r="B406" s="237"/>
      <c r="C406" s="238"/>
      <c r="D406" s="227" t="s">
        <v>129</v>
      </c>
      <c r="E406" s="239" t="s">
        <v>19</v>
      </c>
      <c r="F406" s="240" t="s">
        <v>131</v>
      </c>
      <c r="G406" s="238"/>
      <c r="H406" s="241">
        <v>149.22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129</v>
      </c>
      <c r="AU406" s="247" t="s">
        <v>80</v>
      </c>
      <c r="AV406" s="14" t="s">
        <v>125</v>
      </c>
      <c r="AW406" s="14" t="s">
        <v>32</v>
      </c>
      <c r="AX406" s="14" t="s">
        <v>78</v>
      </c>
      <c r="AY406" s="247" t="s">
        <v>118</v>
      </c>
    </row>
    <row r="407" s="2" customFormat="1" ht="16.5" customHeight="1">
      <c r="A407" s="41"/>
      <c r="B407" s="42"/>
      <c r="C407" s="269" t="s">
        <v>540</v>
      </c>
      <c r="D407" s="269" t="s">
        <v>252</v>
      </c>
      <c r="E407" s="270" t="s">
        <v>541</v>
      </c>
      <c r="F407" s="271" t="s">
        <v>542</v>
      </c>
      <c r="G407" s="272" t="s">
        <v>123</v>
      </c>
      <c r="H407" s="273">
        <v>156.68100000000001</v>
      </c>
      <c r="I407" s="274"/>
      <c r="J407" s="275">
        <f>ROUND(I407*H407,2)</f>
        <v>0</v>
      </c>
      <c r="K407" s="271" t="s">
        <v>124</v>
      </c>
      <c r="L407" s="276"/>
      <c r="M407" s="277" t="s">
        <v>19</v>
      </c>
      <c r="N407" s="278" t="s">
        <v>41</v>
      </c>
      <c r="O407" s="87"/>
      <c r="P407" s="216">
        <f>O407*H407</f>
        <v>0</v>
      </c>
      <c r="Q407" s="216">
        <v>0.00075000000000000002</v>
      </c>
      <c r="R407" s="216">
        <f>Q407*H407</f>
        <v>0.11751075000000001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328</v>
      </c>
      <c r="AT407" s="218" t="s">
        <v>252</v>
      </c>
      <c r="AU407" s="218" t="s">
        <v>80</v>
      </c>
      <c r="AY407" s="20" t="s">
        <v>118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78</v>
      </c>
      <c r="BK407" s="219">
        <f>ROUND(I407*H407,2)</f>
        <v>0</v>
      </c>
      <c r="BL407" s="20" t="s">
        <v>234</v>
      </c>
      <c r="BM407" s="218" t="s">
        <v>543</v>
      </c>
    </row>
    <row r="408" s="13" customFormat="1">
      <c r="A408" s="13"/>
      <c r="B408" s="225"/>
      <c r="C408" s="226"/>
      <c r="D408" s="227" t="s">
        <v>129</v>
      </c>
      <c r="E408" s="226"/>
      <c r="F408" s="229" t="s">
        <v>544</v>
      </c>
      <c r="G408" s="226"/>
      <c r="H408" s="230">
        <v>156.68100000000001</v>
      </c>
      <c r="I408" s="231"/>
      <c r="J408" s="226"/>
      <c r="K408" s="226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129</v>
      </c>
      <c r="AU408" s="236" t="s">
        <v>80</v>
      </c>
      <c r="AV408" s="13" t="s">
        <v>80</v>
      </c>
      <c r="AW408" s="13" t="s">
        <v>4</v>
      </c>
      <c r="AX408" s="13" t="s">
        <v>78</v>
      </c>
      <c r="AY408" s="236" t="s">
        <v>118</v>
      </c>
    </row>
    <row r="409" s="2" customFormat="1" ht="24.15" customHeight="1">
      <c r="A409" s="41"/>
      <c r="B409" s="42"/>
      <c r="C409" s="207" t="s">
        <v>545</v>
      </c>
      <c r="D409" s="207" t="s">
        <v>120</v>
      </c>
      <c r="E409" s="208" t="s">
        <v>546</v>
      </c>
      <c r="F409" s="209" t="s">
        <v>547</v>
      </c>
      <c r="G409" s="210" t="s">
        <v>223</v>
      </c>
      <c r="H409" s="211">
        <v>0.11799999999999999</v>
      </c>
      <c r="I409" s="212"/>
      <c r="J409" s="213">
        <f>ROUND(I409*H409,2)</f>
        <v>0</v>
      </c>
      <c r="K409" s="209" t="s">
        <v>124</v>
      </c>
      <c r="L409" s="47"/>
      <c r="M409" s="214" t="s">
        <v>19</v>
      </c>
      <c r="N409" s="215" t="s">
        <v>41</v>
      </c>
      <c r="O409" s="87"/>
      <c r="P409" s="216">
        <f>O409*H409</f>
        <v>0</v>
      </c>
      <c r="Q409" s="216">
        <v>0</v>
      </c>
      <c r="R409" s="216">
        <f>Q409*H409</f>
        <v>0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234</v>
      </c>
      <c r="AT409" s="218" t="s">
        <v>120</v>
      </c>
      <c r="AU409" s="218" t="s">
        <v>80</v>
      </c>
      <c r="AY409" s="20" t="s">
        <v>118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78</v>
      </c>
      <c r="BK409" s="219">
        <f>ROUND(I409*H409,2)</f>
        <v>0</v>
      </c>
      <c r="BL409" s="20" t="s">
        <v>234</v>
      </c>
      <c r="BM409" s="218" t="s">
        <v>548</v>
      </c>
    </row>
    <row r="410" s="2" customFormat="1">
      <c r="A410" s="41"/>
      <c r="B410" s="42"/>
      <c r="C410" s="43"/>
      <c r="D410" s="220" t="s">
        <v>127</v>
      </c>
      <c r="E410" s="43"/>
      <c r="F410" s="221" t="s">
        <v>549</v>
      </c>
      <c r="G410" s="43"/>
      <c r="H410" s="43"/>
      <c r="I410" s="222"/>
      <c r="J410" s="43"/>
      <c r="K410" s="43"/>
      <c r="L410" s="47"/>
      <c r="M410" s="279"/>
      <c r="N410" s="280"/>
      <c r="O410" s="281"/>
      <c r="P410" s="281"/>
      <c r="Q410" s="281"/>
      <c r="R410" s="281"/>
      <c r="S410" s="281"/>
      <c r="T410" s="282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127</v>
      </c>
      <c r="AU410" s="20" t="s">
        <v>80</v>
      </c>
    </row>
    <row r="411" s="2" customFormat="1" ht="6.96" customHeight="1">
      <c r="A411" s="41"/>
      <c r="B411" s="62"/>
      <c r="C411" s="63"/>
      <c r="D411" s="63"/>
      <c r="E411" s="63"/>
      <c r="F411" s="63"/>
      <c r="G411" s="63"/>
      <c r="H411" s="63"/>
      <c r="I411" s="63"/>
      <c r="J411" s="63"/>
      <c r="K411" s="63"/>
      <c r="L411" s="47"/>
      <c r="M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</sheetData>
  <sheetProtection sheet="1" autoFilter="0" formatColumns="0" formatRows="0" objects="1" scenarios="1" spinCount="100000" saltValue="vqiTAaVscTc7YOdaaPsBKvTmeIN2IejSuLUVVBs7eeP5sC7IEDZLQjxEWgy5EHoMvJYglbljhJnCvmLc4Kv0cQ==" hashValue="hdEPb4QGFy587hA1dGx/ICyzwzKqb0oStbM/m2rMtMlSXqjdgDEE6YguU4lyKDTfoQxeXReNwsMYpwAMyVgM8A==" algorithmName="SHA-512" password="CC51"/>
  <autoFilter ref="C87:K410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113106190"/>
    <hyperlink ref="F96" r:id="rId2" display="https://podminky.urs.cz/item/CS_URS_2024_01/119001421"/>
    <hyperlink ref="F101" r:id="rId3" display="https://podminky.urs.cz/item/CS_URS_2024_01/121151103"/>
    <hyperlink ref="F105" r:id="rId4" display="https://podminky.urs.cz/item/CS_URS_2024_01/122251106"/>
    <hyperlink ref="F111" r:id="rId5" display="https://podminky.urs.cz/item/CS_URS_2024_01/132254206"/>
    <hyperlink ref="F128" r:id="rId6" display="https://podminky.urs.cz/item/CS_URS_2024_01/139001101"/>
    <hyperlink ref="F133" r:id="rId7" display="https://podminky.urs.cz/item/CS_URS_2024_01/151811131"/>
    <hyperlink ref="F137" r:id="rId8" display="https://podminky.urs.cz/item/CS_URS_2024_01/151811133"/>
    <hyperlink ref="F144" r:id="rId9" display="https://podminky.urs.cz/item/CS_URS_2024_01/151811231"/>
    <hyperlink ref="F146" r:id="rId10" display="https://podminky.urs.cz/item/CS_URS_2024_01/151811233"/>
    <hyperlink ref="F148" r:id="rId11" display="https://podminky.urs.cz/item/CS_URS_2023_02/162251101"/>
    <hyperlink ref="F159" r:id="rId12" display="https://podminky.urs.cz/item/CS_URS_2024_01/162651112"/>
    <hyperlink ref="F182" r:id="rId13" display="https://podminky.urs.cz/item/CS_URS_2024_01/167151101"/>
    <hyperlink ref="F188" r:id="rId14" display="https://podminky.urs.cz/item/CS_URS_2024_01/171201231"/>
    <hyperlink ref="F193" r:id="rId15" display="https://podminky.urs.cz/item/CS_URS_2024_01/171251201"/>
    <hyperlink ref="F199" r:id="rId16" display="https://podminky.urs.cz/item/CS_URS_2024_01/174151101"/>
    <hyperlink ref="F222" r:id="rId17" display="https://podminky.urs.cz/item/CS_URS_2024_01/174151101"/>
    <hyperlink ref="F240" r:id="rId18" display="https://podminky.urs.cz/item/CS_URS_2024_01/175151101"/>
    <hyperlink ref="F249" r:id="rId19" display="https://podminky.urs.cz/item/CS_URS_2024_01/181111111"/>
    <hyperlink ref="F253" r:id="rId20" display="https://podminky.urs.cz/item/CS_URS_2024_01/181351003"/>
    <hyperlink ref="F257" r:id="rId21" display="https://podminky.urs.cz/item/CS_URS_2024_01/181411131"/>
    <hyperlink ref="F264" r:id="rId22" display="https://podminky.urs.cz/item/CS_URS_2024_01/451573111"/>
    <hyperlink ref="F268" r:id="rId23" display="https://podminky.urs.cz/item/CS_URS_2024_01/452111121"/>
    <hyperlink ref="F273" r:id="rId24" display="https://podminky.urs.cz/item/CS_URS_2024_01/452112111"/>
    <hyperlink ref="F288" r:id="rId25" display="https://podminky.urs.cz/item/CS_URS_2024_01/452112122"/>
    <hyperlink ref="F295" r:id="rId26" display="https://podminky.urs.cz/item/CS_URS_2024_01/452311131"/>
    <hyperlink ref="F300" r:id="rId27" display="https://podminky.urs.cz/item/CS_URS_2024_01/452312131"/>
    <hyperlink ref="F305" r:id="rId28" display="https://podminky.urs.cz/item/CS_URS_2024_01/822492112"/>
    <hyperlink ref="F311" r:id="rId29" display="https://podminky.urs.cz/item/CS_URS_2024_01/871313123"/>
    <hyperlink ref="F317" r:id="rId30" display="https://podminky.urs.cz/item/CS_URS_2024_01/892492121"/>
    <hyperlink ref="F319" r:id="rId31" display="https://podminky.urs.cz/item/CS_URS_2024_01/892493122"/>
    <hyperlink ref="F321" r:id="rId32" display="https://podminky.urs.cz/item/CS_URS_2024_01/894410121"/>
    <hyperlink ref="F328" r:id="rId33" display="https://podminky.urs.cz/item/CS_URS_2024_01/894410211"/>
    <hyperlink ref="F333" r:id="rId34" display="https://podminky.urs.cz/item/CS_URS_2024_01/894410212"/>
    <hyperlink ref="F338" r:id="rId35" display="https://podminky.urs.cz/item/CS_URS_2024_01/894410232"/>
    <hyperlink ref="F348" r:id="rId36" display="https://podminky.urs.cz/item/CS_URS_2024_01/894410302"/>
    <hyperlink ref="F355" r:id="rId37" display="https://podminky.urs.cz/item/CS_URS_2024_01/894410312"/>
    <hyperlink ref="F365" r:id="rId38" display="https://podminky.urs.cz/item/CS_URS_2024_01/899104112"/>
    <hyperlink ref="F370" r:id="rId39" display="https://podminky.urs.cz/item/CS_URS_2024_01/899722112"/>
    <hyperlink ref="F374" r:id="rId40" display="https://podminky.urs.cz/item/CS_URS_2024_01/899910211"/>
    <hyperlink ref="F391" r:id="rId41" display="https://podminky.urs.cz/item/CS_URS_2024_01/997221561"/>
    <hyperlink ref="F393" r:id="rId42" display="https://podminky.urs.cz/item/CS_URS_2024_01/997221569"/>
    <hyperlink ref="F396" r:id="rId43" display="https://podminky.urs.cz/item/CS_URS_2024_01/997013811"/>
    <hyperlink ref="F400" r:id="rId44" display="https://podminky.urs.cz/item/CS_URS_2024_01/998274101"/>
    <hyperlink ref="F404" r:id="rId45" display="https://podminky.urs.cz/item/CS_URS_2024_01/713131151"/>
    <hyperlink ref="F410" r:id="rId46" display="https://podminky.urs.cz/item/CS_URS_2024_01/998713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87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Šternberk, ulice U Chytiličky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550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11. 6. 2024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ROUND((SUM(BE89:BE212)),  2)</f>
        <v>0</v>
      </c>
      <c r="G33" s="41"/>
      <c r="H33" s="41"/>
      <c r="I33" s="151">
        <v>0.20999999999999999</v>
      </c>
      <c r="J33" s="150">
        <f>ROUND(((SUM(BE89:BE212))*I33),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ROUND((SUM(BF89:BF212)),  2)</f>
        <v>0</v>
      </c>
      <c r="G34" s="41"/>
      <c r="H34" s="41"/>
      <c r="I34" s="151">
        <v>0.12</v>
      </c>
      <c r="J34" s="150">
        <f>ROUND(((SUM(BF89:BF212))*I34),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ROUND((SUM(BG89:BG212)),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ROUND((SUM(BH89:BH212)),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ROUND((SUM(BI89:BI212)),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Šternberk, ulice U Chytiličky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002 - Spadišťová šachta Š4A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Město Šternberk, k. ú. Lhota u Šternberka [763578]</v>
      </c>
      <c r="G52" s="43"/>
      <c r="H52" s="43"/>
      <c r="I52" s="35" t="s">
        <v>23</v>
      </c>
      <c r="J52" s="75" t="str">
        <f>IF(J12="","",J12)</f>
        <v>11. 6. 2024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91</v>
      </c>
      <c r="D57" s="165"/>
      <c r="E57" s="165"/>
      <c r="F57" s="165"/>
      <c r="G57" s="165"/>
      <c r="H57" s="165"/>
      <c r="I57" s="165"/>
      <c r="J57" s="166" t="s">
        <v>92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93</v>
      </c>
    </row>
    <row r="60" s="9" customFormat="1" ht="24.96" customHeight="1">
      <c r="A60" s="9"/>
      <c r="B60" s="168"/>
      <c r="C60" s="169"/>
      <c r="D60" s="170" t="s">
        <v>94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95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551</v>
      </c>
      <c r="E62" s="177"/>
      <c r="F62" s="177"/>
      <c r="G62" s="177"/>
      <c r="H62" s="177"/>
      <c r="I62" s="177"/>
      <c r="J62" s="178">
        <f>J146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552</v>
      </c>
      <c r="E63" s="177"/>
      <c r="F63" s="177"/>
      <c r="G63" s="177"/>
      <c r="H63" s="177"/>
      <c r="I63" s="177"/>
      <c r="J63" s="178">
        <f>J157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96</v>
      </c>
      <c r="E64" s="177"/>
      <c r="F64" s="177"/>
      <c r="G64" s="177"/>
      <c r="H64" s="177"/>
      <c r="I64" s="177"/>
      <c r="J64" s="178">
        <f>J161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97</v>
      </c>
      <c r="E65" s="177"/>
      <c r="F65" s="177"/>
      <c r="G65" s="177"/>
      <c r="H65" s="177"/>
      <c r="I65" s="177"/>
      <c r="J65" s="178">
        <f>J173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98</v>
      </c>
      <c r="E66" s="177"/>
      <c r="F66" s="177"/>
      <c r="G66" s="177"/>
      <c r="H66" s="177"/>
      <c r="I66" s="177"/>
      <c r="J66" s="178">
        <f>J194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100</v>
      </c>
      <c r="E67" s="177"/>
      <c r="F67" s="177"/>
      <c r="G67" s="177"/>
      <c r="H67" s="177"/>
      <c r="I67" s="177"/>
      <c r="J67" s="178">
        <f>J196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101</v>
      </c>
      <c r="E68" s="171"/>
      <c r="F68" s="171"/>
      <c r="G68" s="171"/>
      <c r="H68" s="171"/>
      <c r="I68" s="171"/>
      <c r="J68" s="172">
        <f>J199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553</v>
      </c>
      <c r="E69" s="177"/>
      <c r="F69" s="177"/>
      <c r="G69" s="177"/>
      <c r="H69" s="177"/>
      <c r="I69" s="177"/>
      <c r="J69" s="178">
        <f>J200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103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63" t="str">
        <f>E7</f>
        <v>Šternberk, ulice U Chytiličky</v>
      </c>
      <c r="F79" s="35"/>
      <c r="G79" s="35"/>
      <c r="H79" s="35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88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002 - Spadišťová šachta Š4A</v>
      </c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F12</f>
        <v>Město Šternberk, k. ú. Lhota u Šternberka [763578]</v>
      </c>
      <c r="G83" s="43"/>
      <c r="H83" s="43"/>
      <c r="I83" s="35" t="s">
        <v>23</v>
      </c>
      <c r="J83" s="75" t="str">
        <f>IF(J12="","",J12)</f>
        <v>11. 6. 2024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E15</f>
        <v xml:space="preserve"> </v>
      </c>
      <c r="G85" s="43"/>
      <c r="H85" s="43"/>
      <c r="I85" s="35" t="s">
        <v>31</v>
      </c>
      <c r="J85" s="39" t="str">
        <f>E21</f>
        <v xml:space="preserve"> 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29</v>
      </c>
      <c r="D86" s="43"/>
      <c r="E86" s="43"/>
      <c r="F86" s="30" t="str">
        <f>IF(E18="","",E18)</f>
        <v>Vyplň údaj</v>
      </c>
      <c r="G86" s="43"/>
      <c r="H86" s="43"/>
      <c r="I86" s="35" t="s">
        <v>33</v>
      </c>
      <c r="J86" s="39" t="str">
        <f>E24</f>
        <v xml:space="preserve"> 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0"/>
      <c r="B88" s="181"/>
      <c r="C88" s="182" t="s">
        <v>104</v>
      </c>
      <c r="D88" s="183" t="s">
        <v>55</v>
      </c>
      <c r="E88" s="183" t="s">
        <v>51</v>
      </c>
      <c r="F88" s="183" t="s">
        <v>52</v>
      </c>
      <c r="G88" s="183" t="s">
        <v>105</v>
      </c>
      <c r="H88" s="183" t="s">
        <v>106</v>
      </c>
      <c r="I88" s="183" t="s">
        <v>107</v>
      </c>
      <c r="J88" s="183" t="s">
        <v>92</v>
      </c>
      <c r="K88" s="184" t="s">
        <v>108</v>
      </c>
      <c r="L88" s="185"/>
      <c r="M88" s="95" t="s">
        <v>19</v>
      </c>
      <c r="N88" s="96" t="s">
        <v>40</v>
      </c>
      <c r="O88" s="96" t="s">
        <v>109</v>
      </c>
      <c r="P88" s="96" t="s">
        <v>110</v>
      </c>
      <c r="Q88" s="96" t="s">
        <v>111</v>
      </c>
      <c r="R88" s="96" t="s">
        <v>112</v>
      </c>
      <c r="S88" s="96" t="s">
        <v>113</v>
      </c>
      <c r="T88" s="97" t="s">
        <v>114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1"/>
      <c r="B89" s="42"/>
      <c r="C89" s="102" t="s">
        <v>115</v>
      </c>
      <c r="D89" s="43"/>
      <c r="E89" s="43"/>
      <c r="F89" s="43"/>
      <c r="G89" s="43"/>
      <c r="H89" s="43"/>
      <c r="I89" s="43"/>
      <c r="J89" s="186">
        <f>BK89</f>
        <v>0</v>
      </c>
      <c r="K89" s="43"/>
      <c r="L89" s="47"/>
      <c r="M89" s="98"/>
      <c r="N89" s="187"/>
      <c r="O89" s="99"/>
      <c r="P89" s="188">
        <f>P90+P199</f>
        <v>0</v>
      </c>
      <c r="Q89" s="99"/>
      <c r="R89" s="188">
        <f>R90+R199</f>
        <v>11.423053999999999</v>
      </c>
      <c r="S89" s="99"/>
      <c r="T89" s="189">
        <f>T90+T199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69</v>
      </c>
      <c r="AU89" s="20" t="s">
        <v>93</v>
      </c>
      <c r="BK89" s="190">
        <f>BK90+BK199</f>
        <v>0</v>
      </c>
    </row>
    <row r="90" s="12" customFormat="1" ht="25.92" customHeight="1">
      <c r="A90" s="12"/>
      <c r="B90" s="191"/>
      <c r="C90" s="192"/>
      <c r="D90" s="193" t="s">
        <v>69</v>
      </c>
      <c r="E90" s="194" t="s">
        <v>116</v>
      </c>
      <c r="F90" s="194" t="s">
        <v>117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P91+P146+P157+P161+P173+P194+P196</f>
        <v>0</v>
      </c>
      <c r="Q90" s="199"/>
      <c r="R90" s="200">
        <f>R91+R146+R157+R161+R173+R194+R196</f>
        <v>10.645285999999999</v>
      </c>
      <c r="S90" s="199"/>
      <c r="T90" s="201">
        <f>T91+T146+T157+T161+T173+T194+T196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78</v>
      </c>
      <c r="AT90" s="203" t="s">
        <v>69</v>
      </c>
      <c r="AU90" s="203" t="s">
        <v>70</v>
      </c>
      <c r="AY90" s="202" t="s">
        <v>118</v>
      </c>
      <c r="BK90" s="204">
        <f>BK91+BK146+BK157+BK161+BK173+BK194+BK196</f>
        <v>0</v>
      </c>
    </row>
    <row r="91" s="12" customFormat="1" ht="22.8" customHeight="1">
      <c r="A91" s="12"/>
      <c r="B91" s="191"/>
      <c r="C91" s="192"/>
      <c r="D91" s="193" t="s">
        <v>69</v>
      </c>
      <c r="E91" s="205" t="s">
        <v>78</v>
      </c>
      <c r="F91" s="205" t="s">
        <v>119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SUM(P92:P145)</f>
        <v>0</v>
      </c>
      <c r="Q91" s="199"/>
      <c r="R91" s="200">
        <f>SUM(R92:R145)</f>
        <v>0.14899999999999999</v>
      </c>
      <c r="S91" s="199"/>
      <c r="T91" s="201">
        <f>SUM(T92:T145)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78</v>
      </c>
      <c r="AT91" s="203" t="s">
        <v>69</v>
      </c>
      <c r="AU91" s="203" t="s">
        <v>78</v>
      </c>
      <c r="AY91" s="202" t="s">
        <v>118</v>
      </c>
      <c r="BK91" s="204">
        <f>SUM(BK92:BK145)</f>
        <v>0</v>
      </c>
    </row>
    <row r="92" s="2" customFormat="1" ht="16.5" customHeight="1">
      <c r="A92" s="41"/>
      <c r="B92" s="42"/>
      <c r="C92" s="207" t="s">
        <v>78</v>
      </c>
      <c r="D92" s="207" t="s">
        <v>120</v>
      </c>
      <c r="E92" s="208" t="s">
        <v>554</v>
      </c>
      <c r="F92" s="209" t="s">
        <v>555</v>
      </c>
      <c r="G92" s="210" t="s">
        <v>147</v>
      </c>
      <c r="H92" s="211">
        <v>100</v>
      </c>
      <c r="I92" s="212"/>
      <c r="J92" s="213">
        <f>ROUND(I92*H92,2)</f>
        <v>0</v>
      </c>
      <c r="K92" s="209" t="s">
        <v>124</v>
      </c>
      <c r="L92" s="47"/>
      <c r="M92" s="214" t="s">
        <v>19</v>
      </c>
      <c r="N92" s="215" t="s">
        <v>41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125</v>
      </c>
      <c r="AT92" s="218" t="s">
        <v>120</v>
      </c>
      <c r="AU92" s="218" t="s">
        <v>80</v>
      </c>
      <c r="AY92" s="20" t="s">
        <v>118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78</v>
      </c>
      <c r="BK92" s="219">
        <f>ROUND(I92*H92,2)</f>
        <v>0</v>
      </c>
      <c r="BL92" s="20" t="s">
        <v>125</v>
      </c>
      <c r="BM92" s="218" t="s">
        <v>556</v>
      </c>
    </row>
    <row r="93" s="2" customFormat="1">
      <c r="A93" s="41"/>
      <c r="B93" s="42"/>
      <c r="C93" s="43"/>
      <c r="D93" s="220" t="s">
        <v>127</v>
      </c>
      <c r="E93" s="43"/>
      <c r="F93" s="221" t="s">
        <v>557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127</v>
      </c>
      <c r="AU93" s="20" t="s">
        <v>80</v>
      </c>
    </row>
    <row r="94" s="13" customFormat="1">
      <c r="A94" s="13"/>
      <c r="B94" s="225"/>
      <c r="C94" s="226"/>
      <c r="D94" s="227" t="s">
        <v>129</v>
      </c>
      <c r="E94" s="228" t="s">
        <v>19</v>
      </c>
      <c r="F94" s="229" t="s">
        <v>558</v>
      </c>
      <c r="G94" s="226"/>
      <c r="H94" s="230">
        <v>100</v>
      </c>
      <c r="I94" s="231"/>
      <c r="J94" s="226"/>
      <c r="K94" s="226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129</v>
      </c>
      <c r="AU94" s="236" t="s">
        <v>80</v>
      </c>
      <c r="AV94" s="13" t="s">
        <v>80</v>
      </c>
      <c r="AW94" s="13" t="s">
        <v>32</v>
      </c>
      <c r="AX94" s="13" t="s">
        <v>70</v>
      </c>
      <c r="AY94" s="236" t="s">
        <v>118</v>
      </c>
    </row>
    <row r="95" s="14" customFormat="1">
      <c r="A95" s="14"/>
      <c r="B95" s="237"/>
      <c r="C95" s="238"/>
      <c r="D95" s="227" t="s">
        <v>129</v>
      </c>
      <c r="E95" s="239" t="s">
        <v>19</v>
      </c>
      <c r="F95" s="240" t="s">
        <v>131</v>
      </c>
      <c r="G95" s="238"/>
      <c r="H95" s="241">
        <v>100</v>
      </c>
      <c r="I95" s="242"/>
      <c r="J95" s="238"/>
      <c r="K95" s="238"/>
      <c r="L95" s="243"/>
      <c r="M95" s="244"/>
      <c r="N95" s="245"/>
      <c r="O95" s="245"/>
      <c r="P95" s="245"/>
      <c r="Q95" s="245"/>
      <c r="R95" s="245"/>
      <c r="S95" s="245"/>
      <c r="T95" s="24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7" t="s">
        <v>129</v>
      </c>
      <c r="AU95" s="247" t="s">
        <v>80</v>
      </c>
      <c r="AV95" s="14" t="s">
        <v>125</v>
      </c>
      <c r="AW95" s="14" t="s">
        <v>32</v>
      </c>
      <c r="AX95" s="14" t="s">
        <v>78</v>
      </c>
      <c r="AY95" s="247" t="s">
        <v>118</v>
      </c>
    </row>
    <row r="96" s="2" customFormat="1" ht="16.5" customHeight="1">
      <c r="A96" s="41"/>
      <c r="B96" s="42"/>
      <c r="C96" s="207" t="s">
        <v>80</v>
      </c>
      <c r="D96" s="207" t="s">
        <v>120</v>
      </c>
      <c r="E96" s="208" t="s">
        <v>559</v>
      </c>
      <c r="F96" s="209" t="s">
        <v>560</v>
      </c>
      <c r="G96" s="210" t="s">
        <v>123</v>
      </c>
      <c r="H96" s="211">
        <v>100</v>
      </c>
      <c r="I96" s="212"/>
      <c r="J96" s="213">
        <f>ROUND(I96*H96,2)</f>
        <v>0</v>
      </c>
      <c r="K96" s="209" t="s">
        <v>124</v>
      </c>
      <c r="L96" s="47"/>
      <c r="M96" s="214" t="s">
        <v>19</v>
      </c>
      <c r="N96" s="215" t="s">
        <v>41</v>
      </c>
      <c r="O96" s="87"/>
      <c r="P96" s="216">
        <f>O96*H96</f>
        <v>0</v>
      </c>
      <c r="Q96" s="216">
        <v>0.00149</v>
      </c>
      <c r="R96" s="216">
        <f>Q96*H96</f>
        <v>0.14899999999999999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125</v>
      </c>
      <c r="AT96" s="218" t="s">
        <v>120</v>
      </c>
      <c r="AU96" s="218" t="s">
        <v>80</v>
      </c>
      <c r="AY96" s="20" t="s">
        <v>118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125</v>
      </c>
      <c r="BM96" s="218" t="s">
        <v>561</v>
      </c>
    </row>
    <row r="97" s="2" customFormat="1">
      <c r="A97" s="41"/>
      <c r="B97" s="42"/>
      <c r="C97" s="43"/>
      <c r="D97" s="220" t="s">
        <v>127</v>
      </c>
      <c r="E97" s="43"/>
      <c r="F97" s="221" t="s">
        <v>562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127</v>
      </c>
      <c r="AU97" s="20" t="s">
        <v>80</v>
      </c>
    </row>
    <row r="98" s="15" customFormat="1">
      <c r="A98" s="15"/>
      <c r="B98" s="248"/>
      <c r="C98" s="249"/>
      <c r="D98" s="227" t="s">
        <v>129</v>
      </c>
      <c r="E98" s="250" t="s">
        <v>19</v>
      </c>
      <c r="F98" s="251" t="s">
        <v>563</v>
      </c>
      <c r="G98" s="249"/>
      <c r="H98" s="250" t="s">
        <v>19</v>
      </c>
      <c r="I98" s="252"/>
      <c r="J98" s="249"/>
      <c r="K98" s="249"/>
      <c r="L98" s="253"/>
      <c r="M98" s="254"/>
      <c r="N98" s="255"/>
      <c r="O98" s="255"/>
      <c r="P98" s="255"/>
      <c r="Q98" s="255"/>
      <c r="R98" s="255"/>
      <c r="S98" s="255"/>
      <c r="T98" s="25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7" t="s">
        <v>129</v>
      </c>
      <c r="AU98" s="257" t="s">
        <v>80</v>
      </c>
      <c r="AV98" s="15" t="s">
        <v>78</v>
      </c>
      <c r="AW98" s="15" t="s">
        <v>32</v>
      </c>
      <c r="AX98" s="15" t="s">
        <v>70</v>
      </c>
      <c r="AY98" s="257" t="s">
        <v>118</v>
      </c>
    </row>
    <row r="99" s="13" customFormat="1">
      <c r="A99" s="13"/>
      <c r="B99" s="225"/>
      <c r="C99" s="226"/>
      <c r="D99" s="227" t="s">
        <v>129</v>
      </c>
      <c r="E99" s="228" t="s">
        <v>19</v>
      </c>
      <c r="F99" s="229" t="s">
        <v>558</v>
      </c>
      <c r="G99" s="226"/>
      <c r="H99" s="230">
        <v>100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129</v>
      </c>
      <c r="AU99" s="236" t="s">
        <v>80</v>
      </c>
      <c r="AV99" s="13" t="s">
        <v>80</v>
      </c>
      <c r="AW99" s="13" t="s">
        <v>32</v>
      </c>
      <c r="AX99" s="13" t="s">
        <v>70</v>
      </c>
      <c r="AY99" s="236" t="s">
        <v>118</v>
      </c>
    </row>
    <row r="100" s="14" customFormat="1">
      <c r="A100" s="14"/>
      <c r="B100" s="237"/>
      <c r="C100" s="238"/>
      <c r="D100" s="227" t="s">
        <v>129</v>
      </c>
      <c r="E100" s="239" t="s">
        <v>19</v>
      </c>
      <c r="F100" s="240" t="s">
        <v>131</v>
      </c>
      <c r="G100" s="238"/>
      <c r="H100" s="241">
        <v>100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129</v>
      </c>
      <c r="AU100" s="247" t="s">
        <v>80</v>
      </c>
      <c r="AV100" s="14" t="s">
        <v>125</v>
      </c>
      <c r="AW100" s="14" t="s">
        <v>32</v>
      </c>
      <c r="AX100" s="14" t="s">
        <v>78</v>
      </c>
      <c r="AY100" s="247" t="s">
        <v>118</v>
      </c>
    </row>
    <row r="101" s="2" customFormat="1" ht="24.15" customHeight="1">
      <c r="A101" s="41"/>
      <c r="B101" s="42"/>
      <c r="C101" s="207" t="s">
        <v>139</v>
      </c>
      <c r="D101" s="207" t="s">
        <v>120</v>
      </c>
      <c r="E101" s="208" t="s">
        <v>564</v>
      </c>
      <c r="F101" s="209" t="s">
        <v>565</v>
      </c>
      <c r="G101" s="210" t="s">
        <v>123</v>
      </c>
      <c r="H101" s="211">
        <v>100</v>
      </c>
      <c r="I101" s="212"/>
      <c r="J101" s="213">
        <f>ROUND(I101*H101,2)</f>
        <v>0</v>
      </c>
      <c r="K101" s="209" t="s">
        <v>124</v>
      </c>
      <c r="L101" s="47"/>
      <c r="M101" s="214" t="s">
        <v>19</v>
      </c>
      <c r="N101" s="215" t="s">
        <v>41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125</v>
      </c>
      <c r="AT101" s="218" t="s">
        <v>120</v>
      </c>
      <c r="AU101" s="218" t="s">
        <v>80</v>
      </c>
      <c r="AY101" s="20" t="s">
        <v>118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125</v>
      </c>
      <c r="BM101" s="218" t="s">
        <v>566</v>
      </c>
    </row>
    <row r="102" s="2" customFormat="1">
      <c r="A102" s="41"/>
      <c r="B102" s="42"/>
      <c r="C102" s="43"/>
      <c r="D102" s="220" t="s">
        <v>127</v>
      </c>
      <c r="E102" s="43"/>
      <c r="F102" s="221" t="s">
        <v>567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127</v>
      </c>
      <c r="AU102" s="20" t="s">
        <v>80</v>
      </c>
    </row>
    <row r="103" s="2" customFormat="1" ht="33" customHeight="1">
      <c r="A103" s="41"/>
      <c r="B103" s="42"/>
      <c r="C103" s="207" t="s">
        <v>125</v>
      </c>
      <c r="D103" s="207" t="s">
        <v>120</v>
      </c>
      <c r="E103" s="208" t="s">
        <v>200</v>
      </c>
      <c r="F103" s="209" t="s">
        <v>201</v>
      </c>
      <c r="G103" s="210" t="s">
        <v>147</v>
      </c>
      <c r="H103" s="211">
        <v>131.5</v>
      </c>
      <c r="I103" s="212"/>
      <c r="J103" s="213">
        <f>ROUND(I103*H103,2)</f>
        <v>0</v>
      </c>
      <c r="K103" s="209" t="s">
        <v>202</v>
      </c>
      <c r="L103" s="47"/>
      <c r="M103" s="214" t="s">
        <v>19</v>
      </c>
      <c r="N103" s="215" t="s">
        <v>41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125</v>
      </c>
      <c r="AT103" s="218" t="s">
        <v>120</v>
      </c>
      <c r="AU103" s="218" t="s">
        <v>80</v>
      </c>
      <c r="AY103" s="20" t="s">
        <v>118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125</v>
      </c>
      <c r="BM103" s="218" t="s">
        <v>568</v>
      </c>
    </row>
    <row r="104" s="2" customFormat="1">
      <c r="A104" s="41"/>
      <c r="B104" s="42"/>
      <c r="C104" s="43"/>
      <c r="D104" s="220" t="s">
        <v>127</v>
      </c>
      <c r="E104" s="43"/>
      <c r="F104" s="221" t="s">
        <v>204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127</v>
      </c>
      <c r="AU104" s="20" t="s">
        <v>80</v>
      </c>
    </row>
    <row r="105" s="15" customFormat="1">
      <c r="A105" s="15"/>
      <c r="B105" s="248"/>
      <c r="C105" s="249"/>
      <c r="D105" s="227" t="s">
        <v>129</v>
      </c>
      <c r="E105" s="250" t="s">
        <v>19</v>
      </c>
      <c r="F105" s="251" t="s">
        <v>205</v>
      </c>
      <c r="G105" s="249"/>
      <c r="H105" s="250" t="s">
        <v>19</v>
      </c>
      <c r="I105" s="252"/>
      <c r="J105" s="249"/>
      <c r="K105" s="249"/>
      <c r="L105" s="253"/>
      <c r="M105" s="254"/>
      <c r="N105" s="255"/>
      <c r="O105" s="255"/>
      <c r="P105" s="255"/>
      <c r="Q105" s="255"/>
      <c r="R105" s="255"/>
      <c r="S105" s="255"/>
      <c r="T105" s="25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7" t="s">
        <v>129</v>
      </c>
      <c r="AU105" s="257" t="s">
        <v>80</v>
      </c>
      <c r="AV105" s="15" t="s">
        <v>78</v>
      </c>
      <c r="AW105" s="15" t="s">
        <v>32</v>
      </c>
      <c r="AX105" s="15" t="s">
        <v>70</v>
      </c>
      <c r="AY105" s="257" t="s">
        <v>118</v>
      </c>
    </row>
    <row r="106" s="13" customFormat="1">
      <c r="A106" s="13"/>
      <c r="B106" s="225"/>
      <c r="C106" s="226"/>
      <c r="D106" s="227" t="s">
        <v>129</v>
      </c>
      <c r="E106" s="228" t="s">
        <v>19</v>
      </c>
      <c r="F106" s="229" t="s">
        <v>569</v>
      </c>
      <c r="G106" s="226"/>
      <c r="H106" s="230">
        <v>65.75</v>
      </c>
      <c r="I106" s="231"/>
      <c r="J106" s="226"/>
      <c r="K106" s="226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129</v>
      </c>
      <c r="AU106" s="236" t="s">
        <v>80</v>
      </c>
      <c r="AV106" s="13" t="s">
        <v>80</v>
      </c>
      <c r="AW106" s="13" t="s">
        <v>32</v>
      </c>
      <c r="AX106" s="13" t="s">
        <v>70</v>
      </c>
      <c r="AY106" s="236" t="s">
        <v>118</v>
      </c>
    </row>
    <row r="107" s="13" customFormat="1">
      <c r="A107" s="13"/>
      <c r="B107" s="225"/>
      <c r="C107" s="226"/>
      <c r="D107" s="227" t="s">
        <v>129</v>
      </c>
      <c r="E107" s="228" t="s">
        <v>19</v>
      </c>
      <c r="F107" s="229" t="s">
        <v>207</v>
      </c>
      <c r="G107" s="226"/>
      <c r="H107" s="230">
        <v>0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129</v>
      </c>
      <c r="AU107" s="236" t="s">
        <v>80</v>
      </c>
      <c r="AV107" s="13" t="s">
        <v>80</v>
      </c>
      <c r="AW107" s="13" t="s">
        <v>32</v>
      </c>
      <c r="AX107" s="13" t="s">
        <v>70</v>
      </c>
      <c r="AY107" s="236" t="s">
        <v>118</v>
      </c>
    </row>
    <row r="108" s="16" customFormat="1">
      <c r="A108" s="16"/>
      <c r="B108" s="258"/>
      <c r="C108" s="259"/>
      <c r="D108" s="227" t="s">
        <v>129</v>
      </c>
      <c r="E108" s="260" t="s">
        <v>19</v>
      </c>
      <c r="F108" s="261" t="s">
        <v>162</v>
      </c>
      <c r="G108" s="259"/>
      <c r="H108" s="262">
        <v>65.75</v>
      </c>
      <c r="I108" s="263"/>
      <c r="J108" s="259"/>
      <c r="K108" s="259"/>
      <c r="L108" s="264"/>
      <c r="M108" s="265"/>
      <c r="N108" s="266"/>
      <c r="O108" s="266"/>
      <c r="P108" s="266"/>
      <c r="Q108" s="266"/>
      <c r="R108" s="266"/>
      <c r="S108" s="266"/>
      <c r="T108" s="267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T108" s="268" t="s">
        <v>129</v>
      </c>
      <c r="AU108" s="268" t="s">
        <v>80</v>
      </c>
      <c r="AV108" s="16" t="s">
        <v>139</v>
      </c>
      <c r="AW108" s="16" t="s">
        <v>32</v>
      </c>
      <c r="AX108" s="16" t="s">
        <v>70</v>
      </c>
      <c r="AY108" s="268" t="s">
        <v>118</v>
      </c>
    </row>
    <row r="109" s="15" customFormat="1">
      <c r="A109" s="15"/>
      <c r="B109" s="248"/>
      <c r="C109" s="249"/>
      <c r="D109" s="227" t="s">
        <v>129</v>
      </c>
      <c r="E109" s="250" t="s">
        <v>19</v>
      </c>
      <c r="F109" s="251" t="s">
        <v>208</v>
      </c>
      <c r="G109" s="249"/>
      <c r="H109" s="250" t="s">
        <v>19</v>
      </c>
      <c r="I109" s="252"/>
      <c r="J109" s="249"/>
      <c r="K109" s="249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129</v>
      </c>
      <c r="AU109" s="257" t="s">
        <v>80</v>
      </c>
      <c r="AV109" s="15" t="s">
        <v>78</v>
      </c>
      <c r="AW109" s="15" t="s">
        <v>32</v>
      </c>
      <c r="AX109" s="15" t="s">
        <v>70</v>
      </c>
      <c r="AY109" s="257" t="s">
        <v>118</v>
      </c>
    </row>
    <row r="110" s="13" customFormat="1">
      <c r="A110" s="13"/>
      <c r="B110" s="225"/>
      <c r="C110" s="226"/>
      <c r="D110" s="227" t="s">
        <v>129</v>
      </c>
      <c r="E110" s="228" t="s">
        <v>19</v>
      </c>
      <c r="F110" s="229" t="s">
        <v>569</v>
      </c>
      <c r="G110" s="226"/>
      <c r="H110" s="230">
        <v>65.75</v>
      </c>
      <c r="I110" s="231"/>
      <c r="J110" s="226"/>
      <c r="K110" s="226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129</v>
      </c>
      <c r="AU110" s="236" t="s">
        <v>80</v>
      </c>
      <c r="AV110" s="13" t="s">
        <v>80</v>
      </c>
      <c r="AW110" s="13" t="s">
        <v>32</v>
      </c>
      <c r="AX110" s="13" t="s">
        <v>70</v>
      </c>
      <c r="AY110" s="236" t="s">
        <v>118</v>
      </c>
    </row>
    <row r="111" s="13" customFormat="1">
      <c r="A111" s="13"/>
      <c r="B111" s="225"/>
      <c r="C111" s="226"/>
      <c r="D111" s="227" t="s">
        <v>129</v>
      </c>
      <c r="E111" s="228" t="s">
        <v>19</v>
      </c>
      <c r="F111" s="229" t="s">
        <v>207</v>
      </c>
      <c r="G111" s="226"/>
      <c r="H111" s="230">
        <v>0</v>
      </c>
      <c r="I111" s="231"/>
      <c r="J111" s="226"/>
      <c r="K111" s="226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129</v>
      </c>
      <c r="AU111" s="236" t="s">
        <v>80</v>
      </c>
      <c r="AV111" s="13" t="s">
        <v>80</v>
      </c>
      <c r="AW111" s="13" t="s">
        <v>32</v>
      </c>
      <c r="AX111" s="13" t="s">
        <v>70</v>
      </c>
      <c r="AY111" s="236" t="s">
        <v>118</v>
      </c>
    </row>
    <row r="112" s="16" customFormat="1">
      <c r="A112" s="16"/>
      <c r="B112" s="258"/>
      <c r="C112" s="259"/>
      <c r="D112" s="227" t="s">
        <v>129</v>
      </c>
      <c r="E112" s="260" t="s">
        <v>19</v>
      </c>
      <c r="F112" s="261" t="s">
        <v>162</v>
      </c>
      <c r="G112" s="259"/>
      <c r="H112" s="262">
        <v>65.75</v>
      </c>
      <c r="I112" s="263"/>
      <c r="J112" s="259"/>
      <c r="K112" s="259"/>
      <c r="L112" s="264"/>
      <c r="M112" s="265"/>
      <c r="N112" s="266"/>
      <c r="O112" s="266"/>
      <c r="P112" s="266"/>
      <c r="Q112" s="266"/>
      <c r="R112" s="266"/>
      <c r="S112" s="266"/>
      <c r="T112" s="267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T112" s="268" t="s">
        <v>129</v>
      </c>
      <c r="AU112" s="268" t="s">
        <v>80</v>
      </c>
      <c r="AV112" s="16" t="s">
        <v>139</v>
      </c>
      <c r="AW112" s="16" t="s">
        <v>32</v>
      </c>
      <c r="AX112" s="16" t="s">
        <v>70</v>
      </c>
      <c r="AY112" s="268" t="s">
        <v>118</v>
      </c>
    </row>
    <row r="113" s="14" customFormat="1">
      <c r="A113" s="14"/>
      <c r="B113" s="237"/>
      <c r="C113" s="238"/>
      <c r="D113" s="227" t="s">
        <v>129</v>
      </c>
      <c r="E113" s="239" t="s">
        <v>19</v>
      </c>
      <c r="F113" s="240" t="s">
        <v>131</v>
      </c>
      <c r="G113" s="238"/>
      <c r="H113" s="241">
        <v>131.5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129</v>
      </c>
      <c r="AU113" s="247" t="s">
        <v>80</v>
      </c>
      <c r="AV113" s="14" t="s">
        <v>125</v>
      </c>
      <c r="AW113" s="14" t="s">
        <v>32</v>
      </c>
      <c r="AX113" s="14" t="s">
        <v>78</v>
      </c>
      <c r="AY113" s="247" t="s">
        <v>118</v>
      </c>
    </row>
    <row r="114" s="2" customFormat="1" ht="37.8" customHeight="1">
      <c r="A114" s="41"/>
      <c r="B114" s="42"/>
      <c r="C114" s="207" t="s">
        <v>153</v>
      </c>
      <c r="D114" s="207" t="s">
        <v>120</v>
      </c>
      <c r="E114" s="208" t="s">
        <v>209</v>
      </c>
      <c r="F114" s="209" t="s">
        <v>210</v>
      </c>
      <c r="G114" s="210" t="s">
        <v>147</v>
      </c>
      <c r="H114" s="211">
        <v>34.25</v>
      </c>
      <c r="I114" s="212"/>
      <c r="J114" s="213">
        <f>ROUND(I114*H114,2)</f>
        <v>0</v>
      </c>
      <c r="K114" s="209" t="s">
        <v>124</v>
      </c>
      <c r="L114" s="47"/>
      <c r="M114" s="214" t="s">
        <v>19</v>
      </c>
      <c r="N114" s="215" t="s">
        <v>41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125</v>
      </c>
      <c r="AT114" s="218" t="s">
        <v>120</v>
      </c>
      <c r="AU114" s="218" t="s">
        <v>80</v>
      </c>
      <c r="AY114" s="20" t="s">
        <v>118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78</v>
      </c>
      <c r="BK114" s="219">
        <f>ROUND(I114*H114,2)</f>
        <v>0</v>
      </c>
      <c r="BL114" s="20" t="s">
        <v>125</v>
      </c>
      <c r="BM114" s="218" t="s">
        <v>570</v>
      </c>
    </row>
    <row r="115" s="2" customFormat="1">
      <c r="A115" s="41"/>
      <c r="B115" s="42"/>
      <c r="C115" s="43"/>
      <c r="D115" s="220" t="s">
        <v>127</v>
      </c>
      <c r="E115" s="43"/>
      <c r="F115" s="221" t="s">
        <v>212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127</v>
      </c>
      <c r="AU115" s="20" t="s">
        <v>80</v>
      </c>
    </row>
    <row r="116" s="13" customFormat="1">
      <c r="A116" s="13"/>
      <c r="B116" s="225"/>
      <c r="C116" s="226"/>
      <c r="D116" s="227" t="s">
        <v>129</v>
      </c>
      <c r="E116" s="228" t="s">
        <v>19</v>
      </c>
      <c r="F116" s="229" t="s">
        <v>558</v>
      </c>
      <c r="G116" s="226"/>
      <c r="H116" s="230">
        <v>100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129</v>
      </c>
      <c r="AU116" s="236" t="s">
        <v>80</v>
      </c>
      <c r="AV116" s="13" t="s">
        <v>80</v>
      </c>
      <c r="AW116" s="13" t="s">
        <v>32</v>
      </c>
      <c r="AX116" s="13" t="s">
        <v>70</v>
      </c>
      <c r="AY116" s="236" t="s">
        <v>118</v>
      </c>
    </row>
    <row r="117" s="16" customFormat="1">
      <c r="A117" s="16"/>
      <c r="B117" s="258"/>
      <c r="C117" s="259"/>
      <c r="D117" s="227" t="s">
        <v>129</v>
      </c>
      <c r="E117" s="260" t="s">
        <v>19</v>
      </c>
      <c r="F117" s="261" t="s">
        <v>162</v>
      </c>
      <c r="G117" s="259"/>
      <c r="H117" s="262">
        <v>100</v>
      </c>
      <c r="I117" s="263"/>
      <c r="J117" s="259"/>
      <c r="K117" s="259"/>
      <c r="L117" s="264"/>
      <c r="M117" s="265"/>
      <c r="N117" s="266"/>
      <c r="O117" s="266"/>
      <c r="P117" s="266"/>
      <c r="Q117" s="266"/>
      <c r="R117" s="266"/>
      <c r="S117" s="266"/>
      <c r="T117" s="267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T117" s="268" t="s">
        <v>129</v>
      </c>
      <c r="AU117" s="268" t="s">
        <v>80</v>
      </c>
      <c r="AV117" s="16" t="s">
        <v>139</v>
      </c>
      <c r="AW117" s="16" t="s">
        <v>32</v>
      </c>
      <c r="AX117" s="16" t="s">
        <v>70</v>
      </c>
      <c r="AY117" s="268" t="s">
        <v>118</v>
      </c>
    </row>
    <row r="118" s="13" customFormat="1">
      <c r="A118" s="13"/>
      <c r="B118" s="225"/>
      <c r="C118" s="226"/>
      <c r="D118" s="227" t="s">
        <v>129</v>
      </c>
      <c r="E118" s="228" t="s">
        <v>19</v>
      </c>
      <c r="F118" s="229" t="s">
        <v>571</v>
      </c>
      <c r="G118" s="226"/>
      <c r="H118" s="230">
        <v>-65.75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129</v>
      </c>
      <c r="AU118" s="236" t="s">
        <v>80</v>
      </c>
      <c r="AV118" s="13" t="s">
        <v>80</v>
      </c>
      <c r="AW118" s="13" t="s">
        <v>32</v>
      </c>
      <c r="AX118" s="13" t="s">
        <v>70</v>
      </c>
      <c r="AY118" s="236" t="s">
        <v>118</v>
      </c>
    </row>
    <row r="119" s="16" customFormat="1">
      <c r="A119" s="16"/>
      <c r="B119" s="258"/>
      <c r="C119" s="259"/>
      <c r="D119" s="227" t="s">
        <v>129</v>
      </c>
      <c r="E119" s="260" t="s">
        <v>19</v>
      </c>
      <c r="F119" s="261" t="s">
        <v>162</v>
      </c>
      <c r="G119" s="259"/>
      <c r="H119" s="262">
        <v>-65.75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129</v>
      </c>
      <c r="AU119" s="268" t="s">
        <v>80</v>
      </c>
      <c r="AV119" s="16" t="s">
        <v>139</v>
      </c>
      <c r="AW119" s="16" t="s">
        <v>32</v>
      </c>
      <c r="AX119" s="16" t="s">
        <v>70</v>
      </c>
      <c r="AY119" s="268" t="s">
        <v>118</v>
      </c>
    </row>
    <row r="120" s="14" customFormat="1">
      <c r="A120" s="14"/>
      <c r="B120" s="237"/>
      <c r="C120" s="238"/>
      <c r="D120" s="227" t="s">
        <v>129</v>
      </c>
      <c r="E120" s="239" t="s">
        <v>19</v>
      </c>
      <c r="F120" s="240" t="s">
        <v>131</v>
      </c>
      <c r="G120" s="238"/>
      <c r="H120" s="241">
        <v>34.25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129</v>
      </c>
      <c r="AU120" s="247" t="s">
        <v>80</v>
      </c>
      <c r="AV120" s="14" t="s">
        <v>125</v>
      </c>
      <c r="AW120" s="14" t="s">
        <v>32</v>
      </c>
      <c r="AX120" s="14" t="s">
        <v>78</v>
      </c>
      <c r="AY120" s="247" t="s">
        <v>118</v>
      </c>
    </row>
    <row r="121" s="2" customFormat="1" ht="24.15" customHeight="1">
      <c r="A121" s="41"/>
      <c r="B121" s="42"/>
      <c r="C121" s="207" t="s">
        <v>168</v>
      </c>
      <c r="D121" s="207" t="s">
        <v>120</v>
      </c>
      <c r="E121" s="208" t="s">
        <v>215</v>
      </c>
      <c r="F121" s="209" t="s">
        <v>216</v>
      </c>
      <c r="G121" s="210" t="s">
        <v>147</v>
      </c>
      <c r="H121" s="211">
        <v>65.75</v>
      </c>
      <c r="I121" s="212"/>
      <c r="J121" s="213">
        <f>ROUND(I121*H121,2)</f>
        <v>0</v>
      </c>
      <c r="K121" s="209" t="s">
        <v>124</v>
      </c>
      <c r="L121" s="47"/>
      <c r="M121" s="214" t="s">
        <v>19</v>
      </c>
      <c r="N121" s="215" t="s">
        <v>41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125</v>
      </c>
      <c r="AT121" s="218" t="s">
        <v>120</v>
      </c>
      <c r="AU121" s="218" t="s">
        <v>80</v>
      </c>
      <c r="AY121" s="20" t="s">
        <v>118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78</v>
      </c>
      <c r="BK121" s="219">
        <f>ROUND(I121*H121,2)</f>
        <v>0</v>
      </c>
      <c r="BL121" s="20" t="s">
        <v>125</v>
      </c>
      <c r="BM121" s="218" t="s">
        <v>572</v>
      </c>
    </row>
    <row r="122" s="2" customFormat="1">
      <c r="A122" s="41"/>
      <c r="B122" s="42"/>
      <c r="C122" s="43"/>
      <c r="D122" s="220" t="s">
        <v>127</v>
      </c>
      <c r="E122" s="43"/>
      <c r="F122" s="221" t="s">
        <v>218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127</v>
      </c>
      <c r="AU122" s="20" t="s">
        <v>80</v>
      </c>
    </row>
    <row r="123" s="15" customFormat="1">
      <c r="A123" s="15"/>
      <c r="B123" s="248"/>
      <c r="C123" s="249"/>
      <c r="D123" s="227" t="s">
        <v>129</v>
      </c>
      <c r="E123" s="250" t="s">
        <v>19</v>
      </c>
      <c r="F123" s="251" t="s">
        <v>219</v>
      </c>
      <c r="G123" s="249"/>
      <c r="H123" s="250" t="s">
        <v>19</v>
      </c>
      <c r="I123" s="252"/>
      <c r="J123" s="249"/>
      <c r="K123" s="249"/>
      <c r="L123" s="253"/>
      <c r="M123" s="254"/>
      <c r="N123" s="255"/>
      <c r="O123" s="255"/>
      <c r="P123" s="255"/>
      <c r="Q123" s="255"/>
      <c r="R123" s="255"/>
      <c r="S123" s="255"/>
      <c r="T123" s="25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7" t="s">
        <v>129</v>
      </c>
      <c r="AU123" s="257" t="s">
        <v>80</v>
      </c>
      <c r="AV123" s="15" t="s">
        <v>78</v>
      </c>
      <c r="AW123" s="15" t="s">
        <v>32</v>
      </c>
      <c r="AX123" s="15" t="s">
        <v>70</v>
      </c>
      <c r="AY123" s="257" t="s">
        <v>118</v>
      </c>
    </row>
    <row r="124" s="13" customFormat="1">
      <c r="A124" s="13"/>
      <c r="B124" s="225"/>
      <c r="C124" s="226"/>
      <c r="D124" s="227" t="s">
        <v>129</v>
      </c>
      <c r="E124" s="228" t="s">
        <v>19</v>
      </c>
      <c r="F124" s="229" t="s">
        <v>569</v>
      </c>
      <c r="G124" s="226"/>
      <c r="H124" s="230">
        <v>65.75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129</v>
      </c>
      <c r="AU124" s="236" t="s">
        <v>80</v>
      </c>
      <c r="AV124" s="13" t="s">
        <v>80</v>
      </c>
      <c r="AW124" s="13" t="s">
        <v>32</v>
      </c>
      <c r="AX124" s="13" t="s">
        <v>70</v>
      </c>
      <c r="AY124" s="236" t="s">
        <v>118</v>
      </c>
    </row>
    <row r="125" s="13" customFormat="1">
      <c r="A125" s="13"/>
      <c r="B125" s="225"/>
      <c r="C125" s="226"/>
      <c r="D125" s="227" t="s">
        <v>129</v>
      </c>
      <c r="E125" s="228" t="s">
        <v>19</v>
      </c>
      <c r="F125" s="229" t="s">
        <v>207</v>
      </c>
      <c r="G125" s="226"/>
      <c r="H125" s="230">
        <v>0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129</v>
      </c>
      <c r="AU125" s="236" t="s">
        <v>80</v>
      </c>
      <c r="AV125" s="13" t="s">
        <v>80</v>
      </c>
      <c r="AW125" s="13" t="s">
        <v>32</v>
      </c>
      <c r="AX125" s="13" t="s">
        <v>70</v>
      </c>
      <c r="AY125" s="236" t="s">
        <v>118</v>
      </c>
    </row>
    <row r="126" s="14" customFormat="1">
      <c r="A126" s="14"/>
      <c r="B126" s="237"/>
      <c r="C126" s="238"/>
      <c r="D126" s="227" t="s">
        <v>129</v>
      </c>
      <c r="E126" s="239" t="s">
        <v>19</v>
      </c>
      <c r="F126" s="240" t="s">
        <v>131</v>
      </c>
      <c r="G126" s="238"/>
      <c r="H126" s="241">
        <v>65.75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129</v>
      </c>
      <c r="AU126" s="247" t="s">
        <v>80</v>
      </c>
      <c r="AV126" s="14" t="s">
        <v>125</v>
      </c>
      <c r="AW126" s="14" t="s">
        <v>32</v>
      </c>
      <c r="AX126" s="14" t="s">
        <v>78</v>
      </c>
      <c r="AY126" s="247" t="s">
        <v>118</v>
      </c>
    </row>
    <row r="127" s="2" customFormat="1" ht="24.15" customHeight="1">
      <c r="A127" s="41"/>
      <c r="B127" s="42"/>
      <c r="C127" s="207" t="s">
        <v>174</v>
      </c>
      <c r="D127" s="207" t="s">
        <v>120</v>
      </c>
      <c r="E127" s="208" t="s">
        <v>221</v>
      </c>
      <c r="F127" s="209" t="s">
        <v>222</v>
      </c>
      <c r="G127" s="210" t="s">
        <v>223</v>
      </c>
      <c r="H127" s="211">
        <v>68.5</v>
      </c>
      <c r="I127" s="212"/>
      <c r="J127" s="213">
        <f>ROUND(I127*H127,2)</f>
        <v>0</v>
      </c>
      <c r="K127" s="209" t="s">
        <v>124</v>
      </c>
      <c r="L127" s="47"/>
      <c r="M127" s="214" t="s">
        <v>19</v>
      </c>
      <c r="N127" s="215" t="s">
        <v>41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125</v>
      </c>
      <c r="AT127" s="218" t="s">
        <v>120</v>
      </c>
      <c r="AU127" s="218" t="s">
        <v>80</v>
      </c>
      <c r="AY127" s="20" t="s">
        <v>118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78</v>
      </c>
      <c r="BK127" s="219">
        <f>ROUND(I127*H127,2)</f>
        <v>0</v>
      </c>
      <c r="BL127" s="20" t="s">
        <v>125</v>
      </c>
      <c r="BM127" s="218" t="s">
        <v>573</v>
      </c>
    </row>
    <row r="128" s="2" customFormat="1">
      <c r="A128" s="41"/>
      <c r="B128" s="42"/>
      <c r="C128" s="43"/>
      <c r="D128" s="220" t="s">
        <v>127</v>
      </c>
      <c r="E128" s="43"/>
      <c r="F128" s="221" t="s">
        <v>225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127</v>
      </c>
      <c r="AU128" s="20" t="s">
        <v>80</v>
      </c>
    </row>
    <row r="129" s="13" customFormat="1">
      <c r="A129" s="13"/>
      <c r="B129" s="225"/>
      <c r="C129" s="226"/>
      <c r="D129" s="227" t="s">
        <v>129</v>
      </c>
      <c r="E129" s="228" t="s">
        <v>19</v>
      </c>
      <c r="F129" s="229" t="s">
        <v>574</v>
      </c>
      <c r="G129" s="226"/>
      <c r="H129" s="230">
        <v>34.25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129</v>
      </c>
      <c r="AU129" s="236" t="s">
        <v>80</v>
      </c>
      <c r="AV129" s="13" t="s">
        <v>80</v>
      </c>
      <c r="AW129" s="13" t="s">
        <v>32</v>
      </c>
      <c r="AX129" s="13" t="s">
        <v>70</v>
      </c>
      <c r="AY129" s="236" t="s">
        <v>118</v>
      </c>
    </row>
    <row r="130" s="14" customFormat="1">
      <c r="A130" s="14"/>
      <c r="B130" s="237"/>
      <c r="C130" s="238"/>
      <c r="D130" s="227" t="s">
        <v>129</v>
      </c>
      <c r="E130" s="239" t="s">
        <v>19</v>
      </c>
      <c r="F130" s="240" t="s">
        <v>131</v>
      </c>
      <c r="G130" s="238"/>
      <c r="H130" s="241">
        <v>34.25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129</v>
      </c>
      <c r="AU130" s="247" t="s">
        <v>80</v>
      </c>
      <c r="AV130" s="14" t="s">
        <v>125</v>
      </c>
      <c r="AW130" s="14" t="s">
        <v>32</v>
      </c>
      <c r="AX130" s="14" t="s">
        <v>78</v>
      </c>
      <c r="AY130" s="247" t="s">
        <v>118</v>
      </c>
    </row>
    <row r="131" s="13" customFormat="1">
      <c r="A131" s="13"/>
      <c r="B131" s="225"/>
      <c r="C131" s="226"/>
      <c r="D131" s="227" t="s">
        <v>129</v>
      </c>
      <c r="E131" s="226"/>
      <c r="F131" s="229" t="s">
        <v>575</v>
      </c>
      <c r="G131" s="226"/>
      <c r="H131" s="230">
        <v>68.5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129</v>
      </c>
      <c r="AU131" s="236" t="s">
        <v>80</v>
      </c>
      <c r="AV131" s="13" t="s">
        <v>80</v>
      </c>
      <c r="AW131" s="13" t="s">
        <v>4</v>
      </c>
      <c r="AX131" s="13" t="s">
        <v>78</v>
      </c>
      <c r="AY131" s="236" t="s">
        <v>118</v>
      </c>
    </row>
    <row r="132" s="2" customFormat="1" ht="24.15" customHeight="1">
      <c r="A132" s="41"/>
      <c r="B132" s="42"/>
      <c r="C132" s="207" t="s">
        <v>180</v>
      </c>
      <c r="D132" s="207" t="s">
        <v>120</v>
      </c>
      <c r="E132" s="208" t="s">
        <v>229</v>
      </c>
      <c r="F132" s="209" t="s">
        <v>230</v>
      </c>
      <c r="G132" s="210" t="s">
        <v>147</v>
      </c>
      <c r="H132" s="211">
        <v>65.75</v>
      </c>
      <c r="I132" s="212"/>
      <c r="J132" s="213">
        <f>ROUND(I132*H132,2)</f>
        <v>0</v>
      </c>
      <c r="K132" s="209" t="s">
        <v>124</v>
      </c>
      <c r="L132" s="47"/>
      <c r="M132" s="214" t="s">
        <v>19</v>
      </c>
      <c r="N132" s="215" t="s">
        <v>41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125</v>
      </c>
      <c r="AT132" s="218" t="s">
        <v>120</v>
      </c>
      <c r="AU132" s="218" t="s">
        <v>80</v>
      </c>
      <c r="AY132" s="20" t="s">
        <v>118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78</v>
      </c>
      <c r="BK132" s="219">
        <f>ROUND(I132*H132,2)</f>
        <v>0</v>
      </c>
      <c r="BL132" s="20" t="s">
        <v>125</v>
      </c>
      <c r="BM132" s="218" t="s">
        <v>576</v>
      </c>
    </row>
    <row r="133" s="2" customFormat="1">
      <c r="A133" s="41"/>
      <c r="B133" s="42"/>
      <c r="C133" s="43"/>
      <c r="D133" s="220" t="s">
        <v>127</v>
      </c>
      <c r="E133" s="43"/>
      <c r="F133" s="221" t="s">
        <v>232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127</v>
      </c>
      <c r="AU133" s="20" t="s">
        <v>80</v>
      </c>
    </row>
    <row r="134" s="15" customFormat="1">
      <c r="A134" s="15"/>
      <c r="B134" s="248"/>
      <c r="C134" s="249"/>
      <c r="D134" s="227" t="s">
        <v>129</v>
      </c>
      <c r="E134" s="250" t="s">
        <v>19</v>
      </c>
      <c r="F134" s="251" t="s">
        <v>233</v>
      </c>
      <c r="G134" s="249"/>
      <c r="H134" s="250" t="s">
        <v>19</v>
      </c>
      <c r="I134" s="252"/>
      <c r="J134" s="249"/>
      <c r="K134" s="249"/>
      <c r="L134" s="253"/>
      <c r="M134" s="254"/>
      <c r="N134" s="255"/>
      <c r="O134" s="255"/>
      <c r="P134" s="255"/>
      <c r="Q134" s="255"/>
      <c r="R134" s="255"/>
      <c r="S134" s="255"/>
      <c r="T134" s="25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7" t="s">
        <v>129</v>
      </c>
      <c r="AU134" s="257" t="s">
        <v>80</v>
      </c>
      <c r="AV134" s="15" t="s">
        <v>78</v>
      </c>
      <c r="AW134" s="15" t="s">
        <v>32</v>
      </c>
      <c r="AX134" s="15" t="s">
        <v>70</v>
      </c>
      <c r="AY134" s="257" t="s">
        <v>118</v>
      </c>
    </row>
    <row r="135" s="13" customFormat="1">
      <c r="A135" s="13"/>
      <c r="B135" s="225"/>
      <c r="C135" s="226"/>
      <c r="D135" s="227" t="s">
        <v>129</v>
      </c>
      <c r="E135" s="228" t="s">
        <v>19</v>
      </c>
      <c r="F135" s="229" t="s">
        <v>569</v>
      </c>
      <c r="G135" s="226"/>
      <c r="H135" s="230">
        <v>65.75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129</v>
      </c>
      <c r="AU135" s="236" t="s">
        <v>80</v>
      </c>
      <c r="AV135" s="13" t="s">
        <v>80</v>
      </c>
      <c r="AW135" s="13" t="s">
        <v>32</v>
      </c>
      <c r="AX135" s="13" t="s">
        <v>70</v>
      </c>
      <c r="AY135" s="236" t="s">
        <v>118</v>
      </c>
    </row>
    <row r="136" s="13" customFormat="1">
      <c r="A136" s="13"/>
      <c r="B136" s="225"/>
      <c r="C136" s="226"/>
      <c r="D136" s="227" t="s">
        <v>129</v>
      </c>
      <c r="E136" s="228" t="s">
        <v>19</v>
      </c>
      <c r="F136" s="229" t="s">
        <v>207</v>
      </c>
      <c r="G136" s="226"/>
      <c r="H136" s="230">
        <v>0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129</v>
      </c>
      <c r="AU136" s="236" t="s">
        <v>80</v>
      </c>
      <c r="AV136" s="13" t="s">
        <v>80</v>
      </c>
      <c r="AW136" s="13" t="s">
        <v>32</v>
      </c>
      <c r="AX136" s="13" t="s">
        <v>70</v>
      </c>
      <c r="AY136" s="236" t="s">
        <v>118</v>
      </c>
    </row>
    <row r="137" s="14" customFormat="1">
      <c r="A137" s="14"/>
      <c r="B137" s="237"/>
      <c r="C137" s="238"/>
      <c r="D137" s="227" t="s">
        <v>129</v>
      </c>
      <c r="E137" s="239" t="s">
        <v>19</v>
      </c>
      <c r="F137" s="240" t="s">
        <v>131</v>
      </c>
      <c r="G137" s="238"/>
      <c r="H137" s="241">
        <v>65.75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129</v>
      </c>
      <c r="AU137" s="247" t="s">
        <v>80</v>
      </c>
      <c r="AV137" s="14" t="s">
        <v>125</v>
      </c>
      <c r="AW137" s="14" t="s">
        <v>32</v>
      </c>
      <c r="AX137" s="14" t="s">
        <v>78</v>
      </c>
      <c r="AY137" s="247" t="s">
        <v>118</v>
      </c>
    </row>
    <row r="138" s="2" customFormat="1" ht="24.15" customHeight="1">
      <c r="A138" s="41"/>
      <c r="B138" s="42"/>
      <c r="C138" s="207" t="s">
        <v>189</v>
      </c>
      <c r="D138" s="207" t="s">
        <v>120</v>
      </c>
      <c r="E138" s="208" t="s">
        <v>235</v>
      </c>
      <c r="F138" s="209" t="s">
        <v>236</v>
      </c>
      <c r="G138" s="210" t="s">
        <v>147</v>
      </c>
      <c r="H138" s="211">
        <v>65.75</v>
      </c>
      <c r="I138" s="212"/>
      <c r="J138" s="213">
        <f>ROUND(I138*H138,2)</f>
        <v>0</v>
      </c>
      <c r="K138" s="209" t="s">
        <v>124</v>
      </c>
      <c r="L138" s="47"/>
      <c r="M138" s="214" t="s">
        <v>19</v>
      </c>
      <c r="N138" s="215" t="s">
        <v>41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125</v>
      </c>
      <c r="AT138" s="218" t="s">
        <v>120</v>
      </c>
      <c r="AU138" s="218" t="s">
        <v>80</v>
      </c>
      <c r="AY138" s="20" t="s">
        <v>118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78</v>
      </c>
      <c r="BK138" s="219">
        <f>ROUND(I138*H138,2)</f>
        <v>0</v>
      </c>
      <c r="BL138" s="20" t="s">
        <v>125</v>
      </c>
      <c r="BM138" s="218" t="s">
        <v>577</v>
      </c>
    </row>
    <row r="139" s="2" customFormat="1">
      <c r="A139" s="41"/>
      <c r="B139" s="42"/>
      <c r="C139" s="43"/>
      <c r="D139" s="220" t="s">
        <v>127</v>
      </c>
      <c r="E139" s="43"/>
      <c r="F139" s="221" t="s">
        <v>238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127</v>
      </c>
      <c r="AU139" s="20" t="s">
        <v>80</v>
      </c>
    </row>
    <row r="140" s="15" customFormat="1">
      <c r="A140" s="15"/>
      <c r="B140" s="248"/>
      <c r="C140" s="249"/>
      <c r="D140" s="227" t="s">
        <v>129</v>
      </c>
      <c r="E140" s="250" t="s">
        <v>19</v>
      </c>
      <c r="F140" s="251" t="s">
        <v>239</v>
      </c>
      <c r="G140" s="249"/>
      <c r="H140" s="250" t="s">
        <v>19</v>
      </c>
      <c r="I140" s="252"/>
      <c r="J140" s="249"/>
      <c r="K140" s="249"/>
      <c r="L140" s="253"/>
      <c r="M140" s="254"/>
      <c r="N140" s="255"/>
      <c r="O140" s="255"/>
      <c r="P140" s="255"/>
      <c r="Q140" s="255"/>
      <c r="R140" s="255"/>
      <c r="S140" s="255"/>
      <c r="T140" s="25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7" t="s">
        <v>129</v>
      </c>
      <c r="AU140" s="257" t="s">
        <v>80</v>
      </c>
      <c r="AV140" s="15" t="s">
        <v>78</v>
      </c>
      <c r="AW140" s="15" t="s">
        <v>32</v>
      </c>
      <c r="AX140" s="15" t="s">
        <v>70</v>
      </c>
      <c r="AY140" s="257" t="s">
        <v>118</v>
      </c>
    </row>
    <row r="141" s="13" customFormat="1">
      <c r="A141" s="13"/>
      <c r="B141" s="225"/>
      <c r="C141" s="226"/>
      <c r="D141" s="227" t="s">
        <v>129</v>
      </c>
      <c r="E141" s="228" t="s">
        <v>19</v>
      </c>
      <c r="F141" s="229" t="s">
        <v>558</v>
      </c>
      <c r="G141" s="226"/>
      <c r="H141" s="230">
        <v>100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129</v>
      </c>
      <c r="AU141" s="236" t="s">
        <v>80</v>
      </c>
      <c r="AV141" s="13" t="s">
        <v>80</v>
      </c>
      <c r="AW141" s="13" t="s">
        <v>32</v>
      </c>
      <c r="AX141" s="13" t="s">
        <v>70</v>
      </c>
      <c r="AY141" s="236" t="s">
        <v>118</v>
      </c>
    </row>
    <row r="142" s="15" customFormat="1">
      <c r="A142" s="15"/>
      <c r="B142" s="248"/>
      <c r="C142" s="249"/>
      <c r="D142" s="227" t="s">
        <v>129</v>
      </c>
      <c r="E142" s="250" t="s">
        <v>19</v>
      </c>
      <c r="F142" s="251" t="s">
        <v>578</v>
      </c>
      <c r="G142" s="249"/>
      <c r="H142" s="250" t="s">
        <v>19</v>
      </c>
      <c r="I142" s="252"/>
      <c r="J142" s="249"/>
      <c r="K142" s="249"/>
      <c r="L142" s="253"/>
      <c r="M142" s="254"/>
      <c r="N142" s="255"/>
      <c r="O142" s="255"/>
      <c r="P142" s="255"/>
      <c r="Q142" s="255"/>
      <c r="R142" s="255"/>
      <c r="S142" s="255"/>
      <c r="T142" s="25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7" t="s">
        <v>129</v>
      </c>
      <c r="AU142" s="257" t="s">
        <v>80</v>
      </c>
      <c r="AV142" s="15" t="s">
        <v>78</v>
      </c>
      <c r="AW142" s="15" t="s">
        <v>32</v>
      </c>
      <c r="AX142" s="15" t="s">
        <v>70</v>
      </c>
      <c r="AY142" s="257" t="s">
        <v>118</v>
      </c>
    </row>
    <row r="143" s="13" customFormat="1">
      <c r="A143" s="13"/>
      <c r="B143" s="225"/>
      <c r="C143" s="226"/>
      <c r="D143" s="227" t="s">
        <v>129</v>
      </c>
      <c r="E143" s="228" t="s">
        <v>19</v>
      </c>
      <c r="F143" s="229" t="s">
        <v>579</v>
      </c>
      <c r="G143" s="226"/>
      <c r="H143" s="230">
        <v>-4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129</v>
      </c>
      <c r="AU143" s="236" t="s">
        <v>80</v>
      </c>
      <c r="AV143" s="13" t="s">
        <v>80</v>
      </c>
      <c r="AW143" s="13" t="s">
        <v>32</v>
      </c>
      <c r="AX143" s="13" t="s">
        <v>70</v>
      </c>
      <c r="AY143" s="236" t="s">
        <v>118</v>
      </c>
    </row>
    <row r="144" s="13" customFormat="1">
      <c r="A144" s="13"/>
      <c r="B144" s="225"/>
      <c r="C144" s="226"/>
      <c r="D144" s="227" t="s">
        <v>129</v>
      </c>
      <c r="E144" s="228" t="s">
        <v>19</v>
      </c>
      <c r="F144" s="229" t="s">
        <v>580</v>
      </c>
      <c r="G144" s="226"/>
      <c r="H144" s="230">
        <v>-30.25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129</v>
      </c>
      <c r="AU144" s="236" t="s">
        <v>80</v>
      </c>
      <c r="AV144" s="13" t="s">
        <v>80</v>
      </c>
      <c r="AW144" s="13" t="s">
        <v>32</v>
      </c>
      <c r="AX144" s="13" t="s">
        <v>70</v>
      </c>
      <c r="AY144" s="236" t="s">
        <v>118</v>
      </c>
    </row>
    <row r="145" s="14" customFormat="1">
      <c r="A145" s="14"/>
      <c r="B145" s="237"/>
      <c r="C145" s="238"/>
      <c r="D145" s="227" t="s">
        <v>129</v>
      </c>
      <c r="E145" s="239" t="s">
        <v>19</v>
      </c>
      <c r="F145" s="240" t="s">
        <v>131</v>
      </c>
      <c r="G145" s="238"/>
      <c r="H145" s="241">
        <v>65.75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129</v>
      </c>
      <c r="AU145" s="247" t="s">
        <v>80</v>
      </c>
      <c r="AV145" s="14" t="s">
        <v>125</v>
      </c>
      <c r="AW145" s="14" t="s">
        <v>32</v>
      </c>
      <c r="AX145" s="14" t="s">
        <v>78</v>
      </c>
      <c r="AY145" s="247" t="s">
        <v>118</v>
      </c>
    </row>
    <row r="146" s="12" customFormat="1" ht="22.8" customHeight="1">
      <c r="A146" s="12"/>
      <c r="B146" s="191"/>
      <c r="C146" s="192"/>
      <c r="D146" s="193" t="s">
        <v>69</v>
      </c>
      <c r="E146" s="205" t="s">
        <v>80</v>
      </c>
      <c r="F146" s="205" t="s">
        <v>581</v>
      </c>
      <c r="G146" s="192"/>
      <c r="H146" s="192"/>
      <c r="I146" s="195"/>
      <c r="J146" s="206">
        <f>BK146</f>
        <v>0</v>
      </c>
      <c r="K146" s="192"/>
      <c r="L146" s="197"/>
      <c r="M146" s="198"/>
      <c r="N146" s="199"/>
      <c r="O146" s="199"/>
      <c r="P146" s="200">
        <f>SUM(P147:P156)</f>
        <v>0</v>
      </c>
      <c r="Q146" s="199"/>
      <c r="R146" s="200">
        <f>SUM(R147:R156)</f>
        <v>8.6510759999999998</v>
      </c>
      <c r="S146" s="199"/>
      <c r="T146" s="201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2" t="s">
        <v>78</v>
      </c>
      <c r="AT146" s="203" t="s">
        <v>69</v>
      </c>
      <c r="AU146" s="203" t="s">
        <v>78</v>
      </c>
      <c r="AY146" s="202" t="s">
        <v>118</v>
      </c>
      <c r="BK146" s="204">
        <f>SUM(BK147:BK156)</f>
        <v>0</v>
      </c>
    </row>
    <row r="147" s="2" customFormat="1" ht="24.15" customHeight="1">
      <c r="A147" s="41"/>
      <c r="B147" s="42"/>
      <c r="C147" s="207" t="s">
        <v>194</v>
      </c>
      <c r="D147" s="207" t="s">
        <v>120</v>
      </c>
      <c r="E147" s="208" t="s">
        <v>582</v>
      </c>
      <c r="F147" s="209" t="s">
        <v>583</v>
      </c>
      <c r="G147" s="210" t="s">
        <v>123</v>
      </c>
      <c r="H147" s="211">
        <v>16</v>
      </c>
      <c r="I147" s="212"/>
      <c r="J147" s="213">
        <f>ROUND(I147*H147,2)</f>
        <v>0</v>
      </c>
      <c r="K147" s="209" t="s">
        <v>124</v>
      </c>
      <c r="L147" s="47"/>
      <c r="M147" s="214" t="s">
        <v>19</v>
      </c>
      <c r="N147" s="215" t="s">
        <v>41</v>
      </c>
      <c r="O147" s="87"/>
      <c r="P147" s="216">
        <f>O147*H147</f>
        <v>0</v>
      </c>
      <c r="Q147" s="216">
        <v>0.00010000000000000001</v>
      </c>
      <c r="R147" s="216">
        <f>Q147*H147</f>
        <v>0.0016000000000000001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125</v>
      </c>
      <c r="AT147" s="218" t="s">
        <v>120</v>
      </c>
      <c r="AU147" s="218" t="s">
        <v>80</v>
      </c>
      <c r="AY147" s="20" t="s">
        <v>118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78</v>
      </c>
      <c r="BK147" s="219">
        <f>ROUND(I147*H147,2)</f>
        <v>0</v>
      </c>
      <c r="BL147" s="20" t="s">
        <v>125</v>
      </c>
      <c r="BM147" s="218" t="s">
        <v>584</v>
      </c>
    </row>
    <row r="148" s="2" customFormat="1">
      <c r="A148" s="41"/>
      <c r="B148" s="42"/>
      <c r="C148" s="43"/>
      <c r="D148" s="220" t="s">
        <v>127</v>
      </c>
      <c r="E148" s="43"/>
      <c r="F148" s="221" t="s">
        <v>585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127</v>
      </c>
      <c r="AU148" s="20" t="s">
        <v>80</v>
      </c>
    </row>
    <row r="149" s="13" customFormat="1">
      <c r="A149" s="13"/>
      <c r="B149" s="225"/>
      <c r="C149" s="226"/>
      <c r="D149" s="227" t="s">
        <v>129</v>
      </c>
      <c r="E149" s="228" t="s">
        <v>19</v>
      </c>
      <c r="F149" s="229" t="s">
        <v>586</v>
      </c>
      <c r="G149" s="226"/>
      <c r="H149" s="230">
        <v>16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129</v>
      </c>
      <c r="AU149" s="236" t="s">
        <v>80</v>
      </c>
      <c r="AV149" s="13" t="s">
        <v>80</v>
      </c>
      <c r="AW149" s="13" t="s">
        <v>32</v>
      </c>
      <c r="AX149" s="13" t="s">
        <v>70</v>
      </c>
      <c r="AY149" s="236" t="s">
        <v>118</v>
      </c>
    </row>
    <row r="150" s="14" customFormat="1">
      <c r="A150" s="14"/>
      <c r="B150" s="237"/>
      <c r="C150" s="238"/>
      <c r="D150" s="227" t="s">
        <v>129</v>
      </c>
      <c r="E150" s="239" t="s">
        <v>19</v>
      </c>
      <c r="F150" s="240" t="s">
        <v>131</v>
      </c>
      <c r="G150" s="238"/>
      <c r="H150" s="241">
        <v>16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129</v>
      </c>
      <c r="AU150" s="247" t="s">
        <v>80</v>
      </c>
      <c r="AV150" s="14" t="s">
        <v>125</v>
      </c>
      <c r="AW150" s="14" t="s">
        <v>32</v>
      </c>
      <c r="AX150" s="14" t="s">
        <v>78</v>
      </c>
      <c r="AY150" s="247" t="s">
        <v>118</v>
      </c>
    </row>
    <row r="151" s="2" customFormat="1" ht="16.5" customHeight="1">
      <c r="A151" s="41"/>
      <c r="B151" s="42"/>
      <c r="C151" s="269" t="s">
        <v>199</v>
      </c>
      <c r="D151" s="269" t="s">
        <v>252</v>
      </c>
      <c r="E151" s="270" t="s">
        <v>587</v>
      </c>
      <c r="F151" s="271" t="s">
        <v>588</v>
      </c>
      <c r="G151" s="272" t="s">
        <v>123</v>
      </c>
      <c r="H151" s="273">
        <v>18.952000000000002</v>
      </c>
      <c r="I151" s="274"/>
      <c r="J151" s="275">
        <f>ROUND(I151*H151,2)</f>
        <v>0</v>
      </c>
      <c r="K151" s="271" t="s">
        <v>124</v>
      </c>
      <c r="L151" s="276"/>
      <c r="M151" s="277" t="s">
        <v>19</v>
      </c>
      <c r="N151" s="278" t="s">
        <v>41</v>
      </c>
      <c r="O151" s="87"/>
      <c r="P151" s="216">
        <f>O151*H151</f>
        <v>0</v>
      </c>
      <c r="Q151" s="216">
        <v>0.00050000000000000001</v>
      </c>
      <c r="R151" s="216">
        <f>Q151*H151</f>
        <v>0.0094760000000000018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180</v>
      </c>
      <c r="AT151" s="218" t="s">
        <v>252</v>
      </c>
      <c r="AU151" s="218" t="s">
        <v>80</v>
      </c>
      <c r="AY151" s="20" t="s">
        <v>118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78</v>
      </c>
      <c r="BK151" s="219">
        <f>ROUND(I151*H151,2)</f>
        <v>0</v>
      </c>
      <c r="BL151" s="20" t="s">
        <v>125</v>
      </c>
      <c r="BM151" s="218" t="s">
        <v>589</v>
      </c>
    </row>
    <row r="152" s="13" customFormat="1">
      <c r="A152" s="13"/>
      <c r="B152" s="225"/>
      <c r="C152" s="226"/>
      <c r="D152" s="227" t="s">
        <v>129</v>
      </c>
      <c r="E152" s="226"/>
      <c r="F152" s="229" t="s">
        <v>590</v>
      </c>
      <c r="G152" s="226"/>
      <c r="H152" s="230">
        <v>18.952000000000002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129</v>
      </c>
      <c r="AU152" s="236" t="s">
        <v>80</v>
      </c>
      <c r="AV152" s="13" t="s">
        <v>80</v>
      </c>
      <c r="AW152" s="13" t="s">
        <v>4</v>
      </c>
      <c r="AX152" s="13" t="s">
        <v>78</v>
      </c>
      <c r="AY152" s="236" t="s">
        <v>118</v>
      </c>
    </row>
    <row r="153" s="2" customFormat="1" ht="16.5" customHeight="1">
      <c r="A153" s="41"/>
      <c r="B153" s="42"/>
      <c r="C153" s="207" t="s">
        <v>8</v>
      </c>
      <c r="D153" s="207" t="s">
        <v>120</v>
      </c>
      <c r="E153" s="208" t="s">
        <v>591</v>
      </c>
      <c r="F153" s="209" t="s">
        <v>592</v>
      </c>
      <c r="G153" s="210" t="s">
        <v>147</v>
      </c>
      <c r="H153" s="211">
        <v>4</v>
      </c>
      <c r="I153" s="212"/>
      <c r="J153" s="213">
        <f>ROUND(I153*H153,2)</f>
        <v>0</v>
      </c>
      <c r="K153" s="209" t="s">
        <v>124</v>
      </c>
      <c r="L153" s="47"/>
      <c r="M153" s="214" t="s">
        <v>19</v>
      </c>
      <c r="N153" s="215" t="s">
        <v>41</v>
      </c>
      <c r="O153" s="87"/>
      <c r="P153" s="216">
        <f>O153*H153</f>
        <v>0</v>
      </c>
      <c r="Q153" s="216">
        <v>2.1600000000000001</v>
      </c>
      <c r="R153" s="216">
        <f>Q153*H153</f>
        <v>8.6400000000000006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125</v>
      </c>
      <c r="AT153" s="218" t="s">
        <v>120</v>
      </c>
      <c r="AU153" s="218" t="s">
        <v>80</v>
      </c>
      <c r="AY153" s="20" t="s">
        <v>118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78</v>
      </c>
      <c r="BK153" s="219">
        <f>ROUND(I153*H153,2)</f>
        <v>0</v>
      </c>
      <c r="BL153" s="20" t="s">
        <v>125</v>
      </c>
      <c r="BM153" s="218" t="s">
        <v>593</v>
      </c>
    </row>
    <row r="154" s="2" customFormat="1">
      <c r="A154" s="41"/>
      <c r="B154" s="42"/>
      <c r="C154" s="43"/>
      <c r="D154" s="220" t="s">
        <v>127</v>
      </c>
      <c r="E154" s="43"/>
      <c r="F154" s="221" t="s">
        <v>594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127</v>
      </c>
      <c r="AU154" s="20" t="s">
        <v>80</v>
      </c>
    </row>
    <row r="155" s="13" customFormat="1">
      <c r="A155" s="13"/>
      <c r="B155" s="225"/>
      <c r="C155" s="226"/>
      <c r="D155" s="227" t="s">
        <v>129</v>
      </c>
      <c r="E155" s="228" t="s">
        <v>19</v>
      </c>
      <c r="F155" s="229" t="s">
        <v>595</v>
      </c>
      <c r="G155" s="226"/>
      <c r="H155" s="230">
        <v>4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129</v>
      </c>
      <c r="AU155" s="236" t="s">
        <v>80</v>
      </c>
      <c r="AV155" s="13" t="s">
        <v>80</v>
      </c>
      <c r="AW155" s="13" t="s">
        <v>32</v>
      </c>
      <c r="AX155" s="13" t="s">
        <v>70</v>
      </c>
      <c r="AY155" s="236" t="s">
        <v>118</v>
      </c>
    </row>
    <row r="156" s="14" customFormat="1">
      <c r="A156" s="14"/>
      <c r="B156" s="237"/>
      <c r="C156" s="238"/>
      <c r="D156" s="227" t="s">
        <v>129</v>
      </c>
      <c r="E156" s="239" t="s">
        <v>19</v>
      </c>
      <c r="F156" s="240" t="s">
        <v>131</v>
      </c>
      <c r="G156" s="238"/>
      <c r="H156" s="241">
        <v>4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129</v>
      </c>
      <c r="AU156" s="247" t="s">
        <v>80</v>
      </c>
      <c r="AV156" s="14" t="s">
        <v>125</v>
      </c>
      <c r="AW156" s="14" t="s">
        <v>32</v>
      </c>
      <c r="AX156" s="14" t="s">
        <v>78</v>
      </c>
      <c r="AY156" s="247" t="s">
        <v>118</v>
      </c>
    </row>
    <row r="157" s="12" customFormat="1" ht="22.8" customHeight="1">
      <c r="A157" s="12"/>
      <c r="B157" s="191"/>
      <c r="C157" s="192"/>
      <c r="D157" s="193" t="s">
        <v>69</v>
      </c>
      <c r="E157" s="205" t="s">
        <v>139</v>
      </c>
      <c r="F157" s="205" t="s">
        <v>596</v>
      </c>
      <c r="G157" s="192"/>
      <c r="H157" s="192"/>
      <c r="I157" s="195"/>
      <c r="J157" s="206">
        <f>BK157</f>
        <v>0</v>
      </c>
      <c r="K157" s="192"/>
      <c r="L157" s="197"/>
      <c r="M157" s="198"/>
      <c r="N157" s="199"/>
      <c r="O157" s="199"/>
      <c r="P157" s="200">
        <f>SUM(P158:P160)</f>
        <v>0</v>
      </c>
      <c r="Q157" s="199"/>
      <c r="R157" s="200">
        <f>SUM(R158:R160)</f>
        <v>0</v>
      </c>
      <c r="S157" s="199"/>
      <c r="T157" s="201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2" t="s">
        <v>78</v>
      </c>
      <c r="AT157" s="203" t="s">
        <v>69</v>
      </c>
      <c r="AU157" s="203" t="s">
        <v>78</v>
      </c>
      <c r="AY157" s="202" t="s">
        <v>118</v>
      </c>
      <c r="BK157" s="204">
        <f>SUM(BK158:BK160)</f>
        <v>0</v>
      </c>
    </row>
    <row r="158" s="2" customFormat="1" ht="33" customHeight="1">
      <c r="A158" s="41"/>
      <c r="B158" s="42"/>
      <c r="C158" s="207" t="s">
        <v>214</v>
      </c>
      <c r="D158" s="207" t="s">
        <v>120</v>
      </c>
      <c r="E158" s="208" t="s">
        <v>597</v>
      </c>
      <c r="F158" s="209" t="s">
        <v>598</v>
      </c>
      <c r="G158" s="210" t="s">
        <v>599</v>
      </c>
      <c r="H158" s="211">
        <v>1</v>
      </c>
      <c r="I158" s="212"/>
      <c r="J158" s="213">
        <f>ROUND(I158*H158,2)</f>
        <v>0</v>
      </c>
      <c r="K158" s="209" t="s">
        <v>19</v>
      </c>
      <c r="L158" s="47"/>
      <c r="M158" s="214" t="s">
        <v>19</v>
      </c>
      <c r="N158" s="215" t="s">
        <v>41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125</v>
      </c>
      <c r="AT158" s="218" t="s">
        <v>120</v>
      </c>
      <c r="AU158" s="218" t="s">
        <v>80</v>
      </c>
      <c r="AY158" s="20" t="s">
        <v>118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78</v>
      </c>
      <c r="BK158" s="219">
        <f>ROUND(I158*H158,2)</f>
        <v>0</v>
      </c>
      <c r="BL158" s="20" t="s">
        <v>125</v>
      </c>
      <c r="BM158" s="218" t="s">
        <v>600</v>
      </c>
    </row>
    <row r="159" s="13" customFormat="1">
      <c r="A159" s="13"/>
      <c r="B159" s="225"/>
      <c r="C159" s="226"/>
      <c r="D159" s="227" t="s">
        <v>129</v>
      </c>
      <c r="E159" s="228" t="s">
        <v>19</v>
      </c>
      <c r="F159" s="229" t="s">
        <v>601</v>
      </c>
      <c r="G159" s="226"/>
      <c r="H159" s="230">
        <v>1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129</v>
      </c>
      <c r="AU159" s="236" t="s">
        <v>80</v>
      </c>
      <c r="AV159" s="13" t="s">
        <v>80</v>
      </c>
      <c r="AW159" s="13" t="s">
        <v>32</v>
      </c>
      <c r="AX159" s="13" t="s">
        <v>70</v>
      </c>
      <c r="AY159" s="236" t="s">
        <v>118</v>
      </c>
    </row>
    <row r="160" s="14" customFormat="1">
      <c r="A160" s="14"/>
      <c r="B160" s="237"/>
      <c r="C160" s="238"/>
      <c r="D160" s="227" t="s">
        <v>129</v>
      </c>
      <c r="E160" s="239" t="s">
        <v>19</v>
      </c>
      <c r="F160" s="240" t="s">
        <v>131</v>
      </c>
      <c r="G160" s="238"/>
      <c r="H160" s="241">
        <v>1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129</v>
      </c>
      <c r="AU160" s="247" t="s">
        <v>80</v>
      </c>
      <c r="AV160" s="14" t="s">
        <v>125</v>
      </c>
      <c r="AW160" s="14" t="s">
        <v>32</v>
      </c>
      <c r="AX160" s="14" t="s">
        <v>78</v>
      </c>
      <c r="AY160" s="247" t="s">
        <v>118</v>
      </c>
    </row>
    <row r="161" s="12" customFormat="1" ht="22.8" customHeight="1">
      <c r="A161" s="12"/>
      <c r="B161" s="191"/>
      <c r="C161" s="192"/>
      <c r="D161" s="193" t="s">
        <v>69</v>
      </c>
      <c r="E161" s="205" t="s">
        <v>125</v>
      </c>
      <c r="F161" s="205" t="s">
        <v>294</v>
      </c>
      <c r="G161" s="192"/>
      <c r="H161" s="192"/>
      <c r="I161" s="195"/>
      <c r="J161" s="206">
        <f>BK161</f>
        <v>0</v>
      </c>
      <c r="K161" s="192"/>
      <c r="L161" s="197"/>
      <c r="M161" s="198"/>
      <c r="N161" s="199"/>
      <c r="O161" s="199"/>
      <c r="P161" s="200">
        <f>SUM(P162:P172)</f>
        <v>0</v>
      </c>
      <c r="Q161" s="199"/>
      <c r="R161" s="200">
        <f>SUM(R162:R172)</f>
        <v>0.24883599999999997</v>
      </c>
      <c r="S161" s="199"/>
      <c r="T161" s="201">
        <f>SUM(T162:T172)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2" t="s">
        <v>78</v>
      </c>
      <c r="AT161" s="203" t="s">
        <v>69</v>
      </c>
      <c r="AU161" s="203" t="s">
        <v>78</v>
      </c>
      <c r="AY161" s="202" t="s">
        <v>118</v>
      </c>
      <c r="BK161" s="204">
        <f>SUM(BK162:BK172)</f>
        <v>0</v>
      </c>
    </row>
    <row r="162" s="2" customFormat="1" ht="16.5" customHeight="1">
      <c r="A162" s="41"/>
      <c r="B162" s="42"/>
      <c r="C162" s="207" t="s">
        <v>220</v>
      </c>
      <c r="D162" s="207" t="s">
        <v>120</v>
      </c>
      <c r="E162" s="208" t="s">
        <v>313</v>
      </c>
      <c r="F162" s="209" t="s">
        <v>314</v>
      </c>
      <c r="G162" s="210" t="s">
        <v>304</v>
      </c>
      <c r="H162" s="211">
        <v>2</v>
      </c>
      <c r="I162" s="212"/>
      <c r="J162" s="213">
        <f>ROUND(I162*H162,2)</f>
        <v>0</v>
      </c>
      <c r="K162" s="209" t="s">
        <v>124</v>
      </c>
      <c r="L162" s="47"/>
      <c r="M162" s="214" t="s">
        <v>19</v>
      </c>
      <c r="N162" s="215" t="s">
        <v>41</v>
      </c>
      <c r="O162" s="87"/>
      <c r="P162" s="216">
        <f>O162*H162</f>
        <v>0</v>
      </c>
      <c r="Q162" s="216">
        <v>0.087417999999999996</v>
      </c>
      <c r="R162" s="216">
        <f>Q162*H162</f>
        <v>0.17483599999999999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125</v>
      </c>
      <c r="AT162" s="218" t="s">
        <v>120</v>
      </c>
      <c r="AU162" s="218" t="s">
        <v>80</v>
      </c>
      <c r="AY162" s="20" t="s">
        <v>118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78</v>
      </c>
      <c r="BK162" s="219">
        <f>ROUND(I162*H162,2)</f>
        <v>0</v>
      </c>
      <c r="BL162" s="20" t="s">
        <v>125</v>
      </c>
      <c r="BM162" s="218" t="s">
        <v>602</v>
      </c>
    </row>
    <row r="163" s="2" customFormat="1">
      <c r="A163" s="41"/>
      <c r="B163" s="42"/>
      <c r="C163" s="43"/>
      <c r="D163" s="220" t="s">
        <v>127</v>
      </c>
      <c r="E163" s="43"/>
      <c r="F163" s="221" t="s">
        <v>316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127</v>
      </c>
      <c r="AU163" s="20" t="s">
        <v>80</v>
      </c>
    </row>
    <row r="164" s="13" customFormat="1">
      <c r="A164" s="13"/>
      <c r="B164" s="225"/>
      <c r="C164" s="226"/>
      <c r="D164" s="227" t="s">
        <v>129</v>
      </c>
      <c r="E164" s="228" t="s">
        <v>19</v>
      </c>
      <c r="F164" s="229" t="s">
        <v>603</v>
      </c>
      <c r="G164" s="226"/>
      <c r="H164" s="230">
        <v>1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129</v>
      </c>
      <c r="AU164" s="236" t="s">
        <v>80</v>
      </c>
      <c r="AV164" s="13" t="s">
        <v>80</v>
      </c>
      <c r="AW164" s="13" t="s">
        <v>32</v>
      </c>
      <c r="AX164" s="13" t="s">
        <v>70</v>
      </c>
      <c r="AY164" s="236" t="s">
        <v>118</v>
      </c>
    </row>
    <row r="165" s="13" customFormat="1">
      <c r="A165" s="13"/>
      <c r="B165" s="225"/>
      <c r="C165" s="226"/>
      <c r="D165" s="227" t="s">
        <v>129</v>
      </c>
      <c r="E165" s="228" t="s">
        <v>19</v>
      </c>
      <c r="F165" s="229" t="s">
        <v>604</v>
      </c>
      <c r="G165" s="226"/>
      <c r="H165" s="230">
        <v>1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129</v>
      </c>
      <c r="AU165" s="236" t="s">
        <v>80</v>
      </c>
      <c r="AV165" s="13" t="s">
        <v>80</v>
      </c>
      <c r="AW165" s="13" t="s">
        <v>32</v>
      </c>
      <c r="AX165" s="13" t="s">
        <v>70</v>
      </c>
      <c r="AY165" s="236" t="s">
        <v>118</v>
      </c>
    </row>
    <row r="166" s="14" customFormat="1">
      <c r="A166" s="14"/>
      <c r="B166" s="237"/>
      <c r="C166" s="238"/>
      <c r="D166" s="227" t="s">
        <v>129</v>
      </c>
      <c r="E166" s="239" t="s">
        <v>19</v>
      </c>
      <c r="F166" s="240" t="s">
        <v>131</v>
      </c>
      <c r="G166" s="238"/>
      <c r="H166" s="241">
        <v>2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129</v>
      </c>
      <c r="AU166" s="247" t="s">
        <v>80</v>
      </c>
      <c r="AV166" s="14" t="s">
        <v>125</v>
      </c>
      <c r="AW166" s="14" t="s">
        <v>32</v>
      </c>
      <c r="AX166" s="14" t="s">
        <v>78</v>
      </c>
      <c r="AY166" s="247" t="s">
        <v>118</v>
      </c>
    </row>
    <row r="167" s="2" customFormat="1" ht="16.5" customHeight="1">
      <c r="A167" s="41"/>
      <c r="B167" s="42"/>
      <c r="C167" s="269" t="s">
        <v>228</v>
      </c>
      <c r="D167" s="269" t="s">
        <v>252</v>
      </c>
      <c r="E167" s="270" t="s">
        <v>605</v>
      </c>
      <c r="F167" s="271" t="s">
        <v>606</v>
      </c>
      <c r="G167" s="272" t="s">
        <v>304</v>
      </c>
      <c r="H167" s="273">
        <v>1</v>
      </c>
      <c r="I167" s="274"/>
      <c r="J167" s="275">
        <f>ROUND(I167*H167,2)</f>
        <v>0</v>
      </c>
      <c r="K167" s="271" t="s">
        <v>124</v>
      </c>
      <c r="L167" s="276"/>
      <c r="M167" s="277" t="s">
        <v>19</v>
      </c>
      <c r="N167" s="278" t="s">
        <v>41</v>
      </c>
      <c r="O167" s="87"/>
      <c r="P167" s="216">
        <f>O167*H167</f>
        <v>0</v>
      </c>
      <c r="Q167" s="216">
        <v>0.021000000000000001</v>
      </c>
      <c r="R167" s="216">
        <f>Q167*H167</f>
        <v>0.021000000000000001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180</v>
      </c>
      <c r="AT167" s="218" t="s">
        <v>252</v>
      </c>
      <c r="AU167" s="218" t="s">
        <v>80</v>
      </c>
      <c r="AY167" s="20" t="s">
        <v>118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78</v>
      </c>
      <c r="BK167" s="219">
        <f>ROUND(I167*H167,2)</f>
        <v>0</v>
      </c>
      <c r="BL167" s="20" t="s">
        <v>125</v>
      </c>
      <c r="BM167" s="218" t="s">
        <v>607</v>
      </c>
    </row>
    <row r="168" s="13" customFormat="1">
      <c r="A168" s="13"/>
      <c r="B168" s="225"/>
      <c r="C168" s="226"/>
      <c r="D168" s="227" t="s">
        <v>129</v>
      </c>
      <c r="E168" s="228" t="s">
        <v>19</v>
      </c>
      <c r="F168" s="229" t="s">
        <v>608</v>
      </c>
      <c r="G168" s="226"/>
      <c r="H168" s="230">
        <v>1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129</v>
      </c>
      <c r="AU168" s="236" t="s">
        <v>80</v>
      </c>
      <c r="AV168" s="13" t="s">
        <v>80</v>
      </c>
      <c r="AW168" s="13" t="s">
        <v>32</v>
      </c>
      <c r="AX168" s="13" t="s">
        <v>70</v>
      </c>
      <c r="AY168" s="236" t="s">
        <v>118</v>
      </c>
    </row>
    <row r="169" s="14" customFormat="1">
      <c r="A169" s="14"/>
      <c r="B169" s="237"/>
      <c r="C169" s="238"/>
      <c r="D169" s="227" t="s">
        <v>129</v>
      </c>
      <c r="E169" s="239" t="s">
        <v>19</v>
      </c>
      <c r="F169" s="240" t="s">
        <v>131</v>
      </c>
      <c r="G169" s="238"/>
      <c r="H169" s="241">
        <v>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129</v>
      </c>
      <c r="AU169" s="247" t="s">
        <v>80</v>
      </c>
      <c r="AV169" s="14" t="s">
        <v>125</v>
      </c>
      <c r="AW169" s="14" t="s">
        <v>32</v>
      </c>
      <c r="AX169" s="14" t="s">
        <v>78</v>
      </c>
      <c r="AY169" s="247" t="s">
        <v>118</v>
      </c>
    </row>
    <row r="170" s="2" customFormat="1" ht="16.5" customHeight="1">
      <c r="A170" s="41"/>
      <c r="B170" s="42"/>
      <c r="C170" s="269" t="s">
        <v>234</v>
      </c>
      <c r="D170" s="269" t="s">
        <v>252</v>
      </c>
      <c r="E170" s="270" t="s">
        <v>329</v>
      </c>
      <c r="F170" s="271" t="s">
        <v>330</v>
      </c>
      <c r="G170" s="272" t="s">
        <v>304</v>
      </c>
      <c r="H170" s="273">
        <v>1</v>
      </c>
      <c r="I170" s="274"/>
      <c r="J170" s="275">
        <f>ROUND(I170*H170,2)</f>
        <v>0</v>
      </c>
      <c r="K170" s="271" t="s">
        <v>124</v>
      </c>
      <c r="L170" s="276"/>
      <c r="M170" s="277" t="s">
        <v>19</v>
      </c>
      <c r="N170" s="278" t="s">
        <v>41</v>
      </c>
      <c r="O170" s="87"/>
      <c r="P170" s="216">
        <f>O170*H170</f>
        <v>0</v>
      </c>
      <c r="Q170" s="216">
        <v>0.052999999999999998</v>
      </c>
      <c r="R170" s="216">
        <f>Q170*H170</f>
        <v>0.052999999999999998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180</v>
      </c>
      <c r="AT170" s="218" t="s">
        <v>252</v>
      </c>
      <c r="AU170" s="218" t="s">
        <v>80</v>
      </c>
      <c r="AY170" s="20" t="s">
        <v>118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78</v>
      </c>
      <c r="BK170" s="219">
        <f>ROUND(I170*H170,2)</f>
        <v>0</v>
      </c>
      <c r="BL170" s="20" t="s">
        <v>125</v>
      </c>
      <c r="BM170" s="218" t="s">
        <v>609</v>
      </c>
    </row>
    <row r="171" s="13" customFormat="1">
      <c r="A171" s="13"/>
      <c r="B171" s="225"/>
      <c r="C171" s="226"/>
      <c r="D171" s="227" t="s">
        <v>129</v>
      </c>
      <c r="E171" s="228" t="s">
        <v>19</v>
      </c>
      <c r="F171" s="229" t="s">
        <v>604</v>
      </c>
      <c r="G171" s="226"/>
      <c r="H171" s="230">
        <v>1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129</v>
      </c>
      <c r="AU171" s="236" t="s">
        <v>80</v>
      </c>
      <c r="AV171" s="13" t="s">
        <v>80</v>
      </c>
      <c r="AW171" s="13" t="s">
        <v>32</v>
      </c>
      <c r="AX171" s="13" t="s">
        <v>70</v>
      </c>
      <c r="AY171" s="236" t="s">
        <v>118</v>
      </c>
    </row>
    <row r="172" s="14" customFormat="1">
      <c r="A172" s="14"/>
      <c r="B172" s="237"/>
      <c r="C172" s="238"/>
      <c r="D172" s="227" t="s">
        <v>129</v>
      </c>
      <c r="E172" s="239" t="s">
        <v>19</v>
      </c>
      <c r="F172" s="240" t="s">
        <v>131</v>
      </c>
      <c r="G172" s="238"/>
      <c r="H172" s="241">
        <v>1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129</v>
      </c>
      <c r="AU172" s="247" t="s">
        <v>80</v>
      </c>
      <c r="AV172" s="14" t="s">
        <v>125</v>
      </c>
      <c r="AW172" s="14" t="s">
        <v>32</v>
      </c>
      <c r="AX172" s="14" t="s">
        <v>78</v>
      </c>
      <c r="AY172" s="247" t="s">
        <v>118</v>
      </c>
    </row>
    <row r="173" s="12" customFormat="1" ht="22.8" customHeight="1">
      <c r="A173" s="12"/>
      <c r="B173" s="191"/>
      <c r="C173" s="192"/>
      <c r="D173" s="193" t="s">
        <v>69</v>
      </c>
      <c r="E173" s="205" t="s">
        <v>180</v>
      </c>
      <c r="F173" s="205" t="s">
        <v>355</v>
      </c>
      <c r="G173" s="192"/>
      <c r="H173" s="192"/>
      <c r="I173" s="195"/>
      <c r="J173" s="206">
        <f>BK173</f>
        <v>0</v>
      </c>
      <c r="K173" s="192"/>
      <c r="L173" s="197"/>
      <c r="M173" s="198"/>
      <c r="N173" s="199"/>
      <c r="O173" s="199"/>
      <c r="P173" s="200">
        <f>SUM(P174:P193)</f>
        <v>0</v>
      </c>
      <c r="Q173" s="199"/>
      <c r="R173" s="200">
        <f>SUM(R174:R193)</f>
        <v>1.596374</v>
      </c>
      <c r="S173" s="199"/>
      <c r="T173" s="201">
        <f>SUM(T174:T193)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2" t="s">
        <v>78</v>
      </c>
      <c r="AT173" s="203" t="s">
        <v>69</v>
      </c>
      <c r="AU173" s="203" t="s">
        <v>78</v>
      </c>
      <c r="AY173" s="202" t="s">
        <v>118</v>
      </c>
      <c r="BK173" s="204">
        <f>SUM(BK174:BK193)</f>
        <v>0</v>
      </c>
    </row>
    <row r="174" s="2" customFormat="1" ht="16.5" customHeight="1">
      <c r="A174" s="41"/>
      <c r="B174" s="42"/>
      <c r="C174" s="207" t="s">
        <v>243</v>
      </c>
      <c r="D174" s="207" t="s">
        <v>120</v>
      </c>
      <c r="E174" s="208" t="s">
        <v>399</v>
      </c>
      <c r="F174" s="209" t="s">
        <v>400</v>
      </c>
      <c r="G174" s="210" t="s">
        <v>304</v>
      </c>
      <c r="H174" s="211">
        <v>1</v>
      </c>
      <c r="I174" s="212"/>
      <c r="J174" s="213">
        <f>ROUND(I174*H174,2)</f>
        <v>0</v>
      </c>
      <c r="K174" s="209" t="s">
        <v>124</v>
      </c>
      <c r="L174" s="47"/>
      <c r="M174" s="214" t="s">
        <v>19</v>
      </c>
      <c r="N174" s="215" t="s">
        <v>41</v>
      </c>
      <c r="O174" s="87"/>
      <c r="P174" s="216">
        <f>O174*H174</f>
        <v>0</v>
      </c>
      <c r="Q174" s="216">
        <v>0.0098899999999999995</v>
      </c>
      <c r="R174" s="216">
        <f>Q174*H174</f>
        <v>0.0098899999999999995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125</v>
      </c>
      <c r="AT174" s="218" t="s">
        <v>120</v>
      </c>
      <c r="AU174" s="218" t="s">
        <v>80</v>
      </c>
      <c r="AY174" s="20" t="s">
        <v>118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78</v>
      </c>
      <c r="BK174" s="219">
        <f>ROUND(I174*H174,2)</f>
        <v>0</v>
      </c>
      <c r="BL174" s="20" t="s">
        <v>125</v>
      </c>
      <c r="BM174" s="218" t="s">
        <v>610</v>
      </c>
    </row>
    <row r="175" s="2" customFormat="1">
      <c r="A175" s="41"/>
      <c r="B175" s="42"/>
      <c r="C175" s="43"/>
      <c r="D175" s="220" t="s">
        <v>127</v>
      </c>
      <c r="E175" s="43"/>
      <c r="F175" s="221" t="s">
        <v>402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127</v>
      </c>
      <c r="AU175" s="20" t="s">
        <v>80</v>
      </c>
    </row>
    <row r="176" s="13" customFormat="1">
      <c r="A176" s="13"/>
      <c r="B176" s="225"/>
      <c r="C176" s="226"/>
      <c r="D176" s="227" t="s">
        <v>129</v>
      </c>
      <c r="E176" s="228" t="s">
        <v>19</v>
      </c>
      <c r="F176" s="229" t="s">
        <v>611</v>
      </c>
      <c r="G176" s="226"/>
      <c r="H176" s="230">
        <v>1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129</v>
      </c>
      <c r="AU176" s="236" t="s">
        <v>80</v>
      </c>
      <c r="AV176" s="13" t="s">
        <v>80</v>
      </c>
      <c r="AW176" s="13" t="s">
        <v>32</v>
      </c>
      <c r="AX176" s="13" t="s">
        <v>70</v>
      </c>
      <c r="AY176" s="236" t="s">
        <v>118</v>
      </c>
    </row>
    <row r="177" s="14" customFormat="1">
      <c r="A177" s="14"/>
      <c r="B177" s="237"/>
      <c r="C177" s="238"/>
      <c r="D177" s="227" t="s">
        <v>129</v>
      </c>
      <c r="E177" s="239" t="s">
        <v>19</v>
      </c>
      <c r="F177" s="240" t="s">
        <v>131</v>
      </c>
      <c r="G177" s="238"/>
      <c r="H177" s="241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129</v>
      </c>
      <c r="AU177" s="247" t="s">
        <v>80</v>
      </c>
      <c r="AV177" s="14" t="s">
        <v>125</v>
      </c>
      <c r="AW177" s="14" t="s">
        <v>32</v>
      </c>
      <c r="AX177" s="14" t="s">
        <v>78</v>
      </c>
      <c r="AY177" s="247" t="s">
        <v>118</v>
      </c>
    </row>
    <row r="178" s="2" customFormat="1" ht="16.5" customHeight="1">
      <c r="A178" s="41"/>
      <c r="B178" s="42"/>
      <c r="C178" s="269" t="s">
        <v>251</v>
      </c>
      <c r="D178" s="269" t="s">
        <v>252</v>
      </c>
      <c r="E178" s="270" t="s">
        <v>405</v>
      </c>
      <c r="F178" s="271" t="s">
        <v>406</v>
      </c>
      <c r="G178" s="272" t="s">
        <v>304</v>
      </c>
      <c r="H178" s="273">
        <v>1</v>
      </c>
      <c r="I178" s="274"/>
      <c r="J178" s="275">
        <f>ROUND(I178*H178,2)</f>
        <v>0</v>
      </c>
      <c r="K178" s="271" t="s">
        <v>124</v>
      </c>
      <c r="L178" s="276"/>
      <c r="M178" s="277" t="s">
        <v>19</v>
      </c>
      <c r="N178" s="278" t="s">
        <v>41</v>
      </c>
      <c r="O178" s="87"/>
      <c r="P178" s="216">
        <f>O178*H178</f>
        <v>0</v>
      </c>
      <c r="Q178" s="216">
        <v>0.254</v>
      </c>
      <c r="R178" s="216">
        <f>Q178*H178</f>
        <v>0.254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180</v>
      </c>
      <c r="AT178" s="218" t="s">
        <v>252</v>
      </c>
      <c r="AU178" s="218" t="s">
        <v>80</v>
      </c>
      <c r="AY178" s="20" t="s">
        <v>118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78</v>
      </c>
      <c r="BK178" s="219">
        <f>ROUND(I178*H178,2)</f>
        <v>0</v>
      </c>
      <c r="BL178" s="20" t="s">
        <v>125</v>
      </c>
      <c r="BM178" s="218" t="s">
        <v>612</v>
      </c>
    </row>
    <row r="179" s="2" customFormat="1" ht="16.5" customHeight="1">
      <c r="A179" s="41"/>
      <c r="B179" s="42"/>
      <c r="C179" s="207" t="s">
        <v>257</v>
      </c>
      <c r="D179" s="207" t="s">
        <v>120</v>
      </c>
      <c r="E179" s="208" t="s">
        <v>419</v>
      </c>
      <c r="F179" s="209" t="s">
        <v>420</v>
      </c>
      <c r="G179" s="210" t="s">
        <v>304</v>
      </c>
      <c r="H179" s="211">
        <v>1</v>
      </c>
      <c r="I179" s="212"/>
      <c r="J179" s="213">
        <f>ROUND(I179*H179,2)</f>
        <v>0</v>
      </c>
      <c r="K179" s="209" t="s">
        <v>124</v>
      </c>
      <c r="L179" s="47"/>
      <c r="M179" s="214" t="s">
        <v>19</v>
      </c>
      <c r="N179" s="215" t="s">
        <v>41</v>
      </c>
      <c r="O179" s="87"/>
      <c r="P179" s="216">
        <f>O179*H179</f>
        <v>0</v>
      </c>
      <c r="Q179" s="216">
        <v>0.012184</v>
      </c>
      <c r="R179" s="216">
        <f>Q179*H179</f>
        <v>0.012184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125</v>
      </c>
      <c r="AT179" s="218" t="s">
        <v>120</v>
      </c>
      <c r="AU179" s="218" t="s">
        <v>80</v>
      </c>
      <c r="AY179" s="20" t="s">
        <v>118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78</v>
      </c>
      <c r="BK179" s="219">
        <f>ROUND(I179*H179,2)</f>
        <v>0</v>
      </c>
      <c r="BL179" s="20" t="s">
        <v>125</v>
      </c>
      <c r="BM179" s="218" t="s">
        <v>613</v>
      </c>
    </row>
    <row r="180" s="2" customFormat="1">
      <c r="A180" s="41"/>
      <c r="B180" s="42"/>
      <c r="C180" s="43"/>
      <c r="D180" s="220" t="s">
        <v>127</v>
      </c>
      <c r="E180" s="43"/>
      <c r="F180" s="221" t="s">
        <v>422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127</v>
      </c>
      <c r="AU180" s="20" t="s">
        <v>80</v>
      </c>
    </row>
    <row r="181" s="13" customFormat="1">
      <c r="A181" s="13"/>
      <c r="B181" s="225"/>
      <c r="C181" s="226"/>
      <c r="D181" s="227" t="s">
        <v>129</v>
      </c>
      <c r="E181" s="228" t="s">
        <v>19</v>
      </c>
      <c r="F181" s="229" t="s">
        <v>614</v>
      </c>
      <c r="G181" s="226"/>
      <c r="H181" s="230">
        <v>1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129</v>
      </c>
      <c r="AU181" s="236" t="s">
        <v>80</v>
      </c>
      <c r="AV181" s="13" t="s">
        <v>80</v>
      </c>
      <c r="AW181" s="13" t="s">
        <v>32</v>
      </c>
      <c r="AX181" s="13" t="s">
        <v>70</v>
      </c>
      <c r="AY181" s="236" t="s">
        <v>118</v>
      </c>
    </row>
    <row r="182" s="14" customFormat="1">
      <c r="A182" s="14"/>
      <c r="B182" s="237"/>
      <c r="C182" s="238"/>
      <c r="D182" s="227" t="s">
        <v>129</v>
      </c>
      <c r="E182" s="239" t="s">
        <v>19</v>
      </c>
      <c r="F182" s="240" t="s">
        <v>131</v>
      </c>
      <c r="G182" s="238"/>
      <c r="H182" s="241">
        <v>1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129</v>
      </c>
      <c r="AU182" s="247" t="s">
        <v>80</v>
      </c>
      <c r="AV182" s="14" t="s">
        <v>125</v>
      </c>
      <c r="AW182" s="14" t="s">
        <v>32</v>
      </c>
      <c r="AX182" s="14" t="s">
        <v>78</v>
      </c>
      <c r="AY182" s="247" t="s">
        <v>118</v>
      </c>
    </row>
    <row r="183" s="2" customFormat="1" ht="16.5" customHeight="1">
      <c r="A183" s="41"/>
      <c r="B183" s="42"/>
      <c r="C183" s="269" t="s">
        <v>264</v>
      </c>
      <c r="D183" s="269" t="s">
        <v>252</v>
      </c>
      <c r="E183" s="270" t="s">
        <v>425</v>
      </c>
      <c r="F183" s="271" t="s">
        <v>426</v>
      </c>
      <c r="G183" s="272" t="s">
        <v>304</v>
      </c>
      <c r="H183" s="273">
        <v>2</v>
      </c>
      <c r="I183" s="274"/>
      <c r="J183" s="275">
        <f>ROUND(I183*H183,2)</f>
        <v>0</v>
      </c>
      <c r="K183" s="271" t="s">
        <v>124</v>
      </c>
      <c r="L183" s="276"/>
      <c r="M183" s="277" t="s">
        <v>19</v>
      </c>
      <c r="N183" s="278" t="s">
        <v>41</v>
      </c>
      <c r="O183" s="87"/>
      <c r="P183" s="216">
        <f>O183*H183</f>
        <v>0</v>
      </c>
      <c r="Q183" s="216">
        <v>0.58499999999999996</v>
      </c>
      <c r="R183" s="216">
        <f>Q183*H183</f>
        <v>1.1699999999999999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180</v>
      </c>
      <c r="AT183" s="218" t="s">
        <v>252</v>
      </c>
      <c r="AU183" s="218" t="s">
        <v>80</v>
      </c>
      <c r="AY183" s="20" t="s">
        <v>118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78</v>
      </c>
      <c r="BK183" s="219">
        <f>ROUND(I183*H183,2)</f>
        <v>0</v>
      </c>
      <c r="BL183" s="20" t="s">
        <v>125</v>
      </c>
      <c r="BM183" s="218" t="s">
        <v>615</v>
      </c>
    </row>
    <row r="184" s="13" customFormat="1">
      <c r="A184" s="13"/>
      <c r="B184" s="225"/>
      <c r="C184" s="226"/>
      <c r="D184" s="227" t="s">
        <v>129</v>
      </c>
      <c r="E184" s="228" t="s">
        <v>19</v>
      </c>
      <c r="F184" s="229" t="s">
        <v>616</v>
      </c>
      <c r="G184" s="226"/>
      <c r="H184" s="230">
        <v>2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129</v>
      </c>
      <c r="AU184" s="236" t="s">
        <v>80</v>
      </c>
      <c r="AV184" s="13" t="s">
        <v>80</v>
      </c>
      <c r="AW184" s="13" t="s">
        <v>32</v>
      </c>
      <c r="AX184" s="13" t="s">
        <v>70</v>
      </c>
      <c r="AY184" s="236" t="s">
        <v>118</v>
      </c>
    </row>
    <row r="185" s="14" customFormat="1">
      <c r="A185" s="14"/>
      <c r="B185" s="237"/>
      <c r="C185" s="238"/>
      <c r="D185" s="227" t="s">
        <v>129</v>
      </c>
      <c r="E185" s="239" t="s">
        <v>19</v>
      </c>
      <c r="F185" s="240" t="s">
        <v>131</v>
      </c>
      <c r="G185" s="238"/>
      <c r="H185" s="241">
        <v>2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129</v>
      </c>
      <c r="AU185" s="247" t="s">
        <v>80</v>
      </c>
      <c r="AV185" s="14" t="s">
        <v>125</v>
      </c>
      <c r="AW185" s="14" t="s">
        <v>32</v>
      </c>
      <c r="AX185" s="14" t="s">
        <v>78</v>
      </c>
      <c r="AY185" s="247" t="s">
        <v>118</v>
      </c>
    </row>
    <row r="186" s="2" customFormat="1" ht="16.5" customHeight="1">
      <c r="A186" s="41"/>
      <c r="B186" s="42"/>
      <c r="C186" s="269" t="s">
        <v>7</v>
      </c>
      <c r="D186" s="269" t="s">
        <v>252</v>
      </c>
      <c r="E186" s="270" t="s">
        <v>429</v>
      </c>
      <c r="F186" s="271" t="s">
        <v>430</v>
      </c>
      <c r="G186" s="272" t="s">
        <v>304</v>
      </c>
      <c r="H186" s="273">
        <v>2</v>
      </c>
      <c r="I186" s="274"/>
      <c r="J186" s="275">
        <f>ROUND(I186*H186,2)</f>
        <v>0</v>
      </c>
      <c r="K186" s="271" t="s">
        <v>124</v>
      </c>
      <c r="L186" s="276"/>
      <c r="M186" s="277" t="s">
        <v>19</v>
      </c>
      <c r="N186" s="278" t="s">
        <v>41</v>
      </c>
      <c r="O186" s="87"/>
      <c r="P186" s="216">
        <f>O186*H186</f>
        <v>0</v>
      </c>
      <c r="Q186" s="216">
        <v>0.002</v>
      </c>
      <c r="R186" s="216">
        <f>Q186*H186</f>
        <v>0.0040000000000000001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180</v>
      </c>
      <c r="AT186" s="218" t="s">
        <v>252</v>
      </c>
      <c r="AU186" s="218" t="s">
        <v>80</v>
      </c>
      <c r="AY186" s="20" t="s">
        <v>118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78</v>
      </c>
      <c r="BK186" s="219">
        <f>ROUND(I186*H186,2)</f>
        <v>0</v>
      </c>
      <c r="BL186" s="20" t="s">
        <v>125</v>
      </c>
      <c r="BM186" s="218" t="s">
        <v>617</v>
      </c>
    </row>
    <row r="187" s="13" customFormat="1">
      <c r="A187" s="13"/>
      <c r="B187" s="225"/>
      <c r="C187" s="226"/>
      <c r="D187" s="227" t="s">
        <v>129</v>
      </c>
      <c r="E187" s="228" t="s">
        <v>19</v>
      </c>
      <c r="F187" s="229" t="s">
        <v>618</v>
      </c>
      <c r="G187" s="226"/>
      <c r="H187" s="230">
        <v>2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129</v>
      </c>
      <c r="AU187" s="236" t="s">
        <v>80</v>
      </c>
      <c r="AV187" s="13" t="s">
        <v>80</v>
      </c>
      <c r="AW187" s="13" t="s">
        <v>32</v>
      </c>
      <c r="AX187" s="13" t="s">
        <v>70</v>
      </c>
      <c r="AY187" s="236" t="s">
        <v>118</v>
      </c>
    </row>
    <row r="188" s="14" customFormat="1">
      <c r="A188" s="14"/>
      <c r="B188" s="237"/>
      <c r="C188" s="238"/>
      <c r="D188" s="227" t="s">
        <v>129</v>
      </c>
      <c r="E188" s="239" t="s">
        <v>19</v>
      </c>
      <c r="F188" s="240" t="s">
        <v>131</v>
      </c>
      <c r="G188" s="238"/>
      <c r="H188" s="241">
        <v>2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129</v>
      </c>
      <c r="AU188" s="247" t="s">
        <v>80</v>
      </c>
      <c r="AV188" s="14" t="s">
        <v>125</v>
      </c>
      <c r="AW188" s="14" t="s">
        <v>32</v>
      </c>
      <c r="AX188" s="14" t="s">
        <v>78</v>
      </c>
      <c r="AY188" s="247" t="s">
        <v>118</v>
      </c>
    </row>
    <row r="189" s="2" customFormat="1" ht="21.75" customHeight="1">
      <c r="A189" s="41"/>
      <c r="B189" s="42"/>
      <c r="C189" s="207" t="s">
        <v>273</v>
      </c>
      <c r="D189" s="207" t="s">
        <v>120</v>
      </c>
      <c r="E189" s="208" t="s">
        <v>459</v>
      </c>
      <c r="F189" s="209" t="s">
        <v>460</v>
      </c>
      <c r="G189" s="210" t="s">
        <v>304</v>
      </c>
      <c r="H189" s="211">
        <v>1</v>
      </c>
      <c r="I189" s="212"/>
      <c r="J189" s="213">
        <f>ROUND(I189*H189,2)</f>
        <v>0</v>
      </c>
      <c r="K189" s="209" t="s">
        <v>124</v>
      </c>
      <c r="L189" s="47"/>
      <c r="M189" s="214" t="s">
        <v>19</v>
      </c>
      <c r="N189" s="215" t="s">
        <v>41</v>
      </c>
      <c r="O189" s="87"/>
      <c r="P189" s="216">
        <f>O189*H189</f>
        <v>0</v>
      </c>
      <c r="Q189" s="216">
        <v>0.089999999999999997</v>
      </c>
      <c r="R189" s="216">
        <f>Q189*H189</f>
        <v>0.089999999999999997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125</v>
      </c>
      <c r="AT189" s="218" t="s">
        <v>120</v>
      </c>
      <c r="AU189" s="218" t="s">
        <v>80</v>
      </c>
      <c r="AY189" s="20" t="s">
        <v>118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78</v>
      </c>
      <c r="BK189" s="219">
        <f>ROUND(I189*H189,2)</f>
        <v>0</v>
      </c>
      <c r="BL189" s="20" t="s">
        <v>125</v>
      </c>
      <c r="BM189" s="218" t="s">
        <v>619</v>
      </c>
    </row>
    <row r="190" s="2" customFormat="1">
      <c r="A190" s="41"/>
      <c r="B190" s="42"/>
      <c r="C190" s="43"/>
      <c r="D190" s="220" t="s">
        <v>127</v>
      </c>
      <c r="E190" s="43"/>
      <c r="F190" s="221" t="s">
        <v>462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127</v>
      </c>
      <c r="AU190" s="20" t="s">
        <v>80</v>
      </c>
    </row>
    <row r="191" s="13" customFormat="1">
      <c r="A191" s="13"/>
      <c r="B191" s="225"/>
      <c r="C191" s="226"/>
      <c r="D191" s="227" t="s">
        <v>129</v>
      </c>
      <c r="E191" s="228" t="s">
        <v>19</v>
      </c>
      <c r="F191" s="229" t="s">
        <v>620</v>
      </c>
      <c r="G191" s="226"/>
      <c r="H191" s="230">
        <v>1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129</v>
      </c>
      <c r="AU191" s="236" t="s">
        <v>80</v>
      </c>
      <c r="AV191" s="13" t="s">
        <v>80</v>
      </c>
      <c r="AW191" s="13" t="s">
        <v>32</v>
      </c>
      <c r="AX191" s="13" t="s">
        <v>70</v>
      </c>
      <c r="AY191" s="236" t="s">
        <v>118</v>
      </c>
    </row>
    <row r="192" s="14" customFormat="1">
      <c r="A192" s="14"/>
      <c r="B192" s="237"/>
      <c r="C192" s="238"/>
      <c r="D192" s="227" t="s">
        <v>129</v>
      </c>
      <c r="E192" s="239" t="s">
        <v>19</v>
      </c>
      <c r="F192" s="240" t="s">
        <v>131</v>
      </c>
      <c r="G192" s="238"/>
      <c r="H192" s="241">
        <v>1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129</v>
      </c>
      <c r="AU192" s="247" t="s">
        <v>80</v>
      </c>
      <c r="AV192" s="14" t="s">
        <v>125</v>
      </c>
      <c r="AW192" s="14" t="s">
        <v>32</v>
      </c>
      <c r="AX192" s="14" t="s">
        <v>78</v>
      </c>
      <c r="AY192" s="247" t="s">
        <v>118</v>
      </c>
    </row>
    <row r="193" s="2" customFormat="1" ht="16.5" customHeight="1">
      <c r="A193" s="41"/>
      <c r="B193" s="42"/>
      <c r="C193" s="269" t="s">
        <v>278</v>
      </c>
      <c r="D193" s="269" t="s">
        <v>252</v>
      </c>
      <c r="E193" s="270" t="s">
        <v>465</v>
      </c>
      <c r="F193" s="271" t="s">
        <v>466</v>
      </c>
      <c r="G193" s="272" t="s">
        <v>304</v>
      </c>
      <c r="H193" s="273">
        <v>1</v>
      </c>
      <c r="I193" s="274"/>
      <c r="J193" s="275">
        <f>ROUND(I193*H193,2)</f>
        <v>0</v>
      </c>
      <c r="K193" s="271" t="s">
        <v>124</v>
      </c>
      <c r="L193" s="276"/>
      <c r="M193" s="277" t="s">
        <v>19</v>
      </c>
      <c r="N193" s="278" t="s">
        <v>41</v>
      </c>
      <c r="O193" s="87"/>
      <c r="P193" s="216">
        <f>O193*H193</f>
        <v>0</v>
      </c>
      <c r="Q193" s="216">
        <v>0.056300000000000003</v>
      </c>
      <c r="R193" s="216">
        <f>Q193*H193</f>
        <v>0.056300000000000003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180</v>
      </c>
      <c r="AT193" s="218" t="s">
        <v>252</v>
      </c>
      <c r="AU193" s="218" t="s">
        <v>80</v>
      </c>
      <c r="AY193" s="20" t="s">
        <v>118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78</v>
      </c>
      <c r="BK193" s="219">
        <f>ROUND(I193*H193,2)</f>
        <v>0</v>
      </c>
      <c r="BL193" s="20" t="s">
        <v>125</v>
      </c>
      <c r="BM193" s="218" t="s">
        <v>621</v>
      </c>
    </row>
    <row r="194" s="12" customFormat="1" ht="22.8" customHeight="1">
      <c r="A194" s="12"/>
      <c r="B194" s="191"/>
      <c r="C194" s="192"/>
      <c r="D194" s="193" t="s">
        <v>69</v>
      </c>
      <c r="E194" s="205" t="s">
        <v>189</v>
      </c>
      <c r="F194" s="205" t="s">
        <v>479</v>
      </c>
      <c r="G194" s="192"/>
      <c r="H194" s="192"/>
      <c r="I194" s="195"/>
      <c r="J194" s="206">
        <f>BK194</f>
        <v>0</v>
      </c>
      <c r="K194" s="192"/>
      <c r="L194" s="197"/>
      <c r="M194" s="198"/>
      <c r="N194" s="199"/>
      <c r="O194" s="199"/>
      <c r="P194" s="200">
        <f>P195</f>
        <v>0</v>
      </c>
      <c r="Q194" s="199"/>
      <c r="R194" s="200">
        <f>R195</f>
        <v>0</v>
      </c>
      <c r="S194" s="199"/>
      <c r="T194" s="201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2" t="s">
        <v>78</v>
      </c>
      <c r="AT194" s="203" t="s">
        <v>69</v>
      </c>
      <c r="AU194" s="203" t="s">
        <v>78</v>
      </c>
      <c r="AY194" s="202" t="s">
        <v>118</v>
      </c>
      <c r="BK194" s="204">
        <f>BK195</f>
        <v>0</v>
      </c>
    </row>
    <row r="195" s="2" customFormat="1" ht="21.75" customHeight="1">
      <c r="A195" s="41"/>
      <c r="B195" s="42"/>
      <c r="C195" s="207" t="s">
        <v>283</v>
      </c>
      <c r="D195" s="207" t="s">
        <v>120</v>
      </c>
      <c r="E195" s="208" t="s">
        <v>622</v>
      </c>
      <c r="F195" s="209" t="s">
        <v>623</v>
      </c>
      <c r="G195" s="210" t="s">
        <v>304</v>
      </c>
      <c r="H195" s="211">
        <v>2</v>
      </c>
      <c r="I195" s="212"/>
      <c r="J195" s="213">
        <f>ROUND(I195*H195,2)</f>
        <v>0</v>
      </c>
      <c r="K195" s="209" t="s">
        <v>19</v>
      </c>
      <c r="L195" s="47"/>
      <c r="M195" s="214" t="s">
        <v>19</v>
      </c>
      <c r="N195" s="215" t="s">
        <v>41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125</v>
      </c>
      <c r="AT195" s="218" t="s">
        <v>120</v>
      </c>
      <c r="AU195" s="218" t="s">
        <v>80</v>
      </c>
      <c r="AY195" s="20" t="s">
        <v>118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78</v>
      </c>
      <c r="BK195" s="219">
        <f>ROUND(I195*H195,2)</f>
        <v>0</v>
      </c>
      <c r="BL195" s="20" t="s">
        <v>125</v>
      </c>
      <c r="BM195" s="218" t="s">
        <v>624</v>
      </c>
    </row>
    <row r="196" s="12" customFormat="1" ht="22.8" customHeight="1">
      <c r="A196" s="12"/>
      <c r="B196" s="191"/>
      <c r="C196" s="192"/>
      <c r="D196" s="193" t="s">
        <v>69</v>
      </c>
      <c r="E196" s="205" t="s">
        <v>523</v>
      </c>
      <c r="F196" s="205" t="s">
        <v>524</v>
      </c>
      <c r="G196" s="192"/>
      <c r="H196" s="192"/>
      <c r="I196" s="195"/>
      <c r="J196" s="206">
        <f>BK196</f>
        <v>0</v>
      </c>
      <c r="K196" s="192"/>
      <c r="L196" s="197"/>
      <c r="M196" s="198"/>
      <c r="N196" s="199"/>
      <c r="O196" s="199"/>
      <c r="P196" s="200">
        <f>SUM(P197:P198)</f>
        <v>0</v>
      </c>
      <c r="Q196" s="199"/>
      <c r="R196" s="200">
        <f>SUM(R197:R198)</f>
        <v>0</v>
      </c>
      <c r="S196" s="199"/>
      <c r="T196" s="201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2" t="s">
        <v>78</v>
      </c>
      <c r="AT196" s="203" t="s">
        <v>69</v>
      </c>
      <c r="AU196" s="203" t="s">
        <v>78</v>
      </c>
      <c r="AY196" s="202" t="s">
        <v>118</v>
      </c>
      <c r="BK196" s="204">
        <f>SUM(BK197:BK198)</f>
        <v>0</v>
      </c>
    </row>
    <row r="197" s="2" customFormat="1" ht="24.15" customHeight="1">
      <c r="A197" s="41"/>
      <c r="B197" s="42"/>
      <c r="C197" s="207" t="s">
        <v>288</v>
      </c>
      <c r="D197" s="207" t="s">
        <v>120</v>
      </c>
      <c r="E197" s="208" t="s">
        <v>526</v>
      </c>
      <c r="F197" s="209" t="s">
        <v>527</v>
      </c>
      <c r="G197" s="210" t="s">
        <v>223</v>
      </c>
      <c r="H197" s="211">
        <v>10.645</v>
      </c>
      <c r="I197" s="212"/>
      <c r="J197" s="213">
        <f>ROUND(I197*H197,2)</f>
        <v>0</v>
      </c>
      <c r="K197" s="209" t="s">
        <v>124</v>
      </c>
      <c r="L197" s="47"/>
      <c r="M197" s="214" t="s">
        <v>19</v>
      </c>
      <c r="N197" s="215" t="s">
        <v>41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125</v>
      </c>
      <c r="AT197" s="218" t="s">
        <v>120</v>
      </c>
      <c r="AU197" s="218" t="s">
        <v>80</v>
      </c>
      <c r="AY197" s="20" t="s">
        <v>118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78</v>
      </c>
      <c r="BK197" s="219">
        <f>ROUND(I197*H197,2)</f>
        <v>0</v>
      </c>
      <c r="BL197" s="20" t="s">
        <v>125</v>
      </c>
      <c r="BM197" s="218" t="s">
        <v>625</v>
      </c>
    </row>
    <row r="198" s="2" customFormat="1">
      <c r="A198" s="41"/>
      <c r="B198" s="42"/>
      <c r="C198" s="43"/>
      <c r="D198" s="220" t="s">
        <v>127</v>
      </c>
      <c r="E198" s="43"/>
      <c r="F198" s="221" t="s">
        <v>529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127</v>
      </c>
      <c r="AU198" s="20" t="s">
        <v>80</v>
      </c>
    </row>
    <row r="199" s="12" customFormat="1" ht="25.92" customHeight="1">
      <c r="A199" s="12"/>
      <c r="B199" s="191"/>
      <c r="C199" s="192"/>
      <c r="D199" s="193" t="s">
        <v>69</v>
      </c>
      <c r="E199" s="194" t="s">
        <v>530</v>
      </c>
      <c r="F199" s="194" t="s">
        <v>531</v>
      </c>
      <c r="G199" s="192"/>
      <c r="H199" s="192"/>
      <c r="I199" s="195"/>
      <c r="J199" s="196">
        <f>BK199</f>
        <v>0</v>
      </c>
      <c r="K199" s="192"/>
      <c r="L199" s="197"/>
      <c r="M199" s="198"/>
      <c r="N199" s="199"/>
      <c r="O199" s="199"/>
      <c r="P199" s="200">
        <f>P200</f>
        <v>0</v>
      </c>
      <c r="Q199" s="199"/>
      <c r="R199" s="200">
        <f>R200</f>
        <v>0.77776800000000001</v>
      </c>
      <c r="S199" s="199"/>
      <c r="T199" s="201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2" t="s">
        <v>80</v>
      </c>
      <c r="AT199" s="203" t="s">
        <v>69</v>
      </c>
      <c r="AU199" s="203" t="s">
        <v>70</v>
      </c>
      <c r="AY199" s="202" t="s">
        <v>118</v>
      </c>
      <c r="BK199" s="204">
        <f>BK200</f>
        <v>0</v>
      </c>
    </row>
    <row r="200" s="12" customFormat="1" ht="22.8" customHeight="1">
      <c r="A200" s="12"/>
      <c r="B200" s="191"/>
      <c r="C200" s="192"/>
      <c r="D200" s="193" t="s">
        <v>69</v>
      </c>
      <c r="E200" s="205" t="s">
        <v>626</v>
      </c>
      <c r="F200" s="205" t="s">
        <v>627</v>
      </c>
      <c r="G200" s="192"/>
      <c r="H200" s="192"/>
      <c r="I200" s="195"/>
      <c r="J200" s="206">
        <f>BK200</f>
        <v>0</v>
      </c>
      <c r="K200" s="192"/>
      <c r="L200" s="197"/>
      <c r="M200" s="198"/>
      <c r="N200" s="199"/>
      <c r="O200" s="199"/>
      <c r="P200" s="200">
        <f>SUM(P201:P212)</f>
        <v>0</v>
      </c>
      <c r="Q200" s="199"/>
      <c r="R200" s="200">
        <f>SUM(R201:R212)</f>
        <v>0.77776800000000001</v>
      </c>
      <c r="S200" s="199"/>
      <c r="T200" s="201">
        <f>SUM(T201:T212)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2" t="s">
        <v>80</v>
      </c>
      <c r="AT200" s="203" t="s">
        <v>69</v>
      </c>
      <c r="AU200" s="203" t="s">
        <v>78</v>
      </c>
      <c r="AY200" s="202" t="s">
        <v>118</v>
      </c>
      <c r="BK200" s="204">
        <f>SUM(BK201:BK212)</f>
        <v>0</v>
      </c>
    </row>
    <row r="201" s="2" customFormat="1" ht="24.15" customHeight="1">
      <c r="A201" s="41"/>
      <c r="B201" s="42"/>
      <c r="C201" s="207" t="s">
        <v>295</v>
      </c>
      <c r="D201" s="207" t="s">
        <v>120</v>
      </c>
      <c r="E201" s="208" t="s">
        <v>628</v>
      </c>
      <c r="F201" s="209" t="s">
        <v>629</v>
      </c>
      <c r="G201" s="210" t="s">
        <v>123</v>
      </c>
      <c r="H201" s="211">
        <v>8</v>
      </c>
      <c r="I201" s="212"/>
      <c r="J201" s="213">
        <f>ROUND(I201*H201,2)</f>
        <v>0</v>
      </c>
      <c r="K201" s="209" t="s">
        <v>124</v>
      </c>
      <c r="L201" s="47"/>
      <c r="M201" s="214" t="s">
        <v>19</v>
      </c>
      <c r="N201" s="215" t="s">
        <v>41</v>
      </c>
      <c r="O201" s="87"/>
      <c r="P201" s="216">
        <f>O201*H201</f>
        <v>0</v>
      </c>
      <c r="Q201" s="216">
        <v>0.00024000000000000001</v>
      </c>
      <c r="R201" s="216">
        <f>Q201*H201</f>
        <v>0.0019200000000000001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234</v>
      </c>
      <c r="AT201" s="218" t="s">
        <v>120</v>
      </c>
      <c r="AU201" s="218" t="s">
        <v>80</v>
      </c>
      <c r="AY201" s="20" t="s">
        <v>118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78</v>
      </c>
      <c r="BK201" s="219">
        <f>ROUND(I201*H201,2)</f>
        <v>0</v>
      </c>
      <c r="BL201" s="20" t="s">
        <v>234</v>
      </c>
      <c r="BM201" s="218" t="s">
        <v>630</v>
      </c>
    </row>
    <row r="202" s="2" customFormat="1">
      <c r="A202" s="41"/>
      <c r="B202" s="42"/>
      <c r="C202" s="43"/>
      <c r="D202" s="220" t="s">
        <v>127</v>
      </c>
      <c r="E202" s="43"/>
      <c r="F202" s="221" t="s">
        <v>631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127</v>
      </c>
      <c r="AU202" s="20" t="s">
        <v>80</v>
      </c>
    </row>
    <row r="203" s="2" customFormat="1" ht="16.5" customHeight="1">
      <c r="A203" s="41"/>
      <c r="B203" s="42"/>
      <c r="C203" s="269" t="s">
        <v>301</v>
      </c>
      <c r="D203" s="269" t="s">
        <v>252</v>
      </c>
      <c r="E203" s="270" t="s">
        <v>632</v>
      </c>
      <c r="F203" s="271" t="s">
        <v>633</v>
      </c>
      <c r="G203" s="272" t="s">
        <v>123</v>
      </c>
      <c r="H203" s="273">
        <v>8.6400000000000006</v>
      </c>
      <c r="I203" s="274"/>
      <c r="J203" s="275">
        <f>ROUND(I203*H203,2)</f>
        <v>0</v>
      </c>
      <c r="K203" s="271" t="s">
        <v>124</v>
      </c>
      <c r="L203" s="276"/>
      <c r="M203" s="277" t="s">
        <v>19</v>
      </c>
      <c r="N203" s="278" t="s">
        <v>41</v>
      </c>
      <c r="O203" s="87"/>
      <c r="P203" s="216">
        <f>O203*H203</f>
        <v>0</v>
      </c>
      <c r="Q203" s="216">
        <v>0.062399999999999997</v>
      </c>
      <c r="R203" s="216">
        <f>Q203*H203</f>
        <v>0.53913600000000006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328</v>
      </c>
      <c r="AT203" s="218" t="s">
        <v>252</v>
      </c>
      <c r="AU203" s="218" t="s">
        <v>80</v>
      </c>
      <c r="AY203" s="20" t="s">
        <v>118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78</v>
      </c>
      <c r="BK203" s="219">
        <f>ROUND(I203*H203,2)</f>
        <v>0</v>
      </c>
      <c r="BL203" s="20" t="s">
        <v>234</v>
      </c>
      <c r="BM203" s="218" t="s">
        <v>634</v>
      </c>
    </row>
    <row r="204" s="13" customFormat="1">
      <c r="A204" s="13"/>
      <c r="B204" s="225"/>
      <c r="C204" s="226"/>
      <c r="D204" s="227" t="s">
        <v>129</v>
      </c>
      <c r="E204" s="226"/>
      <c r="F204" s="229" t="s">
        <v>635</v>
      </c>
      <c r="G204" s="226"/>
      <c r="H204" s="230">
        <v>8.6400000000000006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129</v>
      </c>
      <c r="AU204" s="236" t="s">
        <v>80</v>
      </c>
      <c r="AV204" s="13" t="s">
        <v>80</v>
      </c>
      <c r="AW204" s="13" t="s">
        <v>4</v>
      </c>
      <c r="AX204" s="13" t="s">
        <v>78</v>
      </c>
      <c r="AY204" s="236" t="s">
        <v>118</v>
      </c>
    </row>
    <row r="205" s="2" customFormat="1" ht="24.15" customHeight="1">
      <c r="A205" s="41"/>
      <c r="B205" s="42"/>
      <c r="C205" s="207" t="s">
        <v>308</v>
      </c>
      <c r="D205" s="207" t="s">
        <v>120</v>
      </c>
      <c r="E205" s="208" t="s">
        <v>636</v>
      </c>
      <c r="F205" s="209" t="s">
        <v>637</v>
      </c>
      <c r="G205" s="210" t="s">
        <v>123</v>
      </c>
      <c r="H205" s="211">
        <v>3.5</v>
      </c>
      <c r="I205" s="212"/>
      <c r="J205" s="213">
        <f>ROUND(I205*H205,2)</f>
        <v>0</v>
      </c>
      <c r="K205" s="209" t="s">
        <v>124</v>
      </c>
      <c r="L205" s="47"/>
      <c r="M205" s="214" t="s">
        <v>19</v>
      </c>
      <c r="N205" s="215" t="s">
        <v>41</v>
      </c>
      <c r="O205" s="87"/>
      <c r="P205" s="216">
        <f>O205*H205</f>
        <v>0</v>
      </c>
      <c r="Q205" s="216">
        <v>0.00024000000000000001</v>
      </c>
      <c r="R205" s="216">
        <f>Q205*H205</f>
        <v>0.00084000000000000003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234</v>
      </c>
      <c r="AT205" s="218" t="s">
        <v>120</v>
      </c>
      <c r="AU205" s="218" t="s">
        <v>80</v>
      </c>
      <c r="AY205" s="20" t="s">
        <v>118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78</v>
      </c>
      <c r="BK205" s="219">
        <f>ROUND(I205*H205,2)</f>
        <v>0</v>
      </c>
      <c r="BL205" s="20" t="s">
        <v>234</v>
      </c>
      <c r="BM205" s="218" t="s">
        <v>638</v>
      </c>
    </row>
    <row r="206" s="2" customFormat="1">
      <c r="A206" s="41"/>
      <c r="B206" s="42"/>
      <c r="C206" s="43"/>
      <c r="D206" s="220" t="s">
        <v>127</v>
      </c>
      <c r="E206" s="43"/>
      <c r="F206" s="221" t="s">
        <v>639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127</v>
      </c>
      <c r="AU206" s="20" t="s">
        <v>80</v>
      </c>
    </row>
    <row r="207" s="2" customFormat="1" ht="16.5" customHeight="1">
      <c r="A207" s="41"/>
      <c r="B207" s="42"/>
      <c r="C207" s="269" t="s">
        <v>312</v>
      </c>
      <c r="D207" s="269" t="s">
        <v>252</v>
      </c>
      <c r="E207" s="270" t="s">
        <v>632</v>
      </c>
      <c r="F207" s="271" t="s">
        <v>633</v>
      </c>
      <c r="G207" s="272" t="s">
        <v>123</v>
      </c>
      <c r="H207" s="273">
        <v>3.7799999999999998</v>
      </c>
      <c r="I207" s="274"/>
      <c r="J207" s="275">
        <f>ROUND(I207*H207,2)</f>
        <v>0</v>
      </c>
      <c r="K207" s="271" t="s">
        <v>124</v>
      </c>
      <c r="L207" s="276"/>
      <c r="M207" s="277" t="s">
        <v>19</v>
      </c>
      <c r="N207" s="278" t="s">
        <v>41</v>
      </c>
      <c r="O207" s="87"/>
      <c r="P207" s="216">
        <f>O207*H207</f>
        <v>0</v>
      </c>
      <c r="Q207" s="216">
        <v>0.062399999999999997</v>
      </c>
      <c r="R207" s="216">
        <f>Q207*H207</f>
        <v>0.23587199999999997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328</v>
      </c>
      <c r="AT207" s="218" t="s">
        <v>252</v>
      </c>
      <c r="AU207" s="218" t="s">
        <v>80</v>
      </c>
      <c r="AY207" s="20" t="s">
        <v>118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78</v>
      </c>
      <c r="BK207" s="219">
        <f>ROUND(I207*H207,2)</f>
        <v>0</v>
      </c>
      <c r="BL207" s="20" t="s">
        <v>234</v>
      </c>
      <c r="BM207" s="218" t="s">
        <v>640</v>
      </c>
    </row>
    <row r="208" s="13" customFormat="1">
      <c r="A208" s="13"/>
      <c r="B208" s="225"/>
      <c r="C208" s="226"/>
      <c r="D208" s="227" t="s">
        <v>129</v>
      </c>
      <c r="E208" s="226"/>
      <c r="F208" s="229" t="s">
        <v>641</v>
      </c>
      <c r="G208" s="226"/>
      <c r="H208" s="230">
        <v>3.7799999999999998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129</v>
      </c>
      <c r="AU208" s="236" t="s">
        <v>80</v>
      </c>
      <c r="AV208" s="13" t="s">
        <v>80</v>
      </c>
      <c r="AW208" s="13" t="s">
        <v>4</v>
      </c>
      <c r="AX208" s="13" t="s">
        <v>78</v>
      </c>
      <c r="AY208" s="236" t="s">
        <v>118</v>
      </c>
    </row>
    <row r="209" s="2" customFormat="1" ht="24.15" customHeight="1">
      <c r="A209" s="41"/>
      <c r="B209" s="42"/>
      <c r="C209" s="207" t="s">
        <v>320</v>
      </c>
      <c r="D209" s="207" t="s">
        <v>120</v>
      </c>
      <c r="E209" s="208" t="s">
        <v>642</v>
      </c>
      <c r="F209" s="209" t="s">
        <v>643</v>
      </c>
      <c r="G209" s="210" t="s">
        <v>123</v>
      </c>
      <c r="H209" s="211">
        <v>11.5</v>
      </c>
      <c r="I209" s="212"/>
      <c r="J209" s="213">
        <f>ROUND(I209*H209,2)</f>
        <v>0</v>
      </c>
      <c r="K209" s="209" t="s">
        <v>124</v>
      </c>
      <c r="L209" s="47"/>
      <c r="M209" s="214" t="s">
        <v>19</v>
      </c>
      <c r="N209" s="215" t="s">
        <v>41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234</v>
      </c>
      <c r="AT209" s="218" t="s">
        <v>120</v>
      </c>
      <c r="AU209" s="218" t="s">
        <v>80</v>
      </c>
      <c r="AY209" s="20" t="s">
        <v>118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78</v>
      </c>
      <c r="BK209" s="219">
        <f>ROUND(I209*H209,2)</f>
        <v>0</v>
      </c>
      <c r="BL209" s="20" t="s">
        <v>234</v>
      </c>
      <c r="BM209" s="218" t="s">
        <v>644</v>
      </c>
    </row>
    <row r="210" s="2" customFormat="1">
      <c r="A210" s="41"/>
      <c r="B210" s="42"/>
      <c r="C210" s="43"/>
      <c r="D210" s="220" t="s">
        <v>127</v>
      </c>
      <c r="E210" s="43"/>
      <c r="F210" s="221" t="s">
        <v>645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127</v>
      </c>
      <c r="AU210" s="20" t="s">
        <v>80</v>
      </c>
    </row>
    <row r="211" s="2" customFormat="1" ht="24.15" customHeight="1">
      <c r="A211" s="41"/>
      <c r="B211" s="42"/>
      <c r="C211" s="207" t="s">
        <v>324</v>
      </c>
      <c r="D211" s="207" t="s">
        <v>120</v>
      </c>
      <c r="E211" s="208" t="s">
        <v>646</v>
      </c>
      <c r="F211" s="209" t="s">
        <v>647</v>
      </c>
      <c r="G211" s="210" t="s">
        <v>223</v>
      </c>
      <c r="H211" s="211">
        <v>0.77800000000000002</v>
      </c>
      <c r="I211" s="212"/>
      <c r="J211" s="213">
        <f>ROUND(I211*H211,2)</f>
        <v>0</v>
      </c>
      <c r="K211" s="209" t="s">
        <v>124</v>
      </c>
      <c r="L211" s="47"/>
      <c r="M211" s="214" t="s">
        <v>19</v>
      </c>
      <c r="N211" s="215" t="s">
        <v>41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234</v>
      </c>
      <c r="AT211" s="218" t="s">
        <v>120</v>
      </c>
      <c r="AU211" s="218" t="s">
        <v>80</v>
      </c>
      <c r="AY211" s="20" t="s">
        <v>118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78</v>
      </c>
      <c r="BK211" s="219">
        <f>ROUND(I211*H211,2)</f>
        <v>0</v>
      </c>
      <c r="BL211" s="20" t="s">
        <v>234</v>
      </c>
      <c r="BM211" s="218" t="s">
        <v>648</v>
      </c>
    </row>
    <row r="212" s="2" customFormat="1">
      <c r="A212" s="41"/>
      <c r="B212" s="42"/>
      <c r="C212" s="43"/>
      <c r="D212" s="220" t="s">
        <v>127</v>
      </c>
      <c r="E212" s="43"/>
      <c r="F212" s="221" t="s">
        <v>649</v>
      </c>
      <c r="G212" s="43"/>
      <c r="H212" s="43"/>
      <c r="I212" s="222"/>
      <c r="J212" s="43"/>
      <c r="K212" s="43"/>
      <c r="L212" s="47"/>
      <c r="M212" s="279"/>
      <c r="N212" s="280"/>
      <c r="O212" s="281"/>
      <c r="P212" s="281"/>
      <c r="Q212" s="281"/>
      <c r="R212" s="281"/>
      <c r="S212" s="281"/>
      <c r="T212" s="282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127</v>
      </c>
      <c r="AU212" s="20" t="s">
        <v>80</v>
      </c>
    </row>
    <row r="213" s="2" customFormat="1" ht="6.96" customHeight="1">
      <c r="A213" s="41"/>
      <c r="B213" s="62"/>
      <c r="C213" s="63"/>
      <c r="D213" s="63"/>
      <c r="E213" s="63"/>
      <c r="F213" s="63"/>
      <c r="G213" s="63"/>
      <c r="H213" s="63"/>
      <c r="I213" s="63"/>
      <c r="J213" s="63"/>
      <c r="K213" s="63"/>
      <c r="L213" s="47"/>
      <c r="M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</sheetData>
  <sheetProtection sheet="1" autoFilter="0" formatColumns="0" formatRows="0" objects="1" scenarios="1" spinCount="100000" saltValue="IlzcNqo3k3IGGTFeKV4uGawnfDjjOHw63GuiX7OvTNDWSSvzNIQIH7LFBMdwWEt53puETS37STCDI3xham9Iqw==" hashValue="8OfAxFuYjjbhPjDTjMg2/7DnyYI4U4DZWfYPewD7aqWjErh6Y6j7ZyCHI1+HCo/cBFeaBS6KIKgJ1s61NybqlA==" algorithmName="SHA-512" password="CC51"/>
  <autoFilter ref="C88:K21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1/133254104"/>
    <hyperlink ref="F97" r:id="rId2" display="https://podminky.urs.cz/item/CS_URS_2024_01/151201202"/>
    <hyperlink ref="F102" r:id="rId3" display="https://podminky.urs.cz/item/CS_URS_2024_01/151201212"/>
    <hyperlink ref="F104" r:id="rId4" display="https://podminky.urs.cz/item/CS_URS_2023_02/162251101"/>
    <hyperlink ref="F115" r:id="rId5" display="https://podminky.urs.cz/item/CS_URS_2024_01/162651112"/>
    <hyperlink ref="F122" r:id="rId6" display="https://podminky.urs.cz/item/CS_URS_2024_01/167151101"/>
    <hyperlink ref="F128" r:id="rId7" display="https://podminky.urs.cz/item/CS_URS_2024_01/171201231"/>
    <hyperlink ref="F133" r:id="rId8" display="https://podminky.urs.cz/item/CS_URS_2024_01/171251201"/>
    <hyperlink ref="F139" r:id="rId9" display="https://podminky.urs.cz/item/CS_URS_2024_01/174151101"/>
    <hyperlink ref="F148" r:id="rId10" display="https://podminky.urs.cz/item/CS_URS_2024_01/213141111"/>
    <hyperlink ref="F154" r:id="rId11" display="https://podminky.urs.cz/item/CS_URS_2024_01/213311151"/>
    <hyperlink ref="F163" r:id="rId12" display="https://podminky.urs.cz/item/CS_URS_2024_01/452112111"/>
    <hyperlink ref="F175" r:id="rId13" display="https://podminky.urs.cz/item/CS_URS_2024_01/894410211"/>
    <hyperlink ref="F180" r:id="rId14" display="https://podminky.urs.cz/item/CS_URS_2024_01/894410232"/>
    <hyperlink ref="F190" r:id="rId15" display="https://podminky.urs.cz/item/CS_URS_2024_01/899104112"/>
    <hyperlink ref="F198" r:id="rId16" display="https://podminky.urs.cz/item/CS_URS_2024_01/998274101"/>
    <hyperlink ref="F202" r:id="rId17" display="https://podminky.urs.cz/item/CS_URS_2024_01/715174012"/>
    <hyperlink ref="F206" r:id="rId18" display="https://podminky.urs.cz/item/CS_URS_2024_01/715174022"/>
    <hyperlink ref="F210" r:id="rId19" display="https://podminky.urs.cz/item/CS_URS_2024_01/715189013"/>
    <hyperlink ref="F212" r:id="rId20" display="https://podminky.urs.cz/item/CS_URS_2024_01/998715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87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Šternberk, ulice U Chytiličky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88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650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11. 6. 2024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ROUND((SUM(BE80:BE104)),  2)</f>
        <v>0</v>
      </c>
      <c r="G33" s="41"/>
      <c r="H33" s="41"/>
      <c r="I33" s="151">
        <v>0.20999999999999999</v>
      </c>
      <c r="J33" s="150">
        <f>ROUND(((SUM(BE80:BE104))*I33),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ROUND((SUM(BF80:BF104)),  2)</f>
        <v>0</v>
      </c>
      <c r="G34" s="41"/>
      <c r="H34" s="41"/>
      <c r="I34" s="151">
        <v>0.12</v>
      </c>
      <c r="J34" s="150">
        <f>ROUND(((SUM(BF80:BF104))*I34),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ROUND((SUM(BG80:BG104)),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ROUND((SUM(BH80:BH104)),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ROUND((SUM(BI80:BI104)),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90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Šternberk, ulice U Chytiličky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88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090 - Vedlejší a ostatní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Město Šternberk, k. ú. Lhota u Šternberka [763578]</v>
      </c>
      <c r="G52" s="43"/>
      <c r="H52" s="43"/>
      <c r="I52" s="35" t="s">
        <v>23</v>
      </c>
      <c r="J52" s="75" t="str">
        <f>IF(J12="","",J12)</f>
        <v>11. 6. 2024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91</v>
      </c>
      <c r="D57" s="165"/>
      <c r="E57" s="165"/>
      <c r="F57" s="165"/>
      <c r="G57" s="165"/>
      <c r="H57" s="165"/>
      <c r="I57" s="165"/>
      <c r="J57" s="166" t="s">
        <v>92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93</v>
      </c>
    </row>
    <row r="60" s="9" customFormat="1" ht="24.96" customHeight="1">
      <c r="A60" s="9"/>
      <c r="B60" s="168"/>
      <c r="C60" s="169"/>
      <c r="D60" s="170" t="s">
        <v>651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103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Šternberk, ulice U Chytiličky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88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090 - Vedlejší a ostatní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Město Šternberk, k. ú. Lhota u Šternberka [763578]</v>
      </c>
      <c r="G74" s="43"/>
      <c r="H74" s="43"/>
      <c r="I74" s="35" t="s">
        <v>23</v>
      </c>
      <c r="J74" s="75" t="str">
        <f>IF(J12="","",J12)</f>
        <v>11. 6. 2024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 xml:space="preserve"> </v>
      </c>
      <c r="G76" s="43"/>
      <c r="H76" s="43"/>
      <c r="I76" s="35" t="s">
        <v>31</v>
      </c>
      <c r="J76" s="39" t="str">
        <f>E21</f>
        <v xml:space="preserve"> 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33</v>
      </c>
      <c r="J77" s="39" t="str">
        <f>E24</f>
        <v xml:space="preserve">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104</v>
      </c>
      <c r="D79" s="183" t="s">
        <v>55</v>
      </c>
      <c r="E79" s="183" t="s">
        <v>51</v>
      </c>
      <c r="F79" s="183" t="s">
        <v>52</v>
      </c>
      <c r="G79" s="183" t="s">
        <v>105</v>
      </c>
      <c r="H79" s="183" t="s">
        <v>106</v>
      </c>
      <c r="I79" s="183" t="s">
        <v>107</v>
      </c>
      <c r="J79" s="183" t="s">
        <v>92</v>
      </c>
      <c r="K79" s="184" t="s">
        <v>108</v>
      </c>
      <c r="L79" s="185"/>
      <c r="M79" s="95" t="s">
        <v>19</v>
      </c>
      <c r="N79" s="96" t="s">
        <v>40</v>
      </c>
      <c r="O79" s="96" t="s">
        <v>109</v>
      </c>
      <c r="P79" s="96" t="s">
        <v>110</v>
      </c>
      <c r="Q79" s="96" t="s">
        <v>111</v>
      </c>
      <c r="R79" s="96" t="s">
        <v>112</v>
      </c>
      <c r="S79" s="96" t="s">
        <v>113</v>
      </c>
      <c r="T79" s="97" t="s">
        <v>114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115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69</v>
      </c>
      <c r="AU80" s="20" t="s">
        <v>93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69</v>
      </c>
      <c r="E81" s="194" t="s">
        <v>652</v>
      </c>
      <c r="F81" s="194" t="s">
        <v>653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SUM(P82:P104)</f>
        <v>0</v>
      </c>
      <c r="Q81" s="199"/>
      <c r="R81" s="200">
        <f>SUM(R82:R104)</f>
        <v>0</v>
      </c>
      <c r="S81" s="199"/>
      <c r="T81" s="201">
        <f>SUM(T82:T104)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78</v>
      </c>
      <c r="AT81" s="203" t="s">
        <v>69</v>
      </c>
      <c r="AU81" s="203" t="s">
        <v>70</v>
      </c>
      <c r="AY81" s="202" t="s">
        <v>118</v>
      </c>
      <c r="BK81" s="204">
        <f>SUM(BK82:BK104)</f>
        <v>0</v>
      </c>
    </row>
    <row r="82" s="2" customFormat="1" ht="16.5" customHeight="1">
      <c r="A82" s="41"/>
      <c r="B82" s="42"/>
      <c r="C82" s="207" t="s">
        <v>78</v>
      </c>
      <c r="D82" s="207" t="s">
        <v>120</v>
      </c>
      <c r="E82" s="208" t="s">
        <v>654</v>
      </c>
      <c r="F82" s="209" t="s">
        <v>655</v>
      </c>
      <c r="G82" s="210" t="s">
        <v>656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41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125</v>
      </c>
      <c r="AT82" s="218" t="s">
        <v>120</v>
      </c>
      <c r="AU82" s="218" t="s">
        <v>78</v>
      </c>
      <c r="AY82" s="20" t="s">
        <v>118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78</v>
      </c>
      <c r="BK82" s="219">
        <f>ROUND(I82*H82,2)</f>
        <v>0</v>
      </c>
      <c r="BL82" s="20" t="s">
        <v>125</v>
      </c>
      <c r="BM82" s="218" t="s">
        <v>657</v>
      </c>
    </row>
    <row r="83" s="2" customFormat="1" ht="37.8" customHeight="1">
      <c r="A83" s="41"/>
      <c r="B83" s="42"/>
      <c r="C83" s="207" t="s">
        <v>80</v>
      </c>
      <c r="D83" s="207" t="s">
        <v>120</v>
      </c>
      <c r="E83" s="208" t="s">
        <v>658</v>
      </c>
      <c r="F83" s="209" t="s">
        <v>659</v>
      </c>
      <c r="G83" s="210" t="s">
        <v>656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41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125</v>
      </c>
      <c r="AT83" s="218" t="s">
        <v>120</v>
      </c>
      <c r="AU83" s="218" t="s">
        <v>78</v>
      </c>
      <c r="AY83" s="20" t="s">
        <v>118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78</v>
      </c>
      <c r="BK83" s="219">
        <f>ROUND(I83*H83,2)</f>
        <v>0</v>
      </c>
      <c r="BL83" s="20" t="s">
        <v>125</v>
      </c>
      <c r="BM83" s="218" t="s">
        <v>660</v>
      </c>
    </row>
    <row r="84" s="2" customFormat="1" ht="16.5" customHeight="1">
      <c r="A84" s="41"/>
      <c r="B84" s="42"/>
      <c r="C84" s="207" t="s">
        <v>139</v>
      </c>
      <c r="D84" s="207" t="s">
        <v>120</v>
      </c>
      <c r="E84" s="208" t="s">
        <v>661</v>
      </c>
      <c r="F84" s="209" t="s">
        <v>662</v>
      </c>
      <c r="G84" s="210" t="s">
        <v>656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41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125</v>
      </c>
      <c r="AT84" s="218" t="s">
        <v>120</v>
      </c>
      <c r="AU84" s="218" t="s">
        <v>78</v>
      </c>
      <c r="AY84" s="20" t="s">
        <v>118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78</v>
      </c>
      <c r="BK84" s="219">
        <f>ROUND(I84*H84,2)</f>
        <v>0</v>
      </c>
      <c r="BL84" s="20" t="s">
        <v>125</v>
      </c>
      <c r="BM84" s="218" t="s">
        <v>663</v>
      </c>
    </row>
    <row r="85" s="2" customFormat="1" ht="16.5" customHeight="1">
      <c r="A85" s="41"/>
      <c r="B85" s="42"/>
      <c r="C85" s="207" t="s">
        <v>125</v>
      </c>
      <c r="D85" s="207" t="s">
        <v>120</v>
      </c>
      <c r="E85" s="208" t="s">
        <v>664</v>
      </c>
      <c r="F85" s="209" t="s">
        <v>665</v>
      </c>
      <c r="G85" s="210" t="s">
        <v>656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41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125</v>
      </c>
      <c r="AT85" s="218" t="s">
        <v>120</v>
      </c>
      <c r="AU85" s="218" t="s">
        <v>78</v>
      </c>
      <c r="AY85" s="20" t="s">
        <v>118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78</v>
      </c>
      <c r="BK85" s="219">
        <f>ROUND(I85*H85,2)</f>
        <v>0</v>
      </c>
      <c r="BL85" s="20" t="s">
        <v>125</v>
      </c>
      <c r="BM85" s="218" t="s">
        <v>666</v>
      </c>
    </row>
    <row r="86" s="2" customFormat="1" ht="16.5" customHeight="1">
      <c r="A86" s="41"/>
      <c r="B86" s="42"/>
      <c r="C86" s="207" t="s">
        <v>153</v>
      </c>
      <c r="D86" s="207" t="s">
        <v>120</v>
      </c>
      <c r="E86" s="208" t="s">
        <v>667</v>
      </c>
      <c r="F86" s="209" t="s">
        <v>668</v>
      </c>
      <c r="G86" s="210" t="s">
        <v>656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41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125</v>
      </c>
      <c r="AT86" s="218" t="s">
        <v>120</v>
      </c>
      <c r="AU86" s="218" t="s">
        <v>78</v>
      </c>
      <c r="AY86" s="20" t="s">
        <v>118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78</v>
      </c>
      <c r="BK86" s="219">
        <f>ROUND(I86*H86,2)</f>
        <v>0</v>
      </c>
      <c r="BL86" s="20" t="s">
        <v>125</v>
      </c>
      <c r="BM86" s="218" t="s">
        <v>669</v>
      </c>
    </row>
    <row r="87" s="2" customFormat="1" ht="16.5" customHeight="1">
      <c r="A87" s="41"/>
      <c r="B87" s="42"/>
      <c r="C87" s="207" t="s">
        <v>168</v>
      </c>
      <c r="D87" s="207" t="s">
        <v>120</v>
      </c>
      <c r="E87" s="208" t="s">
        <v>670</v>
      </c>
      <c r="F87" s="209" t="s">
        <v>671</v>
      </c>
      <c r="G87" s="210" t="s">
        <v>656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41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125</v>
      </c>
      <c r="AT87" s="218" t="s">
        <v>120</v>
      </c>
      <c r="AU87" s="218" t="s">
        <v>78</v>
      </c>
      <c r="AY87" s="20" t="s">
        <v>118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78</v>
      </c>
      <c r="BK87" s="219">
        <f>ROUND(I87*H87,2)</f>
        <v>0</v>
      </c>
      <c r="BL87" s="20" t="s">
        <v>125</v>
      </c>
      <c r="BM87" s="218" t="s">
        <v>672</v>
      </c>
    </row>
    <row r="88" s="2" customFormat="1" ht="24.15" customHeight="1">
      <c r="A88" s="41"/>
      <c r="B88" s="42"/>
      <c r="C88" s="207" t="s">
        <v>174</v>
      </c>
      <c r="D88" s="207" t="s">
        <v>120</v>
      </c>
      <c r="E88" s="208" t="s">
        <v>673</v>
      </c>
      <c r="F88" s="209" t="s">
        <v>674</v>
      </c>
      <c r="G88" s="210" t="s">
        <v>656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41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125</v>
      </c>
      <c r="AT88" s="218" t="s">
        <v>120</v>
      </c>
      <c r="AU88" s="218" t="s">
        <v>78</v>
      </c>
      <c r="AY88" s="20" t="s">
        <v>118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78</v>
      </c>
      <c r="BK88" s="219">
        <f>ROUND(I88*H88,2)</f>
        <v>0</v>
      </c>
      <c r="BL88" s="20" t="s">
        <v>125</v>
      </c>
      <c r="BM88" s="218" t="s">
        <v>675</v>
      </c>
    </row>
    <row r="89" s="2" customFormat="1" ht="24.15" customHeight="1">
      <c r="A89" s="41"/>
      <c r="B89" s="42"/>
      <c r="C89" s="207" t="s">
        <v>180</v>
      </c>
      <c r="D89" s="207" t="s">
        <v>120</v>
      </c>
      <c r="E89" s="208" t="s">
        <v>676</v>
      </c>
      <c r="F89" s="209" t="s">
        <v>677</v>
      </c>
      <c r="G89" s="210" t="s">
        <v>656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41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125</v>
      </c>
      <c r="AT89" s="218" t="s">
        <v>120</v>
      </c>
      <c r="AU89" s="218" t="s">
        <v>78</v>
      </c>
      <c r="AY89" s="20" t="s">
        <v>118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78</v>
      </c>
      <c r="BK89" s="219">
        <f>ROUND(I89*H89,2)</f>
        <v>0</v>
      </c>
      <c r="BL89" s="20" t="s">
        <v>125</v>
      </c>
      <c r="BM89" s="218" t="s">
        <v>678</v>
      </c>
    </row>
    <row r="90" s="2" customFormat="1" ht="16.5" customHeight="1">
      <c r="A90" s="41"/>
      <c r="B90" s="42"/>
      <c r="C90" s="207" t="s">
        <v>189</v>
      </c>
      <c r="D90" s="207" t="s">
        <v>120</v>
      </c>
      <c r="E90" s="208" t="s">
        <v>679</v>
      </c>
      <c r="F90" s="209" t="s">
        <v>680</v>
      </c>
      <c r="G90" s="210" t="s">
        <v>656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41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125</v>
      </c>
      <c r="AT90" s="218" t="s">
        <v>120</v>
      </c>
      <c r="AU90" s="218" t="s">
        <v>78</v>
      </c>
      <c r="AY90" s="20" t="s">
        <v>118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125</v>
      </c>
      <c r="BM90" s="218" t="s">
        <v>681</v>
      </c>
    </row>
    <row r="91" s="2" customFormat="1" ht="37.8" customHeight="1">
      <c r="A91" s="41"/>
      <c r="B91" s="42"/>
      <c r="C91" s="207" t="s">
        <v>194</v>
      </c>
      <c r="D91" s="207" t="s">
        <v>120</v>
      </c>
      <c r="E91" s="208" t="s">
        <v>682</v>
      </c>
      <c r="F91" s="209" t="s">
        <v>683</v>
      </c>
      <c r="G91" s="210" t="s">
        <v>656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41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125</v>
      </c>
      <c r="AT91" s="218" t="s">
        <v>120</v>
      </c>
      <c r="AU91" s="218" t="s">
        <v>78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125</v>
      </c>
      <c r="BM91" s="218" t="s">
        <v>684</v>
      </c>
    </row>
    <row r="92" s="2" customFormat="1" ht="24.15" customHeight="1">
      <c r="A92" s="41"/>
      <c r="B92" s="42"/>
      <c r="C92" s="207" t="s">
        <v>199</v>
      </c>
      <c r="D92" s="207" t="s">
        <v>120</v>
      </c>
      <c r="E92" s="208" t="s">
        <v>685</v>
      </c>
      <c r="F92" s="209" t="s">
        <v>686</v>
      </c>
      <c r="G92" s="210" t="s">
        <v>656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41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125</v>
      </c>
      <c r="AT92" s="218" t="s">
        <v>120</v>
      </c>
      <c r="AU92" s="218" t="s">
        <v>78</v>
      </c>
      <c r="AY92" s="20" t="s">
        <v>118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78</v>
      </c>
      <c r="BK92" s="219">
        <f>ROUND(I92*H92,2)</f>
        <v>0</v>
      </c>
      <c r="BL92" s="20" t="s">
        <v>125</v>
      </c>
      <c r="BM92" s="218" t="s">
        <v>687</v>
      </c>
    </row>
    <row r="93" s="2" customFormat="1" ht="24.15" customHeight="1">
      <c r="A93" s="41"/>
      <c r="B93" s="42"/>
      <c r="C93" s="207" t="s">
        <v>8</v>
      </c>
      <c r="D93" s="207" t="s">
        <v>120</v>
      </c>
      <c r="E93" s="208" t="s">
        <v>688</v>
      </c>
      <c r="F93" s="209" t="s">
        <v>689</v>
      </c>
      <c r="G93" s="210" t="s">
        <v>656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41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125</v>
      </c>
      <c r="AT93" s="218" t="s">
        <v>120</v>
      </c>
      <c r="AU93" s="218" t="s">
        <v>78</v>
      </c>
      <c r="AY93" s="20" t="s">
        <v>118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78</v>
      </c>
      <c r="BK93" s="219">
        <f>ROUND(I93*H93,2)</f>
        <v>0</v>
      </c>
      <c r="BL93" s="20" t="s">
        <v>125</v>
      </c>
      <c r="BM93" s="218" t="s">
        <v>690</v>
      </c>
    </row>
    <row r="94" s="2" customFormat="1" ht="16.5" customHeight="1">
      <c r="A94" s="41"/>
      <c r="B94" s="42"/>
      <c r="C94" s="207" t="s">
        <v>214</v>
      </c>
      <c r="D94" s="207" t="s">
        <v>120</v>
      </c>
      <c r="E94" s="208" t="s">
        <v>691</v>
      </c>
      <c r="F94" s="209" t="s">
        <v>692</v>
      </c>
      <c r="G94" s="210" t="s">
        <v>656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41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125</v>
      </c>
      <c r="AT94" s="218" t="s">
        <v>120</v>
      </c>
      <c r="AU94" s="218" t="s">
        <v>78</v>
      </c>
      <c r="AY94" s="20" t="s">
        <v>118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78</v>
      </c>
      <c r="BK94" s="219">
        <f>ROUND(I94*H94,2)</f>
        <v>0</v>
      </c>
      <c r="BL94" s="20" t="s">
        <v>125</v>
      </c>
      <c r="BM94" s="218" t="s">
        <v>693</v>
      </c>
    </row>
    <row r="95" s="2" customFormat="1" ht="16.5" customHeight="1">
      <c r="A95" s="41"/>
      <c r="B95" s="42"/>
      <c r="C95" s="207" t="s">
        <v>220</v>
      </c>
      <c r="D95" s="207" t="s">
        <v>120</v>
      </c>
      <c r="E95" s="208" t="s">
        <v>694</v>
      </c>
      <c r="F95" s="209" t="s">
        <v>695</v>
      </c>
      <c r="G95" s="210" t="s">
        <v>656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41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125</v>
      </c>
      <c r="AT95" s="218" t="s">
        <v>120</v>
      </c>
      <c r="AU95" s="218" t="s">
        <v>78</v>
      </c>
      <c r="AY95" s="20" t="s">
        <v>118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125</v>
      </c>
      <c r="BM95" s="218" t="s">
        <v>696</v>
      </c>
    </row>
    <row r="96" s="2" customFormat="1" ht="16.5" customHeight="1">
      <c r="A96" s="41"/>
      <c r="B96" s="42"/>
      <c r="C96" s="207" t="s">
        <v>228</v>
      </c>
      <c r="D96" s="207" t="s">
        <v>120</v>
      </c>
      <c r="E96" s="208" t="s">
        <v>697</v>
      </c>
      <c r="F96" s="209" t="s">
        <v>698</v>
      </c>
      <c r="G96" s="210" t="s">
        <v>656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41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125</v>
      </c>
      <c r="AT96" s="218" t="s">
        <v>120</v>
      </c>
      <c r="AU96" s="218" t="s">
        <v>78</v>
      </c>
      <c r="AY96" s="20" t="s">
        <v>118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125</v>
      </c>
      <c r="BM96" s="218" t="s">
        <v>699</v>
      </c>
    </row>
    <row r="97" s="2" customFormat="1" ht="16.5" customHeight="1">
      <c r="A97" s="41"/>
      <c r="B97" s="42"/>
      <c r="C97" s="207" t="s">
        <v>234</v>
      </c>
      <c r="D97" s="207" t="s">
        <v>120</v>
      </c>
      <c r="E97" s="208" t="s">
        <v>700</v>
      </c>
      <c r="F97" s="209" t="s">
        <v>701</v>
      </c>
      <c r="G97" s="210" t="s">
        <v>656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41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125</v>
      </c>
      <c r="AT97" s="218" t="s">
        <v>120</v>
      </c>
      <c r="AU97" s="218" t="s">
        <v>78</v>
      </c>
      <c r="AY97" s="20" t="s">
        <v>118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125</v>
      </c>
      <c r="BM97" s="218" t="s">
        <v>702</v>
      </c>
    </row>
    <row r="98" s="2" customFormat="1" ht="33" customHeight="1">
      <c r="A98" s="41"/>
      <c r="B98" s="42"/>
      <c r="C98" s="207" t="s">
        <v>243</v>
      </c>
      <c r="D98" s="207" t="s">
        <v>120</v>
      </c>
      <c r="E98" s="208" t="s">
        <v>703</v>
      </c>
      <c r="F98" s="209" t="s">
        <v>704</v>
      </c>
      <c r="G98" s="210" t="s">
        <v>656</v>
      </c>
      <c r="H98" s="211">
        <v>1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41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125</v>
      </c>
      <c r="AT98" s="218" t="s">
        <v>120</v>
      </c>
      <c r="AU98" s="218" t="s">
        <v>78</v>
      </c>
      <c r="AY98" s="20" t="s">
        <v>118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125</v>
      </c>
      <c r="BM98" s="218" t="s">
        <v>705</v>
      </c>
    </row>
    <row r="99" s="2" customFormat="1" ht="16.5" customHeight="1">
      <c r="A99" s="41"/>
      <c r="B99" s="42"/>
      <c r="C99" s="207" t="s">
        <v>251</v>
      </c>
      <c r="D99" s="207" t="s">
        <v>120</v>
      </c>
      <c r="E99" s="208" t="s">
        <v>706</v>
      </c>
      <c r="F99" s="209" t="s">
        <v>707</v>
      </c>
      <c r="G99" s="210" t="s">
        <v>656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41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708</v>
      </c>
      <c r="AT99" s="218" t="s">
        <v>120</v>
      </c>
      <c r="AU99" s="218" t="s">
        <v>78</v>
      </c>
      <c r="AY99" s="20" t="s">
        <v>118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78</v>
      </c>
      <c r="BK99" s="219">
        <f>ROUND(I99*H99,2)</f>
        <v>0</v>
      </c>
      <c r="BL99" s="20" t="s">
        <v>708</v>
      </c>
      <c r="BM99" s="218" t="s">
        <v>709</v>
      </c>
    </row>
    <row r="100" s="2" customFormat="1" ht="33" customHeight="1">
      <c r="A100" s="41"/>
      <c r="B100" s="42"/>
      <c r="C100" s="207" t="s">
        <v>257</v>
      </c>
      <c r="D100" s="207" t="s">
        <v>120</v>
      </c>
      <c r="E100" s="208" t="s">
        <v>710</v>
      </c>
      <c r="F100" s="209" t="s">
        <v>711</v>
      </c>
      <c r="G100" s="210" t="s">
        <v>656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41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708</v>
      </c>
      <c r="AT100" s="218" t="s">
        <v>120</v>
      </c>
      <c r="AU100" s="218" t="s">
        <v>78</v>
      </c>
      <c r="AY100" s="20" t="s">
        <v>118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708</v>
      </c>
      <c r="BM100" s="218" t="s">
        <v>712</v>
      </c>
    </row>
    <row r="101" s="2" customFormat="1" ht="16.5" customHeight="1">
      <c r="A101" s="41"/>
      <c r="B101" s="42"/>
      <c r="C101" s="207" t="s">
        <v>264</v>
      </c>
      <c r="D101" s="207" t="s">
        <v>120</v>
      </c>
      <c r="E101" s="208" t="s">
        <v>713</v>
      </c>
      <c r="F101" s="209" t="s">
        <v>714</v>
      </c>
      <c r="G101" s="210" t="s">
        <v>656</v>
      </c>
      <c r="H101" s="211">
        <v>1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41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125</v>
      </c>
      <c r="AT101" s="218" t="s">
        <v>120</v>
      </c>
      <c r="AU101" s="218" t="s">
        <v>78</v>
      </c>
      <c r="AY101" s="20" t="s">
        <v>118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125</v>
      </c>
      <c r="BM101" s="218" t="s">
        <v>715</v>
      </c>
    </row>
    <row r="102" s="2" customFormat="1" ht="16.5" customHeight="1">
      <c r="A102" s="41"/>
      <c r="B102" s="42"/>
      <c r="C102" s="207" t="s">
        <v>7</v>
      </c>
      <c r="D102" s="207" t="s">
        <v>120</v>
      </c>
      <c r="E102" s="208" t="s">
        <v>716</v>
      </c>
      <c r="F102" s="209" t="s">
        <v>717</v>
      </c>
      <c r="G102" s="210" t="s">
        <v>656</v>
      </c>
      <c r="H102" s="211">
        <v>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41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125</v>
      </c>
      <c r="AT102" s="218" t="s">
        <v>120</v>
      </c>
      <c r="AU102" s="218" t="s">
        <v>78</v>
      </c>
      <c r="AY102" s="20" t="s">
        <v>118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78</v>
      </c>
      <c r="BK102" s="219">
        <f>ROUND(I102*H102,2)</f>
        <v>0</v>
      </c>
      <c r="BL102" s="20" t="s">
        <v>125</v>
      </c>
      <c r="BM102" s="218" t="s">
        <v>718</v>
      </c>
    </row>
    <row r="103" s="2" customFormat="1" ht="24.15" customHeight="1">
      <c r="A103" s="41"/>
      <c r="B103" s="42"/>
      <c r="C103" s="207" t="s">
        <v>273</v>
      </c>
      <c r="D103" s="207" t="s">
        <v>120</v>
      </c>
      <c r="E103" s="208" t="s">
        <v>719</v>
      </c>
      <c r="F103" s="209" t="s">
        <v>720</v>
      </c>
      <c r="G103" s="210" t="s">
        <v>656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41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125</v>
      </c>
      <c r="AT103" s="218" t="s">
        <v>120</v>
      </c>
      <c r="AU103" s="218" t="s">
        <v>78</v>
      </c>
      <c r="AY103" s="20" t="s">
        <v>118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125</v>
      </c>
      <c r="BM103" s="218" t="s">
        <v>721</v>
      </c>
    </row>
    <row r="104" s="2" customFormat="1" ht="24.15" customHeight="1">
      <c r="A104" s="41"/>
      <c r="B104" s="42"/>
      <c r="C104" s="207" t="s">
        <v>278</v>
      </c>
      <c r="D104" s="207" t="s">
        <v>120</v>
      </c>
      <c r="E104" s="208" t="s">
        <v>722</v>
      </c>
      <c r="F104" s="209" t="s">
        <v>723</v>
      </c>
      <c r="G104" s="210" t="s">
        <v>656</v>
      </c>
      <c r="H104" s="211">
        <v>1</v>
      </c>
      <c r="I104" s="212"/>
      <c r="J104" s="213">
        <f>ROUND(I104*H104,2)</f>
        <v>0</v>
      </c>
      <c r="K104" s="209" t="s">
        <v>19</v>
      </c>
      <c r="L104" s="47"/>
      <c r="M104" s="283" t="s">
        <v>19</v>
      </c>
      <c r="N104" s="284" t="s">
        <v>41</v>
      </c>
      <c r="O104" s="281"/>
      <c r="P104" s="285">
        <f>O104*H104</f>
        <v>0</v>
      </c>
      <c r="Q104" s="285">
        <v>0</v>
      </c>
      <c r="R104" s="285">
        <f>Q104*H104</f>
        <v>0</v>
      </c>
      <c r="S104" s="285">
        <v>0</v>
      </c>
      <c r="T104" s="286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125</v>
      </c>
      <c r="AT104" s="218" t="s">
        <v>120</v>
      </c>
      <c r="AU104" s="218" t="s">
        <v>78</v>
      </c>
      <c r="AY104" s="20" t="s">
        <v>118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78</v>
      </c>
      <c r="BK104" s="219">
        <f>ROUND(I104*H104,2)</f>
        <v>0</v>
      </c>
      <c r="BL104" s="20" t="s">
        <v>125</v>
      </c>
      <c r="BM104" s="218" t="s">
        <v>724</v>
      </c>
    </row>
    <row r="105" s="2" customFormat="1" ht="6.96" customHeight="1">
      <c r="A105" s="41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47"/>
      <c r="M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</sheetData>
  <sheetProtection sheet="1" autoFilter="0" formatColumns="0" formatRows="0" objects="1" scenarios="1" spinCount="100000" saltValue="06u8yV6pagh5DiguQe0jzKDJ8xYn0NYhcAL6JWhN2HSbzTf3xmp65LS1j73lBYnglZWmv8PJnVPTmk9r4oNPDA==" hashValue="dfmuhoQPEUtt2XBHKNhn3BccFpk1NmOoJ4S4nqafCdEdz9/9pVvhjNUkNyL3uXC9hxgPSqUb9uU/lSs04wU4Bw==" algorithmName="SHA-512" password="CC51"/>
  <autoFilter ref="C79:K104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7" customFormat="1" ht="45" customHeight="1">
      <c r="B3" s="291"/>
      <c r="C3" s="292" t="s">
        <v>725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726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727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728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729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730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731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732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733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734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735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77</v>
      </c>
      <c r="F18" s="298" t="s">
        <v>736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737</v>
      </c>
      <c r="F19" s="298" t="s">
        <v>738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739</v>
      </c>
      <c r="F20" s="298" t="s">
        <v>740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741</v>
      </c>
      <c r="F21" s="298" t="s">
        <v>85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742</v>
      </c>
      <c r="F22" s="298" t="s">
        <v>743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744</v>
      </c>
      <c r="F23" s="298" t="s">
        <v>745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746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747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748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749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750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751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752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753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754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104</v>
      </c>
      <c r="F36" s="298"/>
      <c r="G36" s="298" t="s">
        <v>755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756</v>
      </c>
      <c r="F37" s="298"/>
      <c r="G37" s="298" t="s">
        <v>757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51</v>
      </c>
      <c r="F38" s="298"/>
      <c r="G38" s="298" t="s">
        <v>758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52</v>
      </c>
      <c r="F39" s="298"/>
      <c r="G39" s="298" t="s">
        <v>759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105</v>
      </c>
      <c r="F40" s="298"/>
      <c r="G40" s="298" t="s">
        <v>760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106</v>
      </c>
      <c r="F41" s="298"/>
      <c r="G41" s="298" t="s">
        <v>761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762</v>
      </c>
      <c r="F42" s="298"/>
      <c r="G42" s="298" t="s">
        <v>763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764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765</v>
      </c>
      <c r="F44" s="298"/>
      <c r="G44" s="298" t="s">
        <v>766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108</v>
      </c>
      <c r="F45" s="298"/>
      <c r="G45" s="298" t="s">
        <v>767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768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769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770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771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772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773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774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775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776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777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778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779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780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781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782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783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784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785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786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787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788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789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790</v>
      </c>
      <c r="D76" s="316"/>
      <c r="E76" s="316"/>
      <c r="F76" s="316" t="s">
        <v>791</v>
      </c>
      <c r="G76" s="317"/>
      <c r="H76" s="316" t="s">
        <v>52</v>
      </c>
      <c r="I76" s="316" t="s">
        <v>55</v>
      </c>
      <c r="J76" s="316" t="s">
        <v>792</v>
      </c>
      <c r="K76" s="315"/>
    </row>
    <row r="77" s="1" customFormat="1" ht="17.25" customHeight="1">
      <c r="B77" s="313"/>
      <c r="C77" s="318" t="s">
        <v>793</v>
      </c>
      <c r="D77" s="318"/>
      <c r="E77" s="318"/>
      <c r="F77" s="319" t="s">
        <v>794</v>
      </c>
      <c r="G77" s="320"/>
      <c r="H77" s="318"/>
      <c r="I77" s="318"/>
      <c r="J77" s="318" t="s">
        <v>795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51</v>
      </c>
      <c r="D79" s="323"/>
      <c r="E79" s="323"/>
      <c r="F79" s="324" t="s">
        <v>796</v>
      </c>
      <c r="G79" s="325"/>
      <c r="H79" s="301" t="s">
        <v>797</v>
      </c>
      <c r="I79" s="301" t="s">
        <v>798</v>
      </c>
      <c r="J79" s="301">
        <v>20</v>
      </c>
      <c r="K79" s="315"/>
    </row>
    <row r="80" s="1" customFormat="1" ht="15" customHeight="1">
      <c r="B80" s="313"/>
      <c r="C80" s="301" t="s">
        <v>799</v>
      </c>
      <c r="D80" s="301"/>
      <c r="E80" s="301"/>
      <c r="F80" s="324" t="s">
        <v>796</v>
      </c>
      <c r="G80" s="325"/>
      <c r="H80" s="301" t="s">
        <v>800</v>
      </c>
      <c r="I80" s="301" t="s">
        <v>798</v>
      </c>
      <c r="J80" s="301">
        <v>120</v>
      </c>
      <c r="K80" s="315"/>
    </row>
    <row r="81" s="1" customFormat="1" ht="15" customHeight="1">
      <c r="B81" s="326"/>
      <c r="C81" s="301" t="s">
        <v>801</v>
      </c>
      <c r="D81" s="301"/>
      <c r="E81" s="301"/>
      <c r="F81" s="324" t="s">
        <v>802</v>
      </c>
      <c r="G81" s="325"/>
      <c r="H81" s="301" t="s">
        <v>803</v>
      </c>
      <c r="I81" s="301" t="s">
        <v>798</v>
      </c>
      <c r="J81" s="301">
        <v>50</v>
      </c>
      <c r="K81" s="315"/>
    </row>
    <row r="82" s="1" customFormat="1" ht="15" customHeight="1">
      <c r="B82" s="326"/>
      <c r="C82" s="301" t="s">
        <v>804</v>
      </c>
      <c r="D82" s="301"/>
      <c r="E82" s="301"/>
      <c r="F82" s="324" t="s">
        <v>796</v>
      </c>
      <c r="G82" s="325"/>
      <c r="H82" s="301" t="s">
        <v>805</v>
      </c>
      <c r="I82" s="301" t="s">
        <v>806</v>
      </c>
      <c r="J82" s="301"/>
      <c r="K82" s="315"/>
    </row>
    <row r="83" s="1" customFormat="1" ht="15" customHeight="1">
      <c r="B83" s="326"/>
      <c r="C83" s="327" t="s">
        <v>807</v>
      </c>
      <c r="D83" s="327"/>
      <c r="E83" s="327"/>
      <c r="F83" s="328" t="s">
        <v>802</v>
      </c>
      <c r="G83" s="327"/>
      <c r="H83" s="327" t="s">
        <v>808</v>
      </c>
      <c r="I83" s="327" t="s">
        <v>798</v>
      </c>
      <c r="J83" s="327">
        <v>15</v>
      </c>
      <c r="K83" s="315"/>
    </row>
    <row r="84" s="1" customFormat="1" ht="15" customHeight="1">
      <c r="B84" s="326"/>
      <c r="C84" s="327" t="s">
        <v>809</v>
      </c>
      <c r="D84" s="327"/>
      <c r="E84" s="327"/>
      <c r="F84" s="328" t="s">
        <v>802</v>
      </c>
      <c r="G84" s="327"/>
      <c r="H84" s="327" t="s">
        <v>810</v>
      </c>
      <c r="I84" s="327" t="s">
        <v>798</v>
      </c>
      <c r="J84" s="327">
        <v>15</v>
      </c>
      <c r="K84" s="315"/>
    </row>
    <row r="85" s="1" customFormat="1" ht="15" customHeight="1">
      <c r="B85" s="326"/>
      <c r="C85" s="327" t="s">
        <v>811</v>
      </c>
      <c r="D85" s="327"/>
      <c r="E85" s="327"/>
      <c r="F85" s="328" t="s">
        <v>802</v>
      </c>
      <c r="G85" s="327"/>
      <c r="H85" s="327" t="s">
        <v>812</v>
      </c>
      <c r="I85" s="327" t="s">
        <v>798</v>
      </c>
      <c r="J85" s="327">
        <v>20</v>
      </c>
      <c r="K85" s="315"/>
    </row>
    <row r="86" s="1" customFormat="1" ht="15" customHeight="1">
      <c r="B86" s="326"/>
      <c r="C86" s="327" t="s">
        <v>813</v>
      </c>
      <c r="D86" s="327"/>
      <c r="E86" s="327"/>
      <c r="F86" s="328" t="s">
        <v>802</v>
      </c>
      <c r="G86" s="327"/>
      <c r="H86" s="327" t="s">
        <v>814</v>
      </c>
      <c r="I86" s="327" t="s">
        <v>798</v>
      </c>
      <c r="J86" s="327">
        <v>20</v>
      </c>
      <c r="K86" s="315"/>
    </row>
    <row r="87" s="1" customFormat="1" ht="15" customHeight="1">
      <c r="B87" s="326"/>
      <c r="C87" s="301" t="s">
        <v>815</v>
      </c>
      <c r="D87" s="301"/>
      <c r="E87" s="301"/>
      <c r="F87" s="324" t="s">
        <v>802</v>
      </c>
      <c r="G87" s="325"/>
      <c r="H87" s="301" t="s">
        <v>816</v>
      </c>
      <c r="I87" s="301" t="s">
        <v>798</v>
      </c>
      <c r="J87" s="301">
        <v>50</v>
      </c>
      <c r="K87" s="315"/>
    </row>
    <row r="88" s="1" customFormat="1" ht="15" customHeight="1">
      <c r="B88" s="326"/>
      <c r="C88" s="301" t="s">
        <v>817</v>
      </c>
      <c r="D88" s="301"/>
      <c r="E88" s="301"/>
      <c r="F88" s="324" t="s">
        <v>802</v>
      </c>
      <c r="G88" s="325"/>
      <c r="H88" s="301" t="s">
        <v>818</v>
      </c>
      <c r="I88" s="301" t="s">
        <v>798</v>
      </c>
      <c r="J88" s="301">
        <v>20</v>
      </c>
      <c r="K88" s="315"/>
    </row>
    <row r="89" s="1" customFormat="1" ht="15" customHeight="1">
      <c r="B89" s="326"/>
      <c r="C89" s="301" t="s">
        <v>819</v>
      </c>
      <c r="D89" s="301"/>
      <c r="E89" s="301"/>
      <c r="F89" s="324" t="s">
        <v>802</v>
      </c>
      <c r="G89" s="325"/>
      <c r="H89" s="301" t="s">
        <v>820</v>
      </c>
      <c r="I89" s="301" t="s">
        <v>798</v>
      </c>
      <c r="J89" s="301">
        <v>20</v>
      </c>
      <c r="K89" s="315"/>
    </row>
    <row r="90" s="1" customFormat="1" ht="15" customHeight="1">
      <c r="B90" s="326"/>
      <c r="C90" s="301" t="s">
        <v>821</v>
      </c>
      <c r="D90" s="301"/>
      <c r="E90" s="301"/>
      <c r="F90" s="324" t="s">
        <v>802</v>
      </c>
      <c r="G90" s="325"/>
      <c r="H90" s="301" t="s">
        <v>822</v>
      </c>
      <c r="I90" s="301" t="s">
        <v>798</v>
      </c>
      <c r="J90" s="301">
        <v>50</v>
      </c>
      <c r="K90" s="315"/>
    </row>
    <row r="91" s="1" customFormat="1" ht="15" customHeight="1">
      <c r="B91" s="326"/>
      <c r="C91" s="301" t="s">
        <v>823</v>
      </c>
      <c r="D91" s="301"/>
      <c r="E91" s="301"/>
      <c r="F91" s="324" t="s">
        <v>802</v>
      </c>
      <c r="G91" s="325"/>
      <c r="H91" s="301" t="s">
        <v>823</v>
      </c>
      <c r="I91" s="301" t="s">
        <v>798</v>
      </c>
      <c r="J91" s="301">
        <v>50</v>
      </c>
      <c r="K91" s="315"/>
    </row>
    <row r="92" s="1" customFormat="1" ht="15" customHeight="1">
      <c r="B92" s="326"/>
      <c r="C92" s="301" t="s">
        <v>824</v>
      </c>
      <c r="D92" s="301"/>
      <c r="E92" s="301"/>
      <c r="F92" s="324" t="s">
        <v>802</v>
      </c>
      <c r="G92" s="325"/>
      <c r="H92" s="301" t="s">
        <v>825</v>
      </c>
      <c r="I92" s="301" t="s">
        <v>798</v>
      </c>
      <c r="J92" s="301">
        <v>255</v>
      </c>
      <c r="K92" s="315"/>
    </row>
    <row r="93" s="1" customFormat="1" ht="15" customHeight="1">
      <c r="B93" s="326"/>
      <c r="C93" s="301" t="s">
        <v>826</v>
      </c>
      <c r="D93" s="301"/>
      <c r="E93" s="301"/>
      <c r="F93" s="324" t="s">
        <v>796</v>
      </c>
      <c r="G93" s="325"/>
      <c r="H93" s="301" t="s">
        <v>827</v>
      </c>
      <c r="I93" s="301" t="s">
        <v>828</v>
      </c>
      <c r="J93" s="301"/>
      <c r="K93" s="315"/>
    </row>
    <row r="94" s="1" customFormat="1" ht="15" customHeight="1">
      <c r="B94" s="326"/>
      <c r="C94" s="301" t="s">
        <v>829</v>
      </c>
      <c r="D94" s="301"/>
      <c r="E94" s="301"/>
      <c r="F94" s="324" t="s">
        <v>796</v>
      </c>
      <c r="G94" s="325"/>
      <c r="H94" s="301" t="s">
        <v>830</v>
      </c>
      <c r="I94" s="301" t="s">
        <v>831</v>
      </c>
      <c r="J94" s="301"/>
      <c r="K94" s="315"/>
    </row>
    <row r="95" s="1" customFormat="1" ht="15" customHeight="1">
      <c r="B95" s="326"/>
      <c r="C95" s="301" t="s">
        <v>832</v>
      </c>
      <c r="D95" s="301"/>
      <c r="E95" s="301"/>
      <c r="F95" s="324" t="s">
        <v>796</v>
      </c>
      <c r="G95" s="325"/>
      <c r="H95" s="301" t="s">
        <v>832</v>
      </c>
      <c r="I95" s="301" t="s">
        <v>831</v>
      </c>
      <c r="J95" s="301"/>
      <c r="K95" s="315"/>
    </row>
    <row r="96" s="1" customFormat="1" ht="15" customHeight="1">
      <c r="B96" s="326"/>
      <c r="C96" s="301" t="s">
        <v>36</v>
      </c>
      <c r="D96" s="301"/>
      <c r="E96" s="301"/>
      <c r="F96" s="324" t="s">
        <v>796</v>
      </c>
      <c r="G96" s="325"/>
      <c r="H96" s="301" t="s">
        <v>833</v>
      </c>
      <c r="I96" s="301" t="s">
        <v>831</v>
      </c>
      <c r="J96" s="301"/>
      <c r="K96" s="315"/>
    </row>
    <row r="97" s="1" customFormat="1" ht="15" customHeight="1">
      <c r="B97" s="326"/>
      <c r="C97" s="301" t="s">
        <v>46</v>
      </c>
      <c r="D97" s="301"/>
      <c r="E97" s="301"/>
      <c r="F97" s="324" t="s">
        <v>796</v>
      </c>
      <c r="G97" s="325"/>
      <c r="H97" s="301" t="s">
        <v>834</v>
      </c>
      <c r="I97" s="301" t="s">
        <v>831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835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790</v>
      </c>
      <c r="D103" s="316"/>
      <c r="E103" s="316"/>
      <c r="F103" s="316" t="s">
        <v>791</v>
      </c>
      <c r="G103" s="317"/>
      <c r="H103" s="316" t="s">
        <v>52</v>
      </c>
      <c r="I103" s="316" t="s">
        <v>55</v>
      </c>
      <c r="J103" s="316" t="s">
        <v>792</v>
      </c>
      <c r="K103" s="315"/>
    </row>
    <row r="104" s="1" customFormat="1" ht="17.25" customHeight="1">
      <c r="B104" s="313"/>
      <c r="C104" s="318" t="s">
        <v>793</v>
      </c>
      <c r="D104" s="318"/>
      <c r="E104" s="318"/>
      <c r="F104" s="319" t="s">
        <v>794</v>
      </c>
      <c r="G104" s="320"/>
      <c r="H104" s="318"/>
      <c r="I104" s="318"/>
      <c r="J104" s="318" t="s">
        <v>795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51</v>
      </c>
      <c r="D106" s="323"/>
      <c r="E106" s="323"/>
      <c r="F106" s="324" t="s">
        <v>796</v>
      </c>
      <c r="G106" s="301"/>
      <c r="H106" s="301" t="s">
        <v>836</v>
      </c>
      <c r="I106" s="301" t="s">
        <v>798</v>
      </c>
      <c r="J106" s="301">
        <v>20</v>
      </c>
      <c r="K106" s="315"/>
    </row>
    <row r="107" s="1" customFormat="1" ht="15" customHeight="1">
      <c r="B107" s="313"/>
      <c r="C107" s="301" t="s">
        <v>799</v>
      </c>
      <c r="D107" s="301"/>
      <c r="E107" s="301"/>
      <c r="F107" s="324" t="s">
        <v>796</v>
      </c>
      <c r="G107" s="301"/>
      <c r="H107" s="301" t="s">
        <v>836</v>
      </c>
      <c r="I107" s="301" t="s">
        <v>798</v>
      </c>
      <c r="J107" s="301">
        <v>120</v>
      </c>
      <c r="K107" s="315"/>
    </row>
    <row r="108" s="1" customFormat="1" ht="15" customHeight="1">
      <c r="B108" s="326"/>
      <c r="C108" s="301" t="s">
        <v>801</v>
      </c>
      <c r="D108" s="301"/>
      <c r="E108" s="301"/>
      <c r="F108" s="324" t="s">
        <v>802</v>
      </c>
      <c r="G108" s="301"/>
      <c r="H108" s="301" t="s">
        <v>836</v>
      </c>
      <c r="I108" s="301" t="s">
        <v>798</v>
      </c>
      <c r="J108" s="301">
        <v>50</v>
      </c>
      <c r="K108" s="315"/>
    </row>
    <row r="109" s="1" customFormat="1" ht="15" customHeight="1">
      <c r="B109" s="326"/>
      <c r="C109" s="301" t="s">
        <v>804</v>
      </c>
      <c r="D109" s="301"/>
      <c r="E109" s="301"/>
      <c r="F109" s="324" t="s">
        <v>796</v>
      </c>
      <c r="G109" s="301"/>
      <c r="H109" s="301" t="s">
        <v>836</v>
      </c>
      <c r="I109" s="301" t="s">
        <v>806</v>
      </c>
      <c r="J109" s="301"/>
      <c r="K109" s="315"/>
    </row>
    <row r="110" s="1" customFormat="1" ht="15" customHeight="1">
      <c r="B110" s="326"/>
      <c r="C110" s="301" t="s">
        <v>815</v>
      </c>
      <c r="D110" s="301"/>
      <c r="E110" s="301"/>
      <c r="F110" s="324" t="s">
        <v>802</v>
      </c>
      <c r="G110" s="301"/>
      <c r="H110" s="301" t="s">
        <v>836</v>
      </c>
      <c r="I110" s="301" t="s">
        <v>798</v>
      </c>
      <c r="J110" s="301">
        <v>50</v>
      </c>
      <c r="K110" s="315"/>
    </row>
    <row r="111" s="1" customFormat="1" ht="15" customHeight="1">
      <c r="B111" s="326"/>
      <c r="C111" s="301" t="s">
        <v>823</v>
      </c>
      <c r="D111" s="301"/>
      <c r="E111" s="301"/>
      <c r="F111" s="324" t="s">
        <v>802</v>
      </c>
      <c r="G111" s="301"/>
      <c r="H111" s="301" t="s">
        <v>836</v>
      </c>
      <c r="I111" s="301" t="s">
        <v>798</v>
      </c>
      <c r="J111" s="301">
        <v>50</v>
      </c>
      <c r="K111" s="315"/>
    </row>
    <row r="112" s="1" customFormat="1" ht="15" customHeight="1">
      <c r="B112" s="326"/>
      <c r="C112" s="301" t="s">
        <v>821</v>
      </c>
      <c r="D112" s="301"/>
      <c r="E112" s="301"/>
      <c r="F112" s="324" t="s">
        <v>802</v>
      </c>
      <c r="G112" s="301"/>
      <c r="H112" s="301" t="s">
        <v>836</v>
      </c>
      <c r="I112" s="301" t="s">
        <v>798</v>
      </c>
      <c r="J112" s="301">
        <v>50</v>
      </c>
      <c r="K112" s="315"/>
    </row>
    <row r="113" s="1" customFormat="1" ht="15" customHeight="1">
      <c r="B113" s="326"/>
      <c r="C113" s="301" t="s">
        <v>51</v>
      </c>
      <c r="D113" s="301"/>
      <c r="E113" s="301"/>
      <c r="F113" s="324" t="s">
        <v>796</v>
      </c>
      <c r="G113" s="301"/>
      <c r="H113" s="301" t="s">
        <v>837</v>
      </c>
      <c r="I113" s="301" t="s">
        <v>798</v>
      </c>
      <c r="J113" s="301">
        <v>20</v>
      </c>
      <c r="K113" s="315"/>
    </row>
    <row r="114" s="1" customFormat="1" ht="15" customHeight="1">
      <c r="B114" s="326"/>
      <c r="C114" s="301" t="s">
        <v>838</v>
      </c>
      <c r="D114" s="301"/>
      <c r="E114" s="301"/>
      <c r="F114" s="324" t="s">
        <v>796</v>
      </c>
      <c r="G114" s="301"/>
      <c r="H114" s="301" t="s">
        <v>839</v>
      </c>
      <c r="I114" s="301" t="s">
        <v>798</v>
      </c>
      <c r="J114" s="301">
        <v>120</v>
      </c>
      <c r="K114" s="315"/>
    </row>
    <row r="115" s="1" customFormat="1" ht="15" customHeight="1">
      <c r="B115" s="326"/>
      <c r="C115" s="301" t="s">
        <v>36</v>
      </c>
      <c r="D115" s="301"/>
      <c r="E115" s="301"/>
      <c r="F115" s="324" t="s">
        <v>796</v>
      </c>
      <c r="G115" s="301"/>
      <c r="H115" s="301" t="s">
        <v>840</v>
      </c>
      <c r="I115" s="301" t="s">
        <v>831</v>
      </c>
      <c r="J115" s="301"/>
      <c r="K115" s="315"/>
    </row>
    <row r="116" s="1" customFormat="1" ht="15" customHeight="1">
      <c r="B116" s="326"/>
      <c r="C116" s="301" t="s">
        <v>46</v>
      </c>
      <c r="D116" s="301"/>
      <c r="E116" s="301"/>
      <c r="F116" s="324" t="s">
        <v>796</v>
      </c>
      <c r="G116" s="301"/>
      <c r="H116" s="301" t="s">
        <v>841</v>
      </c>
      <c r="I116" s="301" t="s">
        <v>831</v>
      </c>
      <c r="J116" s="301"/>
      <c r="K116" s="315"/>
    </row>
    <row r="117" s="1" customFormat="1" ht="15" customHeight="1">
      <c r="B117" s="326"/>
      <c r="C117" s="301" t="s">
        <v>55</v>
      </c>
      <c r="D117" s="301"/>
      <c r="E117" s="301"/>
      <c r="F117" s="324" t="s">
        <v>796</v>
      </c>
      <c r="G117" s="301"/>
      <c r="H117" s="301" t="s">
        <v>842</v>
      </c>
      <c r="I117" s="301" t="s">
        <v>843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844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790</v>
      </c>
      <c r="D123" s="316"/>
      <c r="E123" s="316"/>
      <c r="F123" s="316" t="s">
        <v>791</v>
      </c>
      <c r="G123" s="317"/>
      <c r="H123" s="316" t="s">
        <v>52</v>
      </c>
      <c r="I123" s="316" t="s">
        <v>55</v>
      </c>
      <c r="J123" s="316" t="s">
        <v>792</v>
      </c>
      <c r="K123" s="345"/>
    </row>
    <row r="124" s="1" customFormat="1" ht="17.25" customHeight="1">
      <c r="B124" s="344"/>
      <c r="C124" s="318" t="s">
        <v>793</v>
      </c>
      <c r="D124" s="318"/>
      <c r="E124" s="318"/>
      <c r="F124" s="319" t="s">
        <v>794</v>
      </c>
      <c r="G124" s="320"/>
      <c r="H124" s="318"/>
      <c r="I124" s="318"/>
      <c r="J124" s="318" t="s">
        <v>795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799</v>
      </c>
      <c r="D126" s="323"/>
      <c r="E126" s="323"/>
      <c r="F126" s="324" t="s">
        <v>796</v>
      </c>
      <c r="G126" s="301"/>
      <c r="H126" s="301" t="s">
        <v>836</v>
      </c>
      <c r="I126" s="301" t="s">
        <v>798</v>
      </c>
      <c r="J126" s="301">
        <v>120</v>
      </c>
      <c r="K126" s="349"/>
    </row>
    <row r="127" s="1" customFormat="1" ht="15" customHeight="1">
      <c r="B127" s="346"/>
      <c r="C127" s="301" t="s">
        <v>845</v>
      </c>
      <c r="D127" s="301"/>
      <c r="E127" s="301"/>
      <c r="F127" s="324" t="s">
        <v>796</v>
      </c>
      <c r="G127" s="301"/>
      <c r="H127" s="301" t="s">
        <v>846</v>
      </c>
      <c r="I127" s="301" t="s">
        <v>798</v>
      </c>
      <c r="J127" s="301" t="s">
        <v>847</v>
      </c>
      <c r="K127" s="349"/>
    </row>
    <row r="128" s="1" customFormat="1" ht="15" customHeight="1">
      <c r="B128" s="346"/>
      <c r="C128" s="301" t="s">
        <v>744</v>
      </c>
      <c r="D128" s="301"/>
      <c r="E128" s="301"/>
      <c r="F128" s="324" t="s">
        <v>796</v>
      </c>
      <c r="G128" s="301"/>
      <c r="H128" s="301" t="s">
        <v>848</v>
      </c>
      <c r="I128" s="301" t="s">
        <v>798</v>
      </c>
      <c r="J128" s="301" t="s">
        <v>847</v>
      </c>
      <c r="K128" s="349"/>
    </row>
    <row r="129" s="1" customFormat="1" ht="15" customHeight="1">
      <c r="B129" s="346"/>
      <c r="C129" s="301" t="s">
        <v>807</v>
      </c>
      <c r="D129" s="301"/>
      <c r="E129" s="301"/>
      <c r="F129" s="324" t="s">
        <v>802</v>
      </c>
      <c r="G129" s="301"/>
      <c r="H129" s="301" t="s">
        <v>808</v>
      </c>
      <c r="I129" s="301" t="s">
        <v>798</v>
      </c>
      <c r="J129" s="301">
        <v>15</v>
      </c>
      <c r="K129" s="349"/>
    </row>
    <row r="130" s="1" customFormat="1" ht="15" customHeight="1">
      <c r="B130" s="346"/>
      <c r="C130" s="327" t="s">
        <v>809</v>
      </c>
      <c r="D130" s="327"/>
      <c r="E130" s="327"/>
      <c r="F130" s="328" t="s">
        <v>802</v>
      </c>
      <c r="G130" s="327"/>
      <c r="H130" s="327" t="s">
        <v>810</v>
      </c>
      <c r="I130" s="327" t="s">
        <v>798</v>
      </c>
      <c r="J130" s="327">
        <v>15</v>
      </c>
      <c r="K130" s="349"/>
    </row>
    <row r="131" s="1" customFormat="1" ht="15" customHeight="1">
      <c r="B131" s="346"/>
      <c r="C131" s="327" t="s">
        <v>811</v>
      </c>
      <c r="D131" s="327"/>
      <c r="E131" s="327"/>
      <c r="F131" s="328" t="s">
        <v>802</v>
      </c>
      <c r="G131" s="327"/>
      <c r="H131" s="327" t="s">
        <v>812</v>
      </c>
      <c r="I131" s="327" t="s">
        <v>798</v>
      </c>
      <c r="J131" s="327">
        <v>20</v>
      </c>
      <c r="K131" s="349"/>
    </row>
    <row r="132" s="1" customFormat="1" ht="15" customHeight="1">
      <c r="B132" s="346"/>
      <c r="C132" s="327" t="s">
        <v>813</v>
      </c>
      <c r="D132" s="327"/>
      <c r="E132" s="327"/>
      <c r="F132" s="328" t="s">
        <v>802</v>
      </c>
      <c r="G132" s="327"/>
      <c r="H132" s="327" t="s">
        <v>814</v>
      </c>
      <c r="I132" s="327" t="s">
        <v>798</v>
      </c>
      <c r="J132" s="327">
        <v>20</v>
      </c>
      <c r="K132" s="349"/>
    </row>
    <row r="133" s="1" customFormat="1" ht="15" customHeight="1">
      <c r="B133" s="346"/>
      <c r="C133" s="301" t="s">
        <v>801</v>
      </c>
      <c r="D133" s="301"/>
      <c r="E133" s="301"/>
      <c r="F133" s="324" t="s">
        <v>802</v>
      </c>
      <c r="G133" s="301"/>
      <c r="H133" s="301" t="s">
        <v>836</v>
      </c>
      <c r="I133" s="301" t="s">
        <v>798</v>
      </c>
      <c r="J133" s="301">
        <v>50</v>
      </c>
      <c r="K133" s="349"/>
    </row>
    <row r="134" s="1" customFormat="1" ht="15" customHeight="1">
      <c r="B134" s="346"/>
      <c r="C134" s="301" t="s">
        <v>815</v>
      </c>
      <c r="D134" s="301"/>
      <c r="E134" s="301"/>
      <c r="F134" s="324" t="s">
        <v>802</v>
      </c>
      <c r="G134" s="301"/>
      <c r="H134" s="301" t="s">
        <v>836</v>
      </c>
      <c r="I134" s="301" t="s">
        <v>798</v>
      </c>
      <c r="J134" s="301">
        <v>50</v>
      </c>
      <c r="K134" s="349"/>
    </row>
    <row r="135" s="1" customFormat="1" ht="15" customHeight="1">
      <c r="B135" s="346"/>
      <c r="C135" s="301" t="s">
        <v>821</v>
      </c>
      <c r="D135" s="301"/>
      <c r="E135" s="301"/>
      <c r="F135" s="324" t="s">
        <v>802</v>
      </c>
      <c r="G135" s="301"/>
      <c r="H135" s="301" t="s">
        <v>836</v>
      </c>
      <c r="I135" s="301" t="s">
        <v>798</v>
      </c>
      <c r="J135" s="301">
        <v>50</v>
      </c>
      <c r="K135" s="349"/>
    </row>
    <row r="136" s="1" customFormat="1" ht="15" customHeight="1">
      <c r="B136" s="346"/>
      <c r="C136" s="301" t="s">
        <v>823</v>
      </c>
      <c r="D136" s="301"/>
      <c r="E136" s="301"/>
      <c r="F136" s="324" t="s">
        <v>802</v>
      </c>
      <c r="G136" s="301"/>
      <c r="H136" s="301" t="s">
        <v>836</v>
      </c>
      <c r="I136" s="301" t="s">
        <v>798</v>
      </c>
      <c r="J136" s="301">
        <v>50</v>
      </c>
      <c r="K136" s="349"/>
    </row>
    <row r="137" s="1" customFormat="1" ht="15" customHeight="1">
      <c r="B137" s="346"/>
      <c r="C137" s="301" t="s">
        <v>824</v>
      </c>
      <c r="D137" s="301"/>
      <c r="E137" s="301"/>
      <c r="F137" s="324" t="s">
        <v>802</v>
      </c>
      <c r="G137" s="301"/>
      <c r="H137" s="301" t="s">
        <v>849</v>
      </c>
      <c r="I137" s="301" t="s">
        <v>798</v>
      </c>
      <c r="J137" s="301">
        <v>255</v>
      </c>
      <c r="K137" s="349"/>
    </row>
    <row r="138" s="1" customFormat="1" ht="15" customHeight="1">
      <c r="B138" s="346"/>
      <c r="C138" s="301" t="s">
        <v>826</v>
      </c>
      <c r="D138" s="301"/>
      <c r="E138" s="301"/>
      <c r="F138" s="324" t="s">
        <v>796</v>
      </c>
      <c r="G138" s="301"/>
      <c r="H138" s="301" t="s">
        <v>850</v>
      </c>
      <c r="I138" s="301" t="s">
        <v>828</v>
      </c>
      <c r="J138" s="301"/>
      <c r="K138" s="349"/>
    </row>
    <row r="139" s="1" customFormat="1" ht="15" customHeight="1">
      <c r="B139" s="346"/>
      <c r="C139" s="301" t="s">
        <v>829</v>
      </c>
      <c r="D139" s="301"/>
      <c r="E139" s="301"/>
      <c r="F139" s="324" t="s">
        <v>796</v>
      </c>
      <c r="G139" s="301"/>
      <c r="H139" s="301" t="s">
        <v>851</v>
      </c>
      <c r="I139" s="301" t="s">
        <v>831</v>
      </c>
      <c r="J139" s="301"/>
      <c r="K139" s="349"/>
    </row>
    <row r="140" s="1" customFormat="1" ht="15" customHeight="1">
      <c r="B140" s="346"/>
      <c r="C140" s="301" t="s">
        <v>832</v>
      </c>
      <c r="D140" s="301"/>
      <c r="E140" s="301"/>
      <c r="F140" s="324" t="s">
        <v>796</v>
      </c>
      <c r="G140" s="301"/>
      <c r="H140" s="301" t="s">
        <v>832</v>
      </c>
      <c r="I140" s="301" t="s">
        <v>831</v>
      </c>
      <c r="J140" s="301"/>
      <c r="K140" s="349"/>
    </row>
    <row r="141" s="1" customFormat="1" ht="15" customHeight="1">
      <c r="B141" s="346"/>
      <c r="C141" s="301" t="s">
        <v>36</v>
      </c>
      <c r="D141" s="301"/>
      <c r="E141" s="301"/>
      <c r="F141" s="324" t="s">
        <v>796</v>
      </c>
      <c r="G141" s="301"/>
      <c r="H141" s="301" t="s">
        <v>852</v>
      </c>
      <c r="I141" s="301" t="s">
        <v>831</v>
      </c>
      <c r="J141" s="301"/>
      <c r="K141" s="349"/>
    </row>
    <row r="142" s="1" customFormat="1" ht="15" customHeight="1">
      <c r="B142" s="346"/>
      <c r="C142" s="301" t="s">
        <v>853</v>
      </c>
      <c r="D142" s="301"/>
      <c r="E142" s="301"/>
      <c r="F142" s="324" t="s">
        <v>796</v>
      </c>
      <c r="G142" s="301"/>
      <c r="H142" s="301" t="s">
        <v>854</v>
      </c>
      <c r="I142" s="301" t="s">
        <v>831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855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790</v>
      </c>
      <c r="D148" s="316"/>
      <c r="E148" s="316"/>
      <c r="F148" s="316" t="s">
        <v>791</v>
      </c>
      <c r="G148" s="317"/>
      <c r="H148" s="316" t="s">
        <v>52</v>
      </c>
      <c r="I148" s="316" t="s">
        <v>55</v>
      </c>
      <c r="J148" s="316" t="s">
        <v>792</v>
      </c>
      <c r="K148" s="315"/>
    </row>
    <row r="149" s="1" customFormat="1" ht="17.25" customHeight="1">
      <c r="B149" s="313"/>
      <c r="C149" s="318" t="s">
        <v>793</v>
      </c>
      <c r="D149" s="318"/>
      <c r="E149" s="318"/>
      <c r="F149" s="319" t="s">
        <v>794</v>
      </c>
      <c r="G149" s="320"/>
      <c r="H149" s="318"/>
      <c r="I149" s="318"/>
      <c r="J149" s="318" t="s">
        <v>795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799</v>
      </c>
      <c r="D151" s="301"/>
      <c r="E151" s="301"/>
      <c r="F151" s="354" t="s">
        <v>796</v>
      </c>
      <c r="G151" s="301"/>
      <c r="H151" s="353" t="s">
        <v>836</v>
      </c>
      <c r="I151" s="353" t="s">
        <v>798</v>
      </c>
      <c r="J151" s="353">
        <v>120</v>
      </c>
      <c r="K151" s="349"/>
    </row>
    <row r="152" s="1" customFormat="1" ht="15" customHeight="1">
      <c r="B152" s="326"/>
      <c r="C152" s="353" t="s">
        <v>845</v>
      </c>
      <c r="D152" s="301"/>
      <c r="E152" s="301"/>
      <c r="F152" s="354" t="s">
        <v>796</v>
      </c>
      <c r="G152" s="301"/>
      <c r="H152" s="353" t="s">
        <v>856</v>
      </c>
      <c r="I152" s="353" t="s">
        <v>798</v>
      </c>
      <c r="J152" s="353" t="s">
        <v>847</v>
      </c>
      <c r="K152" s="349"/>
    </row>
    <row r="153" s="1" customFormat="1" ht="15" customHeight="1">
      <c r="B153" s="326"/>
      <c r="C153" s="353" t="s">
        <v>744</v>
      </c>
      <c r="D153" s="301"/>
      <c r="E153" s="301"/>
      <c r="F153" s="354" t="s">
        <v>796</v>
      </c>
      <c r="G153" s="301"/>
      <c r="H153" s="353" t="s">
        <v>857</v>
      </c>
      <c r="I153" s="353" t="s">
        <v>798</v>
      </c>
      <c r="J153" s="353" t="s">
        <v>847</v>
      </c>
      <c r="K153" s="349"/>
    </row>
    <row r="154" s="1" customFormat="1" ht="15" customHeight="1">
      <c r="B154" s="326"/>
      <c r="C154" s="353" t="s">
        <v>801</v>
      </c>
      <c r="D154" s="301"/>
      <c r="E154" s="301"/>
      <c r="F154" s="354" t="s">
        <v>802</v>
      </c>
      <c r="G154" s="301"/>
      <c r="H154" s="353" t="s">
        <v>836</v>
      </c>
      <c r="I154" s="353" t="s">
        <v>798</v>
      </c>
      <c r="J154" s="353">
        <v>50</v>
      </c>
      <c r="K154" s="349"/>
    </row>
    <row r="155" s="1" customFormat="1" ht="15" customHeight="1">
      <c r="B155" s="326"/>
      <c r="C155" s="353" t="s">
        <v>804</v>
      </c>
      <c r="D155" s="301"/>
      <c r="E155" s="301"/>
      <c r="F155" s="354" t="s">
        <v>796</v>
      </c>
      <c r="G155" s="301"/>
      <c r="H155" s="353" t="s">
        <v>836</v>
      </c>
      <c r="I155" s="353" t="s">
        <v>806</v>
      </c>
      <c r="J155" s="353"/>
      <c r="K155" s="349"/>
    </row>
    <row r="156" s="1" customFormat="1" ht="15" customHeight="1">
      <c r="B156" s="326"/>
      <c r="C156" s="353" t="s">
        <v>815</v>
      </c>
      <c r="D156" s="301"/>
      <c r="E156" s="301"/>
      <c r="F156" s="354" t="s">
        <v>802</v>
      </c>
      <c r="G156" s="301"/>
      <c r="H156" s="353" t="s">
        <v>836</v>
      </c>
      <c r="I156" s="353" t="s">
        <v>798</v>
      </c>
      <c r="J156" s="353">
        <v>50</v>
      </c>
      <c r="K156" s="349"/>
    </row>
    <row r="157" s="1" customFormat="1" ht="15" customHeight="1">
      <c r="B157" s="326"/>
      <c r="C157" s="353" t="s">
        <v>823</v>
      </c>
      <c r="D157" s="301"/>
      <c r="E157" s="301"/>
      <c r="F157" s="354" t="s">
        <v>802</v>
      </c>
      <c r="G157" s="301"/>
      <c r="H157" s="353" t="s">
        <v>836</v>
      </c>
      <c r="I157" s="353" t="s">
        <v>798</v>
      </c>
      <c r="J157" s="353">
        <v>50</v>
      </c>
      <c r="K157" s="349"/>
    </row>
    <row r="158" s="1" customFormat="1" ht="15" customHeight="1">
      <c r="B158" s="326"/>
      <c r="C158" s="353" t="s">
        <v>821</v>
      </c>
      <c r="D158" s="301"/>
      <c r="E158" s="301"/>
      <c r="F158" s="354" t="s">
        <v>802</v>
      </c>
      <c r="G158" s="301"/>
      <c r="H158" s="353" t="s">
        <v>836</v>
      </c>
      <c r="I158" s="353" t="s">
        <v>798</v>
      </c>
      <c r="J158" s="353">
        <v>50</v>
      </c>
      <c r="K158" s="349"/>
    </row>
    <row r="159" s="1" customFormat="1" ht="15" customHeight="1">
      <c r="B159" s="326"/>
      <c r="C159" s="353" t="s">
        <v>91</v>
      </c>
      <c r="D159" s="301"/>
      <c r="E159" s="301"/>
      <c r="F159" s="354" t="s">
        <v>796</v>
      </c>
      <c r="G159" s="301"/>
      <c r="H159" s="353" t="s">
        <v>858</v>
      </c>
      <c r="I159" s="353" t="s">
        <v>798</v>
      </c>
      <c r="J159" s="353" t="s">
        <v>859</v>
      </c>
      <c r="K159" s="349"/>
    </row>
    <row r="160" s="1" customFormat="1" ht="15" customHeight="1">
      <c r="B160" s="326"/>
      <c r="C160" s="353" t="s">
        <v>860</v>
      </c>
      <c r="D160" s="301"/>
      <c r="E160" s="301"/>
      <c r="F160" s="354" t="s">
        <v>796</v>
      </c>
      <c r="G160" s="301"/>
      <c r="H160" s="353" t="s">
        <v>861</v>
      </c>
      <c r="I160" s="353" t="s">
        <v>831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862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790</v>
      </c>
      <c r="D166" s="316"/>
      <c r="E166" s="316"/>
      <c r="F166" s="316" t="s">
        <v>791</v>
      </c>
      <c r="G166" s="358"/>
      <c r="H166" s="359" t="s">
        <v>52</v>
      </c>
      <c r="I166" s="359" t="s">
        <v>55</v>
      </c>
      <c r="J166" s="316" t="s">
        <v>792</v>
      </c>
      <c r="K166" s="293"/>
    </row>
    <row r="167" s="1" customFormat="1" ht="17.25" customHeight="1">
      <c r="B167" s="294"/>
      <c r="C167" s="318" t="s">
        <v>793</v>
      </c>
      <c r="D167" s="318"/>
      <c r="E167" s="318"/>
      <c r="F167" s="319" t="s">
        <v>794</v>
      </c>
      <c r="G167" s="360"/>
      <c r="H167" s="361"/>
      <c r="I167" s="361"/>
      <c r="J167" s="318" t="s">
        <v>795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799</v>
      </c>
      <c r="D169" s="301"/>
      <c r="E169" s="301"/>
      <c r="F169" s="324" t="s">
        <v>796</v>
      </c>
      <c r="G169" s="301"/>
      <c r="H169" s="301" t="s">
        <v>836</v>
      </c>
      <c r="I169" s="301" t="s">
        <v>798</v>
      </c>
      <c r="J169" s="301">
        <v>120</v>
      </c>
      <c r="K169" s="349"/>
    </row>
    <row r="170" s="1" customFormat="1" ht="15" customHeight="1">
      <c r="B170" s="326"/>
      <c r="C170" s="301" t="s">
        <v>845</v>
      </c>
      <c r="D170" s="301"/>
      <c r="E170" s="301"/>
      <c r="F170" s="324" t="s">
        <v>796</v>
      </c>
      <c r="G170" s="301"/>
      <c r="H170" s="301" t="s">
        <v>846</v>
      </c>
      <c r="I170" s="301" t="s">
        <v>798</v>
      </c>
      <c r="J170" s="301" t="s">
        <v>847</v>
      </c>
      <c r="K170" s="349"/>
    </row>
    <row r="171" s="1" customFormat="1" ht="15" customHeight="1">
      <c r="B171" s="326"/>
      <c r="C171" s="301" t="s">
        <v>744</v>
      </c>
      <c r="D171" s="301"/>
      <c r="E171" s="301"/>
      <c r="F171" s="324" t="s">
        <v>796</v>
      </c>
      <c r="G171" s="301"/>
      <c r="H171" s="301" t="s">
        <v>863</v>
      </c>
      <c r="I171" s="301" t="s">
        <v>798</v>
      </c>
      <c r="J171" s="301" t="s">
        <v>847</v>
      </c>
      <c r="K171" s="349"/>
    </row>
    <row r="172" s="1" customFormat="1" ht="15" customHeight="1">
      <c r="B172" s="326"/>
      <c r="C172" s="301" t="s">
        <v>801</v>
      </c>
      <c r="D172" s="301"/>
      <c r="E172" s="301"/>
      <c r="F172" s="324" t="s">
        <v>802</v>
      </c>
      <c r="G172" s="301"/>
      <c r="H172" s="301" t="s">
        <v>863</v>
      </c>
      <c r="I172" s="301" t="s">
        <v>798</v>
      </c>
      <c r="J172" s="301">
        <v>50</v>
      </c>
      <c r="K172" s="349"/>
    </row>
    <row r="173" s="1" customFormat="1" ht="15" customHeight="1">
      <c r="B173" s="326"/>
      <c r="C173" s="301" t="s">
        <v>804</v>
      </c>
      <c r="D173" s="301"/>
      <c r="E173" s="301"/>
      <c r="F173" s="324" t="s">
        <v>796</v>
      </c>
      <c r="G173" s="301"/>
      <c r="H173" s="301" t="s">
        <v>863</v>
      </c>
      <c r="I173" s="301" t="s">
        <v>806</v>
      </c>
      <c r="J173" s="301"/>
      <c r="K173" s="349"/>
    </row>
    <row r="174" s="1" customFormat="1" ht="15" customHeight="1">
      <c r="B174" s="326"/>
      <c r="C174" s="301" t="s">
        <v>815</v>
      </c>
      <c r="D174" s="301"/>
      <c r="E174" s="301"/>
      <c r="F174" s="324" t="s">
        <v>802</v>
      </c>
      <c r="G174" s="301"/>
      <c r="H174" s="301" t="s">
        <v>863</v>
      </c>
      <c r="I174" s="301" t="s">
        <v>798</v>
      </c>
      <c r="J174" s="301">
        <v>50</v>
      </c>
      <c r="K174" s="349"/>
    </row>
    <row r="175" s="1" customFormat="1" ht="15" customHeight="1">
      <c r="B175" s="326"/>
      <c r="C175" s="301" t="s">
        <v>823</v>
      </c>
      <c r="D175" s="301"/>
      <c r="E175" s="301"/>
      <c r="F175" s="324" t="s">
        <v>802</v>
      </c>
      <c r="G175" s="301"/>
      <c r="H175" s="301" t="s">
        <v>863</v>
      </c>
      <c r="I175" s="301" t="s">
        <v>798</v>
      </c>
      <c r="J175" s="301">
        <v>50</v>
      </c>
      <c r="K175" s="349"/>
    </row>
    <row r="176" s="1" customFormat="1" ht="15" customHeight="1">
      <c r="B176" s="326"/>
      <c r="C176" s="301" t="s">
        <v>821</v>
      </c>
      <c r="D176" s="301"/>
      <c r="E176" s="301"/>
      <c r="F176" s="324" t="s">
        <v>802</v>
      </c>
      <c r="G176" s="301"/>
      <c r="H176" s="301" t="s">
        <v>863</v>
      </c>
      <c r="I176" s="301" t="s">
        <v>798</v>
      </c>
      <c r="J176" s="301">
        <v>50</v>
      </c>
      <c r="K176" s="349"/>
    </row>
    <row r="177" s="1" customFormat="1" ht="15" customHeight="1">
      <c r="B177" s="326"/>
      <c r="C177" s="301" t="s">
        <v>104</v>
      </c>
      <c r="D177" s="301"/>
      <c r="E177" s="301"/>
      <c r="F177" s="324" t="s">
        <v>796</v>
      </c>
      <c r="G177" s="301"/>
      <c r="H177" s="301" t="s">
        <v>864</v>
      </c>
      <c r="I177" s="301" t="s">
        <v>865</v>
      </c>
      <c r="J177" s="301"/>
      <c r="K177" s="349"/>
    </row>
    <row r="178" s="1" customFormat="1" ht="15" customHeight="1">
      <c r="B178" s="326"/>
      <c r="C178" s="301" t="s">
        <v>55</v>
      </c>
      <c r="D178" s="301"/>
      <c r="E178" s="301"/>
      <c r="F178" s="324" t="s">
        <v>796</v>
      </c>
      <c r="G178" s="301"/>
      <c r="H178" s="301" t="s">
        <v>866</v>
      </c>
      <c r="I178" s="301" t="s">
        <v>867</v>
      </c>
      <c r="J178" s="301">
        <v>1</v>
      </c>
      <c r="K178" s="349"/>
    </row>
    <row r="179" s="1" customFormat="1" ht="15" customHeight="1">
      <c r="B179" s="326"/>
      <c r="C179" s="301" t="s">
        <v>51</v>
      </c>
      <c r="D179" s="301"/>
      <c r="E179" s="301"/>
      <c r="F179" s="324" t="s">
        <v>796</v>
      </c>
      <c r="G179" s="301"/>
      <c r="H179" s="301" t="s">
        <v>868</v>
      </c>
      <c r="I179" s="301" t="s">
        <v>798</v>
      </c>
      <c r="J179" s="301">
        <v>20</v>
      </c>
      <c r="K179" s="349"/>
    </row>
    <row r="180" s="1" customFormat="1" ht="15" customHeight="1">
      <c r="B180" s="326"/>
      <c r="C180" s="301" t="s">
        <v>52</v>
      </c>
      <c r="D180" s="301"/>
      <c r="E180" s="301"/>
      <c r="F180" s="324" t="s">
        <v>796</v>
      </c>
      <c r="G180" s="301"/>
      <c r="H180" s="301" t="s">
        <v>869</v>
      </c>
      <c r="I180" s="301" t="s">
        <v>798</v>
      </c>
      <c r="J180" s="301">
        <v>255</v>
      </c>
      <c r="K180" s="349"/>
    </row>
    <row r="181" s="1" customFormat="1" ht="15" customHeight="1">
      <c r="B181" s="326"/>
      <c r="C181" s="301" t="s">
        <v>105</v>
      </c>
      <c r="D181" s="301"/>
      <c r="E181" s="301"/>
      <c r="F181" s="324" t="s">
        <v>796</v>
      </c>
      <c r="G181" s="301"/>
      <c r="H181" s="301" t="s">
        <v>760</v>
      </c>
      <c r="I181" s="301" t="s">
        <v>798</v>
      </c>
      <c r="J181" s="301">
        <v>10</v>
      </c>
      <c r="K181" s="349"/>
    </row>
    <row r="182" s="1" customFormat="1" ht="15" customHeight="1">
      <c r="B182" s="326"/>
      <c r="C182" s="301" t="s">
        <v>106</v>
      </c>
      <c r="D182" s="301"/>
      <c r="E182" s="301"/>
      <c r="F182" s="324" t="s">
        <v>796</v>
      </c>
      <c r="G182" s="301"/>
      <c r="H182" s="301" t="s">
        <v>870</v>
      </c>
      <c r="I182" s="301" t="s">
        <v>831</v>
      </c>
      <c r="J182" s="301"/>
      <c r="K182" s="349"/>
    </row>
    <row r="183" s="1" customFormat="1" ht="15" customHeight="1">
      <c r="B183" s="326"/>
      <c r="C183" s="301" t="s">
        <v>871</v>
      </c>
      <c r="D183" s="301"/>
      <c r="E183" s="301"/>
      <c r="F183" s="324" t="s">
        <v>796</v>
      </c>
      <c r="G183" s="301"/>
      <c r="H183" s="301" t="s">
        <v>872</v>
      </c>
      <c r="I183" s="301" t="s">
        <v>831</v>
      </c>
      <c r="J183" s="301"/>
      <c r="K183" s="349"/>
    </row>
    <row r="184" s="1" customFormat="1" ht="15" customHeight="1">
      <c r="B184" s="326"/>
      <c r="C184" s="301" t="s">
        <v>860</v>
      </c>
      <c r="D184" s="301"/>
      <c r="E184" s="301"/>
      <c r="F184" s="324" t="s">
        <v>796</v>
      </c>
      <c r="G184" s="301"/>
      <c r="H184" s="301" t="s">
        <v>873</v>
      </c>
      <c r="I184" s="301" t="s">
        <v>831</v>
      </c>
      <c r="J184" s="301"/>
      <c r="K184" s="349"/>
    </row>
    <row r="185" s="1" customFormat="1" ht="15" customHeight="1">
      <c r="B185" s="326"/>
      <c r="C185" s="301" t="s">
        <v>108</v>
      </c>
      <c r="D185" s="301"/>
      <c r="E185" s="301"/>
      <c r="F185" s="324" t="s">
        <v>802</v>
      </c>
      <c r="G185" s="301"/>
      <c r="H185" s="301" t="s">
        <v>874</v>
      </c>
      <c r="I185" s="301" t="s">
        <v>798</v>
      </c>
      <c r="J185" s="301">
        <v>50</v>
      </c>
      <c r="K185" s="349"/>
    </row>
    <row r="186" s="1" customFormat="1" ht="15" customHeight="1">
      <c r="B186" s="326"/>
      <c r="C186" s="301" t="s">
        <v>875</v>
      </c>
      <c r="D186" s="301"/>
      <c r="E186" s="301"/>
      <c r="F186" s="324" t="s">
        <v>802</v>
      </c>
      <c r="G186" s="301"/>
      <c r="H186" s="301" t="s">
        <v>876</v>
      </c>
      <c r="I186" s="301" t="s">
        <v>877</v>
      </c>
      <c r="J186" s="301"/>
      <c r="K186" s="349"/>
    </row>
    <row r="187" s="1" customFormat="1" ht="15" customHeight="1">
      <c r="B187" s="326"/>
      <c r="C187" s="301" t="s">
        <v>878</v>
      </c>
      <c r="D187" s="301"/>
      <c r="E187" s="301"/>
      <c r="F187" s="324" t="s">
        <v>802</v>
      </c>
      <c r="G187" s="301"/>
      <c r="H187" s="301" t="s">
        <v>879</v>
      </c>
      <c r="I187" s="301" t="s">
        <v>877</v>
      </c>
      <c r="J187" s="301"/>
      <c r="K187" s="349"/>
    </row>
    <row r="188" s="1" customFormat="1" ht="15" customHeight="1">
      <c r="B188" s="326"/>
      <c r="C188" s="301" t="s">
        <v>880</v>
      </c>
      <c r="D188" s="301"/>
      <c r="E188" s="301"/>
      <c r="F188" s="324" t="s">
        <v>802</v>
      </c>
      <c r="G188" s="301"/>
      <c r="H188" s="301" t="s">
        <v>881</v>
      </c>
      <c r="I188" s="301" t="s">
        <v>877</v>
      </c>
      <c r="J188" s="301"/>
      <c r="K188" s="349"/>
    </row>
    <row r="189" s="1" customFormat="1" ht="15" customHeight="1">
      <c r="B189" s="326"/>
      <c r="C189" s="362" t="s">
        <v>882</v>
      </c>
      <c r="D189" s="301"/>
      <c r="E189" s="301"/>
      <c r="F189" s="324" t="s">
        <v>802</v>
      </c>
      <c r="G189" s="301"/>
      <c r="H189" s="301" t="s">
        <v>883</v>
      </c>
      <c r="I189" s="301" t="s">
        <v>884</v>
      </c>
      <c r="J189" s="363" t="s">
        <v>885</v>
      </c>
      <c r="K189" s="349"/>
    </row>
    <row r="190" s="18" customFormat="1" ht="15" customHeight="1">
      <c r="B190" s="364"/>
      <c r="C190" s="365" t="s">
        <v>886</v>
      </c>
      <c r="D190" s="366"/>
      <c r="E190" s="366"/>
      <c r="F190" s="367" t="s">
        <v>802</v>
      </c>
      <c r="G190" s="366"/>
      <c r="H190" s="366" t="s">
        <v>887</v>
      </c>
      <c r="I190" s="366" t="s">
        <v>884</v>
      </c>
      <c r="J190" s="368" t="s">
        <v>885</v>
      </c>
      <c r="K190" s="369"/>
    </row>
    <row r="191" s="1" customFormat="1" ht="15" customHeight="1">
      <c r="B191" s="326"/>
      <c r="C191" s="362" t="s">
        <v>40</v>
      </c>
      <c r="D191" s="301"/>
      <c r="E191" s="301"/>
      <c r="F191" s="324" t="s">
        <v>796</v>
      </c>
      <c r="G191" s="301"/>
      <c r="H191" s="298" t="s">
        <v>888</v>
      </c>
      <c r="I191" s="301" t="s">
        <v>889</v>
      </c>
      <c r="J191" s="301"/>
      <c r="K191" s="349"/>
    </row>
    <row r="192" s="1" customFormat="1" ht="15" customHeight="1">
      <c r="B192" s="326"/>
      <c r="C192" s="362" t="s">
        <v>890</v>
      </c>
      <c r="D192" s="301"/>
      <c r="E192" s="301"/>
      <c r="F192" s="324" t="s">
        <v>796</v>
      </c>
      <c r="G192" s="301"/>
      <c r="H192" s="301" t="s">
        <v>891</v>
      </c>
      <c r="I192" s="301" t="s">
        <v>831</v>
      </c>
      <c r="J192" s="301"/>
      <c r="K192" s="349"/>
    </row>
    <row r="193" s="1" customFormat="1" ht="15" customHeight="1">
      <c r="B193" s="326"/>
      <c r="C193" s="362" t="s">
        <v>892</v>
      </c>
      <c r="D193" s="301"/>
      <c r="E193" s="301"/>
      <c r="F193" s="324" t="s">
        <v>796</v>
      </c>
      <c r="G193" s="301"/>
      <c r="H193" s="301" t="s">
        <v>893</v>
      </c>
      <c r="I193" s="301" t="s">
        <v>831</v>
      </c>
      <c r="J193" s="301"/>
      <c r="K193" s="349"/>
    </row>
    <row r="194" s="1" customFormat="1" ht="15" customHeight="1">
      <c r="B194" s="326"/>
      <c r="C194" s="362" t="s">
        <v>894</v>
      </c>
      <c r="D194" s="301"/>
      <c r="E194" s="301"/>
      <c r="F194" s="324" t="s">
        <v>802</v>
      </c>
      <c r="G194" s="301"/>
      <c r="H194" s="301" t="s">
        <v>895</v>
      </c>
      <c r="I194" s="301" t="s">
        <v>831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896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897</v>
      </c>
      <c r="D201" s="371"/>
      <c r="E201" s="371"/>
      <c r="F201" s="371" t="s">
        <v>898</v>
      </c>
      <c r="G201" s="372"/>
      <c r="H201" s="371" t="s">
        <v>899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889</v>
      </c>
      <c r="D203" s="301"/>
      <c r="E203" s="301"/>
      <c r="F203" s="324" t="s">
        <v>41</v>
      </c>
      <c r="G203" s="301"/>
      <c r="H203" s="301" t="s">
        <v>900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42</v>
      </c>
      <c r="G204" s="301"/>
      <c r="H204" s="301" t="s">
        <v>901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45</v>
      </c>
      <c r="G205" s="301"/>
      <c r="H205" s="301" t="s">
        <v>902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43</v>
      </c>
      <c r="G206" s="301"/>
      <c r="H206" s="301" t="s">
        <v>903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44</v>
      </c>
      <c r="G207" s="301"/>
      <c r="H207" s="301" t="s">
        <v>904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843</v>
      </c>
      <c r="D209" s="301"/>
      <c r="E209" s="301"/>
      <c r="F209" s="324" t="s">
        <v>77</v>
      </c>
      <c r="G209" s="301"/>
      <c r="H209" s="301" t="s">
        <v>905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739</v>
      </c>
      <c r="G210" s="301"/>
      <c r="H210" s="301" t="s">
        <v>740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737</v>
      </c>
      <c r="G211" s="301"/>
      <c r="H211" s="301" t="s">
        <v>906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741</v>
      </c>
      <c r="G212" s="362"/>
      <c r="H212" s="353" t="s">
        <v>85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742</v>
      </c>
      <c r="G213" s="362"/>
      <c r="H213" s="353" t="s">
        <v>907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867</v>
      </c>
      <c r="D215" s="301"/>
      <c r="E215" s="301"/>
      <c r="F215" s="324">
        <v>1</v>
      </c>
      <c r="G215" s="362"/>
      <c r="H215" s="353" t="s">
        <v>908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909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910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911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NBLenovo\Miloslav Výskala</dc:creator>
  <cp:lastModifiedBy>NBLenovo\Miloslav Výskala</cp:lastModifiedBy>
  <dcterms:created xsi:type="dcterms:W3CDTF">2025-04-04T08:06:14Z</dcterms:created>
  <dcterms:modified xsi:type="dcterms:W3CDTF">2025-04-04T08:06:17Z</dcterms:modified>
</cp:coreProperties>
</file>