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2 LS Oravský Podzámok 2-2025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ponuka'!$A$1:$P$40</definedName>
  </definedNames>
  <calcPr calcId="162913"/>
</workbook>
</file>

<file path=xl/calcChain.xml><?xml version="1.0" encoding="utf-8"?>
<calcChain xmlns="http://schemas.openxmlformats.org/spreadsheetml/2006/main">
  <c r="L27" i="1" l="1"/>
  <c r="N27" i="1"/>
  <c r="N25" i="1"/>
  <c r="N13" i="1"/>
  <c r="N12" i="1"/>
  <c r="N14" i="1"/>
  <c r="N15" i="1"/>
  <c r="N16" i="1"/>
  <c r="N17" i="1"/>
  <c r="N18" i="1"/>
  <c r="N19" i="1"/>
  <c r="N20" i="1"/>
  <c r="N21" i="1"/>
  <c r="N22" i="1"/>
  <c r="N23" i="1"/>
  <c r="N24" i="1" l="1"/>
  <c r="N29" i="1" l="1"/>
  <c r="N28" i="1" s="1"/>
</calcChain>
</file>

<file path=xl/sharedStrings.xml><?xml version="1.0" encoding="utf-8"?>
<sst xmlns="http://schemas.openxmlformats.org/spreadsheetml/2006/main" count="146" uniqueCount="103">
  <si>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</si>
  <si>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</si>
  <si>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</si>
  <si>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</si>
  <si>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</si>
  <si>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</si>
  <si>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</si>
  <si>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</si>
  <si>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</si>
  <si>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</si>
  <si>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</si>
  <si>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</si>
  <si>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</si>
  <si>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</si>
  <si>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</si>
  <si>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</si>
  <si>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</si>
  <si>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</si>
  <si>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</si>
  <si>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</si>
  <si>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</si>
  <si>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</si>
  <si>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</si>
  <si>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</si>
  <si>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</si>
  <si>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</si>
  <si>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</si>
  <si>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</si>
  <si>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</si>
  <si>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</si>
  <si>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</si>
  <si>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</si>
  <si>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</si>
  <si>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</si>
  <si>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</si>
  <si>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</si>
  <si>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</si>
  <si>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</si>
  <si>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</si>
  <si>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</si>
  <si>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</si>
  <si>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</si>
  <si>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</si>
  <si>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</si>
  <si>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</si>
  <si>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</si>
  <si>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</si>
  <si>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</si>
  <si>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</si>
  <si>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</si>
  <si>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</si>
  <si>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</si>
  <si>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</si>
  <si>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</si>
  <si>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</si>
  <si>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</si>
  <si>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</si>
  <si>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</si>
  <si>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</si>
  <si>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</si>
  <si>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</si>
  <si>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</si>
  <si>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</si>
  <si>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</si>
  <si>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</si>
  <si>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</si>
  <si>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</si>
  <si>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</si>
  <si>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</si>
  <si>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</si>
  <si>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</si>
  <si>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</si>
  <si>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 xml:space="preserve">1 ks kôň, 1 ks LKT </t>
  </si>
  <si>
    <t>LO Príslop</t>
  </si>
  <si>
    <t>EF067- 164 1</t>
  </si>
  <si>
    <t>1,2,4d,4a,6,7</t>
  </si>
  <si>
    <t>LZ NN</t>
  </si>
  <si>
    <t>50 | 1000 | -</t>
  </si>
  <si>
    <t>EF067- 167A1</t>
  </si>
  <si>
    <t>1,2,3,4a,6,7</t>
  </si>
  <si>
    <t>´- | ´- | 750</t>
  </si>
  <si>
    <t>EF067- 167B0</t>
  </si>
  <si>
    <t>1,2,4a,6,7</t>
  </si>
  <si>
    <t>´- | ´- | 800</t>
  </si>
  <si>
    <t>EF067- 173A2</t>
  </si>
  <si>
    <t>40 | 950 | -</t>
  </si>
  <si>
    <t>EF067- 173B0</t>
  </si>
  <si>
    <t>´40 | 950 | -</t>
  </si>
  <si>
    <t>EF067- 175 1</t>
  </si>
  <si>
    <t>´50 | 700 | -</t>
  </si>
  <si>
    <t>EF067- 160 1</t>
  </si>
  <si>
    <t>´- | ´- | 450</t>
  </si>
  <si>
    <t>EF067- 162 1</t>
  </si>
  <si>
    <t>´- | ´- | 1100</t>
  </si>
  <si>
    <t>EF067- 163A1</t>
  </si>
  <si>
    <t>´- | - | 900</t>
  </si>
  <si>
    <t>´- | - | 600</t>
  </si>
  <si>
    <t>EF067- 177 0</t>
  </si>
  <si>
    <t>1,2,3,4d,4a,6,7</t>
  </si>
  <si>
    <t>´80 | 850 | -</t>
  </si>
  <si>
    <t>EF067- 178A0</t>
  </si>
  <si>
    <t>70 | 1200 | -</t>
  </si>
  <si>
    <t>Lesnícke služby v ťažbovom procese na OZ Tatry, LS Oravský Podzámok - výzva č.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</si>
</sst>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10" fillId="0" borderId="0" applyNumberFormat="0"/>
  </cellStyleXfs>
  <cellXfs count="142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4" fontId="3" fillId="3" borderId="12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2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14" fontId="3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22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3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3" fillId="5" borderId="14" xfId="0" applyFont="1" applyFill="1" applyBorder="1" applyAlignment="1" applyProtection="1">
      <alignment horizontal="center"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2" fontId="15" fillId="2" borderId="6" xfId="0" applyNumberFormat="1" applyFont="1" applyFill="1" applyBorder="1" applyAlignment="1" applyProtection="1">
      <alignment horizontal="center" vertical="center"/>
    </xf>
    <xf numFmtId="4" fontId="3" fillId="3" borderId="8" xfId="0" applyNumberFormat="1" applyFont="1" applyFill="1" applyBorder="1" applyAlignment="1" applyProtection="1">
      <alignment horizontal="center" vertical="center"/>
    </xf>
    <xf numFmtId="14" fontId="15" fillId="3" borderId="8" xfId="0" applyNumberFormat="1" applyFont="1" applyFill="1" applyBorder="1" applyAlignment="1" applyProtection="1">
      <alignment horizontal="center" vertical="center"/>
    </xf>
    <xf numFmtId="2" fontId="3" fillId="2" borderId="20" xfId="0" applyNumberFormat="1" applyFont="1" applyFill="1" applyBorder="1" applyAlignment="1" applyProtection="1">
      <alignment horizontal="center" vertical="center"/>
      <protection locked="0"/>
    </xf>
    <xf numFmtId="4" fontId="3" fillId="3" borderId="18" xfId="0" applyNumberFormat="1" applyFont="1" applyFill="1" applyBorder="1" applyAlignment="1" applyProtection="1">
      <alignment horizontal="center" vertical="center"/>
    </xf>
    <xf numFmtId="14" fontId="3" fillId="3" borderId="14" xfId="0" applyNumberFormat="1" applyFont="1" applyFill="1" applyBorder="1" applyAlignment="1" applyProtection="1">
      <alignment horizontal="center" vertical="center"/>
    </xf>
    <xf numFmtId="14" fontId="3" fillId="3" borderId="8" xfId="0" applyNumberFormat="1" applyFont="1" applyFill="1" applyBorder="1" applyAlignment="1" applyProtection="1">
      <alignment horizontal="center" vertical="center"/>
    </xf>
    <xf numFmtId="2" fontId="15" fillId="2" borderId="24" xfId="0" applyNumberFormat="1" applyFont="1" applyFill="1" applyBorder="1" applyAlignment="1" applyProtection="1">
      <alignment horizontal="center" vertical="center"/>
    </xf>
    <xf numFmtId="14" fontId="15" fillId="3" borderId="17" xfId="0" applyNumberFormat="1" applyFont="1" applyFill="1" applyBorder="1" applyAlignment="1" applyProtection="1">
      <alignment horizontal="center" vertical="center"/>
    </xf>
    <xf numFmtId="0" fontId="14" fillId="0" borderId="37" xfId="1" applyNumberFormat="1" applyFont="1" applyBorder="1" applyAlignment="1">
      <alignment horizontal="center" vertical="center"/>
    </xf>
    <xf numFmtId="0" fontId="14" fillId="0" borderId="17" xfId="1" applyNumberFormat="1" applyFont="1" applyBorder="1" applyAlignment="1">
      <alignment horizontal="center" vertical="center" wrapText="1"/>
    </xf>
    <xf numFmtId="2" fontId="14" fillId="0" borderId="33" xfId="1" applyNumberFormat="1" applyFont="1" applyBorder="1" applyAlignment="1">
      <alignment horizontal="right" vertical="center"/>
    </xf>
    <xf numFmtId="0" fontId="14" fillId="0" borderId="33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right" vertical="center" wrapText="1"/>
    </xf>
    <xf numFmtId="2" fontId="14" fillId="0" borderId="33" xfId="1" applyNumberFormat="1" applyFont="1" applyBorder="1" applyAlignment="1">
      <alignment horizontal="right" vertical="center" wrapText="1"/>
    </xf>
    <xf numFmtId="0" fontId="12" fillId="0" borderId="34" xfId="1" applyNumberFormat="1" applyFont="1" applyBorder="1" applyAlignment="1">
      <alignment horizontal="center" vertical="center"/>
    </xf>
    <xf numFmtId="4" fontId="13" fillId="0" borderId="35" xfId="1" applyNumberFormat="1" applyFont="1" applyBorder="1" applyAlignment="1">
      <alignment horizontal="right" vertical="center" indent="1"/>
    </xf>
    <xf numFmtId="0" fontId="14" fillId="0" borderId="38" xfId="1" applyNumberFormat="1" applyFont="1" applyBorder="1" applyAlignment="1">
      <alignment horizontal="center" vertical="center"/>
    </xf>
    <xf numFmtId="0" fontId="14" fillId="0" borderId="12" xfId="1" applyNumberFormat="1" applyFont="1" applyBorder="1" applyAlignment="1">
      <alignment horizontal="center" vertical="center" wrapText="1"/>
    </xf>
    <xf numFmtId="2" fontId="14" fillId="0" borderId="36" xfId="1" applyNumberFormat="1" applyFont="1" applyBorder="1" applyAlignment="1">
      <alignment horizontal="right" vertical="center"/>
    </xf>
    <xf numFmtId="0" fontId="14" fillId="0" borderId="40" xfId="1" applyNumberFormat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center" vertical="center" wrapText="1"/>
    </xf>
    <xf numFmtId="2" fontId="14" fillId="0" borderId="42" xfId="1" applyNumberFormat="1" applyFont="1" applyBorder="1" applyAlignment="1">
      <alignment horizontal="right" vertical="center"/>
    </xf>
    <xf numFmtId="0" fontId="14" fillId="0" borderId="42" xfId="1" applyNumberFormat="1" applyFont="1" applyBorder="1" applyAlignment="1">
      <alignment horizontal="center" vertical="center"/>
    </xf>
    <xf numFmtId="0" fontId="14" fillId="0" borderId="42" xfId="1" applyNumberFormat="1" applyFont="1" applyBorder="1" applyAlignment="1">
      <alignment horizontal="right" vertical="center" wrapText="1"/>
    </xf>
    <xf numFmtId="2" fontId="14" fillId="0" borderId="42" xfId="1" applyNumberFormat="1" applyFont="1" applyBorder="1" applyAlignment="1">
      <alignment horizontal="right" vertical="center" wrapText="1"/>
    </xf>
    <xf numFmtId="0" fontId="12" fillId="0" borderId="43" xfId="1" applyNumberFormat="1" applyFont="1" applyBorder="1" applyAlignment="1">
      <alignment horizontal="center" vertical="center"/>
    </xf>
    <xf numFmtId="4" fontId="13" fillId="0" borderId="44" xfId="1" applyNumberFormat="1" applyFont="1" applyBorder="1" applyAlignment="1">
      <alignment horizontal="right" vertical="center" indent="1"/>
    </xf>
    <xf numFmtId="0" fontId="11" fillId="0" borderId="11" xfId="1" applyNumberFormat="1" applyFont="1" applyBorder="1" applyAlignment="1">
      <alignment horizontal="center" vertical="center"/>
    </xf>
    <xf numFmtId="0" fontId="11" fillId="0" borderId="16" xfId="1" applyNumberFormat="1" applyFont="1" applyBorder="1" applyAlignment="1">
      <alignment horizontal="center" vertical="center"/>
    </xf>
    <xf numFmtId="0" fontId="11" fillId="0" borderId="13" xfId="1" applyNumberFormat="1" applyFont="1" applyBorder="1" applyAlignment="1">
      <alignment horizontal="center" vertical="center"/>
    </xf>
    <xf numFmtId="0" fontId="11" fillId="0" borderId="26" xfId="1" applyNumberFormat="1" applyFont="1" applyBorder="1" applyAlignment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11" fillId="0" borderId="39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1" fillId="0" borderId="27" xfId="1" applyNumberFormat="1" applyFont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15" fillId="3" borderId="23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3" borderId="27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view="pageBreakPreview" zoomScale="70" zoomScaleNormal="100" zoomScaleSheetLayoutView="70" workbookViewId="0">
      <selection activeCell="H16" sqref="H16"/>
    </sheetView>
  </sheetViews>
  <sheetFormatPr defaultRowHeight="14.25" x14ac:dyDescent="0.2"/>
  <cols>
    <col min="1" max="1" width="13.7109375" style="16" customWidth="1"/>
    <col min="2" max="2" width="12" style="16" customWidth="1"/>
    <col min="3" max="3" width="14.85546875" style="16" customWidth="1"/>
    <col min="4" max="4" width="19.5703125" style="16" customWidth="1"/>
    <col min="5" max="6" width="9.140625" style="16"/>
    <col min="7" max="7" width="11.85546875" style="16" customWidth="1"/>
    <col min="8" max="9" width="9.140625" style="16"/>
    <col min="10" max="10" width="11.85546875" style="16" customWidth="1"/>
    <col min="11" max="11" width="17" style="16" customWidth="1"/>
    <col min="12" max="12" width="16.140625" style="16" customWidth="1"/>
    <col min="13" max="13" width="20.85546875" style="16" customWidth="1"/>
    <col min="14" max="14" width="19.42578125" style="16" customWidth="1"/>
    <col min="15" max="16" width="10.85546875" style="16" customWidth="1"/>
    <col min="17" max="16384" width="9.140625" style="16"/>
  </cols>
  <sheetData>
    <row r="1" spans="1:16" ht="19.5" customHeight="1" x14ac:dyDescent="0.25">
      <c r="A1" s="98" t="s">
        <v>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41"/>
      <c r="N1" s="96" t="s">
        <v>30</v>
      </c>
      <c r="O1" s="96"/>
      <c r="P1" s="96"/>
    </row>
    <row r="2" spans="1:16" ht="13.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1"/>
      <c r="M2" s="41"/>
      <c r="N2" s="97" t="s">
        <v>68</v>
      </c>
      <c r="O2" s="97"/>
      <c r="P2" s="97"/>
    </row>
    <row r="3" spans="1:16" ht="18" customHeight="1" x14ac:dyDescent="0.25">
      <c r="A3" s="94" t="s">
        <v>0</v>
      </c>
      <c r="B3" s="94"/>
      <c r="C3" s="99" t="s">
        <v>102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10.5" customHeight="1" x14ac:dyDescent="0.2">
      <c r="A4" s="14"/>
      <c r="B4" s="14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  <c r="P4" s="28"/>
    </row>
    <row r="5" spans="1:16" x14ac:dyDescent="0.2">
      <c r="A5" s="18"/>
      <c r="B5" s="18"/>
      <c r="C5" s="19"/>
      <c r="D5" s="19"/>
      <c r="E5" s="91"/>
      <c r="F5" s="91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5" x14ac:dyDescent="0.25">
      <c r="A6" s="94" t="s">
        <v>1</v>
      </c>
      <c r="B6" s="94"/>
      <c r="C6" s="95" t="s">
        <v>71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ht="6" customHeight="1" x14ac:dyDescent="0.2">
      <c r="A7" s="20"/>
      <c r="B7" s="92"/>
      <c r="C7" s="92"/>
      <c r="D7" s="92"/>
      <c r="E7" s="92"/>
      <c r="F7" s="92"/>
      <c r="G7" s="19"/>
      <c r="H7" s="18"/>
      <c r="I7" s="18"/>
      <c r="J7" s="18"/>
      <c r="K7" s="18"/>
      <c r="L7" s="18"/>
      <c r="M7" s="18"/>
      <c r="N7" s="18"/>
      <c r="O7" s="18"/>
      <c r="P7" s="18"/>
    </row>
    <row r="8" spans="1:16" ht="16.5" customHeight="1" thickBot="1" x14ac:dyDescent="0.3">
      <c r="A8" s="106" t="s">
        <v>59</v>
      </c>
      <c r="B8" s="107"/>
      <c r="C8" s="107"/>
      <c r="D8" s="107"/>
      <c r="E8" s="21"/>
      <c r="F8" s="21"/>
      <c r="G8" s="19"/>
      <c r="H8" s="18"/>
      <c r="I8" s="18"/>
      <c r="J8" s="18"/>
      <c r="K8" s="18"/>
      <c r="L8" s="18"/>
      <c r="M8" s="18"/>
      <c r="N8" s="18"/>
      <c r="O8" s="18"/>
      <c r="P8" s="18"/>
    </row>
    <row r="9" spans="1:16" ht="21" customHeight="1" thickBot="1" x14ac:dyDescent="0.25">
      <c r="A9" s="93" t="s">
        <v>6</v>
      </c>
      <c r="B9" s="93" t="s">
        <v>2</v>
      </c>
      <c r="C9" s="78" t="s">
        <v>43</v>
      </c>
      <c r="D9" s="79"/>
      <c r="E9" s="80" t="s">
        <v>3</v>
      </c>
      <c r="F9" s="81"/>
      <c r="G9" s="82"/>
      <c r="H9" s="108" t="s">
        <v>4</v>
      </c>
      <c r="I9" s="85" t="s">
        <v>34</v>
      </c>
      <c r="J9" s="75" t="s">
        <v>35</v>
      </c>
      <c r="K9" s="85" t="s">
        <v>58</v>
      </c>
      <c r="L9" s="85" t="s">
        <v>55</v>
      </c>
      <c r="M9" s="85" t="s">
        <v>63</v>
      </c>
      <c r="N9" s="85" t="s">
        <v>61</v>
      </c>
      <c r="O9" s="80" t="s">
        <v>65</v>
      </c>
      <c r="P9" s="82"/>
    </row>
    <row r="10" spans="1:16" ht="21.75" customHeight="1" x14ac:dyDescent="0.2">
      <c r="A10" s="89"/>
      <c r="B10" s="89"/>
      <c r="C10" s="101" t="s">
        <v>29</v>
      </c>
      <c r="D10" s="102"/>
      <c r="E10" s="105" t="s">
        <v>31</v>
      </c>
      <c r="F10" s="83" t="s">
        <v>32</v>
      </c>
      <c r="G10" s="85" t="s">
        <v>33</v>
      </c>
      <c r="H10" s="109"/>
      <c r="I10" s="83"/>
      <c r="J10" s="76"/>
      <c r="K10" s="89"/>
      <c r="L10" s="83"/>
      <c r="M10" s="89"/>
      <c r="N10" s="89"/>
      <c r="O10" s="39"/>
      <c r="P10" s="39"/>
    </row>
    <row r="11" spans="1:16" ht="50.25" customHeight="1" thickBot="1" x14ac:dyDescent="0.25">
      <c r="A11" s="90"/>
      <c r="B11" s="90"/>
      <c r="C11" s="103"/>
      <c r="D11" s="104"/>
      <c r="E11" s="103"/>
      <c r="F11" s="84"/>
      <c r="G11" s="84"/>
      <c r="H11" s="110"/>
      <c r="I11" s="84"/>
      <c r="J11" s="77"/>
      <c r="K11" s="90"/>
      <c r="L11" s="84"/>
      <c r="M11" s="89"/>
      <c r="N11" s="90"/>
      <c r="O11" s="40" t="s">
        <v>66</v>
      </c>
      <c r="P11" s="40" t="s">
        <v>67</v>
      </c>
    </row>
    <row r="12" spans="1:16" ht="21" customHeight="1" x14ac:dyDescent="0.2">
      <c r="A12" s="52" t="s">
        <v>73</v>
      </c>
      <c r="B12" s="53" t="s">
        <v>74</v>
      </c>
      <c r="C12" s="87" t="s">
        <v>75</v>
      </c>
      <c r="D12" s="88"/>
      <c r="E12" s="54">
        <v>10</v>
      </c>
      <c r="F12" s="54">
        <v>0</v>
      </c>
      <c r="G12" s="54">
        <v>10</v>
      </c>
      <c r="H12" s="55" t="s">
        <v>76</v>
      </c>
      <c r="I12" s="56">
        <v>30</v>
      </c>
      <c r="J12" s="57">
        <v>0.43</v>
      </c>
      <c r="K12" s="58" t="s">
        <v>77</v>
      </c>
      <c r="L12" s="59">
        <v>227.31</v>
      </c>
      <c r="M12" s="43"/>
      <c r="N12" s="44">
        <f>SUM(M12*G12)</f>
        <v>0</v>
      </c>
      <c r="O12" s="45"/>
      <c r="P12" s="49">
        <v>45838</v>
      </c>
    </row>
    <row r="13" spans="1:16" ht="21" customHeight="1" x14ac:dyDescent="0.2">
      <c r="A13" s="60" t="s">
        <v>73</v>
      </c>
      <c r="B13" s="61" t="s">
        <v>78</v>
      </c>
      <c r="C13" s="71" t="s">
        <v>79</v>
      </c>
      <c r="D13" s="86"/>
      <c r="E13" s="54">
        <v>49</v>
      </c>
      <c r="F13" s="54">
        <v>0</v>
      </c>
      <c r="G13" s="54">
        <v>49</v>
      </c>
      <c r="H13" s="55" t="s">
        <v>76</v>
      </c>
      <c r="I13" s="56">
        <v>25</v>
      </c>
      <c r="J13" s="57">
        <v>1.49</v>
      </c>
      <c r="K13" s="58" t="s">
        <v>80</v>
      </c>
      <c r="L13" s="59">
        <v>767.47</v>
      </c>
      <c r="M13" s="50"/>
      <c r="N13" s="15">
        <f>SUM(M13*G13)</f>
        <v>0</v>
      </c>
      <c r="O13" s="51"/>
      <c r="P13" s="26">
        <v>45838</v>
      </c>
    </row>
    <row r="14" spans="1:16" ht="21" customHeight="1" x14ac:dyDescent="0.2">
      <c r="A14" s="60" t="s">
        <v>73</v>
      </c>
      <c r="B14" s="61" t="s">
        <v>81</v>
      </c>
      <c r="C14" s="87" t="s">
        <v>82</v>
      </c>
      <c r="D14" s="88"/>
      <c r="E14" s="54">
        <v>80</v>
      </c>
      <c r="F14" s="54">
        <v>0</v>
      </c>
      <c r="G14" s="54">
        <v>80</v>
      </c>
      <c r="H14" s="55" t="s">
        <v>76</v>
      </c>
      <c r="I14" s="56">
        <v>15</v>
      </c>
      <c r="J14" s="57">
        <v>0.8</v>
      </c>
      <c r="K14" s="58" t="s">
        <v>83</v>
      </c>
      <c r="L14" s="59">
        <v>1269.5899999999999</v>
      </c>
      <c r="M14" s="50"/>
      <c r="N14" s="15">
        <f t="shared" ref="N14:N23" si="0">SUM(M14*G14)</f>
        <v>0</v>
      </c>
      <c r="O14" s="51"/>
      <c r="P14" s="26">
        <v>45838</v>
      </c>
    </row>
    <row r="15" spans="1:16" ht="21" customHeight="1" x14ac:dyDescent="0.2">
      <c r="A15" s="60" t="s">
        <v>73</v>
      </c>
      <c r="B15" s="61" t="s">
        <v>84</v>
      </c>
      <c r="C15" s="71" t="s">
        <v>75</v>
      </c>
      <c r="D15" s="86"/>
      <c r="E15" s="54">
        <v>80</v>
      </c>
      <c r="F15" s="54">
        <v>0</v>
      </c>
      <c r="G15" s="54">
        <v>80</v>
      </c>
      <c r="H15" s="55" t="s">
        <v>76</v>
      </c>
      <c r="I15" s="56">
        <v>40</v>
      </c>
      <c r="J15" s="57">
        <v>0.28999999999999998</v>
      </c>
      <c r="K15" s="58" t="s">
        <v>85</v>
      </c>
      <c r="L15" s="59">
        <v>2491.61</v>
      </c>
      <c r="M15" s="50"/>
      <c r="N15" s="15">
        <f t="shared" si="0"/>
        <v>0</v>
      </c>
      <c r="O15" s="51"/>
      <c r="P15" s="26">
        <v>45838</v>
      </c>
    </row>
    <row r="16" spans="1:16" ht="21" customHeight="1" x14ac:dyDescent="0.2">
      <c r="A16" s="60" t="s">
        <v>73</v>
      </c>
      <c r="B16" s="61" t="s">
        <v>86</v>
      </c>
      <c r="C16" s="71" t="s">
        <v>75</v>
      </c>
      <c r="D16" s="72"/>
      <c r="E16" s="54">
        <v>87</v>
      </c>
      <c r="F16" s="54">
        <v>0</v>
      </c>
      <c r="G16" s="54">
        <v>87</v>
      </c>
      <c r="H16" s="55" t="s">
        <v>76</v>
      </c>
      <c r="I16" s="56">
        <v>40</v>
      </c>
      <c r="J16" s="57">
        <v>0.39</v>
      </c>
      <c r="K16" s="58" t="s">
        <v>87</v>
      </c>
      <c r="L16" s="59">
        <v>2752</v>
      </c>
      <c r="M16" s="50"/>
      <c r="N16" s="15">
        <f t="shared" si="0"/>
        <v>0</v>
      </c>
      <c r="O16" s="51"/>
      <c r="P16" s="26">
        <v>45838</v>
      </c>
    </row>
    <row r="17" spans="1:16" ht="21" customHeight="1" x14ac:dyDescent="0.2">
      <c r="A17" s="60" t="s">
        <v>73</v>
      </c>
      <c r="B17" s="61" t="s">
        <v>88</v>
      </c>
      <c r="C17" s="87" t="s">
        <v>75</v>
      </c>
      <c r="D17" s="88"/>
      <c r="E17" s="54">
        <v>50</v>
      </c>
      <c r="F17" s="54">
        <v>0</v>
      </c>
      <c r="G17" s="54">
        <v>50</v>
      </c>
      <c r="H17" s="55" t="s">
        <v>76</v>
      </c>
      <c r="I17" s="56">
        <v>40</v>
      </c>
      <c r="J17" s="57">
        <v>0.45</v>
      </c>
      <c r="K17" s="58" t="s">
        <v>89</v>
      </c>
      <c r="L17" s="59">
        <v>1086.95</v>
      </c>
      <c r="M17" s="50"/>
      <c r="N17" s="15">
        <f t="shared" si="0"/>
        <v>0</v>
      </c>
      <c r="O17" s="51"/>
      <c r="P17" s="26">
        <v>45838</v>
      </c>
    </row>
    <row r="18" spans="1:16" ht="21" customHeight="1" x14ac:dyDescent="0.2">
      <c r="A18" s="60" t="s">
        <v>73</v>
      </c>
      <c r="B18" s="61" t="s">
        <v>90</v>
      </c>
      <c r="C18" s="73" t="s">
        <v>82</v>
      </c>
      <c r="D18" s="74"/>
      <c r="E18" s="54">
        <v>11</v>
      </c>
      <c r="F18" s="54">
        <v>0</v>
      </c>
      <c r="G18" s="54">
        <v>11</v>
      </c>
      <c r="H18" s="55" t="s">
        <v>19</v>
      </c>
      <c r="I18" s="56">
        <v>30</v>
      </c>
      <c r="J18" s="57">
        <v>0.7</v>
      </c>
      <c r="K18" s="58" t="s">
        <v>91</v>
      </c>
      <c r="L18" s="59">
        <v>190.31</v>
      </c>
      <c r="M18" s="50"/>
      <c r="N18" s="15">
        <f t="shared" si="0"/>
        <v>0</v>
      </c>
      <c r="O18" s="51"/>
      <c r="P18" s="26">
        <v>45838</v>
      </c>
    </row>
    <row r="19" spans="1:16" ht="21" customHeight="1" x14ac:dyDescent="0.2">
      <c r="A19" s="60" t="s">
        <v>73</v>
      </c>
      <c r="B19" s="61" t="s">
        <v>92</v>
      </c>
      <c r="C19" s="71" t="s">
        <v>79</v>
      </c>
      <c r="D19" s="72"/>
      <c r="E19" s="54">
        <v>30</v>
      </c>
      <c r="F19" s="54">
        <v>0</v>
      </c>
      <c r="G19" s="54">
        <v>30</v>
      </c>
      <c r="H19" s="55" t="s">
        <v>19</v>
      </c>
      <c r="I19" s="56">
        <v>25</v>
      </c>
      <c r="J19" s="57">
        <v>1.3</v>
      </c>
      <c r="K19" s="58" t="s">
        <v>93</v>
      </c>
      <c r="L19" s="59">
        <v>505.25</v>
      </c>
      <c r="M19" s="50"/>
      <c r="N19" s="15">
        <f t="shared" si="0"/>
        <v>0</v>
      </c>
      <c r="O19" s="51"/>
      <c r="P19" s="26">
        <v>45838</v>
      </c>
    </row>
    <row r="20" spans="1:16" ht="21" customHeight="1" x14ac:dyDescent="0.2">
      <c r="A20" s="60" t="s">
        <v>73</v>
      </c>
      <c r="B20" s="61" t="s">
        <v>94</v>
      </c>
      <c r="C20" s="87" t="s">
        <v>79</v>
      </c>
      <c r="D20" s="88"/>
      <c r="E20" s="54">
        <v>70</v>
      </c>
      <c r="F20" s="54">
        <v>0</v>
      </c>
      <c r="G20" s="54">
        <v>70</v>
      </c>
      <c r="H20" s="55" t="s">
        <v>19</v>
      </c>
      <c r="I20" s="56">
        <v>30</v>
      </c>
      <c r="J20" s="57">
        <v>1.43</v>
      </c>
      <c r="K20" s="58" t="s">
        <v>95</v>
      </c>
      <c r="L20" s="59">
        <v>1177</v>
      </c>
      <c r="M20" s="50"/>
      <c r="N20" s="15">
        <f t="shared" si="0"/>
        <v>0</v>
      </c>
      <c r="O20" s="51"/>
      <c r="P20" s="26">
        <v>45838</v>
      </c>
    </row>
    <row r="21" spans="1:16" ht="21" customHeight="1" x14ac:dyDescent="0.2">
      <c r="A21" s="60" t="s">
        <v>73</v>
      </c>
      <c r="B21" s="61" t="s">
        <v>74</v>
      </c>
      <c r="C21" s="71" t="s">
        <v>75</v>
      </c>
      <c r="D21" s="72"/>
      <c r="E21" s="62">
        <v>30</v>
      </c>
      <c r="F21" s="54">
        <v>0</v>
      </c>
      <c r="G21" s="62">
        <v>30</v>
      </c>
      <c r="H21" s="55" t="s">
        <v>19</v>
      </c>
      <c r="I21" s="56">
        <v>30</v>
      </c>
      <c r="J21" s="57">
        <v>0.43</v>
      </c>
      <c r="K21" s="58" t="s">
        <v>77</v>
      </c>
      <c r="L21" s="59">
        <v>681.93</v>
      </c>
      <c r="M21" s="50"/>
      <c r="N21" s="15">
        <f t="shared" si="0"/>
        <v>0</v>
      </c>
      <c r="O21" s="51"/>
      <c r="P21" s="26">
        <v>45838</v>
      </c>
    </row>
    <row r="22" spans="1:16" ht="21" customHeight="1" x14ac:dyDescent="0.2">
      <c r="A22" s="60" t="s">
        <v>73</v>
      </c>
      <c r="B22" s="61" t="s">
        <v>88</v>
      </c>
      <c r="C22" s="71" t="s">
        <v>82</v>
      </c>
      <c r="D22" s="72"/>
      <c r="E22" s="62">
        <v>70</v>
      </c>
      <c r="F22" s="54">
        <v>0</v>
      </c>
      <c r="G22" s="62">
        <v>70</v>
      </c>
      <c r="H22" s="55" t="s">
        <v>19</v>
      </c>
      <c r="I22" s="56">
        <v>40</v>
      </c>
      <c r="J22" s="57">
        <v>0.45</v>
      </c>
      <c r="K22" s="58" t="s">
        <v>96</v>
      </c>
      <c r="L22" s="59">
        <v>1395.71</v>
      </c>
      <c r="M22" s="50"/>
      <c r="N22" s="15">
        <f t="shared" si="0"/>
        <v>0</v>
      </c>
      <c r="O22" s="51"/>
      <c r="P22" s="26">
        <v>45838</v>
      </c>
    </row>
    <row r="23" spans="1:16" ht="21" customHeight="1" x14ac:dyDescent="0.2">
      <c r="A23" s="60" t="s">
        <v>73</v>
      </c>
      <c r="B23" s="61" t="s">
        <v>97</v>
      </c>
      <c r="C23" s="71" t="s">
        <v>98</v>
      </c>
      <c r="D23" s="72"/>
      <c r="E23" s="62">
        <v>120</v>
      </c>
      <c r="F23" s="54">
        <v>0</v>
      </c>
      <c r="G23" s="62">
        <v>120</v>
      </c>
      <c r="H23" s="55" t="s">
        <v>19</v>
      </c>
      <c r="I23" s="56">
        <v>60</v>
      </c>
      <c r="J23" s="57">
        <v>0.95</v>
      </c>
      <c r="K23" s="58" t="s">
        <v>99</v>
      </c>
      <c r="L23" s="59">
        <v>2864.49</v>
      </c>
      <c r="M23" s="50"/>
      <c r="N23" s="15">
        <f t="shared" si="0"/>
        <v>0</v>
      </c>
      <c r="O23" s="51"/>
      <c r="P23" s="26">
        <v>45838</v>
      </c>
    </row>
    <row r="24" spans="1:16" ht="21" customHeight="1" x14ac:dyDescent="0.2">
      <c r="A24" s="60" t="s">
        <v>73</v>
      </c>
      <c r="B24" s="61" t="s">
        <v>100</v>
      </c>
      <c r="C24" s="71" t="s">
        <v>98</v>
      </c>
      <c r="D24" s="72"/>
      <c r="E24" s="54">
        <v>40</v>
      </c>
      <c r="F24" s="54">
        <v>0</v>
      </c>
      <c r="G24" s="54">
        <v>40</v>
      </c>
      <c r="H24" s="55" t="s">
        <v>19</v>
      </c>
      <c r="I24" s="56">
        <v>40</v>
      </c>
      <c r="J24" s="57">
        <v>0.95</v>
      </c>
      <c r="K24" s="58" t="s">
        <v>101</v>
      </c>
      <c r="L24" s="59">
        <v>977.19</v>
      </c>
      <c r="M24" s="17"/>
      <c r="N24" s="15">
        <f t="shared" ref="N24" si="1">SUM(M24*G24)</f>
        <v>0</v>
      </c>
      <c r="O24" s="26"/>
      <c r="P24" s="26">
        <v>45838</v>
      </c>
    </row>
    <row r="25" spans="1:16" ht="21" customHeight="1" thickBot="1" x14ac:dyDescent="0.25">
      <c r="A25" s="63" t="s">
        <v>73</v>
      </c>
      <c r="B25" s="64" t="s">
        <v>100</v>
      </c>
      <c r="C25" s="73" t="s">
        <v>98</v>
      </c>
      <c r="D25" s="74"/>
      <c r="E25" s="65">
        <v>30</v>
      </c>
      <c r="F25" s="65">
        <v>0</v>
      </c>
      <c r="G25" s="65">
        <v>30</v>
      </c>
      <c r="H25" s="66" t="s">
        <v>19</v>
      </c>
      <c r="I25" s="67">
        <v>40</v>
      </c>
      <c r="J25" s="68">
        <v>0.95</v>
      </c>
      <c r="K25" s="69" t="s">
        <v>101</v>
      </c>
      <c r="L25" s="70">
        <v>746.93</v>
      </c>
      <c r="M25" s="46"/>
      <c r="N25" s="47">
        <f>SUM(M25*G25)</f>
        <v>0</v>
      </c>
      <c r="O25" s="48"/>
      <c r="P25" s="48">
        <v>45838</v>
      </c>
    </row>
    <row r="26" spans="1:16" ht="15.75" customHeight="1" thickBot="1" x14ac:dyDescent="0.25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9.75" customHeight="1" thickBot="1" x14ac:dyDescent="0.25">
      <c r="A27" s="119" t="s">
        <v>8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1"/>
      <c r="L27" s="23">
        <f>SUM(L12:L25)</f>
        <v>17133.740000000002</v>
      </c>
      <c r="M27" s="32" t="s">
        <v>69</v>
      </c>
      <c r="N27" s="31">
        <f>SUM(N12:N25)</f>
        <v>0</v>
      </c>
      <c r="O27" s="29"/>
      <c r="P27" s="29"/>
    </row>
    <row r="28" spans="1:16" ht="15" thickBot="1" x14ac:dyDescent="0.25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3"/>
      <c r="M28" s="22" t="s">
        <v>9</v>
      </c>
      <c r="N28" s="23">
        <f>N29-N27</f>
        <v>0</v>
      </c>
      <c r="O28" s="29"/>
      <c r="P28" s="29"/>
    </row>
    <row r="29" spans="1:16" ht="15" thickBot="1" x14ac:dyDescent="0.2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6"/>
      <c r="M29" s="22" t="s">
        <v>10</v>
      </c>
      <c r="N29" s="23">
        <f>IF("nie"=MID(H37,1,3),N27,(N27*1.2))</f>
        <v>0</v>
      </c>
      <c r="O29" s="29"/>
      <c r="P29" s="29"/>
    </row>
    <row r="30" spans="1:16" x14ac:dyDescent="0.2">
      <c r="A30" s="127"/>
      <c r="B30" s="127"/>
      <c r="C30" s="127"/>
      <c r="D30" s="8"/>
      <c r="E30" s="8"/>
      <c r="F30" s="8"/>
      <c r="G30" s="8"/>
      <c r="H30" s="8"/>
      <c r="I30" s="8" t="s">
        <v>40</v>
      </c>
      <c r="J30" s="8"/>
      <c r="K30" s="8"/>
      <c r="L30" s="8"/>
      <c r="M30" s="8"/>
      <c r="N30" s="8"/>
      <c r="O30" s="8"/>
      <c r="P30" s="8"/>
    </row>
    <row r="31" spans="1:16" ht="15" x14ac:dyDescent="0.2">
      <c r="A31" s="129" t="s">
        <v>57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30"/>
      <c r="P31" s="30"/>
    </row>
    <row r="32" spans="1:16" ht="25.5" customHeight="1" x14ac:dyDescent="0.2">
      <c r="A32" s="25" t="s">
        <v>38</v>
      </c>
      <c r="B32" s="13"/>
      <c r="C32" s="13"/>
      <c r="D32" s="13"/>
      <c r="E32" s="13"/>
      <c r="F32" s="13"/>
      <c r="G32" s="12" t="s">
        <v>37</v>
      </c>
      <c r="H32" s="13"/>
      <c r="I32" s="13"/>
      <c r="J32" s="9"/>
      <c r="K32" s="9"/>
      <c r="L32" s="9"/>
      <c r="M32" s="9"/>
      <c r="N32" s="9"/>
      <c r="O32" s="9"/>
      <c r="P32" s="9"/>
    </row>
    <row r="33" spans="1:16" ht="15" customHeight="1" x14ac:dyDescent="0.2">
      <c r="A33" s="136" t="s">
        <v>60</v>
      </c>
      <c r="B33" s="137"/>
      <c r="C33" s="137"/>
      <c r="D33" s="137"/>
      <c r="E33" s="138"/>
      <c r="F33" s="128" t="s">
        <v>42</v>
      </c>
      <c r="G33" s="10" t="s">
        <v>11</v>
      </c>
      <c r="H33" s="122"/>
      <c r="I33" s="123"/>
      <c r="J33" s="123"/>
      <c r="K33" s="123"/>
      <c r="L33" s="123"/>
      <c r="M33" s="123"/>
      <c r="N33" s="124"/>
      <c r="O33" s="30"/>
      <c r="P33" s="30"/>
    </row>
    <row r="34" spans="1:16" x14ac:dyDescent="0.2">
      <c r="A34" s="33"/>
      <c r="B34" s="34"/>
      <c r="C34" s="34"/>
      <c r="D34" s="34"/>
      <c r="E34" s="35"/>
      <c r="F34" s="128"/>
      <c r="G34" s="10" t="s">
        <v>12</v>
      </c>
      <c r="H34" s="122"/>
      <c r="I34" s="123"/>
      <c r="J34" s="123"/>
      <c r="K34" s="123"/>
      <c r="L34" s="123"/>
      <c r="M34" s="123"/>
      <c r="N34" s="124"/>
      <c r="O34" s="30"/>
      <c r="P34" s="30"/>
    </row>
    <row r="35" spans="1:16" ht="18" customHeight="1" x14ac:dyDescent="0.2">
      <c r="A35" s="130" t="s">
        <v>70</v>
      </c>
      <c r="B35" s="131"/>
      <c r="C35" s="131"/>
      <c r="D35" s="131"/>
      <c r="E35" s="132"/>
      <c r="F35" s="128"/>
      <c r="G35" s="10" t="s">
        <v>13</v>
      </c>
      <c r="H35" s="122"/>
      <c r="I35" s="123"/>
      <c r="J35" s="123"/>
      <c r="K35" s="123"/>
      <c r="L35" s="123"/>
      <c r="M35" s="123"/>
      <c r="N35" s="124"/>
      <c r="O35" s="30"/>
      <c r="P35" s="30"/>
    </row>
    <row r="36" spans="1:16" x14ac:dyDescent="0.2">
      <c r="A36" s="33"/>
      <c r="B36" s="34"/>
      <c r="C36" s="34"/>
      <c r="D36" s="34"/>
      <c r="E36" s="35"/>
      <c r="F36" s="128"/>
      <c r="G36" s="10" t="s">
        <v>14</v>
      </c>
      <c r="H36" s="122"/>
      <c r="I36" s="123"/>
      <c r="J36" s="123"/>
      <c r="K36" s="123"/>
      <c r="L36" s="123"/>
      <c r="M36" s="123"/>
      <c r="N36" s="124"/>
      <c r="O36" s="30"/>
      <c r="P36" s="30"/>
    </row>
    <row r="37" spans="1:16" x14ac:dyDescent="0.2">
      <c r="A37" s="133" t="s">
        <v>72</v>
      </c>
      <c r="B37" s="134"/>
      <c r="C37" s="134"/>
      <c r="D37" s="134"/>
      <c r="E37" s="135"/>
      <c r="F37" s="128"/>
      <c r="G37" s="10" t="s">
        <v>15</v>
      </c>
      <c r="H37" s="122"/>
      <c r="I37" s="123"/>
      <c r="J37" s="123"/>
      <c r="K37" s="123"/>
      <c r="L37" s="123"/>
      <c r="M37" s="123"/>
      <c r="N37" s="124"/>
      <c r="O37" s="30"/>
      <c r="P37" s="30"/>
    </row>
    <row r="38" spans="1:16" x14ac:dyDescent="0.2">
      <c r="A38" s="33"/>
      <c r="B38" s="34"/>
      <c r="C38" s="34"/>
      <c r="D38" s="34"/>
      <c r="E38" s="35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x14ac:dyDescent="0.2">
      <c r="A39" s="33"/>
      <c r="B39" s="34"/>
      <c r="C39" s="34"/>
      <c r="D39" s="34"/>
      <c r="E39" s="35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x14ac:dyDescent="0.2">
      <c r="A40" s="36"/>
      <c r="B40" s="37"/>
      <c r="C40" s="37"/>
      <c r="D40" s="37"/>
      <c r="E40" s="38"/>
      <c r="F40" s="9"/>
      <c r="G40" s="21"/>
      <c r="H40" s="18"/>
      <c r="I40" s="21"/>
      <c r="J40" s="21" t="s">
        <v>39</v>
      </c>
      <c r="K40" s="21"/>
      <c r="L40" s="125"/>
      <c r="M40" s="126"/>
      <c r="N40" s="21"/>
      <c r="O40" s="21"/>
      <c r="P40" s="21"/>
    </row>
    <row r="41" spans="1:16" x14ac:dyDescent="0.2">
      <c r="A41" s="9"/>
      <c r="B41" s="9"/>
      <c r="C41" s="9"/>
      <c r="D41" s="9"/>
      <c r="E41" s="9"/>
      <c r="F41" s="9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">
      <c r="A42" s="24"/>
      <c r="B42" s="24"/>
      <c r="C42" s="24"/>
      <c r="D42" s="24"/>
      <c r="E42" s="24"/>
      <c r="F42" s="24"/>
      <c r="G42" s="21"/>
      <c r="H42" s="21"/>
      <c r="I42" s="21"/>
      <c r="J42" s="21"/>
      <c r="K42" s="21"/>
      <c r="L42" s="21"/>
      <c r="M42" s="21"/>
      <c r="N42" s="21"/>
      <c r="O42" s="21"/>
      <c r="P42" s="21"/>
    </row>
  </sheetData>
  <mergeCells count="55">
    <mergeCell ref="A28:L29"/>
    <mergeCell ref="A26:P26"/>
    <mergeCell ref="A27:K27"/>
    <mergeCell ref="H37:N37"/>
    <mergeCell ref="L40:M40"/>
    <mergeCell ref="A30:C30"/>
    <mergeCell ref="F33:F37"/>
    <mergeCell ref="H33:N33"/>
    <mergeCell ref="H34:N34"/>
    <mergeCell ref="H35:N35"/>
    <mergeCell ref="H36:N36"/>
    <mergeCell ref="A31:N31"/>
    <mergeCell ref="A35:E35"/>
    <mergeCell ref="A37:E37"/>
    <mergeCell ref="A33:E33"/>
    <mergeCell ref="N1:P1"/>
    <mergeCell ref="N2:P2"/>
    <mergeCell ref="A1:L1"/>
    <mergeCell ref="C12:D12"/>
    <mergeCell ref="A3:B3"/>
    <mergeCell ref="A9:A11"/>
    <mergeCell ref="L9:L11"/>
    <mergeCell ref="M9:M11"/>
    <mergeCell ref="C3:P3"/>
    <mergeCell ref="N9:N11"/>
    <mergeCell ref="C10:D11"/>
    <mergeCell ref="E10:E11"/>
    <mergeCell ref="A8:D8"/>
    <mergeCell ref="O9:P9"/>
    <mergeCell ref="H9:H11"/>
    <mergeCell ref="I9:I11"/>
    <mergeCell ref="C20:D20"/>
    <mergeCell ref="C21:D21"/>
    <mergeCell ref="K9:K11"/>
    <mergeCell ref="E5:F5"/>
    <mergeCell ref="B7:F7"/>
    <mergeCell ref="B9:B11"/>
    <mergeCell ref="A6:B6"/>
    <mergeCell ref="C6:P6"/>
    <mergeCell ref="C22:D22"/>
    <mergeCell ref="C23:D23"/>
    <mergeCell ref="C24:D24"/>
    <mergeCell ref="C25:D25"/>
    <mergeCell ref="J9:J11"/>
    <mergeCell ref="C9:D9"/>
    <mergeCell ref="E9:G9"/>
    <mergeCell ref="F10:F11"/>
    <mergeCell ref="G10:G11"/>
    <mergeCell ref="C13:D13"/>
    <mergeCell ref="C14:D14"/>
    <mergeCell ref="C15:D15"/>
    <mergeCell ref="C16:D16"/>
    <mergeCell ref="C17:D17"/>
    <mergeCell ref="C18:D18"/>
    <mergeCell ref="C19:D19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40" t="s">
        <v>26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x14ac:dyDescent="0.25">
      <c r="A2" s="2" t="s">
        <v>17</v>
      </c>
      <c r="B2" s="139" t="s">
        <v>44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x14ac:dyDescent="0.25">
      <c r="A3" s="2" t="s">
        <v>6</v>
      </c>
      <c r="B3" s="139" t="s">
        <v>45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2" t="s">
        <v>2</v>
      </c>
      <c r="B4" s="139" t="s">
        <v>18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2" t="s">
        <v>7</v>
      </c>
      <c r="B5" s="139" t="s">
        <v>46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3" t="s">
        <v>48</v>
      </c>
      <c r="B6" s="139" t="s">
        <v>47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3" t="s">
        <v>49</v>
      </c>
      <c r="B7" s="139" t="s">
        <v>50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4" x14ac:dyDescent="0.25">
      <c r="A8" s="4" t="s">
        <v>19</v>
      </c>
      <c r="B8" s="139" t="s">
        <v>51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5" t="s">
        <v>20</v>
      </c>
      <c r="B9" s="139" t="s">
        <v>52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4" t="s">
        <v>41</v>
      </c>
      <c r="B10" s="139" t="s">
        <v>64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ht="16.5" customHeight="1" x14ac:dyDescent="0.25">
      <c r="A11" s="4" t="s">
        <v>5</v>
      </c>
      <c r="B11" s="139" t="s">
        <v>27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4" t="s">
        <v>21</v>
      </c>
      <c r="B12" s="139" t="s">
        <v>22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6.5" customHeight="1" x14ac:dyDescent="0.25">
      <c r="A13" s="6" t="s">
        <v>62</v>
      </c>
      <c r="B13" s="139" t="s">
        <v>23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x14ac:dyDescent="0.25">
      <c r="A14" s="6" t="s">
        <v>24</v>
      </c>
      <c r="B14" s="139" t="s">
        <v>53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7" t="s">
        <v>25</v>
      </c>
      <c r="B15" s="139" t="s">
        <v>54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45" x14ac:dyDescent="0.25">
      <c r="A16" s="11" t="s">
        <v>28</v>
      </c>
      <c r="B16" s="141" t="s">
        <v>56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2025-04-01T06:28:32Z</cp:lastPrinted>
  <dcterms:created xsi:type="dcterms:W3CDTF">2012-08-13T12:29:09Z</dcterms:created>
  <dcterms:modified xsi:type="dcterms:W3CDTF">2025-04-01T06:28:37Z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