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15\Desktop\Zákazky\Nadlimit\S116 - Výkon SČ tunel Svrčinovec, Poľana, Horelica (Knošková)\DO DMS\DO DMS\cenové prílohy\"/>
    </mc:Choice>
  </mc:AlternateContent>
  <bookViews>
    <workbookView xWindow="0" yWindow="0" windowWidth="22110" windowHeight="10830" tabRatio="636" activeTab="1"/>
  </bookViews>
  <sheets>
    <sheet name="Príloha č.2" sheetId="21" r:id="rId1"/>
    <sheet name="SO 202-61.11" sheetId="1" r:id="rId2"/>
    <sheet name="SO 202-62.11" sheetId="2" r:id="rId3"/>
    <sheet name="SO 202-63.11" sheetId="3" r:id="rId4"/>
    <sheet name="SO 202-64.11" sheetId="4" r:id="rId5"/>
    <sheet name="SO 202-65.11" sheetId="5" r:id="rId6"/>
    <sheet name="SO 202-66.11" sheetId="6" r:id="rId7"/>
    <sheet name="SO 202-67.11" sheetId="7" r:id="rId8"/>
    <sheet name="SO 202-68.11" sheetId="8" r:id="rId9"/>
    <sheet name="SO 202-69.11" sheetId="9" r:id="rId10"/>
    <sheet name="Hodnotiace správy" sheetId="22" r:id="rId11"/>
  </sheets>
  <definedNames>
    <definedName name="_xlnm.Print_Titles" localSheetId="0">'Príloha č.2'!$1:$9</definedName>
    <definedName name="_xlnm.Print_Titles" localSheetId="1">'SO 202-61.11'!$1:$7</definedName>
    <definedName name="_xlnm.Print_Titles" localSheetId="2">'SO 202-62.11'!$1:$4</definedName>
    <definedName name="_xlnm.Print_Titles" localSheetId="3">'SO 202-63.11'!$1:$7</definedName>
    <definedName name="_xlnm.Print_Titles" localSheetId="4">'SO 202-64.11'!$1:$4</definedName>
    <definedName name="_xlnm.Print_Titles" localSheetId="5">'SO 202-65.11'!$1:$7</definedName>
    <definedName name="_xlnm.Print_Titles" localSheetId="6">'SO 202-66.11'!$1:$4</definedName>
    <definedName name="_xlnm.Print_Titles" localSheetId="7">'SO 202-67.11'!$1:$4</definedName>
    <definedName name="_xlnm.Print_Titles" localSheetId="8">'SO 202-68.11'!$1:$4</definedName>
    <definedName name="_xlnm.Print_Titles" localSheetId="9">'SO 202-69.11'!$1:$7</definedName>
    <definedName name="_xlnm.Print_Area" localSheetId="0">'Príloha č.2'!$A$1:$D$39</definedName>
    <definedName name="_xlnm.Print_Area" localSheetId="1">'SO 202-61.11'!$A$1:$P$103</definedName>
  </definedNames>
  <calcPr calcId="191029" fullPrecision="0"/>
</workbook>
</file>

<file path=xl/calcChain.xml><?xml version="1.0" encoding="utf-8"?>
<calcChain xmlns="http://schemas.openxmlformats.org/spreadsheetml/2006/main">
  <c r="C30" i="21" l="1"/>
  <c r="I13" i="22" l="1"/>
  <c r="I12" i="22"/>
  <c r="I11" i="22"/>
  <c r="P38" i="3"/>
  <c r="I14" i="22" l="1"/>
  <c r="C22" i="21" s="1"/>
  <c r="P31" i="2" l="1"/>
  <c r="P8" i="9" l="1"/>
  <c r="P8" i="2" l="1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10" i="1" l="1"/>
  <c r="P9" i="1"/>
  <c r="P8" i="1"/>
  <c r="P49" i="9" l="1"/>
  <c r="P22" i="8"/>
  <c r="P26" i="7"/>
  <c r="P50" i="5"/>
  <c r="P85" i="3"/>
  <c r="P30" i="2"/>
  <c r="P32" i="2" s="1"/>
  <c r="P93" i="1"/>
  <c r="P32" i="9" l="1"/>
  <c r="P34" i="9"/>
  <c r="P39" i="9"/>
  <c r="P40" i="9"/>
  <c r="P41" i="9"/>
  <c r="P29" i="9"/>
  <c r="P10" i="9"/>
  <c r="P11" i="9"/>
  <c r="P12" i="9"/>
  <c r="P25" i="9"/>
  <c r="P22" i="9"/>
  <c r="P21" i="9"/>
  <c r="P18" i="9"/>
  <c r="P17" i="9"/>
  <c r="P14" i="9"/>
  <c r="P13" i="9"/>
  <c r="P9" i="9"/>
  <c r="P18" i="8"/>
  <c r="P17" i="8"/>
  <c r="P12" i="8"/>
  <c r="P15" i="7"/>
  <c r="P16" i="7"/>
  <c r="P17" i="7"/>
  <c r="P18" i="7"/>
  <c r="P19" i="7"/>
  <c r="P20" i="7"/>
  <c r="P21" i="7"/>
  <c r="P22" i="7"/>
  <c r="P14" i="7"/>
  <c r="P12" i="7"/>
  <c r="P8" i="7"/>
  <c r="C18" i="21"/>
  <c r="P39" i="5"/>
  <c r="P40" i="5"/>
  <c r="P41" i="5"/>
  <c r="P42" i="5"/>
  <c r="P43" i="5"/>
  <c r="P44" i="5"/>
  <c r="P45" i="5"/>
  <c r="P46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38" i="5"/>
  <c r="P37" i="5"/>
  <c r="P36" i="5"/>
  <c r="P35" i="5"/>
  <c r="P34" i="5"/>
  <c r="P33" i="5"/>
  <c r="P32" i="5"/>
  <c r="P31" i="5"/>
  <c r="P30" i="5"/>
  <c r="P29" i="5"/>
  <c r="P12" i="5"/>
  <c r="P11" i="5"/>
  <c r="P10" i="5"/>
  <c r="P9" i="5"/>
  <c r="P12" i="4"/>
  <c r="P11" i="4"/>
  <c r="P41" i="3"/>
  <c r="P45" i="3"/>
  <c r="P51" i="3"/>
  <c r="P50" i="3"/>
  <c r="P62" i="3"/>
  <c r="P8" i="3"/>
  <c r="P14" i="3"/>
  <c r="P15" i="3"/>
  <c r="P16" i="3"/>
  <c r="P81" i="3"/>
  <c r="P70" i="3"/>
  <c r="P71" i="3"/>
  <c r="P72" i="3"/>
  <c r="P73" i="3"/>
  <c r="P74" i="3"/>
  <c r="P78" i="3"/>
  <c r="P79" i="3"/>
  <c r="P80" i="3"/>
  <c r="P67" i="3"/>
  <c r="P66" i="3"/>
  <c r="P68" i="3"/>
  <c r="P65" i="3"/>
  <c r="P64" i="3"/>
  <c r="P63" i="3"/>
  <c r="P61" i="3"/>
  <c r="P60" i="3"/>
  <c r="P52" i="3"/>
  <c r="P48" i="3"/>
  <c r="P47" i="3"/>
  <c r="P46" i="3"/>
  <c r="P42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51" i="1"/>
  <c r="P46" i="1"/>
  <c r="P74" i="1"/>
  <c r="P75" i="1"/>
  <c r="P76" i="1"/>
  <c r="P78" i="1"/>
  <c r="P79" i="1"/>
  <c r="P80" i="1"/>
  <c r="P82" i="1"/>
  <c r="P83" i="1"/>
  <c r="P84" i="1"/>
  <c r="P85" i="1"/>
  <c r="P86" i="1"/>
  <c r="P87" i="1"/>
  <c r="P88" i="1"/>
  <c r="P89" i="1"/>
  <c r="P92" i="1"/>
  <c r="P69" i="1"/>
  <c r="P68" i="1"/>
  <c r="P67" i="1"/>
  <c r="P66" i="1"/>
  <c r="P62" i="1"/>
  <c r="P60" i="1"/>
  <c r="P61" i="1"/>
  <c r="P59" i="1"/>
  <c r="P58" i="1"/>
  <c r="P57" i="1"/>
  <c r="P56" i="1"/>
  <c r="P55" i="1"/>
  <c r="P54" i="1"/>
  <c r="P53" i="1"/>
  <c r="P52" i="1"/>
  <c r="P50" i="1"/>
  <c r="P49" i="1"/>
  <c r="P48" i="1"/>
  <c r="P47" i="1"/>
  <c r="P45" i="1"/>
  <c r="P38" i="1"/>
  <c r="P37" i="1"/>
  <c r="P36" i="1"/>
  <c r="P35" i="1"/>
  <c r="P34" i="1"/>
  <c r="P28" i="1"/>
  <c r="P27" i="1"/>
  <c r="P26" i="1"/>
  <c r="P25" i="1"/>
  <c r="P22" i="1"/>
  <c r="P21" i="1"/>
  <c r="P20" i="1"/>
  <c r="P19" i="1"/>
  <c r="P17" i="1"/>
  <c r="P14" i="1"/>
  <c r="P13" i="1"/>
  <c r="P12" i="1"/>
  <c r="P11" i="1"/>
  <c r="P50" i="9" l="1"/>
  <c r="C21" i="21" s="1"/>
  <c r="P17" i="4"/>
  <c r="C16" i="21" s="1"/>
  <c r="P94" i="1"/>
  <c r="C13" i="21" s="1"/>
  <c r="P27" i="7"/>
  <c r="C19" i="21" s="1"/>
  <c r="P51" i="5"/>
  <c r="C17" i="21" s="1"/>
  <c r="P86" i="3"/>
  <c r="C15" i="21" s="1"/>
  <c r="C14" i="21"/>
  <c r="P23" i="8"/>
  <c r="C20" i="21" s="1"/>
  <c r="C12" i="21" l="1"/>
  <c r="C26" i="21" s="1"/>
  <c r="C28" i="21" s="1"/>
  <c r="C32" i="21" l="1"/>
</calcChain>
</file>

<file path=xl/sharedStrings.xml><?xml version="1.0" encoding="utf-8"?>
<sst xmlns="http://schemas.openxmlformats.org/spreadsheetml/2006/main" count="1502" uniqueCount="435">
  <si>
    <t>položka</t>
  </si>
  <si>
    <t>zariadenie</t>
  </si>
  <si>
    <t>činnosť</t>
  </si>
  <si>
    <t>počet úkonov za rok</t>
  </si>
  <si>
    <t>PTO</t>
  </si>
  <si>
    <t>Vizuálna kontrola</t>
  </si>
  <si>
    <t>spolu € (bez DPH)</t>
  </si>
  <si>
    <r>
      <rPr>
        <sz val="11"/>
        <color theme="1"/>
        <rFont val="Calibri"/>
        <family val="2"/>
        <charset val="238"/>
        <scheme val="minor"/>
      </rP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</t>
    </r>
    <r>
      <rPr>
        <b/>
        <sz val="11"/>
        <rFont val="Calibri"/>
        <family val="2"/>
        <charset val="238"/>
      </rPr>
      <t>1 kalendárny rok</t>
    </r>
    <r>
      <rPr>
        <sz val="11"/>
        <color theme="1"/>
        <rFont val="Calibri"/>
        <family val="2"/>
        <charset val="238"/>
        <scheme val="minor"/>
      </rPr>
      <t>:</t>
    </r>
  </si>
  <si>
    <t>por.
číslo</t>
  </si>
  <si>
    <t>Tunelový rozhlas</t>
  </si>
  <si>
    <t>Príloha č. 2 - Sumár k Prílohe č. 1</t>
  </si>
  <si>
    <t>Výkon servisnej činnosti (údržby a technických prehliadok) a opráv stavebnej časti a technologického vybavenia tunelov Svrčinovec, Poľana a Horelica a technologického vybavenia diaľnice</t>
  </si>
  <si>
    <t>Tunel Svrčinovec</t>
  </si>
  <si>
    <t>Diaľnica D3 Svrčinovec - Skalité</t>
  </si>
  <si>
    <t>Tunel Svrčinovec - Servis</t>
  </si>
  <si>
    <t>SO 202-61.11 Napájanie tunela elektrickou energiou</t>
  </si>
  <si>
    <t xml:space="preserve">SO 202-62.11 Centrálny riadiaci systém </t>
  </si>
  <si>
    <t xml:space="preserve">SO 202-63.11 Bezpečnostné zariadenia </t>
  </si>
  <si>
    <t xml:space="preserve">SO 202-64.11 EPS </t>
  </si>
  <si>
    <t>SO 202-65.11 Rádiové spojenie</t>
  </si>
  <si>
    <t>SO 202-66.11 Osvetlenie tunela</t>
  </si>
  <si>
    <t xml:space="preserve">SO 202-67.11 Vetranie tunela </t>
  </si>
  <si>
    <t xml:space="preserve">SO 202-68.11 Riadenie dopravy </t>
  </si>
  <si>
    <t>SO 202-69.11 Technológia pre požiarny vodovod</t>
  </si>
  <si>
    <t>Tunel Svrčinovec - SO 202-61.11 Napájanie tunela elektrickou energiou, SO 606-61 Prípojka VN 22kV pre tunel Svrčinovec</t>
  </si>
  <si>
    <t>počet zariadení</t>
  </si>
  <si>
    <t>harmonogram činností</t>
  </si>
  <si>
    <r>
      <t xml:space="preserve">jednotková cena </t>
    </r>
    <r>
      <rPr>
        <b/>
        <sz val="10"/>
        <color indexed="10"/>
        <rFont val="Calibri"/>
        <family val="2"/>
        <charset val="238"/>
      </rPr>
      <t xml:space="preserve">za 1 úkon na 1 zariadení
</t>
    </r>
    <r>
      <rPr>
        <b/>
        <sz val="10"/>
        <color indexed="8"/>
        <rFont val="Calibri"/>
        <family val="2"/>
        <charset val="238"/>
      </rPr>
      <t>(€ bez DPH)</t>
    </r>
  </si>
  <si>
    <r>
      <t xml:space="preserve">cena </t>
    </r>
    <r>
      <rPr>
        <b/>
        <sz val="10"/>
        <color indexed="10"/>
        <rFont val="Calibri"/>
        <family val="2"/>
        <charset val="238"/>
      </rPr>
      <t xml:space="preserve">za rok na všetkých zariadeniach
</t>
    </r>
    <r>
      <rPr>
        <b/>
        <sz val="10"/>
        <color indexed="8"/>
        <rFont val="Calibri"/>
        <family val="2"/>
        <charset val="238"/>
      </rPr>
      <t>(€ bez DPH)</t>
    </r>
  </si>
  <si>
    <t>bežná údržba</t>
  </si>
  <si>
    <t>servis</t>
  </si>
  <si>
    <t>revízie</t>
  </si>
  <si>
    <t xml:space="preserve"> denne</t>
  </si>
  <si>
    <t xml:space="preserve"> týždenne</t>
  </si>
  <si>
    <t xml:space="preserve"> 14-dňová
 perióda</t>
  </si>
  <si>
    <t xml:space="preserve"> každé
 3 mesiace</t>
  </si>
  <si>
    <t xml:space="preserve"> jarná
 odstávka</t>
  </si>
  <si>
    <t xml:space="preserve"> jesenná
 odstávka</t>
  </si>
  <si>
    <t xml:space="preserve"> vyhláška
 č. 508/2009</t>
  </si>
  <si>
    <t>X</t>
  </si>
  <si>
    <t>vykonáva NDS</t>
  </si>
  <si>
    <t>spolu:</t>
  </si>
  <si>
    <t>VN prípojka 22 kV</t>
  </si>
  <si>
    <t xml:space="preserve">Technológia tunela </t>
  </si>
  <si>
    <t>202-61.11, 202-62.11, 202-63.11, 202-64.11, 202-65.11, 202-66.11, 202-67.11, 202-68.11, 202-69.11 
/ PTO, TR, ÚŠ</t>
  </si>
  <si>
    <t>Trafostanica</t>
  </si>
  <si>
    <t>UPS</t>
  </si>
  <si>
    <t>VN pomôcky</t>
  </si>
  <si>
    <t xml:space="preserve">Odborná prehliadka, Odborná skúška, Revízna správa </t>
  </si>
  <si>
    <t>PTO, TR, ÚŠ</t>
  </si>
  <si>
    <t>mesačná</t>
  </si>
  <si>
    <t>VN prípojka 22kV
/ZP</t>
  </si>
  <si>
    <t xml:space="preserve">Vizuálna pochôdzna kontrola technického stavu a funkčnosti zariadení </t>
  </si>
  <si>
    <t>Vizuálna kontrola odpojovačov, JB, izolátorov, uzemnení, výstražných tabuliek</t>
  </si>
  <si>
    <t>Kontrola a preskúšanie odpojovača OTE 25/400</t>
  </si>
  <si>
    <t>Rozvádzač VN</t>
  </si>
  <si>
    <t>R1
/PTO</t>
  </si>
  <si>
    <t xml:space="preserve">Vizuálna kontrola technického stavu a funkčnosti zariadení </t>
  </si>
  <si>
    <t>Kontrola dotiahnutia spojov</t>
  </si>
  <si>
    <t>Kontrola funkčnosti elektrických obvodov a uzemnenia</t>
  </si>
  <si>
    <t>Kontrola napájacích napätí a káblových prepojení</t>
  </si>
  <si>
    <t>Kontrola rozvádzača termovíziou</t>
  </si>
  <si>
    <t>Transformátor</t>
  </si>
  <si>
    <t>T1, T2
/PTO</t>
  </si>
  <si>
    <t>Vizuálna kontrola uzemnenia - korodovanie, prípadné očistenie a ošetrenie</t>
  </si>
  <si>
    <t>Vyčistenie povrchu od prachu a prefúknutie stlačeným suchým vzduchom</t>
  </si>
  <si>
    <t>Utiahnutie svoriek vývodov, odbočiek vinutia na správny moment</t>
  </si>
  <si>
    <t>Kontrola zariadenia tepelnej ochrany a meraciu riadiacu jednotku</t>
  </si>
  <si>
    <t>Kontrola transformátora, cievok a prídružných prídavných zariadení</t>
  </si>
  <si>
    <t>Rozvádzač NN</t>
  </si>
  <si>
    <t>RH1(4P), RM1(6P), RU1(5P), RS1(2P), RCRS1(5P), RCRS2, RCRS3, RCRS4, RCRS5, RM-EV1, RM-EV2, RM-EV3, RM-EV4, ZS1, ZS2, ZS3, RLAN1, RTR, RRAD(3P), REPS, RSOS+EZS, RUTO(2P), RDS(2P), RLAN2, IHP, MX1, MX2, MX3, MX4, MX5, MX-DS1, MX-DS2, MX-DS3
/PTO, TR, ÚŠ, ZP, VP</t>
  </si>
  <si>
    <t>Vyčistenie od nečistôt a prachu, prefúknutie stlačeným suchým vzduchom</t>
  </si>
  <si>
    <t>Vizuálna kontrola káblových prívodov, priechodiek, uzatváracích zátok</t>
  </si>
  <si>
    <t>Kontrola mechanických častí rozvádzača</t>
  </si>
  <si>
    <t>Vykonanie TESTu v RH1</t>
  </si>
  <si>
    <t>Kontrola dotiahnutia skrutkových spojov, poistkových vložiek</t>
  </si>
  <si>
    <t>Kontrola izolačného odporu a ochranného pospojovania</t>
  </si>
  <si>
    <t>Dieselagregát</t>
  </si>
  <si>
    <t>DG
/PTO</t>
  </si>
  <si>
    <t>Vizuálna kontrola hladiny technických kvapalín a vzduchového filtra</t>
  </si>
  <si>
    <t>Kontrola funkčnosti predohrevu</t>
  </si>
  <si>
    <t>Sluchová kontrola  - atypické zvuky pri prevádzke</t>
  </si>
  <si>
    <t>Kontrola hladiny elektrolytu v batériách (kontrola a dopĺňanie)</t>
  </si>
  <si>
    <t>Kontrola svoriek batérií - čistenie</t>
  </si>
  <si>
    <t xml:space="preserve">UPS
/PTO </t>
  </si>
  <si>
    <t xml:space="preserve">Kontrola prevádzkovej teploty </t>
  </si>
  <si>
    <t>Vykonať dva vybíjacie cykly</t>
  </si>
  <si>
    <t>Preventívna (profylaktická) prehliadka a údržba na UPS a na bateriách</t>
  </si>
  <si>
    <t>Elektroinštalácia
/PTO</t>
  </si>
  <si>
    <t>Kontrola a protokol o kontrole núdzového osvetlenia objetku</t>
  </si>
  <si>
    <t>Kontrola rozvádzačov elektroinštalácie PTO, dotiahnutie spojov</t>
  </si>
  <si>
    <t>Kontrola vykurovacích konvektorov</t>
  </si>
  <si>
    <t>Káblové rozvody</t>
  </si>
  <si>
    <t>Káblové rozvody, napájanie, riadenie
/ PTO, TR, ÚŠ</t>
  </si>
  <si>
    <t>Vizuálna kontrola káblových trás - uloženie káblov, roštov , žľaby, prepážky</t>
  </si>
  <si>
    <t>Vizuálna kontrola technického stavu, prípadné dotiahnutie spojov</t>
  </si>
  <si>
    <t>CADO
/PTO, ÚŠ, ZP, VP</t>
  </si>
  <si>
    <t>Overenie riadneho fungovania</t>
  </si>
  <si>
    <t>Funkčnosť optickej a zvukovej signalizácie</t>
  </si>
  <si>
    <t>Test svietidiel</t>
  </si>
  <si>
    <t>Skúška fungovania detekcie prekážok</t>
  </si>
  <si>
    <t>Kontrola povrchovej úpravy</t>
  </si>
  <si>
    <t>Vizuálna kontrola stavu signalizačných LED</t>
  </si>
  <si>
    <t>Skúška fungovania obvodu núdzového zastavenia</t>
  </si>
  <si>
    <t>Skúška fungovania vyhrievania zaisťovacieho komponentu</t>
  </si>
  <si>
    <t xml:space="preserve">Napájanie 202-61.11, 202-62.11, 202-63.11, 202-64.11, 202-65.11, 202-66.11, 202-67.11, 202-68.11, 202-69.11 </t>
  </si>
  <si>
    <t>Tunel Svrčinovec - SO 202-62.11 Centrálny riadiaci systém</t>
  </si>
  <si>
    <t>Integrovaná komunikačná 
infraštruktúra pre CRS, ISD a ostatné technológie</t>
  </si>
  <si>
    <t>Diagnostika stavu switchov Siemens vo všetkých LAN</t>
  </si>
  <si>
    <t>Diagnostika stavu switchov CISCO</t>
  </si>
  <si>
    <t>Diagnostika stavu firewallov CISCO</t>
  </si>
  <si>
    <t>Vizuálna kontrola switchov Siemens, CISCO, firewallow CISCO a ich pripojovacích konektorov</t>
  </si>
  <si>
    <t>Aplikovanie kritických update FW switchov Siemens, CISCO a firewallov CISCO</t>
  </si>
  <si>
    <t>Servre, operátorské počítače a touchpanel CRS a ISD</t>
  </si>
  <si>
    <t>Diagnostika logov HW a SW serverov</t>
  </si>
  <si>
    <t>Diagnostika logov HW a SW operátorských PC</t>
  </si>
  <si>
    <t>Diagnostika logov HW a SW proxy PDZ</t>
  </si>
  <si>
    <t>Kontrola stavu touchpanela</t>
  </si>
  <si>
    <t>Diagnostika hlavných PLC</t>
  </si>
  <si>
    <t>Diagnostika distribuovaných RIO modulov</t>
  </si>
  <si>
    <t>Kontrola funkčnosti redundacie</t>
  </si>
  <si>
    <t>Aplikovanie kritických update FW</t>
  </si>
  <si>
    <t>PTO, TR</t>
  </si>
  <si>
    <t>Tunel Svrčinovec - SO 202-63.11 Bezpečnostné zariadenia, SO 202-31.07.4 EZS</t>
  </si>
  <si>
    <t>Hasiace prístroje</t>
  </si>
  <si>
    <t>Kontrola (potvrdenie) prenosných hasiacich prístrojov v SOS1-2, PTO</t>
  </si>
  <si>
    <t>Uzatvorený TV okruh</t>
  </si>
  <si>
    <t>EZS</t>
  </si>
  <si>
    <t>PTO, TR, ÚŠ, ZP, VP</t>
  </si>
  <si>
    <t xml:space="preserve">
Zariadenia núdzového volania</t>
  </si>
  <si>
    <t>SOS1P, SOS2P, STV1, STV2
/PTO, TR, ZP, VP</t>
  </si>
  <si>
    <t>Komplexná kontrola a vyčistenie SOS skrinky (dvere, osvetlenie, presvetlená značka, blikač, rozvádzač, zásuvkové vývody, sluchátko)</t>
  </si>
  <si>
    <t>Komplexná kontrola a vyčistenie STV hlásky</t>
  </si>
  <si>
    <t>Preskúšanie všetkých funkcií, signálov na CRS tunela a komunikácie s OP</t>
  </si>
  <si>
    <t>Kontrola dotiahnutia skrutkových spojov</t>
  </si>
  <si>
    <t>Kontrola stavu optického a ethernet spojenia</t>
  </si>
  <si>
    <t>Kontrola a vyčistenie ústredne GE 800 na PTO tunela Svrčinovec</t>
  </si>
  <si>
    <t>Kontrola a vyčistenie riadiaceho počítača (OPC server), dispečerskej konzoly pre systém SOS a STV</t>
  </si>
  <si>
    <t>KO1, KO2, KT1, KT2, KD1, KD2, KD3, KD4, KD5, KD6, KD7, KD8, KB1, KB2, KB3, KB4
/TR, ÚŠ, ZP, VP</t>
  </si>
  <si>
    <t>Vizuálna kontrola technického stavu kamier, prenosu a zobrazenia</t>
  </si>
  <si>
    <t>Vyčistenie kamerového krytu kamery zvonku</t>
  </si>
  <si>
    <t>Vyčistenie kamerového krytu zvnútra</t>
  </si>
  <si>
    <t>Vyčistenie objektívu</t>
  </si>
  <si>
    <t>Vyčistenie otočného statívu zvonku</t>
  </si>
  <si>
    <t>Kontrola a vyčistenie NAS úložisko, server video, server detekcia, PC klienta, monitora, ovládacej konzoly</t>
  </si>
  <si>
    <t>Kontrola kvality videosignálu na výstupe z kamery a kontrola kvality signálu na vstupe do enkódera v káblovej skrinke</t>
  </si>
  <si>
    <t>Kontrola stavu napájacej sústavy pre zabezpečenie predpísaného napájania kamery</t>
  </si>
  <si>
    <t>Kontrola tesnosti všetkých káblových priechodiek, konektorov v statíve, prepojov, ochranný kryt - statív, ostatných montážnych spojovacích častiach (veká a pod.), kontrola pevnosti skrutkových spojov</t>
  </si>
  <si>
    <t>Kontrola komunikácie so samotnou kamerou, vrátane kontroly backfocusu</t>
  </si>
  <si>
    <t>Kontrola funkčnosti vyhrievacích telies a termostatov v kamerovom kryte</t>
  </si>
  <si>
    <t>Nastavenie polohovania, ostrenia a centrovania</t>
  </si>
  <si>
    <t>Nastavenie a kontrola funkčnosti videodetekcie</t>
  </si>
  <si>
    <t>Kontrola plynulosti pohybu otočného statívu</t>
  </si>
  <si>
    <t>Kontrola plynulosti pohybu zoom objektívu, kontrola funkcie SCS obvodu kamery podľa postupu určeného výrobcom kamery</t>
  </si>
  <si>
    <t>Káblové rozvody, napájanie, riadenie
/ PTO, TR, ÚŠ, ZP, VP</t>
  </si>
  <si>
    <t>Meranie fyzikálnych veličín</t>
  </si>
  <si>
    <t>VRS1 - Anemometer (FLOWSIC200)
/TR</t>
  </si>
  <si>
    <t>Kontrola funkčnosti</t>
  </si>
  <si>
    <t>Zakrytie ochranných tubusov krytmi</t>
  </si>
  <si>
    <t>Komplexná kontrola, vyčistenie a ošetrenie (žiadny stlačený vzduch!)</t>
  </si>
  <si>
    <t>Kontrola upevnenia snímačov a ich vzájomnej polohy</t>
  </si>
  <si>
    <t>OP1, OP2, CO1, CO2 - Snímač opacity a CO (VISIC100SF)
/TR</t>
  </si>
  <si>
    <t>Komplexná kontrola, vyčistenie a ošetrenie</t>
  </si>
  <si>
    <t>Kontrola merania opacity kalibračnou vložkou</t>
  </si>
  <si>
    <t>Testovanie analógových/digitálnych výstupov</t>
  </si>
  <si>
    <t>Kalibrácia/výmena plynového senzora</t>
  </si>
  <si>
    <t>DH1, DH2, DH3, DH4 - Senzor zadymenia (FireGuard 2)
/TR, ÚŠ</t>
  </si>
  <si>
    <t>Kalibrácia senzora</t>
  </si>
  <si>
    <t>Výmena batérie v jednotke SICON-C (každých 10 rokov alebo pp)</t>
  </si>
  <si>
    <t>Reproduktor
/TR, ÚŠ</t>
  </si>
  <si>
    <t>Vizuálna kontrola technického stavu a funkčnosti reproduktora</t>
  </si>
  <si>
    <t>Kontrola počuteľnosti a zrozumiteľnosti, skúška vstupu operátora - živé hlásenie</t>
  </si>
  <si>
    <t>Vizuálna a  mechanická kontrola uchytenia a zapojenia reproduktorov</t>
  </si>
  <si>
    <t>Očistenie reproduktorov</t>
  </si>
  <si>
    <t>Kontrola výkonu vetiev rozhlasu</t>
  </si>
  <si>
    <t>tunelový rozhlas
/TR, ÚŠ, PTO</t>
  </si>
  <si>
    <t>Kontrola funkčnosti jednotlivých zariadení tunelového rozhlasu</t>
  </si>
  <si>
    <t>Kontrola ovládania pomocou tlačidiel stanice hlásateľa</t>
  </si>
  <si>
    <t>Kontrola ovládania tunelového rozhlasu pomocou CRS</t>
  </si>
  <si>
    <t>Kontrola ovládania tunelového rozhlasu pomocou nadstavbového PC</t>
  </si>
  <si>
    <t>Kontrola zrozumiteľnosti jednotlivých hlásení</t>
  </si>
  <si>
    <t>Kontrola smerovania hlásení do jednotlivých zón tunelového rozhlasu</t>
  </si>
  <si>
    <t>Vizuálna a mechanická kontrola uchytenia a zapojenia reproduktorov</t>
  </si>
  <si>
    <t>Vizuálna a mechanická kontrola reproduktorov vrátane vyčistenia</t>
  </si>
  <si>
    <t>RTR
/PTO</t>
  </si>
  <si>
    <t>Vizuálna kontrola technického stavu a funkčnosti rozvádzača</t>
  </si>
  <si>
    <t>Kontrola funkčnosti zosilovačov</t>
  </si>
  <si>
    <t>Kontrola funkčnosti riadiacej jednotky</t>
  </si>
  <si>
    <t>Kontrola funkčnosti Network IP interface</t>
  </si>
  <si>
    <t>Skúška komunikačného rozhrania s CRS tunela</t>
  </si>
  <si>
    <t>Skúška komunkačného rozhrania po LAN do riadiacej jednotky v SSÚR Čadca</t>
  </si>
  <si>
    <t>Kontrola npájacích napätí a káblových prepojení</t>
  </si>
  <si>
    <t>Vizuálna kontrola technického stavu</t>
  </si>
  <si>
    <t>EZS
/PTO</t>
  </si>
  <si>
    <t>Servis EZS ústredne</t>
  </si>
  <si>
    <t>Servis EZS tabla (čítačky)</t>
  </si>
  <si>
    <t>Servis riadiaceho PC EZS</t>
  </si>
  <si>
    <t>Servis EZS priestorových snímačov, dverných kontaktov, kabeláže</t>
  </si>
  <si>
    <t>Káblové rozvody, napájanie, riadenie
/ PTO</t>
  </si>
  <si>
    <t>Tunel Svrčinovec - SO 202-64.11 Elektropožiarna signalizácia</t>
  </si>
  <si>
    <t>EPS</t>
  </si>
  <si>
    <t>EPS
/PTO, TR, ÚŠ</t>
  </si>
  <si>
    <t>Vizuálna kontrola zariadení EPS</t>
  </si>
  <si>
    <t>Denná kontrola EPS v zmysle vyhlášky MV SR č. 726/2002 Z.z.</t>
  </si>
  <si>
    <t>Mesačná kontrola EPS v zmysle vyhlášky MV SR č. 726/2002 Z.z.</t>
  </si>
  <si>
    <t>Štvrťročná kontrola EPS v zmysle vyhlášky MV SR č. 726/2002 Z.z.</t>
  </si>
  <si>
    <t>Ročná kontrola EPS v zmysle vyhlášky MV SR č. 726/2002 Z.z.</t>
  </si>
  <si>
    <t>Skúška komunikačného rozhrania EPS a prenosu do CRS tunela</t>
  </si>
  <si>
    <t>Tunel Svrčinovec - SO 202-65.11 Rádiové spojenie</t>
  </si>
  <si>
    <t>Rádiové spojenie</t>
  </si>
  <si>
    <t>Rádio
/PTO, TR, ÚŠ</t>
  </si>
  <si>
    <t>Vizuálna kontrola zariadení</t>
  </si>
  <si>
    <t>Kontrola vyžarovacích parametrov antén VP, PTO ZP</t>
  </si>
  <si>
    <t>Meranie príjmu rádiového signálu VP, PTO ZP</t>
  </si>
  <si>
    <t>Kontrola konektorov, spojov rádiového vyžarovacieho kábla</t>
  </si>
  <si>
    <t>Vizuálna kontrola vyžarovacieho kabelu</t>
  </si>
  <si>
    <t>Kontrola odbočovacích splitrov do UC - meranie útlmových parametrov</t>
  </si>
  <si>
    <t>Kontrola prepojovacích dilatačných bodov</t>
  </si>
  <si>
    <t>Kontrola konektorov celého vyžarovacieho systému tunela a UC</t>
  </si>
  <si>
    <t xml:space="preserve">Kontrola a dotiahnutie montážnych klipov vyžarovacieho kabelu </t>
  </si>
  <si>
    <t>Meranie vyžarovacích parametrov v tuneli a UC - FM, 160MHz, MATRA,400MHz</t>
  </si>
  <si>
    <t>Kontrola stavu celého rádiového systému PTO ZP</t>
  </si>
  <si>
    <t>Zmeranie parametrov rádiových systémov tunela RX, TX</t>
  </si>
  <si>
    <t>Kontrola útlmových parametrov združovacích obvodov</t>
  </si>
  <si>
    <t>Kontrola prepojovacích káblov aktívnych a pasívnych častí technológie</t>
  </si>
  <si>
    <t>Kontrola parametrov napájacích obvodov technológie</t>
  </si>
  <si>
    <t>Zmeranie rádiových FM vysielačov, prijímačov, enkoderov</t>
  </si>
  <si>
    <t>Zmeranie útlmových parametrov FM Rozbočovačov</t>
  </si>
  <si>
    <t>Kontrola stavu celého rádiového systému Tunel, PTO ZP, PTO Horelica</t>
  </si>
  <si>
    <t>Zmeranie útlmových parametrov optickej trasy  ZP, VP, UC</t>
  </si>
  <si>
    <t>Zmeranie parametrov systému MATRA - RX, TX</t>
  </si>
  <si>
    <t>Kontrola napájacích obvodov systému MATRA</t>
  </si>
  <si>
    <t>Kontrola chybových hlásení do systému CRS</t>
  </si>
  <si>
    <t>Kontrola a vyčistenie zariadení dispečerského pracoviska PTO ZP</t>
  </si>
  <si>
    <t>Kontrola a vyčistenie rádiového pultu pre vstup do FM</t>
  </si>
  <si>
    <t>Kontrola a nastavenie systému GSM LTE – Master unit PTO , Remote unit UC</t>
  </si>
  <si>
    <t>Protokol k profylaktickej prehliadke rádiových zariadení</t>
  </si>
  <si>
    <t>Tunel 4G</t>
  </si>
  <si>
    <t>Vizuálna kontrola vyžarovacieho kábla</t>
  </si>
  <si>
    <t>Kontrola odbočovacích splitrov do UC - meranie utlmových parametrov</t>
  </si>
  <si>
    <t>Kontrola prepojovacích kabelov aktívnych a pasívnych častí</t>
  </si>
  <si>
    <t>Tunel FM</t>
  </si>
  <si>
    <t>Kontrola rádiových FM vysielačov</t>
  </si>
  <si>
    <t>Kontrola rádiových FM príjimačov</t>
  </si>
  <si>
    <t>Zmeranie útlmových parametrov optickej trasy  Svrčinovec Poľana</t>
  </si>
  <si>
    <t>Osvetlenie tunela</t>
  </si>
  <si>
    <t>OAK1, OAK2, OPR1 - osvetlenie adaptačné asymetrické (400W-80ks, 250W-14ks, 150W-16ks) a prejazdové symetrické (250W-22ks)
/TR</t>
  </si>
  <si>
    <t>Vizuálna kontrola zariadení osvetlenia</t>
  </si>
  <si>
    <t>Kontrola technického stavu a funkčnosti zariadení, korózia, kontrola tesnenia</t>
  </si>
  <si>
    <t>Kontrola a dotiahnutie spojov elektrických káblov, pripojovacích svoriek</t>
  </si>
  <si>
    <t>Kontrola identifikácie a označenia</t>
  </si>
  <si>
    <t>Kontrola uchytenia svietidiel na ostení tunela, prípadné dotiahnutie</t>
  </si>
  <si>
    <t>Vykonanie "Control Chceck" - ručné ovládanie, kontrola odozvy</t>
  </si>
  <si>
    <t>Vizuálna kontrola neporušennosti krytia, upevnenia, čistoty skiel svietidiel</t>
  </si>
  <si>
    <t>Očistenie optických plôch a tela svietidiel (max do tlaku 6 bar)</t>
  </si>
  <si>
    <t>OPZ1 - požiarne núdzové osvetlenie (23,5W-18ks)
/TR</t>
  </si>
  <si>
    <t>Kontrola DALI regulátora stmievania</t>
  </si>
  <si>
    <t>Ovládanie funkčnosti stmievania</t>
  </si>
  <si>
    <t>Kontrola modulu stmievania vo svietidle</t>
  </si>
  <si>
    <t>Kontrola komunikačného rozhrania s CRS</t>
  </si>
  <si>
    <t>Vizuálna kontrola neporušennosti krytia, upevnenia a čistoty skiel svietidiel</t>
  </si>
  <si>
    <t>OUC1, OUC2, OUC3 - osvetlenie a označenie ÚŠ (LED svietidlá (58W-58ks) + (2 lišty po 3ks LED + halogenitové svietidlo (150W)-1ks)
/TR, ÚŠ</t>
  </si>
  <si>
    <t>Kontrola uchytenia svietidiel na ostení tunela</t>
  </si>
  <si>
    <t>OPP1, OPP2 - pouličné osvetlenie (250W-10ks)
/ZP, VP</t>
  </si>
  <si>
    <t>Kontrola technického stavu a funkčnosti zariadení, poškodenia laku, korózia</t>
  </si>
  <si>
    <t>OVO - SWAREFLEX (LED gombíky - 56ks)
/TR</t>
  </si>
  <si>
    <t>Vizuálna kontrola zariadení, upevnenia a svietivosti</t>
  </si>
  <si>
    <t>Vyčistenie svetelných modulov mäkkou kefkou alebo vlhkou handričkou</t>
  </si>
  <si>
    <t>Kontrola a dotiahnutie skrutkových spojov v riadiacej jednotke IHP</t>
  </si>
  <si>
    <t>Kontrola funkčnosti a test riadenia s CRS</t>
  </si>
  <si>
    <t>JAS1, JAS2 - jasomer vonkajší a vnútorný
/TR, ZP</t>
  </si>
  <si>
    <t xml:space="preserve">Vizuálna kontrola zariadení </t>
  </si>
  <si>
    <t>Kontrola technického stavu a funkčnosti zariadení, reštart ovládania osvetlenia</t>
  </si>
  <si>
    <t>Vizuálna kontrola neporušennosti krytia, upevnenia a čistoty skiel jasomeru</t>
  </si>
  <si>
    <t>Očistenie optických plôch a tela jasomeru</t>
  </si>
  <si>
    <t>Tunel Svrčinovec - SO 202-66.11 Osvetlenie tunela</t>
  </si>
  <si>
    <t>Tunel Svrčinovec - SO 202-67.11 Vetranie tunela, SO 202-31 PTO</t>
  </si>
  <si>
    <t>Vetranie tunela</t>
  </si>
  <si>
    <t>Protipožiarne klapky</t>
  </si>
  <si>
    <t>EV1, EV2, EV3, EV4
/ÚŠ</t>
  </si>
  <si>
    <t>Kontrola spustenia ventilátora (v prevádzke najmenej 30 min.)</t>
  </si>
  <si>
    <t>Zisťovanie výskytu netypických zvukov (zvýšenie hlučnosti)</t>
  </si>
  <si>
    <t>Kontrola nosného systému</t>
  </si>
  <si>
    <t>Vyčistenie povrchu ventilátora</t>
  </si>
  <si>
    <t>Kontrola vnútornej časti ventilátora</t>
  </si>
  <si>
    <t>Kontrola obežného kolesa</t>
  </si>
  <si>
    <t>Kontrola motora</t>
  </si>
  <si>
    <t>Kontrola vonkajších častí ventilátora</t>
  </si>
  <si>
    <t>Kontrola elektroinštalácie a pripojovacej skrinky</t>
  </si>
  <si>
    <t>Kontrola medzier medzi lopatkou a skriňou</t>
  </si>
  <si>
    <t>Vzduchotechnika a klimatizácia
/PTO</t>
  </si>
  <si>
    <t>Profylaktická kontrola klimatizačných zariadení - vonkajšia KJ</t>
  </si>
  <si>
    <t>Profylaktická kontrola klimatizačných zariadení - vnútorná KJ</t>
  </si>
  <si>
    <t>Profylaktická kontrola vzduchotechnických zariadení  - VZT</t>
  </si>
  <si>
    <t>Tunel Svrčinovec - SO 202-68.11 Riadenie dopravy</t>
  </si>
  <si>
    <t>Riadenie dopravy</t>
  </si>
  <si>
    <t>TR, ZP, VP</t>
  </si>
  <si>
    <t>PDZ TNR1, TNR2 (A1T/A2T, BT/CT, A2T), CSS1, CSS2, CSS3, CSS4, C26
/TR, ZP, VP</t>
  </si>
  <si>
    <t>Kontrola stavu konštrukcie návestného rezu, stĺpov a uchytenie (CSS, C26)</t>
  </si>
  <si>
    <t>Kontrola stavu čelnej zobrazovacej plochy a jej vyčistenie (nie WAP)</t>
  </si>
  <si>
    <t>Kontrola stavu funkčnosti silových zariadeni, uzemnenia návestných rezov a stĺpov</t>
  </si>
  <si>
    <t>Kontrola riadiacich dosiek a stavu jednotlivých DPS s LED</t>
  </si>
  <si>
    <t>Kontrola stavu jednotlivých kabelových prepojov DPS</t>
  </si>
  <si>
    <t>Kontrola tesnosti skrín PDZ-LED, stav gumových tesnení</t>
  </si>
  <si>
    <t>Vizuálna kontrola funkčnosti jednotlivých svetelných bodov</t>
  </si>
  <si>
    <t>Kontrola funkčnosti zobrazovania symbolov a textov s CRS, blikača</t>
  </si>
  <si>
    <t>Celková kontrola systémovej funkčnosti PDZ-LED</t>
  </si>
  <si>
    <t xml:space="preserve">Skúška komunikačného rozhrania a prenosu ovládania DPS z CRS </t>
  </si>
  <si>
    <t>Tunel Svrčinovec - SO 202-69.11 Technológia pre požiarny vodovod, SO 202-53 Požiarny vodovod, SO 202-51 Odvodnenie tunela</t>
  </si>
  <si>
    <t>Tlaková nádoba</t>
  </si>
  <si>
    <t>PTO, prívod verejného vodovodu</t>
  </si>
  <si>
    <t>Správa z vonkajšej prehliadky</t>
  </si>
  <si>
    <t>Správa z vnútornej prehliadky a skúšky tesnosti</t>
  </si>
  <si>
    <t>Tlaková skúška</t>
  </si>
  <si>
    <t>Hydrant</t>
  </si>
  <si>
    <t>Záznam o kontrole zariadení na dodávku vody na hasenie požiarov</t>
  </si>
  <si>
    <t>Požiarne hadice</t>
  </si>
  <si>
    <t>ÚŠ</t>
  </si>
  <si>
    <t>Protokol o vykonanej tlakovej skúške požiarnej hadice</t>
  </si>
  <si>
    <t>Požiarna nádrž</t>
  </si>
  <si>
    <t>ZP</t>
  </si>
  <si>
    <t>Protokol o nepriepustnosti</t>
  </si>
  <si>
    <t>Technológia pre požiarny vodovod
Požiarny vodovod
Odvodnenie tunela</t>
  </si>
  <si>
    <t>ATS Lowara Hydrovar HVL 2.015-4.220
/PTO</t>
  </si>
  <si>
    <t>Vizuálna kontrola stavu zariadenia</t>
  </si>
  <si>
    <t>Odstránenie nečistôt a prachu z chladiaceho ventilátora a vetracích otvorov</t>
  </si>
  <si>
    <t>Overenie komplexnej funkčnosti stanice</t>
  </si>
  <si>
    <t>Overenie komunikácie a prenosu prevádzkových stavov do CRS</t>
  </si>
  <si>
    <t>ATS GRUNDFOS Hydro MPC-E 2 CRIE 10-5
/prívod z VV (verejný vodovod)</t>
  </si>
  <si>
    <t>M1, M2, M3, M4, M5 a grunfos M1, M2 - čerpadlá
/PTO, ZP, prívod z VV</t>
  </si>
  <si>
    <t>Overenie činnosti a funkčnosti zariadenia</t>
  </si>
  <si>
    <t>M6, M7, M8, M9, M10, M11, M12, M13, M14 - servopohon
/PTO, ZP</t>
  </si>
  <si>
    <t>Skontrolovať pevné utiahnutie upevňovacích skrutiek na správny moment</t>
  </si>
  <si>
    <t>Overenie činnosti a funkčnosti zariadenia, vykonať skúšobný chod</t>
  </si>
  <si>
    <t>SL3, SL4, SL5, L3, L4 
snímače (limitné, kontinuálne) merania hladiny 
/PTO, ZP</t>
  </si>
  <si>
    <t>Kontrola znečistenia, prípadné odstránenie nečistôt</t>
  </si>
  <si>
    <t>P1, P2, PZ4, SP4
snímače tlaku (elekt, analóg) 
/PTO, ZP</t>
  </si>
  <si>
    <t>MS-ATS, MX9WLHYDRO, MSUZ 6-7-8-9, MSUZ 10-11, MSUZ 12-13, MSUZ 14, 9MXSL3, 9MXSL4, 9MXSL5, MX-PC1, MX-PC2, MX4, MX5, 9MXM4 - skrinky napájania a ovládania 
/PTO, ZP</t>
  </si>
  <si>
    <t>Odstránenie nečistôt</t>
  </si>
  <si>
    <t>Kontrola spojov - dotiahnutie</t>
  </si>
  <si>
    <t>Kontrola funkčnosti elektrických obvodov</t>
  </si>
  <si>
    <t>Kontrola napájacích napätí, káblových prepojení</t>
  </si>
  <si>
    <t>Kontrola komunikácie a prevádzkových stavov do CRS</t>
  </si>
  <si>
    <t>Regulačná klapka a ventil s ručným ovládaním</t>
  </si>
  <si>
    <t>Vizuálna kontrola funkčnosti, tesnosti a nastavenia polohy</t>
  </si>
  <si>
    <t>Ručné otvorenie a zatvorenie ventilu (2x)</t>
  </si>
  <si>
    <t>Hydrant, požiarna hadica
/ PTO, ZP, VP, ÚŠ</t>
  </si>
  <si>
    <t>Vizuálna kontrola a očistenie</t>
  </si>
  <si>
    <t>Trasa PV</t>
  </si>
  <si>
    <t>Kontrola armatúrnych šácht požiarneho vodovodu (rozdeľovacia armatúrna šachta odvodnenia, požiarnej vody a armatúrna šachta požiarnej vody) a prípadné odčerpanie vody</t>
  </si>
  <si>
    <t>Výmena oleja, olejových filtrov (po 200 motohodinách)</t>
  </si>
  <si>
    <t>Výmena palivových filtrov, vzduchových filtrov (po 400 motohodinách)</t>
  </si>
  <si>
    <t>Kontrola výfukového potrubia, vypúšťanie vody a kondenzátu z nádrže (po 400 motohodinách)</t>
  </si>
  <si>
    <t>Výmena remeňa pomocného zariadenia (po 1200 motohodinách)</t>
  </si>
  <si>
    <t>Výmena vzduchového filtra (po 400 motohodinách)</t>
  </si>
  <si>
    <t>Výmena chladiacej kapaliny (raz za 2 roky)</t>
  </si>
  <si>
    <t>Kontrola funkčnosti predohrevu  (po 1200 motohodinách)</t>
  </si>
  <si>
    <t>Kontrola funkčnosti vačkových hriadeľov, ventilov a čerpadiel (po 1200 motohodinách)</t>
  </si>
  <si>
    <t>Čistenie turbodúchadla (po 2000 motohodinách)</t>
  </si>
  <si>
    <t>Kontrola odporu izolácie alternátora (po 250 motohodinách)</t>
  </si>
  <si>
    <t>Kontrola dotiahnutia skrutiek a zapojenia svoriek alternátora (po 250 motohodinách)</t>
  </si>
  <si>
    <t>Kontrola úrovne vibrácií a hluku alternátora (po 250 motohodinách)</t>
  </si>
  <si>
    <t>Kontrola ložísk alternátora (po 250 motohodinách)</t>
  </si>
  <si>
    <t>Kontrola zapojenia regulátora alternátora (po 250 motohodinách)</t>
  </si>
  <si>
    <t>Vyčistenie alternátora zvnútra a zvonka (každých 1500 motohodín)</t>
  </si>
  <si>
    <t>Kontrola zapojenia a prevádzka príslušenstva alternátora (každých 1500 motohodín)</t>
  </si>
  <si>
    <t>Kontrola diód a varistora alternátora (každých 1500 motohodín)</t>
  </si>
  <si>
    <t>Kompletná kontrola alternátora (každých 4500 motohodin)</t>
  </si>
  <si>
    <t xml:space="preserve"> </t>
  </si>
  <si>
    <t>Vizálna kontrola zariadení</t>
  </si>
  <si>
    <t>Kontrola a meranie napájania pre CADO a rozvádzač ROZ1 a ROZ2 CADO</t>
  </si>
  <si>
    <t>Kontrola prvkov prepäťovej ochrany, sieťového napájania a kabeláže</t>
  </si>
  <si>
    <t>Výmena konektorov prvkov prepäťovej ochrany (1 x za 4 roky)</t>
  </si>
  <si>
    <t>Oprava poškodenej ochrannej povrchovej úpravy</t>
  </si>
  <si>
    <t>Oprava poškodenej povrchovej úpravy pohonu (1 x za 5 rokov)</t>
  </si>
  <si>
    <t>Výmena oleja vo vretenovom mechanizme (1 x za 5 rokov)</t>
  </si>
  <si>
    <t>Kontrola a údržba brzdy motora zdvíhacieho mechanizmu (1 x za 5 rokov)</t>
  </si>
  <si>
    <t>Mazanie pohyblivých častí</t>
  </si>
  <si>
    <t>Vyčistenie zariadenie CADO a jeho okolia</t>
  </si>
  <si>
    <t>Očistenie krytov a vetracích otvorov</t>
  </si>
  <si>
    <t>Výstupné správy a protokoly</t>
  </si>
  <si>
    <t>SO 202-61.11</t>
  </si>
  <si>
    <t>/PTO, TR, ÚŠ, ZP, VP</t>
  </si>
  <si>
    <t>Výstupné správy a protokoly z výkonu servisnej činnosti</t>
  </si>
  <si>
    <t>SO 202-62.11</t>
  </si>
  <si>
    <t>Vizuálna kontrola, antistatické čistenie serverov a operátorských staníc (vysávanie/vyfúkanie prachu)</t>
  </si>
  <si>
    <t>Inštalácia kritických aktualizácii (bezpečnostné záplaty) operačného systému a aplikácie SCADA, defragmentácia, kontrola stavu disku, pamäte, odstránenie nepotrebných súborov</t>
  </si>
  <si>
    <t>Diagnostika distribuovaných IRIO modulov</t>
  </si>
  <si>
    <t>Riadiace systémy CRS</t>
  </si>
  <si>
    <t>SO 202-63.11</t>
  </si>
  <si>
    <t>SO 202-65.11</t>
  </si>
  <si>
    <t>SO 202-67.11</t>
  </si>
  <si>
    <t>SO 202-68.11</t>
  </si>
  <si>
    <t>SO 202-69.11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</si>
  <si>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rFont val="Calibri"/>
        <family val="2"/>
        <charset val="238"/>
      </rPr>
      <t xml:space="preserve"> kalendárne roky</t>
    </r>
    <r>
      <rPr>
        <sz val="11"/>
        <color indexed="8"/>
        <rFont val="Calibri"/>
        <family val="2"/>
        <charset val="238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</si>
  <si>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</si>
  <si>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t>* podľa súboru  SOPOS je 1x za 5 rokov (posledná 2022)</t>
  </si>
  <si>
    <t>Úradná skúška (19.12.2026)_2026</t>
  </si>
  <si>
    <t>Úradná skúška (19.6.2026)_2026</t>
  </si>
  <si>
    <t xml:space="preserve">Odborná prehliadka, Odborná skúška, Revízna správa_2024, 2028 </t>
  </si>
  <si>
    <t>Príloha č. 1 – Cena za servis a údržbu (Tabuľka č.1)</t>
  </si>
  <si>
    <t>Odborná prehliadka, Odborná skúška, Revízna správa, meranie uzemnenia, elektroinštalácia, bleskozvod_2024</t>
  </si>
  <si>
    <t>CADO *
v záruke do 09/2025</t>
  </si>
  <si>
    <t>* činnosti platné od roku 2026</t>
  </si>
  <si>
    <t>Príloha č. 1 – Cena za servis a údržbu (Tabuľka č.2)</t>
  </si>
  <si>
    <t>Príloha č. 1 – Cena za servis a údržbu (Tabuľka č.3)</t>
  </si>
  <si>
    <t>Príloha č. 1 – Cena za servis a údržbu (Tabuľka č. 4)</t>
  </si>
  <si>
    <t>Príloha č. 1 – Cena za servis a údržbu (Tabuľka č.5)</t>
  </si>
  <si>
    <t>Príloha č. 1 – Cena za servis a údržbu (Tabuľka č.9)</t>
  </si>
  <si>
    <t>Úradná skúška (07.10.2026 a 2028)_2026</t>
  </si>
  <si>
    <t>Úradná skúška (10.4.2027)_2026</t>
  </si>
  <si>
    <t>Systémy, licencie a certifikáty</t>
  </si>
  <si>
    <t xml:space="preserve">SO 203-62.11 </t>
  </si>
  <si>
    <t>Kontrola dostupnosti aktualizácií softvérov a inštalácia dostupných aktualizácií, kontrola platnosti licencií a prípadná obnova licencií, kontrola a aktualizácia bezpečnostných certifikátov</t>
  </si>
  <si>
    <t>Uzatvorený TV okruh (PTO, TR, ÚŠ, ZP, VP)</t>
  </si>
  <si>
    <t>Hodnotiace správy</t>
  </si>
  <si>
    <t>Cena za ročné správy o zhodnotení technologického vybavenia a správy o stave kybernetickej bezpečnosti</t>
  </si>
  <si>
    <t>harmonogram</t>
  </si>
  <si>
    <t>mesačne (najneskôr do 10. kal. dní)</t>
  </si>
  <si>
    <t>1 x ročne (najneskôr do 28.02.)</t>
  </si>
  <si>
    <t>správy o vykonávaní činnosti za príslušný kalendárny mesiac v elektronickej forme</t>
  </si>
  <si>
    <t>podrobná správa o zhodnotení stavu technologického vybavenia Integrovaného operátorského pracoviska tunela Horelica</t>
  </si>
  <si>
    <t>Kybernetická bezpečnosť</t>
  </si>
  <si>
    <t>podrobná správa o stave kybernetickej bezpečnosti</t>
  </si>
  <si>
    <t>Technologické vybavenie  tunela Svrčinovec</t>
  </si>
  <si>
    <t>Technologické vybavenie tunela Svrčinovec</t>
  </si>
  <si>
    <t>Príloha č. 1 – Hodnotiace správy (Tabuľka č.10)</t>
  </si>
  <si>
    <t>Príloha č. 1 – Cena za servis a údržbu (Tabulka č.6)</t>
  </si>
  <si>
    <t>Príloha č. 1 – Cena za servis a údržbu (Tabuľka č.7)</t>
  </si>
  <si>
    <t>Príloha č. 1 – Cena za servis a údržbu (Tabuľka č.8)</t>
  </si>
  <si>
    <t>...............................................</t>
  </si>
  <si>
    <t>Pečiatka a podpis
oprávnenej osoby uchádzača</t>
  </si>
  <si>
    <t xml:space="preserve">V .................................. dňa ........................... </t>
  </si>
  <si>
    <t>V .................................. dňa ...........................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</si>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</sst>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2" xfId="0" applyFont="1" applyBorder="1" applyAlignment="1" applyProtection="1">
      <alignment horizontal="right"/>
    </xf>
    <xf numFmtId="0" fontId="7" fillId="0" borderId="0" xfId="0" applyFont="1" applyFill="1" applyBorder="1" applyProtection="1"/>
    <xf numFmtId="4" fontId="0" fillId="0" borderId="0" xfId="0" applyNumberFormat="1" applyBorder="1" applyProtection="1"/>
    <xf numFmtId="0" fontId="0" fillId="0" borderId="2" xfId="0" applyFill="1" applyBorder="1" applyAlignment="1" applyProtection="1">
      <alignment horizontal="right"/>
    </xf>
    <xf numFmtId="0" fontId="0" fillId="0" borderId="0" xfId="0" applyFont="1" applyFill="1" applyBorder="1" applyProtection="1"/>
    <xf numFmtId="0" fontId="0" fillId="0" borderId="2" xfId="0" applyFont="1" applyFill="1" applyBorder="1" applyAlignment="1" applyProtection="1">
      <alignment horizontal="right"/>
    </xf>
    <xf numFmtId="0" fontId="0" fillId="0" borderId="0" xfId="0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/>
    <xf numFmtId="0" fontId="0" fillId="0" borderId="3" xfId="0" applyBorder="1" applyProtection="1"/>
    <xf numFmtId="44" fontId="0" fillId="2" borderId="4" xfId="0" applyNumberFormat="1" applyFill="1" applyBorder="1" applyProtection="1"/>
    <xf numFmtId="0" fontId="0" fillId="0" borderId="0" xfId="0" applyBorder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8" fillId="0" borderId="0" xfId="0" applyFont="1" applyAlignment="1" applyProtection="1"/>
    <xf numFmtId="0" fontId="0" fillId="0" borderId="0" xfId="0" applyAlignment="1" applyProtection="1">
      <alignment wrapText="1"/>
    </xf>
    <xf numFmtId="0" fontId="0" fillId="0" borderId="5" xfId="0" applyBorder="1" applyAlignment="1" applyProtection="1"/>
    <xf numFmtId="44" fontId="9" fillId="3" borderId="6" xfId="0" applyNumberFormat="1" applyFont="1" applyFill="1" applyBorder="1" applyAlignment="1" applyProtection="1">
      <alignment horizontal="center" vertical="center"/>
      <protection locked="0"/>
    </xf>
    <xf numFmtId="44" fontId="0" fillId="0" borderId="0" xfId="0" applyNumberFormat="1" applyAlignment="1" applyProtection="1">
      <alignment vertic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44" fontId="9" fillId="3" borderId="7" xfId="0" applyNumberFormat="1" applyFont="1" applyFill="1" applyBorder="1" applyAlignment="1" applyProtection="1">
      <alignment horizontal="center" vertical="center"/>
      <protection locked="0"/>
    </xf>
    <xf numFmtId="44" fontId="0" fillId="0" borderId="0" xfId="0" applyNumberFormat="1" applyProtection="1"/>
    <xf numFmtId="0" fontId="10" fillId="0" borderId="0" xfId="0" applyFont="1" applyAlignment="1" applyProtection="1">
      <alignment horizontal="left"/>
    </xf>
    <xf numFmtId="0" fontId="10" fillId="0" borderId="0" xfId="0" applyFont="1" applyProtection="1"/>
    <xf numFmtId="0" fontId="9" fillId="0" borderId="13" xfId="0" applyFont="1" applyFill="1" applyBorder="1" applyAlignment="1" applyProtection="1">
      <alignment horizontal="center" vertical="center"/>
    </xf>
    <xf numFmtId="44" fontId="9" fillId="3" borderId="14" xfId="0" applyNumberFormat="1" applyFont="1" applyFill="1" applyBorder="1" applyAlignment="1" applyProtection="1">
      <alignment horizontal="center" vertical="center"/>
      <protection locked="0"/>
    </xf>
    <xf numFmtId="44" fontId="9" fillId="0" borderId="15" xfId="0" applyNumberFormat="1" applyFont="1" applyBorder="1" applyAlignment="1" applyProtection="1">
      <alignment horizontal="center" vertical="center"/>
    </xf>
    <xf numFmtId="44" fontId="9" fillId="0" borderId="9" xfId="0" applyNumberFormat="1" applyFont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44" fontId="9" fillId="0" borderId="12" xfId="0" applyNumberFormat="1" applyFont="1" applyBorder="1" applyAlignment="1" applyProtection="1">
      <alignment horizontal="center" vertical="center"/>
    </xf>
    <xf numFmtId="44" fontId="9" fillId="3" borderId="11" xfId="0" applyNumberFormat="1" applyFont="1" applyFill="1" applyBorder="1" applyAlignment="1" applyProtection="1">
      <alignment horizontal="center" vertical="center"/>
      <protection locked="0"/>
    </xf>
    <xf numFmtId="44" fontId="9" fillId="3" borderId="8" xfId="0" applyNumberFormat="1" applyFont="1" applyFill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left"/>
    </xf>
    <xf numFmtId="44" fontId="10" fillId="0" borderId="18" xfId="0" applyNumberFormat="1" applyFont="1" applyBorder="1" applyAlignment="1" applyProtection="1">
      <alignment horizontal="center"/>
    </xf>
    <xf numFmtId="0" fontId="10" fillId="0" borderId="20" xfId="0" applyFont="1" applyBorder="1" applyAlignment="1" applyProtection="1">
      <alignment horizontal="left"/>
    </xf>
    <xf numFmtId="44" fontId="10" fillId="0" borderId="21" xfId="0" applyNumberFormat="1" applyFont="1" applyBorder="1" applyAlignment="1" applyProtection="1">
      <alignment horizontal="center"/>
    </xf>
    <xf numFmtId="0" fontId="9" fillId="0" borderId="22" xfId="0" applyFont="1" applyFill="1" applyBorder="1" applyAlignment="1" applyProtection="1">
      <alignment horizontal="center" vertical="center"/>
    </xf>
    <xf numFmtId="44" fontId="9" fillId="0" borderId="12" xfId="0" applyNumberFormat="1" applyFont="1" applyFill="1" applyBorder="1" applyAlignment="1" applyProtection="1">
      <alignment horizontal="center" vertical="center"/>
    </xf>
    <xf numFmtId="44" fontId="9" fillId="0" borderId="9" xfId="0" applyNumberFormat="1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/>
    </xf>
    <xf numFmtId="0" fontId="9" fillId="0" borderId="7" xfId="0" applyFont="1" applyFill="1" applyBorder="1" applyProtection="1"/>
    <xf numFmtId="0" fontId="9" fillId="0" borderId="11" xfId="0" applyFont="1" applyFill="1" applyBorder="1" applyProtection="1"/>
    <xf numFmtId="0" fontId="0" fillId="0" borderId="23" xfId="0" applyBorder="1" applyProtection="1"/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 wrapText="1"/>
    </xf>
    <xf numFmtId="0" fontId="11" fillId="0" borderId="13" xfId="0" applyFont="1" applyFill="1" applyBorder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center" vertical="center"/>
    </xf>
    <xf numFmtId="49" fontId="9" fillId="0" borderId="13" xfId="0" applyNumberFormat="1" applyFont="1" applyFill="1" applyBorder="1" applyAlignment="1" applyProtection="1">
      <alignment horizontal="center" vertical="center"/>
    </xf>
    <xf numFmtId="0" fontId="11" fillId="0" borderId="11" xfId="0" applyFont="1" applyFill="1" applyBorder="1" applyAlignment="1" applyProtection="1">
      <alignment horizontal="center" vertical="center"/>
    </xf>
    <xf numFmtId="49" fontId="9" fillId="0" borderId="11" xfId="0" applyNumberFormat="1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left" vertical="center" wrapText="1"/>
    </xf>
    <xf numFmtId="0" fontId="9" fillId="0" borderId="7" xfId="0" applyFont="1" applyFill="1" applyBorder="1" applyAlignment="1" applyProtection="1">
      <alignment horizontal="left" vertical="center" wrapText="1"/>
    </xf>
    <xf numFmtId="0" fontId="11" fillId="0" borderId="7" xfId="1" applyFont="1" applyFill="1" applyBorder="1" applyAlignment="1" applyProtection="1">
      <alignment horizontal="center" vertical="center"/>
    </xf>
    <xf numFmtId="49" fontId="9" fillId="0" borderId="7" xfId="0" applyNumberFormat="1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left" vertical="center" wrapText="1"/>
    </xf>
    <xf numFmtId="49" fontId="9" fillId="0" borderId="22" xfId="0" applyNumberFormat="1" applyFont="1" applyFill="1" applyBorder="1" applyAlignment="1" applyProtection="1">
      <alignment horizontal="center" vertical="center"/>
    </xf>
    <xf numFmtId="0" fontId="9" fillId="0" borderId="7" xfId="1" applyFont="1" applyFill="1" applyBorder="1" applyAlignment="1" applyProtection="1">
      <alignment vertical="center" wrapText="1"/>
    </xf>
    <xf numFmtId="0" fontId="11" fillId="0" borderId="7" xfId="1" applyFont="1" applyFill="1" applyBorder="1" applyAlignment="1" applyProtection="1">
      <alignment vertical="center" wrapText="1"/>
    </xf>
    <xf numFmtId="0" fontId="9" fillId="0" borderId="7" xfId="0" applyFont="1" applyFill="1" applyBorder="1" applyAlignment="1" applyProtection="1">
      <alignment vertical="center" wrapText="1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vertical="center" wrapText="1"/>
    </xf>
    <xf numFmtId="0" fontId="9" fillId="0" borderId="7" xfId="0" applyFont="1" applyFill="1" applyBorder="1" applyAlignment="1" applyProtection="1">
      <alignment wrapText="1"/>
    </xf>
    <xf numFmtId="0" fontId="9" fillId="0" borderId="7" xfId="0" applyFont="1" applyFill="1" applyBorder="1" applyAlignment="1" applyProtection="1">
      <alignment horizontal="left" wrapText="1"/>
    </xf>
    <xf numFmtId="0" fontId="9" fillId="0" borderId="11" xfId="0" applyFont="1" applyFill="1" applyBorder="1" applyAlignment="1" applyProtection="1">
      <alignment horizontal="left" wrapText="1"/>
    </xf>
    <xf numFmtId="0" fontId="13" fillId="0" borderId="7" xfId="0" applyFont="1" applyFill="1" applyBorder="1" applyAlignment="1" applyProtection="1">
      <alignment horizontal="left" vertical="center" wrapText="1"/>
    </xf>
    <xf numFmtId="0" fontId="13" fillId="0" borderId="7" xfId="0" applyFont="1" applyFill="1" applyBorder="1" applyAlignment="1" applyProtection="1">
      <alignment wrapText="1"/>
    </xf>
    <xf numFmtId="0" fontId="13" fillId="0" borderId="7" xfId="0" applyFont="1" applyFill="1" applyBorder="1" applyAlignment="1" applyProtection="1">
      <alignment horizontal="left" wrapText="1"/>
    </xf>
    <xf numFmtId="0" fontId="11" fillId="0" borderId="7" xfId="0" applyFont="1" applyFill="1" applyBorder="1" applyAlignment="1" applyProtection="1">
      <alignment horizontal="center"/>
    </xf>
    <xf numFmtId="0" fontId="9" fillId="0" borderId="7" xfId="0" applyFont="1" applyFill="1" applyBorder="1" applyAlignment="1" applyProtection="1">
      <alignment vertical="top" wrapText="1"/>
    </xf>
    <xf numFmtId="0" fontId="9" fillId="0" borderId="13" xfId="0" applyFont="1" applyFill="1" applyBorder="1" applyAlignment="1" applyProtection="1">
      <alignment horizontal="left" vertical="center"/>
    </xf>
    <xf numFmtId="0" fontId="9" fillId="0" borderId="7" xfId="0" applyFont="1" applyFill="1" applyBorder="1" applyAlignment="1" applyProtection="1">
      <alignment horizontal="left" vertical="center"/>
    </xf>
    <xf numFmtId="0" fontId="9" fillId="0" borderId="7" xfId="0" applyFont="1" applyFill="1" applyBorder="1" applyAlignment="1" applyProtection="1">
      <alignment vertical="center"/>
    </xf>
    <xf numFmtId="0" fontId="9" fillId="0" borderId="7" xfId="0" applyFont="1" applyFill="1" applyBorder="1" applyAlignment="1" applyProtection="1">
      <alignment horizontal="left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7" xfId="0" applyFont="1" applyFill="1" applyBorder="1" applyAlignment="1" applyProtection="1">
      <alignment horizontal="left" vertical="center"/>
    </xf>
    <xf numFmtId="0" fontId="11" fillId="0" borderId="8" xfId="0" applyFont="1" applyFill="1" applyBorder="1" applyAlignment="1" applyProtection="1">
      <alignment horizontal="center" vertical="center"/>
    </xf>
    <xf numFmtId="49" fontId="9" fillId="0" borderId="8" xfId="0" applyNumberFormat="1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left" vertical="center"/>
    </xf>
    <xf numFmtId="0" fontId="11" fillId="0" borderId="27" xfId="0" applyFont="1" applyFill="1" applyBorder="1" applyAlignment="1" applyProtection="1">
      <alignment horizontal="center" vertical="center"/>
    </xf>
    <xf numFmtId="0" fontId="11" fillId="0" borderId="7" xfId="1" applyFont="1" applyFill="1" applyBorder="1" applyAlignment="1" applyProtection="1">
      <alignment wrapText="1"/>
    </xf>
    <xf numFmtId="0" fontId="9" fillId="0" borderId="7" xfId="1" applyFont="1" applyFill="1" applyBorder="1" applyAlignment="1" applyProtection="1">
      <alignment wrapText="1"/>
    </xf>
    <xf numFmtId="0" fontId="12" fillId="0" borderId="7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left" wrapText="1"/>
    </xf>
    <xf numFmtId="0" fontId="7" fillId="2" borderId="24" xfId="0" applyFont="1" applyFill="1" applyBorder="1" applyProtection="1"/>
    <xf numFmtId="0" fontId="0" fillId="0" borderId="28" xfId="0" applyBorder="1" applyProtection="1"/>
    <xf numFmtId="0" fontId="0" fillId="0" borderId="28" xfId="0" applyFont="1" applyBorder="1" applyProtection="1"/>
    <xf numFmtId="0" fontId="9" fillId="0" borderId="8" xfId="0" applyFont="1" applyFill="1" applyBorder="1" applyAlignment="1" applyProtection="1">
      <alignment horizontal="left"/>
    </xf>
    <xf numFmtId="0" fontId="11" fillId="0" borderId="8" xfId="0" applyFont="1" applyFill="1" applyBorder="1" applyAlignment="1" applyProtection="1">
      <alignment horizontal="center"/>
    </xf>
    <xf numFmtId="0" fontId="9" fillId="0" borderId="7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left" vertical="center" wrapText="1"/>
    </xf>
    <xf numFmtId="0" fontId="9" fillId="0" borderId="0" xfId="0" applyFont="1" applyProtection="1"/>
    <xf numFmtId="0" fontId="9" fillId="0" borderId="0" xfId="0" applyFont="1" applyAlignment="1" applyProtection="1">
      <alignment horizontal="left"/>
    </xf>
    <xf numFmtId="0" fontId="9" fillId="0" borderId="35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49" fontId="11" fillId="0" borderId="7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9" fillId="0" borderId="38" xfId="0" applyFont="1" applyFill="1" applyBorder="1" applyAlignment="1" applyProtection="1">
      <alignment horizontal="center" vertical="center"/>
    </xf>
    <xf numFmtId="0" fontId="11" fillId="0" borderId="40" xfId="0" applyFont="1" applyFill="1" applyBorder="1" applyAlignment="1" applyProtection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left" vertical="center" wrapText="1"/>
    </xf>
    <xf numFmtId="0" fontId="9" fillId="0" borderId="35" xfId="0" applyFont="1" applyFill="1" applyBorder="1" applyAlignment="1" applyProtection="1">
      <alignment horizontal="center" vertical="center"/>
    </xf>
    <xf numFmtId="49" fontId="11" fillId="0" borderId="11" xfId="0" applyNumberFormat="1" applyFont="1" applyFill="1" applyBorder="1" applyAlignment="1" applyProtection="1">
      <alignment horizontal="left" vertical="center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left" vertical="center" wrapText="1"/>
    </xf>
    <xf numFmtId="0" fontId="11" fillId="0" borderId="8" xfId="0" applyFont="1" applyFill="1" applyBorder="1" applyAlignment="1" applyProtection="1">
      <alignment horizontal="left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38" xfId="0" applyFont="1" applyFill="1" applyBorder="1" applyAlignment="1" applyProtection="1">
      <alignment horizontal="center" vertical="center"/>
    </xf>
    <xf numFmtId="49" fontId="11" fillId="0" borderId="11" xfId="0" applyNumberFormat="1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 wrapText="1" shrinkToFit="1"/>
    </xf>
    <xf numFmtId="0" fontId="9" fillId="0" borderId="7" xfId="0" applyFont="1" applyFill="1" applyBorder="1" applyAlignment="1" applyProtection="1">
      <alignment horizontal="left" vertical="center" shrinkToFit="1"/>
    </xf>
    <xf numFmtId="49" fontId="11" fillId="0" borderId="40" xfId="0" applyNumberFormat="1" applyFont="1" applyFill="1" applyBorder="1" applyAlignment="1" applyProtection="1">
      <alignment horizontal="left" vertical="center"/>
    </xf>
    <xf numFmtId="0" fontId="11" fillId="0" borderId="40" xfId="0" applyFont="1" applyFill="1" applyBorder="1" applyAlignment="1" applyProtection="1">
      <alignment horizontal="center" vertical="center"/>
    </xf>
    <xf numFmtId="0" fontId="9" fillId="0" borderId="40" xfId="0" applyFont="1" applyFill="1" applyBorder="1" applyAlignment="1" applyProtection="1">
      <alignment horizontal="center" vertical="center"/>
    </xf>
    <xf numFmtId="49" fontId="9" fillId="0" borderId="40" xfId="0" applyNumberFormat="1" applyFont="1" applyFill="1" applyBorder="1" applyAlignment="1" applyProtection="1">
      <alignment horizontal="center" vertical="center"/>
    </xf>
    <xf numFmtId="44" fontId="9" fillId="3" borderId="40" xfId="0" applyNumberFormat="1" applyFont="1" applyFill="1" applyBorder="1" applyAlignment="1" applyProtection="1">
      <alignment horizontal="center" vertical="center"/>
      <protection locked="0"/>
    </xf>
    <xf numFmtId="44" fontId="9" fillId="0" borderId="42" xfId="0" applyNumberFormat="1" applyFont="1" applyBorder="1" applyAlignment="1" applyProtection="1">
      <alignment horizontal="center" vertical="center"/>
    </xf>
    <xf numFmtId="49" fontId="11" fillId="0" borderId="39" xfId="0" applyNumberFormat="1" applyFont="1" applyFill="1" applyBorder="1" applyAlignment="1" applyProtection="1">
      <alignment horizontal="left" vertical="center"/>
    </xf>
    <xf numFmtId="0" fontId="11" fillId="0" borderId="39" xfId="0" applyFont="1" applyBorder="1" applyAlignment="1" applyProtection="1">
      <alignment horizontal="center" vertical="center" wrapText="1"/>
    </xf>
    <xf numFmtId="0" fontId="9" fillId="0" borderId="39" xfId="0" applyFont="1" applyFill="1" applyBorder="1" applyAlignment="1" applyProtection="1">
      <alignment horizontal="left" vertical="center" wrapText="1"/>
    </xf>
    <xf numFmtId="0" fontId="11" fillId="0" borderId="39" xfId="0" applyFont="1" applyFill="1" applyBorder="1" applyAlignment="1" applyProtection="1">
      <alignment horizontal="center" vertical="center"/>
    </xf>
    <xf numFmtId="0" fontId="9" fillId="0" borderId="39" xfId="0" applyFont="1" applyFill="1" applyBorder="1" applyAlignment="1" applyProtection="1">
      <alignment horizontal="center" vertical="center"/>
    </xf>
    <xf numFmtId="49" fontId="9" fillId="0" borderId="39" xfId="0" applyNumberFormat="1" applyFont="1" applyFill="1" applyBorder="1" applyAlignment="1" applyProtection="1">
      <alignment horizontal="center" vertical="center"/>
    </xf>
    <xf numFmtId="44" fontId="9" fillId="3" borderId="39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 applyProtection="1">
      <alignment horizontal="left" wrapText="1"/>
    </xf>
    <xf numFmtId="0" fontId="9" fillId="0" borderId="40" xfId="0" applyFont="1" applyFill="1" applyBorder="1" applyAlignment="1" applyProtection="1">
      <alignment horizontal="center"/>
    </xf>
    <xf numFmtId="44" fontId="9" fillId="0" borderId="43" xfId="0" applyNumberFormat="1" applyFont="1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44" fontId="9" fillId="5" borderId="9" xfId="0" applyNumberFormat="1" applyFont="1" applyFill="1" applyBorder="1" applyAlignment="1" applyProtection="1">
      <alignment horizontal="center" vertical="center"/>
    </xf>
    <xf numFmtId="0" fontId="11" fillId="0" borderId="22" xfId="1" applyFont="1" applyFill="1" applyBorder="1" applyAlignment="1" applyProtection="1">
      <alignment wrapText="1"/>
    </xf>
    <xf numFmtId="0" fontId="11" fillId="0" borderId="22" xfId="0" applyFont="1" applyFill="1" applyBorder="1" applyAlignment="1" applyProtection="1">
      <alignment horizontal="center" vertical="center"/>
    </xf>
    <xf numFmtId="0" fontId="0" fillId="0" borderId="44" xfId="0" applyFont="1" applyBorder="1" applyProtection="1"/>
    <xf numFmtId="0" fontId="0" fillId="0" borderId="10" xfId="0" applyFont="1" applyFill="1" applyBorder="1" applyProtection="1"/>
    <xf numFmtId="44" fontId="0" fillId="0" borderId="12" xfId="0" applyNumberFormat="1" applyBorder="1" applyProtection="1"/>
    <xf numFmtId="44" fontId="0" fillId="2" borderId="15" xfId="0" applyNumberFormat="1" applyFill="1" applyBorder="1" applyProtection="1"/>
    <xf numFmtId="44" fontId="0" fillId="0" borderId="9" xfId="0" applyNumberFormat="1" applyBorder="1" applyProtection="1"/>
    <xf numFmtId="0" fontId="9" fillId="6" borderId="36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vertical="center"/>
    </xf>
    <xf numFmtId="44" fontId="9" fillId="0" borderId="16" xfId="0" applyNumberFormat="1" applyFont="1" applyFill="1" applyBorder="1" applyAlignment="1" applyProtection="1">
      <alignment horizontal="center" vertical="center"/>
    </xf>
    <xf numFmtId="0" fontId="9" fillId="0" borderId="40" xfId="0" applyFont="1" applyFill="1" applyBorder="1" applyAlignment="1" applyProtection="1">
      <alignment horizontal="left" vertical="center" shrinkToFit="1"/>
    </xf>
    <xf numFmtId="0" fontId="9" fillId="0" borderId="40" xfId="0" applyFont="1" applyFill="1" applyBorder="1" applyProtection="1"/>
    <xf numFmtId="44" fontId="9" fillId="0" borderId="43" xfId="0" applyNumberFormat="1" applyFont="1" applyFill="1" applyBorder="1" applyAlignment="1" applyProtection="1">
      <alignment horizontal="center" vertical="center"/>
    </xf>
    <xf numFmtId="0" fontId="9" fillId="5" borderId="37" xfId="0" applyFont="1" applyFill="1" applyBorder="1" applyAlignment="1" applyProtection="1">
      <alignment horizontal="center" vertical="center"/>
    </xf>
    <xf numFmtId="0" fontId="9" fillId="5" borderId="49" xfId="0" applyFont="1" applyFill="1" applyBorder="1" applyAlignment="1" applyProtection="1">
      <alignment horizontal="left" vertical="center"/>
    </xf>
    <xf numFmtId="0" fontId="9" fillId="5" borderId="49" xfId="0" applyFont="1" applyFill="1" applyBorder="1" applyAlignment="1" applyProtection="1">
      <alignment horizontal="center" vertical="center"/>
    </xf>
    <xf numFmtId="0" fontId="11" fillId="5" borderId="49" xfId="0" applyFont="1" applyFill="1" applyBorder="1" applyAlignment="1" applyProtection="1">
      <alignment horizontal="center" vertical="center"/>
    </xf>
    <xf numFmtId="0" fontId="9" fillId="5" borderId="49" xfId="0" applyFont="1" applyFill="1" applyBorder="1" applyAlignment="1" applyProtection="1">
      <alignment horizontal="center" textRotation="90"/>
    </xf>
    <xf numFmtId="0" fontId="9" fillId="5" borderId="49" xfId="0" applyFont="1" applyFill="1" applyBorder="1" applyAlignment="1" applyProtection="1">
      <alignment horizontal="center" textRotation="90" wrapText="1"/>
    </xf>
    <xf numFmtId="0" fontId="9" fillId="0" borderId="49" xfId="0" applyFont="1" applyFill="1" applyBorder="1" applyAlignment="1" applyProtection="1">
      <alignment horizontal="center" vertical="center"/>
    </xf>
    <xf numFmtId="44" fontId="9" fillId="3" borderId="49" xfId="0" applyNumberFormat="1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left"/>
    </xf>
    <xf numFmtId="0" fontId="11" fillId="0" borderId="11" xfId="0" applyFont="1" applyFill="1" applyBorder="1" applyAlignment="1" applyProtection="1">
      <alignment horizontal="center"/>
    </xf>
    <xf numFmtId="0" fontId="9" fillId="0" borderId="8" xfId="0" applyFont="1" applyFill="1" applyBorder="1" applyAlignment="1" applyProtection="1">
      <alignment horizontal="left" wrapText="1"/>
    </xf>
    <xf numFmtId="44" fontId="9" fillId="5" borderId="50" xfId="0" applyNumberFormat="1" applyFont="1" applyFill="1" applyBorder="1" applyAlignment="1" applyProtection="1">
      <alignment horizontal="center" vertical="center"/>
    </xf>
    <xf numFmtId="0" fontId="10" fillId="2" borderId="9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textRotation="90"/>
    </xf>
    <xf numFmtId="0" fontId="10" fillId="2" borderId="11" xfId="0" applyFont="1" applyFill="1" applyBorder="1" applyAlignment="1" applyProtection="1">
      <alignment horizontal="center" textRotation="90"/>
    </xf>
    <xf numFmtId="0" fontId="10" fillId="2" borderId="11" xfId="0" applyFont="1" applyFill="1" applyBorder="1" applyAlignment="1" applyProtection="1">
      <alignment horizontal="center" textRotation="90" wrapText="1"/>
    </xf>
    <xf numFmtId="0" fontId="10" fillId="2" borderId="12" xfId="0" applyFont="1" applyFill="1" applyBorder="1" applyAlignment="1" applyProtection="1">
      <alignment horizontal="center" textRotation="90" wrapText="1"/>
    </xf>
    <xf numFmtId="0" fontId="10" fillId="2" borderId="24" xfId="0" applyFont="1" applyFill="1" applyBorder="1" applyAlignment="1" applyProtection="1">
      <alignment vertical="center"/>
    </xf>
    <xf numFmtId="0" fontId="10" fillId="2" borderId="25" xfId="0" applyFont="1" applyFill="1" applyBorder="1" applyAlignment="1" applyProtection="1">
      <alignment vertical="center"/>
    </xf>
    <xf numFmtId="0" fontId="10" fillId="2" borderId="26" xfId="0" applyFont="1" applyFill="1" applyBorder="1" applyAlignment="1" applyProtection="1">
      <alignment vertical="center"/>
    </xf>
    <xf numFmtId="0" fontId="10" fillId="2" borderId="19" xfId="0" applyFont="1" applyFill="1" applyBorder="1" applyAlignment="1" applyProtection="1">
      <alignment horizontal="center" textRotation="90"/>
    </xf>
    <xf numFmtId="0" fontId="10" fillId="2" borderId="8" xfId="0" applyFont="1" applyFill="1" applyBorder="1" applyAlignment="1" applyProtection="1">
      <alignment horizontal="center" textRotation="90"/>
    </xf>
    <xf numFmtId="0" fontId="10" fillId="2" borderId="8" xfId="0" applyFont="1" applyFill="1" applyBorder="1" applyAlignment="1" applyProtection="1">
      <alignment horizontal="center" textRotation="90" wrapText="1"/>
    </xf>
    <xf numFmtId="0" fontId="10" fillId="2" borderId="16" xfId="0" applyFont="1" applyFill="1" applyBorder="1" applyAlignment="1" applyProtection="1">
      <alignment horizontal="center" textRotation="90" wrapText="1"/>
    </xf>
    <xf numFmtId="0" fontId="10" fillId="2" borderId="8" xfId="0" applyFont="1" applyFill="1" applyBorder="1" applyAlignment="1" applyProtection="1">
      <alignment horizontal="left" vertical="center" textRotation="90" wrapText="1"/>
    </xf>
    <xf numFmtId="49" fontId="12" fillId="0" borderId="7" xfId="0" applyNumberFormat="1" applyFont="1" applyFill="1" applyBorder="1" applyAlignment="1" applyProtection="1">
      <alignment horizontal="center" vertical="center"/>
    </xf>
    <xf numFmtId="0" fontId="9" fillId="0" borderId="22" xfId="0" applyFont="1" applyFill="1" applyBorder="1" applyAlignment="1" applyProtection="1">
      <alignment horizontal="left" vertical="center" wrapText="1"/>
    </xf>
    <xf numFmtId="0" fontId="11" fillId="0" borderId="22" xfId="1" applyFont="1" applyFill="1" applyBorder="1" applyAlignment="1" applyProtection="1">
      <alignment horizontal="center" vertical="center"/>
    </xf>
    <xf numFmtId="44" fontId="9" fillId="3" borderId="22" xfId="0" applyNumberFormat="1" applyFont="1" applyFill="1" applyBorder="1" applyAlignment="1" applyProtection="1">
      <alignment horizontal="center" vertical="center"/>
      <protection locked="0"/>
    </xf>
    <xf numFmtId="44" fontId="9" fillId="0" borderId="53" xfId="0" applyNumberFormat="1" applyFont="1" applyFill="1" applyBorder="1" applyAlignment="1" applyProtection="1">
      <alignment horizontal="center" vertical="center"/>
    </xf>
    <xf numFmtId="49" fontId="12" fillId="0" borderId="40" xfId="0" applyNumberFormat="1" applyFont="1" applyFill="1" applyBorder="1" applyAlignment="1" applyProtection="1">
      <alignment horizontal="center" vertical="center"/>
    </xf>
    <xf numFmtId="0" fontId="11" fillId="5" borderId="7" xfId="0" applyFont="1" applyFill="1" applyBorder="1" applyAlignment="1" applyProtection="1">
      <alignment horizontal="center" vertical="center"/>
    </xf>
    <xf numFmtId="49" fontId="11" fillId="5" borderId="7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center"/>
    </xf>
    <xf numFmtId="0" fontId="11" fillId="0" borderId="7" xfId="0" applyFont="1" applyFill="1" applyBorder="1" applyAlignment="1" applyProtection="1">
      <alignment horizontal="left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52" xfId="0" applyFont="1" applyFill="1" applyBorder="1" applyAlignment="1" applyProtection="1">
      <alignment horizontal="center" vertical="center"/>
    </xf>
    <xf numFmtId="0" fontId="10" fillId="2" borderId="27" xfId="0" applyFont="1" applyFill="1" applyBorder="1" applyAlignment="1" applyProtection="1">
      <alignment horizontal="center" vertical="center"/>
    </xf>
    <xf numFmtId="0" fontId="9" fillId="4" borderId="6" xfId="0" applyFont="1" applyFill="1" applyBorder="1" applyAlignment="1" applyProtection="1">
      <alignment horizontal="center" vertical="center"/>
    </xf>
    <xf numFmtId="0" fontId="9" fillId="4" borderId="41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0" borderId="39" xfId="0" applyFont="1" applyFill="1" applyBorder="1" applyAlignment="1" applyProtection="1">
      <alignment horizontal="center" vertical="center" wrapText="1"/>
    </xf>
    <xf numFmtId="0" fontId="9" fillId="0" borderId="22" xfId="0" applyFont="1" applyFill="1" applyBorder="1" applyAlignment="1" applyProtection="1">
      <alignment horizontal="center" vertical="center" wrapText="1"/>
    </xf>
    <xf numFmtId="49" fontId="11" fillId="0" borderId="8" xfId="0" applyNumberFormat="1" applyFont="1" applyFill="1" applyBorder="1" applyAlignment="1" applyProtection="1">
      <alignment horizontal="left" vertical="center"/>
    </xf>
    <xf numFmtId="49" fontId="11" fillId="0" borderId="39" xfId="0" applyNumberFormat="1" applyFont="1" applyFill="1" applyBorder="1" applyAlignment="1" applyProtection="1">
      <alignment horizontal="left" vertical="center"/>
    </xf>
    <xf numFmtId="49" fontId="11" fillId="0" borderId="22" xfId="0" applyNumberFormat="1" applyFont="1" applyFill="1" applyBorder="1" applyAlignment="1" applyProtection="1">
      <alignment horizontal="left" vertical="center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39" xfId="0" applyFont="1" applyFill="1" applyBorder="1" applyAlignment="1" applyProtection="1">
      <alignment horizontal="center" vertical="center" wrapText="1"/>
    </xf>
    <xf numFmtId="0" fontId="11" fillId="0" borderId="2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top" wrapText="1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38" xfId="0" applyFont="1" applyFill="1" applyBorder="1" applyAlignment="1" applyProtection="1">
      <alignment horizontal="center" vertical="center"/>
    </xf>
    <xf numFmtId="0" fontId="9" fillId="0" borderId="51" xfId="0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 applyProtection="1">
      <alignment horizontal="left" vertical="center" wrapText="1"/>
    </xf>
    <xf numFmtId="0" fontId="11" fillId="0" borderId="39" xfId="0" applyFont="1" applyFill="1" applyBorder="1" applyAlignment="1" applyProtection="1">
      <alignment horizontal="left" vertical="center" wrapText="1"/>
    </xf>
    <xf numFmtId="0" fontId="11" fillId="0" borderId="22" xfId="0" applyFont="1" applyFill="1" applyBorder="1" applyAlignment="1" applyProtection="1">
      <alignment horizontal="left" vertical="center" wrapText="1"/>
    </xf>
    <xf numFmtId="49" fontId="11" fillId="0" borderId="8" xfId="0" applyNumberFormat="1" applyFont="1" applyFill="1" applyBorder="1" applyAlignment="1" applyProtection="1">
      <alignment horizontal="left" vertical="center" wrapText="1"/>
    </xf>
    <xf numFmtId="49" fontId="11" fillId="0" borderId="39" xfId="0" applyNumberFormat="1" applyFont="1" applyFill="1" applyBorder="1" applyAlignment="1" applyProtection="1">
      <alignment horizontal="left" vertical="center" wrapText="1"/>
    </xf>
    <xf numFmtId="0" fontId="9" fillId="0" borderId="37" xfId="0" applyFont="1" applyFill="1" applyBorder="1" applyAlignment="1" applyProtection="1">
      <alignment horizontal="center" vertical="center"/>
    </xf>
    <xf numFmtId="44" fontId="9" fillId="4" borderId="6" xfId="0" applyNumberFormat="1" applyFont="1" applyFill="1" applyBorder="1" applyAlignment="1" applyProtection="1">
      <alignment horizontal="center" vertical="center"/>
    </xf>
    <xf numFmtId="44" fontId="9" fillId="4" borderId="41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0" fillId="2" borderId="32" xfId="0" applyFont="1" applyFill="1" applyBorder="1" applyAlignment="1" applyProtection="1">
      <alignment horizontal="center" vertical="center" wrapText="1"/>
    </xf>
    <xf numFmtId="0" fontId="10" fillId="2" borderId="33" xfId="0" applyFont="1" applyFill="1" applyBorder="1" applyAlignment="1" applyProtection="1">
      <alignment horizontal="center" vertical="center"/>
    </xf>
    <xf numFmtId="0" fontId="10" fillId="2" borderId="34" xfId="0" applyFont="1" applyFill="1" applyBorder="1" applyAlignment="1" applyProtection="1">
      <alignment horizontal="center" vertical="center"/>
    </xf>
    <xf numFmtId="0" fontId="10" fillId="2" borderId="32" xfId="0" applyFont="1" applyFill="1" applyBorder="1" applyAlignment="1" applyProtection="1">
      <alignment horizontal="center" vertical="center"/>
    </xf>
    <xf numFmtId="0" fontId="10" fillId="2" borderId="33" xfId="0" applyFont="1" applyFill="1" applyBorder="1" applyAlignment="1" applyProtection="1">
      <alignment horizontal="center" vertical="center" wrapText="1"/>
    </xf>
    <xf numFmtId="0" fontId="10" fillId="2" borderId="34" xfId="0" applyFont="1" applyFill="1" applyBorder="1" applyAlignment="1" applyProtection="1">
      <alignment horizontal="center" vertical="center" wrapText="1"/>
    </xf>
    <xf numFmtId="0" fontId="10" fillId="2" borderId="24" xfId="0" applyFont="1" applyFill="1" applyBorder="1" applyAlignment="1" applyProtection="1">
      <alignment horizontal="center" vertical="center"/>
    </xf>
    <xf numFmtId="0" fontId="10" fillId="2" borderId="25" xfId="0" applyFont="1" applyFill="1" applyBorder="1" applyAlignment="1" applyProtection="1">
      <alignment horizontal="center" vertical="center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8" xfId="0" applyFont="1" applyFill="1" applyBorder="1" applyAlignment="1" applyProtection="1">
      <alignment horizontal="center" vertical="center"/>
    </xf>
    <xf numFmtId="44" fontId="9" fillId="4" borderId="6" xfId="0" applyNumberFormat="1" applyFont="1" applyFill="1" applyBorder="1" applyAlignment="1" applyProtection="1">
      <alignment horizontal="center" vertical="center" wrapText="1"/>
    </xf>
    <xf numFmtId="44" fontId="9" fillId="4" borderId="4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9" fillId="0" borderId="35" xfId="0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 wrapText="1"/>
    </xf>
    <xf numFmtId="49" fontId="11" fillId="0" borderId="22" xfId="0" applyNumberFormat="1" applyFont="1" applyFill="1" applyBorder="1" applyAlignment="1" applyProtection="1">
      <alignment horizontal="left" vertical="center" wrapText="1"/>
    </xf>
    <xf numFmtId="49" fontId="11" fillId="0" borderId="7" xfId="0" applyNumberFormat="1" applyFont="1" applyFill="1" applyBorder="1" applyAlignment="1" applyProtection="1">
      <alignment horizontal="left" vertical="center" wrapText="1"/>
    </xf>
    <xf numFmtId="0" fontId="10" fillId="2" borderId="35" xfId="0" applyFont="1" applyFill="1" applyBorder="1" applyAlignment="1" applyProtection="1">
      <alignment horizontal="center" vertical="center"/>
    </xf>
    <xf numFmtId="0" fontId="9" fillId="4" borderId="7" xfId="0" applyFont="1" applyFill="1" applyBorder="1" applyAlignment="1" applyProtection="1">
      <alignment horizontal="center" vertical="center"/>
    </xf>
    <xf numFmtId="0" fontId="9" fillId="4" borderId="9" xfId="0" applyFont="1" applyFill="1" applyBorder="1" applyAlignment="1" applyProtection="1">
      <alignment horizontal="center" vertical="center"/>
    </xf>
    <xf numFmtId="49" fontId="11" fillId="0" borderId="7" xfId="0" applyNumberFormat="1" applyFont="1" applyFill="1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left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0" fillId="0" borderId="35" xfId="0" applyBorder="1" applyAlignment="1" applyProtection="1">
      <alignment horizontal="center" vertical="center"/>
    </xf>
    <xf numFmtId="0" fontId="10" fillId="2" borderId="29" xfId="0" applyFont="1" applyFill="1" applyBorder="1" applyAlignment="1" applyProtection="1">
      <alignment horizontal="center" vertical="center" wrapText="1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 applyProtection="1">
      <alignment horizontal="center" vertical="center"/>
    </xf>
    <xf numFmtId="0" fontId="10" fillId="2" borderId="29" xfId="0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 wrapText="1"/>
    </xf>
    <xf numFmtId="0" fontId="10" fillId="2" borderId="31" xfId="0" applyFont="1" applyFill="1" applyBorder="1" applyAlignment="1" applyProtection="1">
      <alignment horizontal="center" vertical="center" wrapText="1"/>
    </xf>
    <xf numFmtId="0" fontId="10" fillId="2" borderId="36" xfId="0" applyFont="1" applyFill="1" applyBorder="1" applyAlignment="1" applyProtection="1">
      <alignment horizontal="center" vertical="center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15" xfId="0" applyFont="1" applyFill="1" applyBorder="1" applyAlignment="1" applyProtection="1">
      <alignment horizontal="center" vertical="center"/>
    </xf>
    <xf numFmtId="0" fontId="9" fillId="0" borderId="36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4" borderId="11" xfId="0" applyFont="1" applyFill="1" applyBorder="1" applyAlignment="1" applyProtection="1">
      <alignment horizontal="center" vertical="center"/>
    </xf>
    <xf numFmtId="0" fontId="9" fillId="4" borderId="12" xfId="0" applyFont="1" applyFill="1" applyBorder="1" applyAlignment="1" applyProtection="1">
      <alignment horizontal="center" vertical="center"/>
    </xf>
    <xf numFmtId="49" fontId="11" fillId="0" borderId="13" xfId="0" applyNumberFormat="1" applyFont="1" applyFill="1" applyBorder="1" applyAlignment="1" applyProtection="1">
      <alignment horizontal="left" vertical="center" wrapText="1"/>
    </xf>
    <xf numFmtId="49" fontId="11" fillId="0" borderId="11" xfId="0" applyNumberFormat="1" applyFont="1" applyFill="1" applyBorder="1" applyAlignment="1" applyProtection="1">
      <alignment horizontal="left" vertical="center"/>
    </xf>
    <xf numFmtId="0" fontId="11" fillId="0" borderId="13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0" fontId="9" fillId="4" borderId="13" xfId="0" applyFont="1" applyFill="1" applyBorder="1" applyAlignment="1" applyProtection="1">
      <alignment horizontal="center" vertical="center"/>
    </xf>
    <xf numFmtId="0" fontId="9" fillId="4" borderId="15" xfId="0" applyFont="1" applyFill="1" applyBorder="1" applyAlignment="1" applyProtection="1">
      <alignment horizontal="center" vertical="center"/>
    </xf>
    <xf numFmtId="49" fontId="11" fillId="0" borderId="13" xfId="0" applyNumberFormat="1" applyFont="1" applyFill="1" applyBorder="1" applyAlignment="1" applyProtection="1">
      <alignment horizontal="center" vertical="center"/>
    </xf>
    <xf numFmtId="49" fontId="11" fillId="0" borderId="7" xfId="0" applyNumberFormat="1" applyFont="1" applyFill="1" applyBorder="1" applyAlignment="1" applyProtection="1">
      <alignment horizontal="center" vertical="center"/>
    </xf>
    <xf numFmtId="49" fontId="11" fillId="0" borderId="8" xfId="0" applyNumberFormat="1" applyFont="1" applyFill="1" applyBorder="1" applyAlignment="1" applyProtection="1">
      <alignment horizontal="center" vertical="center"/>
    </xf>
    <xf numFmtId="0" fontId="9" fillId="4" borderId="8" xfId="0" applyFont="1" applyFill="1" applyBorder="1" applyAlignment="1" applyProtection="1">
      <alignment horizontal="center" vertical="center"/>
    </xf>
    <xf numFmtId="0" fontId="9" fillId="4" borderId="16" xfId="0" applyFont="1" applyFill="1" applyBorder="1" applyAlignment="1" applyProtection="1">
      <alignment horizontal="center" vertical="center"/>
    </xf>
    <xf numFmtId="49" fontId="11" fillId="0" borderId="13" xfId="0" applyNumberFormat="1" applyFont="1" applyFill="1" applyBorder="1" applyAlignment="1" applyProtection="1">
      <alignment horizontal="left" vertical="center"/>
    </xf>
    <xf numFmtId="0" fontId="9" fillId="0" borderId="13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left" vertical="center" wrapText="1" shrinkToFit="1"/>
    </xf>
    <xf numFmtId="0" fontId="9" fillId="0" borderId="7" xfId="0" applyFont="1" applyFill="1" applyBorder="1" applyAlignment="1" applyProtection="1">
      <alignment horizontal="left" vertical="center" shrinkToFit="1"/>
    </xf>
    <xf numFmtId="0" fontId="9" fillId="0" borderId="7" xfId="0" applyFont="1" applyFill="1" applyBorder="1" applyAlignment="1" applyProtection="1">
      <alignment horizontal="center" vertical="center" wrapText="1" shrinkToFit="1"/>
    </xf>
    <xf numFmtId="0" fontId="10" fillId="2" borderId="45" xfId="0" applyFont="1" applyFill="1" applyBorder="1" applyAlignment="1" applyProtection="1">
      <alignment horizontal="center" vertical="center"/>
    </xf>
    <xf numFmtId="0" fontId="10" fillId="2" borderId="46" xfId="0" applyFont="1" applyFill="1" applyBorder="1" applyAlignment="1" applyProtection="1">
      <alignment horizontal="center" vertical="center"/>
    </xf>
    <xf numFmtId="0" fontId="10" fillId="2" borderId="47" xfId="0" applyFont="1" applyFill="1" applyBorder="1" applyAlignment="1" applyProtection="1">
      <alignment horizontal="center" vertical="center"/>
    </xf>
    <xf numFmtId="0" fontId="10" fillId="2" borderId="48" xfId="0" applyFont="1" applyFill="1" applyBorder="1" applyAlignment="1" applyProtection="1">
      <alignment horizontal="center" vertical="center"/>
    </xf>
    <xf numFmtId="0" fontId="10" fillId="7" borderId="14" xfId="0" applyFont="1" applyFill="1" applyBorder="1" applyAlignment="1" applyProtection="1">
      <alignment horizontal="left" vertical="center"/>
    </xf>
    <xf numFmtId="0" fontId="10" fillId="7" borderId="25" xfId="0" applyFont="1" applyFill="1" applyBorder="1" applyAlignment="1" applyProtection="1">
      <alignment horizontal="left" vertical="center"/>
    </xf>
    <xf numFmtId="0" fontId="10" fillId="7" borderId="26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right" vertical="top"/>
    </xf>
  </cellXfs>
  <cellStyles count="2">
    <cellStyle name="Normálna" xfId="0" builtinId="0"/>
    <cellStyle name="Normáln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4629150</xdr:colOff>
      <xdr:row>1</xdr:row>
      <xdr:rowOff>47625</xdr:rowOff>
    </xdr:to>
    <xdr:pic>
      <xdr:nvPicPr>
        <xdr:cNvPr id="21665" name="Picture 3" descr="jednoriadkové šedé PNG">
          <a:extLst>
            <a:ext uri="{FF2B5EF4-FFF2-40B4-BE49-F238E27FC236}">
              <a16:creationId xmlns:a16="http://schemas.microsoft.com/office/drawing/2014/main" id="{00000000-0008-0000-0000-0000A1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101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4648200</xdr:colOff>
      <xdr:row>1</xdr:row>
      <xdr:rowOff>47625</xdr:rowOff>
    </xdr:to>
    <xdr:pic>
      <xdr:nvPicPr>
        <xdr:cNvPr id="21666" name="Picture 3" descr="jednoriadkové šedé PNG">
          <a:extLst>
            <a:ext uri="{FF2B5EF4-FFF2-40B4-BE49-F238E27FC236}">
              <a16:creationId xmlns:a16="http://schemas.microsoft.com/office/drawing/2014/main" id="{00000000-0008-0000-0000-0000A2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292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9316" name="Picture 3" descr="jednoriadkové šedé PNG">
          <a:extLst>
            <a:ext uri="{FF2B5EF4-FFF2-40B4-BE49-F238E27FC236}">
              <a16:creationId xmlns:a16="http://schemas.microsoft.com/office/drawing/2014/main" id="{00000000-0008-0000-0900-000064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1913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2819400</xdr:colOff>
      <xdr:row>1</xdr:row>
      <xdr:rowOff>47625</xdr:rowOff>
    </xdr:to>
    <xdr:pic>
      <xdr:nvPicPr>
        <xdr:cNvPr id="2" name="Picture 3" descr="jednoriadkové šedé PN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864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1047750</xdr:colOff>
      <xdr:row>1</xdr:row>
      <xdr:rowOff>47625</xdr:rowOff>
    </xdr:to>
    <xdr:pic>
      <xdr:nvPicPr>
        <xdr:cNvPr id="1133" name="Picture 3" descr="jednoriadkové šedé PNG">
          <a:extLst>
            <a:ext uri="{FF2B5EF4-FFF2-40B4-BE49-F238E27FC236}">
              <a16:creationId xmlns:a16="http://schemas.microsoft.com/office/drawing/2014/main" id="{00000000-0008-0000-01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482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3169" name="Picture 3" descr="jednoriadkové šedé PNG">
          <a:extLst>
            <a:ext uri="{FF2B5EF4-FFF2-40B4-BE49-F238E27FC236}">
              <a16:creationId xmlns:a16="http://schemas.microsoft.com/office/drawing/2014/main" id="{00000000-0008-0000-0200-00006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53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2155" name="Picture 3" descr="jednoriadkové šedé PNG">
          <a:extLst>
            <a:ext uri="{FF2B5EF4-FFF2-40B4-BE49-F238E27FC236}">
              <a16:creationId xmlns:a16="http://schemas.microsoft.com/office/drawing/2014/main" id="{00000000-0008-0000-03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57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2428875</xdr:colOff>
      <xdr:row>1</xdr:row>
      <xdr:rowOff>47625</xdr:rowOff>
    </xdr:to>
    <xdr:pic>
      <xdr:nvPicPr>
        <xdr:cNvPr id="4201" name="Picture 3" descr="jednoriadkové šedé PNG">
          <a:extLst>
            <a:ext uri="{FF2B5EF4-FFF2-40B4-BE49-F238E27FC236}">
              <a16:creationId xmlns:a16="http://schemas.microsoft.com/office/drawing/2014/main" id="{00000000-0008-0000-0400-00006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435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5224" name="Picture 3" descr="jednoriadkové šedé PNG">
          <a:extLst>
            <a:ext uri="{FF2B5EF4-FFF2-40B4-BE49-F238E27FC236}">
              <a16:creationId xmlns:a16="http://schemas.microsoft.com/office/drawing/2014/main" id="{00000000-0008-0000-0500-00006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2952750</xdr:colOff>
      <xdr:row>1</xdr:row>
      <xdr:rowOff>47625</xdr:rowOff>
    </xdr:to>
    <xdr:pic>
      <xdr:nvPicPr>
        <xdr:cNvPr id="6248" name="Picture 3" descr="jednoriadkové šedé PNG">
          <a:extLst>
            <a:ext uri="{FF2B5EF4-FFF2-40B4-BE49-F238E27FC236}">
              <a16:creationId xmlns:a16="http://schemas.microsoft.com/office/drawing/2014/main" id="{00000000-0008-0000-0600-00006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7271" name="Picture 3" descr="jednoriadkové šedé PNG">
          <a:extLst>
            <a:ext uri="{FF2B5EF4-FFF2-40B4-BE49-F238E27FC236}">
              <a16:creationId xmlns:a16="http://schemas.microsoft.com/office/drawing/2014/main" id="{00000000-0008-0000-0700-000067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101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8295" name="Picture 3" descr="jednoriadkové šedé PNG">
          <a:extLst>
            <a:ext uri="{FF2B5EF4-FFF2-40B4-BE49-F238E27FC236}">
              <a16:creationId xmlns:a16="http://schemas.microsoft.com/office/drawing/2014/main" id="{00000000-0008-0000-0800-000067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40"/>
  <sheetViews>
    <sheetView topLeftCell="A10" zoomScaleNormal="100" workbookViewId="0">
      <selection activeCell="C32" sqref="C32"/>
    </sheetView>
  </sheetViews>
  <sheetFormatPr defaultRowHeight="15" x14ac:dyDescent="0.25"/>
  <cols>
    <col min="1" max="1" width="8.7109375" style="1" customWidth="1"/>
    <col min="2" max="2" width="72" style="1" bestFit="1" customWidth="1"/>
    <col min="3" max="3" width="30.7109375" style="1" customWidth="1"/>
    <col min="4" max="4" width="8.7109375" style="1" customWidth="1"/>
    <col min="5" max="16384" width="9.140625" style="1"/>
  </cols>
  <sheetData>
    <row r="1" spans="1:4" ht="54.95" customHeight="1" x14ac:dyDescent="0.25">
      <c r="A1" s="18"/>
      <c r="B1" s="18"/>
      <c r="C1" s="18"/>
      <c r="D1" s="18"/>
    </row>
    <row r="2" spans="1:4" ht="15" customHeight="1" x14ac:dyDescent="0.25">
      <c r="A2" s="196" t="s">
        <v>11</v>
      </c>
      <c r="B2" s="196"/>
      <c r="C2" s="196"/>
      <c r="D2" s="196"/>
    </row>
    <row r="3" spans="1:4" ht="15" customHeight="1" x14ac:dyDescent="0.25">
      <c r="A3" s="196"/>
      <c r="B3" s="196"/>
      <c r="C3" s="196"/>
      <c r="D3" s="196"/>
    </row>
    <row r="4" spans="1:4" ht="15" customHeight="1" x14ac:dyDescent="0.25">
      <c r="A4" s="185"/>
      <c r="B4" s="185"/>
      <c r="C4" s="185"/>
      <c r="D4" s="185"/>
    </row>
    <row r="5" spans="1:4" ht="15" customHeight="1" x14ac:dyDescent="0.25">
      <c r="A5" s="196" t="s">
        <v>12</v>
      </c>
      <c r="B5" s="196"/>
      <c r="C5" s="185"/>
      <c r="D5" s="185"/>
    </row>
    <row r="6" spans="1:4" ht="15" customHeight="1" x14ac:dyDescent="0.25">
      <c r="A6" s="196" t="s">
        <v>13</v>
      </c>
      <c r="B6" s="196"/>
      <c r="C6" s="19"/>
      <c r="D6" s="19"/>
    </row>
    <row r="7" spans="1:4" ht="15" customHeight="1" x14ac:dyDescent="0.25">
      <c r="A7" s="18" t="s">
        <v>10</v>
      </c>
      <c r="B7" s="18"/>
      <c r="C7" s="18"/>
      <c r="D7" s="18"/>
    </row>
    <row r="8" spans="1:4" ht="15" customHeight="1" x14ac:dyDescent="0.25">
      <c r="A8" s="20"/>
      <c r="B8" s="20"/>
      <c r="C8" s="20"/>
      <c r="D8" s="20"/>
    </row>
    <row r="9" spans="1:4" ht="15" customHeight="1" thickBot="1" x14ac:dyDescent="0.3">
      <c r="A9" s="21"/>
      <c r="B9" s="21"/>
      <c r="C9" s="21"/>
      <c r="D9" s="21"/>
    </row>
    <row r="10" spans="1:4" ht="15" customHeight="1" thickTop="1" thickBot="1" x14ac:dyDescent="0.3">
      <c r="A10" s="14"/>
      <c r="B10" s="13"/>
      <c r="C10" s="14"/>
      <c r="D10" s="14"/>
    </row>
    <row r="11" spans="1:4" s="2" customFormat="1" ht="15" customHeight="1" thickTop="1" thickBot="1" x14ac:dyDescent="0.3">
      <c r="B11" s="12"/>
      <c r="C11" s="3" t="s">
        <v>6</v>
      </c>
    </row>
    <row r="12" spans="1:4" ht="15" customHeight="1" x14ac:dyDescent="0.25">
      <c r="B12" s="89" t="s">
        <v>14</v>
      </c>
      <c r="C12" s="144">
        <f>SUM(C13:C22)</f>
        <v>0</v>
      </c>
    </row>
    <row r="13" spans="1:4" ht="15" customHeight="1" x14ac:dyDescent="0.25">
      <c r="B13" s="90" t="s">
        <v>15</v>
      </c>
      <c r="C13" s="145">
        <f>'SO 202-61.11'!P94</f>
        <v>0</v>
      </c>
    </row>
    <row r="14" spans="1:4" ht="15" customHeight="1" x14ac:dyDescent="0.25">
      <c r="B14" s="90" t="s">
        <v>16</v>
      </c>
      <c r="C14" s="145">
        <f>'SO 202-62.11'!P32</f>
        <v>0</v>
      </c>
    </row>
    <row r="15" spans="1:4" ht="15" customHeight="1" x14ac:dyDescent="0.25">
      <c r="B15" s="90" t="s">
        <v>17</v>
      </c>
      <c r="C15" s="145">
        <f>'SO 202-63.11'!P86</f>
        <v>0</v>
      </c>
    </row>
    <row r="16" spans="1:4" ht="15" customHeight="1" x14ac:dyDescent="0.25">
      <c r="B16" s="91" t="s">
        <v>18</v>
      </c>
      <c r="C16" s="145">
        <f>'SO 202-64.11'!P17</f>
        <v>0</v>
      </c>
    </row>
    <row r="17" spans="2:3" ht="15" customHeight="1" x14ac:dyDescent="0.25">
      <c r="B17" s="91" t="s">
        <v>19</v>
      </c>
      <c r="C17" s="145">
        <f>'SO 202-65.11'!$P$51</f>
        <v>0</v>
      </c>
    </row>
    <row r="18" spans="2:3" ht="15" customHeight="1" x14ac:dyDescent="0.25">
      <c r="B18" s="91" t="s">
        <v>20</v>
      </c>
      <c r="C18" s="145">
        <f>'SO 202-66.11'!P51</f>
        <v>0</v>
      </c>
    </row>
    <row r="19" spans="2:3" ht="15" customHeight="1" x14ac:dyDescent="0.25">
      <c r="B19" s="91" t="s">
        <v>21</v>
      </c>
      <c r="C19" s="145">
        <f>'SO 202-67.11'!P27</f>
        <v>0</v>
      </c>
    </row>
    <row r="20" spans="2:3" ht="15" customHeight="1" x14ac:dyDescent="0.25">
      <c r="B20" s="91" t="s">
        <v>22</v>
      </c>
      <c r="C20" s="145">
        <f>'SO 202-68.11'!P23</f>
        <v>0</v>
      </c>
    </row>
    <row r="21" spans="2:3" ht="15" customHeight="1" x14ac:dyDescent="0.25">
      <c r="B21" s="141" t="s">
        <v>23</v>
      </c>
      <c r="C21" s="145">
        <f>'SO 202-69.11'!P50</f>
        <v>0</v>
      </c>
    </row>
    <row r="22" spans="2:3" ht="15" customHeight="1" thickBot="1" x14ac:dyDescent="0.3">
      <c r="B22" s="142" t="s">
        <v>415</v>
      </c>
      <c r="C22" s="143">
        <f>'Hodnotiace správy'!I14</f>
        <v>0</v>
      </c>
    </row>
    <row r="23" spans="2:3" ht="15" customHeight="1" x14ac:dyDescent="0.25">
      <c r="B23" s="16"/>
      <c r="C23" s="16"/>
    </row>
    <row r="24" spans="2:3" ht="15" customHeight="1" thickBot="1" x14ac:dyDescent="0.3">
      <c r="B24" s="16"/>
      <c r="C24" s="16"/>
    </row>
    <row r="25" spans="2:3" s="2" customFormat="1" ht="15" customHeight="1" thickTop="1" thickBot="1" x14ac:dyDescent="0.3">
      <c r="B25" s="4"/>
      <c r="C25" s="3" t="s">
        <v>6</v>
      </c>
    </row>
    <row r="26" spans="2:3" ht="15" customHeight="1" thickTop="1" thickBot="1" x14ac:dyDescent="0.3">
      <c r="B26" s="5" t="s">
        <v>7</v>
      </c>
      <c r="C26" s="15">
        <f>C12</f>
        <v>0</v>
      </c>
    </row>
    <row r="27" spans="2:3" ht="15" customHeight="1" thickTop="1" thickBot="1" x14ac:dyDescent="0.3">
      <c r="B27" s="6"/>
      <c r="C27" s="7"/>
    </row>
    <row r="28" spans="2:3" ht="15" customHeight="1" thickTop="1" thickBot="1" x14ac:dyDescent="0.3">
      <c r="B28" s="8" t="s">
        <v>394</v>
      </c>
      <c r="C28" s="15">
        <f>C26*4</f>
        <v>0</v>
      </c>
    </row>
    <row r="29" spans="2:3" ht="15" customHeight="1" thickTop="1" thickBot="1" x14ac:dyDescent="0.3">
      <c r="B29" s="9"/>
      <c r="C29" s="7"/>
    </row>
    <row r="30" spans="2:3" ht="15" customHeight="1" thickTop="1" thickBot="1" x14ac:dyDescent="0.3">
      <c r="B30" s="10" t="s">
        <v>434</v>
      </c>
      <c r="C30" s="15">
        <f>0.23*C28</f>
        <v>0</v>
      </c>
    </row>
    <row r="31" spans="2:3" ht="15" customHeight="1" thickTop="1" thickBot="1" x14ac:dyDescent="0.3">
      <c r="B31" s="6"/>
      <c r="C31" s="7"/>
    </row>
    <row r="32" spans="2:3" ht="15" customHeight="1" thickTop="1" thickBot="1" x14ac:dyDescent="0.3">
      <c r="B32" s="8" t="s">
        <v>395</v>
      </c>
      <c r="C32" s="15">
        <f>C28+C30</f>
        <v>0</v>
      </c>
    </row>
    <row r="33" spans="1:4" ht="15" customHeight="1" thickTop="1" x14ac:dyDescent="0.25"/>
    <row r="35" spans="1:4" x14ac:dyDescent="0.25">
      <c r="A35" s="192"/>
      <c r="B35" s="192"/>
      <c r="C35" s="192"/>
      <c r="D35" s="192"/>
    </row>
    <row r="36" spans="1:4" x14ac:dyDescent="0.25">
      <c r="A36" s="192"/>
      <c r="B36" s="192"/>
      <c r="C36" s="192"/>
      <c r="D36" s="192"/>
    </row>
    <row r="37" spans="1:4" x14ac:dyDescent="0.25">
      <c r="A37" s="192"/>
      <c r="B37" s="192"/>
      <c r="C37" s="192"/>
      <c r="D37" s="192"/>
    </row>
    <row r="38" spans="1:4" x14ac:dyDescent="0.25">
      <c r="A38" s="197" t="s">
        <v>432</v>
      </c>
      <c r="B38" s="197"/>
      <c r="C38" s="198" t="s">
        <v>430</v>
      </c>
      <c r="D38" s="198"/>
    </row>
    <row r="39" spans="1:4" ht="30.75" customHeight="1" x14ac:dyDescent="0.25">
      <c r="A39" s="192"/>
      <c r="B39" s="192"/>
      <c r="C39" s="195" t="s">
        <v>431</v>
      </c>
      <c r="D39" s="195"/>
    </row>
    <row r="40" spans="1:4" x14ac:dyDescent="0.25">
      <c r="A40" s="192"/>
      <c r="B40" s="192"/>
      <c r="C40" s="192"/>
      <c r="D40" s="192"/>
    </row>
  </sheetData>
  <sheetProtection algorithmName="SHA-512" hashValue="42yApTNP4J3xKDqAr9Jh1n3M1I0/s7BOfb5wjDv/qI1naXB/PSq+3rDjjUFhNuDwl5VQ6MI/RgxtRW7efAwlBA==" saltValue="fF9tCMciFrsb0GcxZxW77Q==" spinCount="100000" sheet="1" objects="1" scenarios="1"/>
  <mergeCells count="6">
    <mergeCell ref="C39:D39"/>
    <mergeCell ref="A2:D3"/>
    <mergeCell ref="A5:B5"/>
    <mergeCell ref="A6:B6"/>
    <mergeCell ref="A38:B38"/>
    <mergeCell ref="C38:D38"/>
  </mergeCells>
  <pageMargins left="0.2734375" right="0.59055118110236227" top="0.59055118110236227" bottom="0.59055118110236227" header="0.31496062992125984" footer="0.31496062992125984"/>
  <pageSetup paperSize="9" scale="78" fitToHeight="0" orientation="portrait" horizontalDpi="4294967295" verticalDpi="4294967295" r:id="rId1"/>
  <headerFooter>
    <oddFooter>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57"/>
  <sheetViews>
    <sheetView topLeftCell="A28" zoomScaleNormal="100" zoomScalePageLayoutView="90" workbookViewId="0">
      <selection activeCell="O49" sqref="O49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7.42578125" style="1" customWidth="1"/>
    <col min="16" max="16" width="16.140625" style="1" customWidth="1"/>
    <col min="17" max="16384" width="8.7109375" style="1"/>
  </cols>
  <sheetData>
    <row r="1" spans="1:16" ht="54.95" customHeight="1" x14ac:dyDescent="0.25">
      <c r="A1" s="226"/>
      <c r="B1" s="226"/>
      <c r="C1" s="226"/>
      <c r="D1" s="226"/>
      <c r="E1" s="226"/>
      <c r="F1" s="226"/>
      <c r="G1" s="49"/>
      <c r="H1" s="49"/>
      <c r="I1" s="49"/>
      <c r="J1" s="49"/>
      <c r="K1" s="49"/>
      <c r="L1" s="49"/>
      <c r="M1" s="49"/>
      <c r="N1" s="49"/>
      <c r="O1" s="213" t="s">
        <v>408</v>
      </c>
      <c r="P1" s="213"/>
    </row>
    <row r="2" spans="1:16" ht="15" customHeight="1" x14ac:dyDescent="0.25">
      <c r="A2" s="225" t="s">
        <v>308</v>
      </c>
      <c r="B2" s="225"/>
      <c r="C2" s="225"/>
      <c r="D2" s="225"/>
      <c r="E2" s="225"/>
      <c r="F2" s="225"/>
      <c r="G2" s="225"/>
      <c r="H2" s="225"/>
      <c r="I2" s="225"/>
    </row>
    <row r="3" spans="1:16" ht="15" customHeight="1" x14ac:dyDescent="0.25">
      <c r="A3" s="225" t="s">
        <v>13</v>
      </c>
      <c r="B3" s="225"/>
      <c r="C3" s="225"/>
      <c r="D3" s="225"/>
      <c r="E3" s="225"/>
      <c r="F3" s="225"/>
      <c r="G3" s="225"/>
      <c r="H3" s="225"/>
      <c r="I3" s="225"/>
    </row>
    <row r="4" spans="1:16" ht="15" customHeight="1" thickBot="1" x14ac:dyDescent="0.3"/>
    <row r="5" spans="1:16" ht="15" customHeight="1" x14ac:dyDescent="0.25">
      <c r="A5" s="227" t="s">
        <v>8</v>
      </c>
      <c r="B5" s="230" t="s">
        <v>0</v>
      </c>
      <c r="C5" s="230" t="s">
        <v>1</v>
      </c>
      <c r="D5" s="230" t="s">
        <v>2</v>
      </c>
      <c r="E5" s="227" t="s">
        <v>3</v>
      </c>
      <c r="F5" s="227" t="s">
        <v>25</v>
      </c>
      <c r="G5" s="233" t="s">
        <v>26</v>
      </c>
      <c r="H5" s="234"/>
      <c r="I5" s="234"/>
      <c r="J5" s="234"/>
      <c r="K5" s="234"/>
      <c r="L5" s="234"/>
      <c r="M5" s="234"/>
      <c r="N5" s="235"/>
      <c r="O5" s="227" t="s">
        <v>27</v>
      </c>
      <c r="P5" s="227" t="s">
        <v>28</v>
      </c>
    </row>
    <row r="6" spans="1:16" x14ac:dyDescent="0.25">
      <c r="A6" s="228"/>
      <c r="B6" s="228"/>
      <c r="C6" s="228"/>
      <c r="D6" s="228"/>
      <c r="E6" s="231"/>
      <c r="F6" s="231"/>
      <c r="G6" s="245" t="s">
        <v>29</v>
      </c>
      <c r="H6" s="241"/>
      <c r="I6" s="241"/>
      <c r="J6" s="241"/>
      <c r="K6" s="241" t="s">
        <v>30</v>
      </c>
      <c r="L6" s="241"/>
      <c r="M6" s="241"/>
      <c r="N6" s="164" t="s">
        <v>31</v>
      </c>
      <c r="O6" s="231"/>
      <c r="P6" s="231"/>
    </row>
    <row r="7" spans="1:16" ht="60" customHeight="1" thickBot="1" x14ac:dyDescent="0.3">
      <c r="A7" s="229"/>
      <c r="B7" s="229"/>
      <c r="C7" s="229"/>
      <c r="D7" s="229"/>
      <c r="E7" s="232"/>
      <c r="F7" s="232"/>
      <c r="G7" s="165" t="s">
        <v>32</v>
      </c>
      <c r="H7" s="166" t="s">
        <v>33</v>
      </c>
      <c r="I7" s="167" t="s">
        <v>34</v>
      </c>
      <c r="J7" s="167" t="s">
        <v>50</v>
      </c>
      <c r="K7" s="167" t="s">
        <v>35</v>
      </c>
      <c r="L7" s="167" t="s">
        <v>36</v>
      </c>
      <c r="M7" s="167" t="s">
        <v>37</v>
      </c>
      <c r="N7" s="168" t="s">
        <v>38</v>
      </c>
      <c r="O7" s="232"/>
      <c r="P7" s="232"/>
    </row>
    <row r="8" spans="1:16" ht="15" customHeight="1" x14ac:dyDescent="0.25">
      <c r="A8" s="152">
        <v>1</v>
      </c>
      <c r="B8" s="153" t="s">
        <v>309</v>
      </c>
      <c r="C8" s="154" t="s">
        <v>310</v>
      </c>
      <c r="D8" s="153" t="s">
        <v>409</v>
      </c>
      <c r="E8" s="25">
        <v>0.25</v>
      </c>
      <c r="F8" s="155">
        <v>4</v>
      </c>
      <c r="G8" s="156"/>
      <c r="H8" s="156"/>
      <c r="I8" s="157"/>
      <c r="J8" s="157"/>
      <c r="K8" s="157"/>
      <c r="L8" s="158" t="s">
        <v>39</v>
      </c>
      <c r="M8" s="157"/>
      <c r="N8" s="158" t="s">
        <v>39</v>
      </c>
      <c r="O8" s="159"/>
      <c r="P8" s="163">
        <f>E8*F8*ROUND(O8,2)</f>
        <v>0</v>
      </c>
    </row>
    <row r="9" spans="1:16" s="2" customFormat="1" ht="25.5" x14ac:dyDescent="0.25">
      <c r="A9" s="240">
        <v>2</v>
      </c>
      <c r="B9" s="120" t="s">
        <v>309</v>
      </c>
      <c r="C9" s="119" t="s">
        <v>310</v>
      </c>
      <c r="D9" s="111" t="s">
        <v>311</v>
      </c>
      <c r="E9" s="24">
        <v>1</v>
      </c>
      <c r="F9" s="65">
        <v>5</v>
      </c>
      <c r="G9" s="24"/>
      <c r="H9" s="24"/>
      <c r="I9" s="24"/>
      <c r="J9" s="24"/>
      <c r="K9" s="24"/>
      <c r="L9" s="24" t="s">
        <v>39</v>
      </c>
      <c r="M9" s="59"/>
      <c r="N9" s="24" t="s">
        <v>39</v>
      </c>
      <c r="O9" s="26"/>
      <c r="P9" s="44">
        <f t="shared" ref="P9:P14" si="0">E9*F9*ROUND(O9, 2)</f>
        <v>0</v>
      </c>
    </row>
    <row r="10" spans="1:16" s="2" customFormat="1" ht="25.5" x14ac:dyDescent="0.25">
      <c r="A10" s="240"/>
      <c r="B10" s="120" t="s">
        <v>309</v>
      </c>
      <c r="C10" s="119" t="s">
        <v>310</v>
      </c>
      <c r="D10" s="111" t="s">
        <v>312</v>
      </c>
      <c r="E10" s="24">
        <v>0.25</v>
      </c>
      <c r="F10" s="65">
        <v>5</v>
      </c>
      <c r="G10" s="24"/>
      <c r="H10" s="24"/>
      <c r="I10" s="24"/>
      <c r="J10" s="24"/>
      <c r="K10" s="24"/>
      <c r="L10" s="24" t="s">
        <v>39</v>
      </c>
      <c r="M10" s="59"/>
      <c r="N10" s="24" t="s">
        <v>39</v>
      </c>
      <c r="O10" s="26"/>
      <c r="P10" s="44">
        <f t="shared" si="0"/>
        <v>0</v>
      </c>
    </row>
    <row r="11" spans="1:16" s="2" customFormat="1" ht="25.5" x14ac:dyDescent="0.25">
      <c r="A11" s="240"/>
      <c r="B11" s="120" t="s">
        <v>309</v>
      </c>
      <c r="C11" s="119" t="s">
        <v>310</v>
      </c>
      <c r="D11" s="111" t="s">
        <v>313</v>
      </c>
      <c r="E11" s="24">
        <v>0.25</v>
      </c>
      <c r="F11" s="65">
        <v>5</v>
      </c>
      <c r="G11" s="24"/>
      <c r="H11" s="24"/>
      <c r="I11" s="24"/>
      <c r="J11" s="24"/>
      <c r="K11" s="24"/>
      <c r="L11" s="24" t="s">
        <v>39</v>
      </c>
      <c r="M11" s="59"/>
      <c r="N11" s="24" t="s">
        <v>39</v>
      </c>
      <c r="O11" s="26"/>
      <c r="P11" s="44">
        <f t="shared" si="0"/>
        <v>0</v>
      </c>
    </row>
    <row r="12" spans="1:16" s="2" customFormat="1" x14ac:dyDescent="0.25">
      <c r="A12" s="240"/>
      <c r="B12" s="120" t="s">
        <v>314</v>
      </c>
      <c r="C12" s="113" t="s">
        <v>296</v>
      </c>
      <c r="D12" s="111" t="s">
        <v>315</v>
      </c>
      <c r="E12" s="24">
        <v>1</v>
      </c>
      <c r="F12" s="65">
        <v>4</v>
      </c>
      <c r="G12" s="24"/>
      <c r="H12" s="24"/>
      <c r="I12" s="24"/>
      <c r="J12" s="24"/>
      <c r="K12" s="24"/>
      <c r="L12" s="24" t="s">
        <v>39</v>
      </c>
      <c r="M12" s="59"/>
      <c r="N12" s="24" t="s">
        <v>39</v>
      </c>
      <c r="O12" s="26"/>
      <c r="P12" s="44">
        <f t="shared" si="0"/>
        <v>0</v>
      </c>
    </row>
    <row r="13" spans="1:16" s="2" customFormat="1" x14ac:dyDescent="0.25">
      <c r="A13" s="240"/>
      <c r="B13" s="120" t="s">
        <v>316</v>
      </c>
      <c r="C13" s="113" t="s">
        <v>317</v>
      </c>
      <c r="D13" s="111" t="s">
        <v>318</v>
      </c>
      <c r="E13" s="24">
        <v>1</v>
      </c>
      <c r="F13" s="65">
        <v>7</v>
      </c>
      <c r="G13" s="24"/>
      <c r="H13" s="24"/>
      <c r="I13" s="24"/>
      <c r="J13" s="24"/>
      <c r="K13" s="24"/>
      <c r="L13" s="24" t="s">
        <v>39</v>
      </c>
      <c r="M13" s="59"/>
      <c r="N13" s="24" t="s">
        <v>39</v>
      </c>
      <c r="O13" s="26"/>
      <c r="P13" s="44">
        <f t="shared" si="0"/>
        <v>0</v>
      </c>
    </row>
    <row r="14" spans="1:16" s="2" customFormat="1" x14ac:dyDescent="0.25">
      <c r="A14" s="240"/>
      <c r="B14" s="120" t="s">
        <v>319</v>
      </c>
      <c r="C14" s="113" t="s">
        <v>320</v>
      </c>
      <c r="D14" s="111" t="s">
        <v>321</v>
      </c>
      <c r="E14" s="24">
        <v>1</v>
      </c>
      <c r="F14" s="65">
        <v>1</v>
      </c>
      <c r="G14" s="24"/>
      <c r="H14" s="24"/>
      <c r="I14" s="24"/>
      <c r="J14" s="24"/>
      <c r="K14" s="24"/>
      <c r="L14" s="24" t="s">
        <v>39</v>
      </c>
      <c r="M14" s="59"/>
      <c r="N14" s="24" t="s">
        <v>39</v>
      </c>
      <c r="O14" s="26"/>
      <c r="P14" s="44">
        <f t="shared" si="0"/>
        <v>0</v>
      </c>
    </row>
    <row r="15" spans="1:16" s="2" customFormat="1" x14ac:dyDescent="0.25">
      <c r="A15" s="240">
        <v>3</v>
      </c>
      <c r="B15" s="280" t="s">
        <v>322</v>
      </c>
      <c r="C15" s="252" t="s">
        <v>323</v>
      </c>
      <c r="D15" s="57" t="s">
        <v>324</v>
      </c>
      <c r="E15" s="65">
        <v>2</v>
      </c>
      <c r="F15" s="65">
        <v>1</v>
      </c>
      <c r="G15" s="24"/>
      <c r="H15" s="24"/>
      <c r="I15" s="24"/>
      <c r="J15" s="24"/>
      <c r="K15" s="24"/>
      <c r="L15" s="24" t="s">
        <v>39</v>
      </c>
      <c r="M15" s="59" t="s">
        <v>39</v>
      </c>
      <c r="N15" s="24"/>
      <c r="O15" s="246" t="s">
        <v>40</v>
      </c>
      <c r="P15" s="247"/>
    </row>
    <row r="16" spans="1:16" s="2" customFormat="1" x14ac:dyDescent="0.25">
      <c r="A16" s="240"/>
      <c r="B16" s="281"/>
      <c r="C16" s="252"/>
      <c r="D16" s="57" t="s">
        <v>325</v>
      </c>
      <c r="E16" s="65">
        <v>2</v>
      </c>
      <c r="F16" s="65">
        <v>1</v>
      </c>
      <c r="G16" s="24"/>
      <c r="H16" s="24"/>
      <c r="I16" s="24"/>
      <c r="J16" s="24"/>
      <c r="K16" s="24"/>
      <c r="L16" s="24" t="s">
        <v>39</v>
      </c>
      <c r="M16" s="59" t="s">
        <v>39</v>
      </c>
      <c r="N16" s="24"/>
      <c r="O16" s="246" t="s">
        <v>40</v>
      </c>
      <c r="P16" s="247"/>
    </row>
    <row r="17" spans="1:16" s="2" customFormat="1" ht="15" customHeight="1" x14ac:dyDescent="0.25">
      <c r="A17" s="240"/>
      <c r="B17" s="281"/>
      <c r="C17" s="252"/>
      <c r="D17" s="64" t="s">
        <v>326</v>
      </c>
      <c r="E17" s="65">
        <v>2</v>
      </c>
      <c r="F17" s="65">
        <v>1</v>
      </c>
      <c r="G17" s="24"/>
      <c r="H17" s="24"/>
      <c r="I17" s="24"/>
      <c r="J17" s="24"/>
      <c r="K17" s="24"/>
      <c r="L17" s="24" t="s">
        <v>39</v>
      </c>
      <c r="M17" s="59" t="s">
        <v>39</v>
      </c>
      <c r="N17" s="24"/>
      <c r="O17" s="26"/>
      <c r="P17" s="44">
        <f t="shared" ref="P17:P25" si="1">E17*F17*ROUND(O17, 2)</f>
        <v>0</v>
      </c>
    </row>
    <row r="18" spans="1:16" s="2" customFormat="1" x14ac:dyDescent="0.25">
      <c r="A18" s="240"/>
      <c r="B18" s="281"/>
      <c r="C18" s="252"/>
      <c r="D18" s="64" t="s">
        <v>327</v>
      </c>
      <c r="E18" s="65">
        <v>2</v>
      </c>
      <c r="F18" s="65">
        <v>1</v>
      </c>
      <c r="G18" s="24"/>
      <c r="H18" s="24"/>
      <c r="I18" s="24"/>
      <c r="J18" s="24"/>
      <c r="K18" s="24"/>
      <c r="L18" s="24" t="s">
        <v>39</v>
      </c>
      <c r="M18" s="59" t="s">
        <v>39</v>
      </c>
      <c r="N18" s="24"/>
      <c r="O18" s="26"/>
      <c r="P18" s="44">
        <f t="shared" si="1"/>
        <v>0</v>
      </c>
    </row>
    <row r="19" spans="1:16" s="2" customFormat="1" ht="15" customHeight="1" x14ac:dyDescent="0.25">
      <c r="A19" s="240"/>
      <c r="B19" s="281"/>
      <c r="C19" s="252" t="s">
        <v>328</v>
      </c>
      <c r="D19" s="57" t="s">
        <v>324</v>
      </c>
      <c r="E19" s="65">
        <v>2</v>
      </c>
      <c r="F19" s="65">
        <v>1</v>
      </c>
      <c r="G19" s="24"/>
      <c r="H19" s="24"/>
      <c r="I19" s="24"/>
      <c r="J19" s="24"/>
      <c r="K19" s="24"/>
      <c r="L19" s="24" t="s">
        <v>39</v>
      </c>
      <c r="M19" s="59" t="s">
        <v>39</v>
      </c>
      <c r="N19" s="24"/>
      <c r="O19" s="246" t="s">
        <v>40</v>
      </c>
      <c r="P19" s="247"/>
    </row>
    <row r="20" spans="1:16" s="2" customFormat="1" x14ac:dyDescent="0.25">
      <c r="A20" s="240"/>
      <c r="B20" s="281"/>
      <c r="C20" s="252"/>
      <c r="D20" s="57" t="s">
        <v>325</v>
      </c>
      <c r="E20" s="65">
        <v>2</v>
      </c>
      <c r="F20" s="65">
        <v>1</v>
      </c>
      <c r="G20" s="24"/>
      <c r="H20" s="24"/>
      <c r="I20" s="24"/>
      <c r="J20" s="24"/>
      <c r="K20" s="24"/>
      <c r="L20" s="24" t="s">
        <v>39</v>
      </c>
      <c r="M20" s="59" t="s">
        <v>39</v>
      </c>
      <c r="N20" s="24"/>
      <c r="O20" s="246" t="s">
        <v>40</v>
      </c>
      <c r="P20" s="247"/>
    </row>
    <row r="21" spans="1:16" s="2" customFormat="1" ht="15" customHeight="1" x14ac:dyDescent="0.25">
      <c r="A21" s="240"/>
      <c r="B21" s="281"/>
      <c r="C21" s="252"/>
      <c r="D21" s="64" t="s">
        <v>326</v>
      </c>
      <c r="E21" s="65">
        <v>2</v>
      </c>
      <c r="F21" s="65">
        <v>1</v>
      </c>
      <c r="G21" s="24"/>
      <c r="H21" s="24"/>
      <c r="I21" s="24"/>
      <c r="J21" s="24"/>
      <c r="K21" s="24"/>
      <c r="L21" s="24" t="s">
        <v>39</v>
      </c>
      <c r="M21" s="59" t="s">
        <v>39</v>
      </c>
      <c r="N21" s="24"/>
      <c r="O21" s="26"/>
      <c r="P21" s="44">
        <f t="shared" si="1"/>
        <v>0</v>
      </c>
    </row>
    <row r="22" spans="1:16" s="11" customFormat="1" x14ac:dyDescent="0.25">
      <c r="A22" s="240"/>
      <c r="B22" s="281"/>
      <c r="C22" s="252"/>
      <c r="D22" s="64" t="s">
        <v>327</v>
      </c>
      <c r="E22" s="65">
        <v>2</v>
      </c>
      <c r="F22" s="65">
        <v>1</v>
      </c>
      <c r="G22" s="24"/>
      <c r="H22" s="24"/>
      <c r="I22" s="24"/>
      <c r="J22" s="24"/>
      <c r="K22" s="24"/>
      <c r="L22" s="24" t="s">
        <v>39</v>
      </c>
      <c r="M22" s="59" t="s">
        <v>39</v>
      </c>
      <c r="N22" s="24"/>
      <c r="O22" s="26"/>
      <c r="P22" s="44">
        <f t="shared" si="1"/>
        <v>0</v>
      </c>
    </row>
    <row r="23" spans="1:16" s="2" customFormat="1" x14ac:dyDescent="0.25">
      <c r="A23" s="240"/>
      <c r="B23" s="281"/>
      <c r="C23" s="252" t="s">
        <v>329</v>
      </c>
      <c r="D23" s="57" t="s">
        <v>330</v>
      </c>
      <c r="E23" s="65">
        <v>2</v>
      </c>
      <c r="F23" s="65">
        <v>7</v>
      </c>
      <c r="G23" s="24"/>
      <c r="H23" s="24"/>
      <c r="I23" s="24"/>
      <c r="J23" s="24"/>
      <c r="K23" s="24"/>
      <c r="L23" s="24" t="s">
        <v>39</v>
      </c>
      <c r="M23" s="59" t="s">
        <v>39</v>
      </c>
      <c r="N23" s="24"/>
      <c r="O23" s="246" t="s">
        <v>40</v>
      </c>
      <c r="P23" s="247"/>
    </row>
    <row r="24" spans="1:16" s="2" customFormat="1" x14ac:dyDescent="0.25">
      <c r="A24" s="240"/>
      <c r="B24" s="281"/>
      <c r="C24" s="252"/>
      <c r="D24" s="57" t="s">
        <v>325</v>
      </c>
      <c r="E24" s="65">
        <v>2</v>
      </c>
      <c r="F24" s="65">
        <v>7</v>
      </c>
      <c r="G24" s="24"/>
      <c r="H24" s="24"/>
      <c r="I24" s="24"/>
      <c r="J24" s="24"/>
      <c r="K24" s="24"/>
      <c r="L24" s="24" t="s">
        <v>39</v>
      </c>
      <c r="M24" s="59" t="s">
        <v>39</v>
      </c>
      <c r="N24" s="24"/>
      <c r="O24" s="246" t="s">
        <v>40</v>
      </c>
      <c r="P24" s="247"/>
    </row>
    <row r="25" spans="1:16" s="2" customFormat="1" x14ac:dyDescent="0.25">
      <c r="A25" s="240"/>
      <c r="B25" s="281"/>
      <c r="C25" s="252"/>
      <c r="D25" s="64" t="s">
        <v>327</v>
      </c>
      <c r="E25" s="65">
        <v>2</v>
      </c>
      <c r="F25" s="65">
        <v>7</v>
      </c>
      <c r="G25" s="24"/>
      <c r="H25" s="24"/>
      <c r="I25" s="24"/>
      <c r="J25" s="24"/>
      <c r="K25" s="24"/>
      <c r="L25" s="24" t="s">
        <v>39</v>
      </c>
      <c r="M25" s="59" t="s">
        <v>39</v>
      </c>
      <c r="N25" s="24"/>
      <c r="O25" s="26"/>
      <c r="P25" s="44">
        <f t="shared" si="1"/>
        <v>0</v>
      </c>
    </row>
    <row r="26" spans="1:16" s="2" customFormat="1" x14ac:dyDescent="0.25">
      <c r="A26" s="240"/>
      <c r="B26" s="281"/>
      <c r="C26" s="252" t="s">
        <v>331</v>
      </c>
      <c r="D26" s="57" t="s">
        <v>72</v>
      </c>
      <c r="E26" s="65">
        <v>2</v>
      </c>
      <c r="F26" s="65">
        <v>9</v>
      </c>
      <c r="G26" s="24"/>
      <c r="H26" s="24"/>
      <c r="I26" s="24"/>
      <c r="J26" s="24"/>
      <c r="K26" s="24"/>
      <c r="L26" s="24" t="s">
        <v>39</v>
      </c>
      <c r="M26" s="59" t="s">
        <v>39</v>
      </c>
      <c r="N26" s="24"/>
      <c r="O26" s="246" t="s">
        <v>40</v>
      </c>
      <c r="P26" s="247"/>
    </row>
    <row r="27" spans="1:16" s="2" customFormat="1" x14ac:dyDescent="0.25">
      <c r="A27" s="240"/>
      <c r="B27" s="281"/>
      <c r="C27" s="252"/>
      <c r="D27" s="57" t="s">
        <v>332</v>
      </c>
      <c r="E27" s="65">
        <v>2</v>
      </c>
      <c r="F27" s="65">
        <v>9</v>
      </c>
      <c r="G27" s="24"/>
      <c r="H27" s="24"/>
      <c r="I27" s="24"/>
      <c r="J27" s="24"/>
      <c r="K27" s="24"/>
      <c r="L27" s="24" t="s">
        <v>39</v>
      </c>
      <c r="M27" s="59" t="s">
        <v>39</v>
      </c>
      <c r="N27" s="24"/>
      <c r="O27" s="246" t="s">
        <v>40</v>
      </c>
      <c r="P27" s="247"/>
    </row>
    <row r="28" spans="1:16" s="2" customFormat="1" ht="15" customHeight="1" x14ac:dyDescent="0.25">
      <c r="A28" s="240"/>
      <c r="B28" s="281"/>
      <c r="C28" s="252"/>
      <c r="D28" s="57" t="s">
        <v>333</v>
      </c>
      <c r="E28" s="65">
        <v>2</v>
      </c>
      <c r="F28" s="65">
        <v>9</v>
      </c>
      <c r="G28" s="24"/>
      <c r="H28" s="24"/>
      <c r="I28" s="24"/>
      <c r="J28" s="24"/>
      <c r="K28" s="24"/>
      <c r="L28" s="24" t="s">
        <v>39</v>
      </c>
      <c r="M28" s="59" t="s">
        <v>39</v>
      </c>
      <c r="N28" s="24"/>
      <c r="O28" s="246" t="s">
        <v>40</v>
      </c>
      <c r="P28" s="247"/>
    </row>
    <row r="29" spans="1:16" s="2" customFormat="1" x14ac:dyDescent="0.25">
      <c r="A29" s="240"/>
      <c r="B29" s="281"/>
      <c r="C29" s="252"/>
      <c r="D29" s="64" t="s">
        <v>327</v>
      </c>
      <c r="E29" s="65">
        <v>2</v>
      </c>
      <c r="F29" s="65">
        <v>9</v>
      </c>
      <c r="G29" s="24"/>
      <c r="H29" s="24"/>
      <c r="I29" s="24"/>
      <c r="J29" s="24"/>
      <c r="K29" s="24"/>
      <c r="L29" s="24" t="s">
        <v>39</v>
      </c>
      <c r="M29" s="59" t="s">
        <v>39</v>
      </c>
      <c r="N29" s="24"/>
      <c r="O29" s="26"/>
      <c r="P29" s="44">
        <f>E29*F29*ROUND(O29, 2)</f>
        <v>0</v>
      </c>
    </row>
    <row r="30" spans="1:16" x14ac:dyDescent="0.25">
      <c r="A30" s="240"/>
      <c r="B30" s="281"/>
      <c r="C30" s="252" t="s">
        <v>334</v>
      </c>
      <c r="D30" s="57" t="s">
        <v>324</v>
      </c>
      <c r="E30" s="65">
        <v>2</v>
      </c>
      <c r="F30" s="65">
        <v>5</v>
      </c>
      <c r="G30" s="24"/>
      <c r="H30" s="24"/>
      <c r="I30" s="24"/>
      <c r="J30" s="24"/>
      <c r="K30" s="24"/>
      <c r="L30" s="24" t="s">
        <v>39</v>
      </c>
      <c r="M30" s="59" t="s">
        <v>39</v>
      </c>
      <c r="N30" s="46"/>
      <c r="O30" s="246" t="s">
        <v>40</v>
      </c>
      <c r="P30" s="247"/>
    </row>
    <row r="31" spans="1:16" x14ac:dyDescent="0.25">
      <c r="A31" s="240"/>
      <c r="B31" s="281"/>
      <c r="C31" s="252"/>
      <c r="D31" s="57" t="s">
        <v>335</v>
      </c>
      <c r="E31" s="65">
        <v>2</v>
      </c>
      <c r="F31" s="65">
        <v>5</v>
      </c>
      <c r="G31" s="24"/>
      <c r="H31" s="24"/>
      <c r="I31" s="24"/>
      <c r="J31" s="24"/>
      <c r="K31" s="24"/>
      <c r="L31" s="24" t="s">
        <v>39</v>
      </c>
      <c r="M31" s="59" t="s">
        <v>39</v>
      </c>
      <c r="N31" s="46"/>
      <c r="O31" s="246" t="s">
        <v>40</v>
      </c>
      <c r="P31" s="247"/>
    </row>
    <row r="32" spans="1:16" ht="15.75" customHeight="1" x14ac:dyDescent="0.25">
      <c r="A32" s="240"/>
      <c r="B32" s="281"/>
      <c r="C32" s="252"/>
      <c r="D32" s="64" t="s">
        <v>327</v>
      </c>
      <c r="E32" s="65">
        <v>2</v>
      </c>
      <c r="F32" s="65">
        <v>5</v>
      </c>
      <c r="G32" s="24"/>
      <c r="H32" s="24"/>
      <c r="I32" s="24"/>
      <c r="J32" s="24"/>
      <c r="K32" s="24"/>
      <c r="L32" s="24" t="s">
        <v>39</v>
      </c>
      <c r="M32" s="59" t="s">
        <v>39</v>
      </c>
      <c r="N32" s="46"/>
      <c r="O32" s="26"/>
      <c r="P32" s="44">
        <f>E32*F32*ROUND(O32, 2)</f>
        <v>0</v>
      </c>
    </row>
    <row r="33" spans="1:16" x14ac:dyDescent="0.25">
      <c r="A33" s="240"/>
      <c r="B33" s="281"/>
      <c r="C33" s="252" t="s">
        <v>336</v>
      </c>
      <c r="D33" s="57" t="s">
        <v>324</v>
      </c>
      <c r="E33" s="65">
        <v>2</v>
      </c>
      <c r="F33" s="65">
        <v>4</v>
      </c>
      <c r="G33" s="24"/>
      <c r="H33" s="24"/>
      <c r="I33" s="24"/>
      <c r="J33" s="24"/>
      <c r="K33" s="24"/>
      <c r="L33" s="24" t="s">
        <v>39</v>
      </c>
      <c r="M33" s="59" t="s">
        <v>39</v>
      </c>
      <c r="N33" s="46"/>
      <c r="O33" s="246" t="s">
        <v>40</v>
      </c>
      <c r="P33" s="247"/>
    </row>
    <row r="34" spans="1:16" ht="18.75" customHeight="1" x14ac:dyDescent="0.25">
      <c r="A34" s="240"/>
      <c r="B34" s="281"/>
      <c r="C34" s="252"/>
      <c r="D34" s="64" t="s">
        <v>327</v>
      </c>
      <c r="E34" s="65">
        <v>2</v>
      </c>
      <c r="F34" s="65">
        <v>4</v>
      </c>
      <c r="G34" s="24"/>
      <c r="H34" s="24"/>
      <c r="I34" s="24"/>
      <c r="J34" s="24"/>
      <c r="K34" s="24"/>
      <c r="L34" s="24" t="s">
        <v>39</v>
      </c>
      <c r="M34" s="59" t="s">
        <v>39</v>
      </c>
      <c r="N34" s="46"/>
      <c r="O34" s="26"/>
      <c r="P34" s="44">
        <f>E34*F34*ROUND(O34, 2)</f>
        <v>0</v>
      </c>
    </row>
    <row r="35" spans="1:16" x14ac:dyDescent="0.25">
      <c r="A35" s="240"/>
      <c r="B35" s="281"/>
      <c r="C35" s="282" t="s">
        <v>337</v>
      </c>
      <c r="D35" s="57" t="s">
        <v>324</v>
      </c>
      <c r="E35" s="65">
        <v>2</v>
      </c>
      <c r="F35" s="65">
        <v>14</v>
      </c>
      <c r="G35" s="24"/>
      <c r="H35" s="24"/>
      <c r="I35" s="24"/>
      <c r="J35" s="24"/>
      <c r="K35" s="24"/>
      <c r="L35" s="24" t="s">
        <v>39</v>
      </c>
      <c r="M35" s="59" t="s">
        <v>39</v>
      </c>
      <c r="N35" s="46"/>
      <c r="O35" s="246" t="s">
        <v>40</v>
      </c>
      <c r="P35" s="247"/>
    </row>
    <row r="36" spans="1:16" x14ac:dyDescent="0.25">
      <c r="A36" s="240"/>
      <c r="B36" s="281"/>
      <c r="C36" s="282"/>
      <c r="D36" s="57" t="s">
        <v>72</v>
      </c>
      <c r="E36" s="65">
        <v>2</v>
      </c>
      <c r="F36" s="65">
        <v>14</v>
      </c>
      <c r="G36" s="24"/>
      <c r="H36" s="24"/>
      <c r="I36" s="24"/>
      <c r="J36" s="24"/>
      <c r="K36" s="24"/>
      <c r="L36" s="24" t="s">
        <v>39</v>
      </c>
      <c r="M36" s="59" t="s">
        <v>39</v>
      </c>
      <c r="N36" s="46"/>
      <c r="O36" s="246" t="s">
        <v>40</v>
      </c>
      <c r="P36" s="247"/>
    </row>
    <row r="37" spans="1:16" x14ac:dyDescent="0.25">
      <c r="A37" s="240"/>
      <c r="B37" s="281"/>
      <c r="C37" s="282"/>
      <c r="D37" s="57" t="s">
        <v>338</v>
      </c>
      <c r="E37" s="65">
        <v>2</v>
      </c>
      <c r="F37" s="65">
        <v>14</v>
      </c>
      <c r="G37" s="24"/>
      <c r="H37" s="24"/>
      <c r="I37" s="24"/>
      <c r="J37" s="24"/>
      <c r="K37" s="24"/>
      <c r="L37" s="24" t="s">
        <v>39</v>
      </c>
      <c r="M37" s="59" t="s">
        <v>39</v>
      </c>
      <c r="N37" s="46"/>
      <c r="O37" s="246" t="s">
        <v>40</v>
      </c>
      <c r="P37" s="247"/>
    </row>
    <row r="38" spans="1:16" x14ac:dyDescent="0.25">
      <c r="A38" s="240"/>
      <c r="B38" s="281"/>
      <c r="C38" s="282"/>
      <c r="D38" s="57" t="s">
        <v>339</v>
      </c>
      <c r="E38" s="65">
        <v>2</v>
      </c>
      <c r="F38" s="65">
        <v>14</v>
      </c>
      <c r="G38" s="24"/>
      <c r="H38" s="24"/>
      <c r="I38" s="24"/>
      <c r="J38" s="24"/>
      <c r="K38" s="24"/>
      <c r="L38" s="24" t="s">
        <v>39</v>
      </c>
      <c r="M38" s="59" t="s">
        <v>39</v>
      </c>
      <c r="N38" s="46"/>
      <c r="O38" s="246" t="s">
        <v>40</v>
      </c>
      <c r="P38" s="247"/>
    </row>
    <row r="39" spans="1:16" x14ac:dyDescent="0.25">
      <c r="A39" s="240"/>
      <c r="B39" s="281"/>
      <c r="C39" s="282"/>
      <c r="D39" s="64" t="s">
        <v>340</v>
      </c>
      <c r="E39" s="65">
        <v>2</v>
      </c>
      <c r="F39" s="65">
        <v>14</v>
      </c>
      <c r="G39" s="24"/>
      <c r="H39" s="24"/>
      <c r="I39" s="24"/>
      <c r="J39" s="24"/>
      <c r="K39" s="24"/>
      <c r="L39" s="24" t="s">
        <v>39</v>
      </c>
      <c r="M39" s="59" t="s">
        <v>39</v>
      </c>
      <c r="N39" s="46"/>
      <c r="O39" s="26"/>
      <c r="P39" s="44">
        <f>E39*F39*ROUND(O39, 2)</f>
        <v>0</v>
      </c>
    </row>
    <row r="40" spans="1:16" x14ac:dyDescent="0.25">
      <c r="A40" s="240"/>
      <c r="B40" s="281"/>
      <c r="C40" s="282"/>
      <c r="D40" s="64" t="s">
        <v>341</v>
      </c>
      <c r="E40" s="65">
        <v>2</v>
      </c>
      <c r="F40" s="65">
        <v>14</v>
      </c>
      <c r="G40" s="24"/>
      <c r="H40" s="24"/>
      <c r="I40" s="24"/>
      <c r="J40" s="24"/>
      <c r="K40" s="24"/>
      <c r="L40" s="24" t="s">
        <v>39</v>
      </c>
      <c r="M40" s="59" t="s">
        <v>39</v>
      </c>
      <c r="N40" s="46"/>
      <c r="O40" s="26"/>
      <c r="P40" s="44">
        <f>E40*F40*ROUND(O40, 2)</f>
        <v>0</v>
      </c>
    </row>
    <row r="41" spans="1:16" x14ac:dyDescent="0.25">
      <c r="A41" s="240"/>
      <c r="B41" s="281"/>
      <c r="C41" s="282"/>
      <c r="D41" s="64" t="s">
        <v>342</v>
      </c>
      <c r="E41" s="65">
        <v>2</v>
      </c>
      <c r="F41" s="65">
        <v>14</v>
      </c>
      <c r="G41" s="24"/>
      <c r="H41" s="24"/>
      <c r="I41" s="24"/>
      <c r="J41" s="24"/>
      <c r="K41" s="24"/>
      <c r="L41" s="24" t="s">
        <v>39</v>
      </c>
      <c r="M41" s="59" t="s">
        <v>39</v>
      </c>
      <c r="N41" s="46"/>
      <c r="O41" s="26"/>
      <c r="P41" s="44">
        <f>E41*F41*ROUND(O41, 2)</f>
        <v>0</v>
      </c>
    </row>
    <row r="42" spans="1:16" x14ac:dyDescent="0.25">
      <c r="A42" s="240"/>
      <c r="B42" s="281"/>
      <c r="C42" s="282" t="s">
        <v>343</v>
      </c>
      <c r="D42" s="64" t="s">
        <v>344</v>
      </c>
      <c r="E42" s="65">
        <v>2</v>
      </c>
      <c r="F42" s="65">
        <v>18</v>
      </c>
      <c r="G42" s="24"/>
      <c r="H42" s="24"/>
      <c r="I42" s="24"/>
      <c r="J42" s="24"/>
      <c r="K42" s="24"/>
      <c r="L42" s="24" t="s">
        <v>39</v>
      </c>
      <c r="M42" s="59" t="s">
        <v>39</v>
      </c>
      <c r="N42" s="46"/>
      <c r="O42" s="246" t="s">
        <v>40</v>
      </c>
      <c r="P42" s="247"/>
    </row>
    <row r="43" spans="1:16" x14ac:dyDescent="0.25">
      <c r="A43" s="240"/>
      <c r="B43" s="281"/>
      <c r="C43" s="282"/>
      <c r="D43" s="64" t="s">
        <v>345</v>
      </c>
      <c r="E43" s="65">
        <v>2</v>
      </c>
      <c r="F43" s="65">
        <v>18</v>
      </c>
      <c r="G43" s="24"/>
      <c r="H43" s="24"/>
      <c r="I43" s="24"/>
      <c r="J43" s="24"/>
      <c r="K43" s="24"/>
      <c r="L43" s="24" t="s">
        <v>39</v>
      </c>
      <c r="M43" s="59" t="s">
        <v>39</v>
      </c>
      <c r="N43" s="46"/>
      <c r="O43" s="246" t="s">
        <v>40</v>
      </c>
      <c r="P43" s="247"/>
    </row>
    <row r="44" spans="1:16" ht="22.5" customHeight="1" x14ac:dyDescent="0.25">
      <c r="A44" s="240"/>
      <c r="B44" s="281"/>
      <c r="C44" s="109" t="s">
        <v>346</v>
      </c>
      <c r="D44" s="66" t="s">
        <v>347</v>
      </c>
      <c r="E44" s="65">
        <v>2</v>
      </c>
      <c r="F44" s="65">
        <v>11</v>
      </c>
      <c r="G44" s="24"/>
      <c r="H44" s="24"/>
      <c r="I44" s="24"/>
      <c r="J44" s="24"/>
      <c r="K44" s="24"/>
      <c r="L44" s="24" t="s">
        <v>39</v>
      </c>
      <c r="M44" s="24" t="s">
        <v>39</v>
      </c>
      <c r="N44" s="46"/>
      <c r="O44" s="246" t="s">
        <v>40</v>
      </c>
      <c r="P44" s="247"/>
    </row>
    <row r="45" spans="1:16" ht="36.75" customHeight="1" x14ac:dyDescent="0.25">
      <c r="A45" s="240"/>
      <c r="B45" s="281"/>
      <c r="C45" s="109" t="s">
        <v>348</v>
      </c>
      <c r="D45" s="66" t="s">
        <v>349</v>
      </c>
      <c r="E45" s="65">
        <v>2</v>
      </c>
      <c r="F45" s="65">
        <v>3</v>
      </c>
      <c r="G45" s="24"/>
      <c r="H45" s="24"/>
      <c r="I45" s="24"/>
      <c r="J45" s="24"/>
      <c r="K45" s="24"/>
      <c r="L45" s="24" t="s">
        <v>39</v>
      </c>
      <c r="M45" s="59" t="s">
        <v>39</v>
      </c>
      <c r="N45" s="46"/>
      <c r="O45" s="246" t="s">
        <v>40</v>
      </c>
      <c r="P45" s="247"/>
    </row>
    <row r="46" spans="1:16" x14ac:dyDescent="0.25">
      <c r="A46" s="240"/>
      <c r="B46" s="281"/>
      <c r="C46" s="242" t="s">
        <v>93</v>
      </c>
      <c r="D46" s="57" t="s">
        <v>94</v>
      </c>
      <c r="E46" s="65">
        <v>1</v>
      </c>
      <c r="F46" s="65">
        <v>1</v>
      </c>
      <c r="G46" s="24"/>
      <c r="H46" s="24"/>
      <c r="I46" s="24"/>
      <c r="J46" s="24"/>
      <c r="K46" s="24"/>
      <c r="L46" s="24" t="s">
        <v>39</v>
      </c>
      <c r="M46" s="59"/>
      <c r="N46" s="46"/>
      <c r="O46" s="246" t="s">
        <v>40</v>
      </c>
      <c r="P46" s="247"/>
    </row>
    <row r="47" spans="1:16" x14ac:dyDescent="0.25">
      <c r="A47" s="240"/>
      <c r="B47" s="281"/>
      <c r="C47" s="242"/>
      <c r="D47" s="68" t="s">
        <v>60</v>
      </c>
      <c r="E47" s="65">
        <v>1</v>
      </c>
      <c r="F47" s="65">
        <v>1</v>
      </c>
      <c r="G47" s="24"/>
      <c r="H47" s="24"/>
      <c r="I47" s="24"/>
      <c r="J47" s="24"/>
      <c r="K47" s="24"/>
      <c r="L47" s="24" t="s">
        <v>39</v>
      </c>
      <c r="M47" s="59"/>
      <c r="N47" s="46"/>
      <c r="O47" s="246" t="s">
        <v>40</v>
      </c>
      <c r="P47" s="247"/>
    </row>
    <row r="48" spans="1:16" x14ac:dyDescent="0.25">
      <c r="A48" s="240"/>
      <c r="B48" s="281"/>
      <c r="C48" s="242"/>
      <c r="D48" s="68" t="s">
        <v>95</v>
      </c>
      <c r="E48" s="65">
        <v>1</v>
      </c>
      <c r="F48" s="65">
        <v>1</v>
      </c>
      <c r="G48" s="24"/>
      <c r="H48" s="24"/>
      <c r="I48" s="24"/>
      <c r="J48" s="24"/>
      <c r="K48" s="24"/>
      <c r="L48" s="24" t="s">
        <v>39</v>
      </c>
      <c r="M48" s="59"/>
      <c r="N48" s="46"/>
      <c r="O48" s="246" t="s">
        <v>40</v>
      </c>
      <c r="P48" s="247"/>
    </row>
    <row r="49" spans="1:16" ht="15.75" thickBot="1" x14ac:dyDescent="0.3">
      <c r="A49" s="123">
        <v>4</v>
      </c>
      <c r="B49" s="149" t="s">
        <v>393</v>
      </c>
      <c r="C49" s="105" t="s">
        <v>382</v>
      </c>
      <c r="D49" s="134" t="s">
        <v>383</v>
      </c>
      <c r="E49" s="122">
        <v>2</v>
      </c>
      <c r="F49" s="122">
        <v>1</v>
      </c>
      <c r="G49" s="123"/>
      <c r="H49" s="123"/>
      <c r="I49" s="123"/>
      <c r="J49" s="123"/>
      <c r="K49" s="123"/>
      <c r="L49" s="123" t="s">
        <v>39</v>
      </c>
      <c r="M49" s="124" t="s">
        <v>39</v>
      </c>
      <c r="N49" s="150"/>
      <c r="O49" s="125"/>
      <c r="P49" s="151">
        <f>E49*F49*ROUND(O49,2)</f>
        <v>0</v>
      </c>
    </row>
    <row r="50" spans="1:16" ht="15.75" thickBot="1" x14ac:dyDescent="0.3">
      <c r="O50" s="40" t="s">
        <v>41</v>
      </c>
      <c r="P50" s="41">
        <f>SUM(P8,P9:P14,P17:P18,P21:P22,P25,P29,P32,P34,P39:P41,P49)</f>
        <v>0</v>
      </c>
    </row>
    <row r="52" spans="1:16" x14ac:dyDescent="0.25">
      <c r="A52" s="191"/>
      <c r="B52" s="192"/>
      <c r="C52" s="192"/>
      <c r="D52" s="192"/>
      <c r="E52" s="193"/>
      <c r="F52" s="193"/>
      <c r="G52" s="193"/>
      <c r="H52" s="192"/>
      <c r="I52" s="192"/>
      <c r="J52" s="192"/>
      <c r="K52" s="192"/>
    </row>
    <row r="53" spans="1:16" x14ac:dyDescent="0.25">
      <c r="A53" s="191"/>
      <c r="B53" s="192"/>
      <c r="C53" s="192"/>
      <c r="D53" s="192"/>
      <c r="E53" s="193"/>
      <c r="F53" s="193"/>
      <c r="G53" s="193"/>
      <c r="H53" s="192"/>
      <c r="I53" s="192"/>
      <c r="J53" s="192"/>
      <c r="K53" s="192"/>
    </row>
    <row r="54" spans="1:16" x14ac:dyDescent="0.25">
      <c r="A54" s="191"/>
      <c r="B54" s="192"/>
      <c r="C54" s="192"/>
      <c r="D54" s="192"/>
      <c r="E54" s="193"/>
      <c r="F54" s="193"/>
      <c r="G54" s="193"/>
      <c r="H54" s="192"/>
      <c r="I54" s="192"/>
      <c r="J54" s="192"/>
      <c r="K54" s="192"/>
    </row>
    <row r="55" spans="1:16" x14ac:dyDescent="0.25">
      <c r="A55" s="197" t="s">
        <v>433</v>
      </c>
      <c r="B55" s="197"/>
      <c r="C55" s="197"/>
      <c r="D55" s="192"/>
      <c r="E55" s="239" t="s">
        <v>430</v>
      </c>
      <c r="F55" s="239"/>
      <c r="G55" s="239"/>
      <c r="H55" s="239"/>
      <c r="I55" s="239"/>
      <c r="J55" s="239"/>
      <c r="K55" s="239"/>
    </row>
    <row r="56" spans="1:16" ht="29.25" customHeight="1" x14ac:dyDescent="0.25">
      <c r="A56" s="191"/>
      <c r="B56" s="192"/>
      <c r="C56" s="192"/>
      <c r="D56" s="192"/>
      <c r="E56" s="239" t="s">
        <v>431</v>
      </c>
      <c r="F56" s="239"/>
      <c r="G56" s="239"/>
      <c r="H56" s="239"/>
      <c r="I56" s="239"/>
      <c r="J56" s="239"/>
      <c r="K56" s="239"/>
    </row>
    <row r="57" spans="1:16" x14ac:dyDescent="0.25">
      <c r="A57" s="191"/>
      <c r="B57" s="192"/>
      <c r="C57" s="192"/>
      <c r="D57" s="192"/>
      <c r="E57" s="193"/>
      <c r="F57" s="193"/>
      <c r="G57" s="193"/>
      <c r="H57" s="192"/>
      <c r="I57" s="192"/>
      <c r="J57" s="192"/>
      <c r="K57" s="192"/>
    </row>
  </sheetData>
  <sheetProtection algorithmName="SHA-512" hashValue="cgTQ/Wm3oZJVXqn9zz20o0PB8VXr6itPk29Y1O0uvd+ER9kwxuv3KOYNQ/d689uqJ3UJaulxczS8DilKk98CTA==" saltValue="zfiJjtUlHsoVqpAW2sVQ5Q==" spinCount="100000" sheet="1" objects="1" scenarios="1"/>
  <mergeCells count="53">
    <mergeCell ref="A9:A14"/>
    <mergeCell ref="A15:A48"/>
    <mergeCell ref="O42:P42"/>
    <mergeCell ref="O43:P43"/>
    <mergeCell ref="O44:P44"/>
    <mergeCell ref="O45:P45"/>
    <mergeCell ref="O46:P46"/>
    <mergeCell ref="O47:P47"/>
    <mergeCell ref="O35:P35"/>
    <mergeCell ref="C30:C32"/>
    <mergeCell ref="C33:C34"/>
    <mergeCell ref="C35:C41"/>
    <mergeCell ref="C42:C43"/>
    <mergeCell ref="C46:C48"/>
    <mergeCell ref="O37:P37"/>
    <mergeCell ref="O38:P38"/>
    <mergeCell ref="O48:P48"/>
    <mergeCell ref="O30:P30"/>
    <mergeCell ref="O31:P31"/>
    <mergeCell ref="O36:P36"/>
    <mergeCell ref="O33:P33"/>
    <mergeCell ref="O28:P28"/>
    <mergeCell ref="O15:P15"/>
    <mergeCell ref="O16:P16"/>
    <mergeCell ref="O19:P19"/>
    <mergeCell ref="O20:P20"/>
    <mergeCell ref="O27:P27"/>
    <mergeCell ref="O23:P23"/>
    <mergeCell ref="O24:P24"/>
    <mergeCell ref="O26:P26"/>
    <mergeCell ref="G6:J6"/>
    <mergeCell ref="K6:M6"/>
    <mergeCell ref="B15:B48"/>
    <mergeCell ref="C15:C18"/>
    <mergeCell ref="C19:C22"/>
    <mergeCell ref="C23:C25"/>
    <mergeCell ref="C26:C29"/>
    <mergeCell ref="A55:C55"/>
    <mergeCell ref="E55:K55"/>
    <mergeCell ref="E56:K56"/>
    <mergeCell ref="O1:P1"/>
    <mergeCell ref="A2:I2"/>
    <mergeCell ref="A3:I3"/>
    <mergeCell ref="A1:F1"/>
    <mergeCell ref="A5:A7"/>
    <mergeCell ref="B5:B7"/>
    <mergeCell ref="C5:C7"/>
    <mergeCell ref="D5:D7"/>
    <mergeCell ref="E5:E7"/>
    <mergeCell ref="F5:F7"/>
    <mergeCell ref="G5:N5"/>
    <mergeCell ref="O5:O7"/>
    <mergeCell ref="P5:P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9" fitToHeight="0" orientation="landscape" horizontalDpi="4294967295" verticalDpi="4294967295" r:id="rId1"/>
  <headerFooter>
    <oddFooter>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J20"/>
  <sheetViews>
    <sheetView zoomScaleNormal="100" workbookViewId="0">
      <selection activeCell="D20" sqref="D20:J20"/>
    </sheetView>
  </sheetViews>
  <sheetFormatPr defaultRowHeight="15" x14ac:dyDescent="0.25"/>
  <cols>
    <col min="1" max="1" width="5.85546875" customWidth="1"/>
    <col min="2" max="2" width="36.5703125" customWidth="1"/>
    <col min="3" max="3" width="68.7109375" customWidth="1"/>
    <col min="4" max="4" width="7.28515625" customWidth="1"/>
    <col min="5" max="5" width="8.42578125" customWidth="1"/>
    <col min="6" max="6" width="7.28515625" customWidth="1"/>
    <col min="7" max="7" width="7.42578125" customWidth="1"/>
    <col min="8" max="9" width="16.7109375" customWidth="1"/>
  </cols>
  <sheetData>
    <row r="1" spans="1:9" ht="54" customHeight="1" x14ac:dyDescent="0.25">
      <c r="A1" s="226"/>
      <c r="B1" s="226"/>
      <c r="C1" s="226"/>
      <c r="D1" s="18"/>
      <c r="E1" s="290" t="s">
        <v>426</v>
      </c>
      <c r="F1" s="290"/>
      <c r="G1" s="290"/>
      <c r="H1" s="290"/>
      <c r="I1" s="290"/>
    </row>
    <row r="2" spans="1:9" ht="15.75" x14ac:dyDescent="0.25">
      <c r="A2" s="225" t="s">
        <v>12</v>
      </c>
      <c r="B2" s="225"/>
      <c r="C2" s="225"/>
      <c r="D2" s="225"/>
      <c r="E2" s="225"/>
      <c r="F2" s="1"/>
      <c r="G2" s="1"/>
      <c r="H2" s="1"/>
      <c r="I2" s="1"/>
    </row>
    <row r="3" spans="1:9" ht="15.75" x14ac:dyDescent="0.25">
      <c r="A3" s="225" t="s">
        <v>13</v>
      </c>
      <c r="B3" s="225"/>
      <c r="C3" s="225"/>
      <c r="D3" s="101"/>
      <c r="E3" s="101"/>
      <c r="F3" s="1"/>
      <c r="G3" s="1"/>
      <c r="H3" s="1"/>
      <c r="I3" s="1"/>
    </row>
    <row r="4" spans="1:9" ht="15.75" x14ac:dyDescent="0.25">
      <c r="A4" s="101"/>
      <c r="B4" s="101"/>
      <c r="C4" s="101"/>
      <c r="D4" s="101"/>
      <c r="E4" s="101"/>
      <c r="F4" s="1"/>
      <c r="G4" s="1"/>
      <c r="H4" s="1"/>
      <c r="I4" s="1"/>
    </row>
    <row r="5" spans="1:9" ht="15.75" x14ac:dyDescent="0.25">
      <c r="A5" s="225" t="s">
        <v>416</v>
      </c>
      <c r="B5" s="225"/>
      <c r="C5" s="225"/>
      <c r="D5" s="225"/>
      <c r="E5" s="225"/>
      <c r="F5" s="1"/>
      <c r="G5" s="1"/>
      <c r="H5" s="1"/>
      <c r="I5" s="1"/>
    </row>
    <row r="6" spans="1:9" ht="15.75" thickBot="1" x14ac:dyDescent="0.3">
      <c r="A6" s="17"/>
      <c r="B6" s="1"/>
      <c r="C6" s="1"/>
      <c r="D6" s="11"/>
      <c r="E6" s="11"/>
      <c r="F6" s="1"/>
      <c r="G6" s="1"/>
      <c r="H6" s="1"/>
      <c r="I6" s="1"/>
    </row>
    <row r="7" spans="1:9" x14ac:dyDescent="0.25">
      <c r="A7" s="227" t="s">
        <v>8</v>
      </c>
      <c r="B7" s="230" t="s">
        <v>0</v>
      </c>
      <c r="C7" s="230" t="s">
        <v>2</v>
      </c>
      <c r="D7" s="227" t="s">
        <v>3</v>
      </c>
      <c r="E7" s="227" t="s">
        <v>25</v>
      </c>
      <c r="F7" s="283" t="s">
        <v>417</v>
      </c>
      <c r="G7" s="284"/>
      <c r="H7" s="227" t="s">
        <v>27</v>
      </c>
      <c r="I7" s="227" t="s">
        <v>28</v>
      </c>
    </row>
    <row r="8" spans="1:9" x14ac:dyDescent="0.25">
      <c r="A8" s="228"/>
      <c r="B8" s="228"/>
      <c r="C8" s="228"/>
      <c r="D8" s="231"/>
      <c r="E8" s="231"/>
      <c r="F8" s="285"/>
      <c r="G8" s="286"/>
      <c r="H8" s="231"/>
      <c r="I8" s="231"/>
    </row>
    <row r="9" spans="1:9" ht="89.25" thickBot="1" x14ac:dyDescent="0.3">
      <c r="A9" s="228"/>
      <c r="B9" s="228"/>
      <c r="C9" s="228"/>
      <c r="D9" s="231"/>
      <c r="E9" s="231"/>
      <c r="F9" s="176" t="s">
        <v>418</v>
      </c>
      <c r="G9" s="176" t="s">
        <v>419</v>
      </c>
      <c r="H9" s="231"/>
      <c r="I9" s="231"/>
    </row>
    <row r="10" spans="1:9" x14ac:dyDescent="0.25">
      <c r="A10" s="146"/>
      <c r="B10" s="287" t="s">
        <v>415</v>
      </c>
      <c r="C10" s="288"/>
      <c r="D10" s="288"/>
      <c r="E10" s="288"/>
      <c r="F10" s="288"/>
      <c r="G10" s="288"/>
      <c r="H10" s="288"/>
      <c r="I10" s="289"/>
    </row>
    <row r="11" spans="1:9" x14ac:dyDescent="0.25">
      <c r="A11" s="98">
        <v>1</v>
      </c>
      <c r="B11" s="57" t="s">
        <v>424</v>
      </c>
      <c r="C11" s="57" t="s">
        <v>420</v>
      </c>
      <c r="D11" s="24">
        <v>12</v>
      </c>
      <c r="E11" s="24">
        <v>1</v>
      </c>
      <c r="F11" s="24" t="s">
        <v>39</v>
      </c>
      <c r="G11" s="59"/>
      <c r="H11" s="26"/>
      <c r="I11" s="44">
        <f>D11*E11*ROUND(H11, 2)</f>
        <v>0</v>
      </c>
    </row>
    <row r="12" spans="1:9" ht="25.5" x14ac:dyDescent="0.25">
      <c r="A12" s="98">
        <v>2</v>
      </c>
      <c r="B12" s="57" t="s">
        <v>425</v>
      </c>
      <c r="C12" s="57" t="s">
        <v>421</v>
      </c>
      <c r="D12" s="24">
        <v>1</v>
      </c>
      <c r="E12" s="24">
        <v>1</v>
      </c>
      <c r="F12" s="24"/>
      <c r="G12" s="59" t="s">
        <v>39</v>
      </c>
      <c r="H12" s="26"/>
      <c r="I12" s="44">
        <f t="shared" ref="I12:I13" si="0">D12*E12*ROUND(H12, 2)</f>
        <v>0</v>
      </c>
    </row>
    <row r="13" spans="1:9" ht="15.75" thickBot="1" x14ac:dyDescent="0.3">
      <c r="A13" s="99">
        <v>3</v>
      </c>
      <c r="B13" s="60" t="s">
        <v>422</v>
      </c>
      <c r="C13" s="147" t="s">
        <v>423</v>
      </c>
      <c r="D13" s="34">
        <v>1</v>
      </c>
      <c r="E13" s="34">
        <v>1</v>
      </c>
      <c r="F13" s="34"/>
      <c r="G13" s="55" t="s">
        <v>39</v>
      </c>
      <c r="H13" s="36"/>
      <c r="I13" s="148">
        <f t="shared" si="0"/>
        <v>0</v>
      </c>
    </row>
    <row r="14" spans="1:9" ht="15.75" thickBot="1" x14ac:dyDescent="0.3">
      <c r="A14" s="17"/>
      <c r="B14" s="1"/>
      <c r="C14" s="1"/>
      <c r="D14" s="11"/>
      <c r="E14" s="11"/>
      <c r="F14" s="1"/>
      <c r="G14" s="1"/>
      <c r="H14" s="40" t="s">
        <v>41</v>
      </c>
      <c r="I14" s="39">
        <f>SUM(I11:I13)</f>
        <v>0</v>
      </c>
    </row>
    <row r="17" spans="1:10" x14ac:dyDescent="0.25">
      <c r="A17" s="192"/>
      <c r="B17" s="192"/>
      <c r="C17" s="192"/>
      <c r="D17" s="192"/>
      <c r="E17" s="192"/>
      <c r="F17" s="192"/>
      <c r="G17" s="192"/>
      <c r="H17" s="192"/>
      <c r="I17" s="192"/>
      <c r="J17" s="192"/>
    </row>
    <row r="18" spans="1:10" x14ac:dyDescent="0.25">
      <c r="A18" s="192"/>
      <c r="B18" s="192"/>
      <c r="C18" s="192"/>
      <c r="D18" s="192"/>
      <c r="E18" s="192"/>
      <c r="F18" s="192"/>
      <c r="G18" s="192"/>
      <c r="H18" s="192"/>
      <c r="I18" s="192"/>
      <c r="J18" s="192"/>
    </row>
    <row r="19" spans="1:10" x14ac:dyDescent="0.25">
      <c r="A19" s="197" t="s">
        <v>433</v>
      </c>
      <c r="B19" s="197"/>
      <c r="C19" s="197"/>
      <c r="D19" s="239" t="s">
        <v>430</v>
      </c>
      <c r="E19" s="239"/>
      <c r="F19" s="239"/>
      <c r="G19" s="239"/>
      <c r="H19" s="239"/>
      <c r="I19" s="239"/>
      <c r="J19" s="239"/>
    </row>
    <row r="20" spans="1:10" ht="30" customHeight="1" x14ac:dyDescent="0.25">
      <c r="A20" s="192"/>
      <c r="B20" s="192"/>
      <c r="C20" s="192"/>
      <c r="D20" s="239" t="s">
        <v>431</v>
      </c>
      <c r="E20" s="239"/>
      <c r="F20" s="239"/>
      <c r="G20" s="239"/>
      <c r="H20" s="239"/>
      <c r="I20" s="239"/>
      <c r="J20" s="239"/>
    </row>
  </sheetData>
  <sheetProtection algorithmName="SHA-512" hashValue="Tyh7c3qQLwFKADGv0C2Riyc1h3D8RmW20ATfv3PgPd2DuqYacqZ3UPn5SawyMk+iwKrwCtL4CrvlshuBalAdlA==" saltValue="e63wsv49vmbN+KEqxqX4rg==" spinCount="100000" sheet="1" objects="1" scenarios="1"/>
  <mergeCells count="17">
    <mergeCell ref="A1:C1"/>
    <mergeCell ref="E1:I1"/>
    <mergeCell ref="A2:E2"/>
    <mergeCell ref="A3:C3"/>
    <mergeCell ref="A5:E5"/>
    <mergeCell ref="A19:C19"/>
    <mergeCell ref="D19:J19"/>
    <mergeCell ref="D20:J20"/>
    <mergeCell ref="F7:G8"/>
    <mergeCell ref="H7:H9"/>
    <mergeCell ref="I7:I9"/>
    <mergeCell ref="B10:I10"/>
    <mergeCell ref="A7:A9"/>
    <mergeCell ref="B7:B9"/>
    <mergeCell ref="C7:C9"/>
    <mergeCell ref="D7:D9"/>
    <mergeCell ref="E7:E9"/>
  </mergeCells>
  <pageMargins left="0.7" right="0.7" top="0.75" bottom="0.75" header="0.3" footer="0.3"/>
  <pageSetup paperSize="9" scale="7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102"/>
  <sheetViews>
    <sheetView tabSelected="1" zoomScaleNormal="100" zoomScalePageLayoutView="90" workbookViewId="0">
      <selection activeCell="O1" sqref="O1:P1"/>
    </sheetView>
  </sheetViews>
  <sheetFormatPr defaultColWidth="8.7109375" defaultRowHeight="15" x14ac:dyDescent="0.25"/>
  <cols>
    <col min="1" max="1" width="6" style="186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21.28515625" style="1" customWidth="1"/>
    <col min="16" max="16" width="24.42578125" style="1" customWidth="1"/>
    <col min="17" max="16384" width="8.7109375" style="1"/>
  </cols>
  <sheetData>
    <row r="1" spans="1:17" ht="54.95" customHeight="1" x14ac:dyDescent="0.25">
      <c r="A1" s="226"/>
      <c r="B1" s="226"/>
      <c r="C1" s="226"/>
      <c r="D1" s="226"/>
      <c r="E1" s="226"/>
      <c r="F1" s="226"/>
      <c r="G1" s="49"/>
      <c r="H1" s="49"/>
      <c r="I1" s="49"/>
      <c r="J1" s="49"/>
      <c r="K1" s="49"/>
      <c r="L1" s="49"/>
      <c r="M1" s="49"/>
      <c r="N1" s="49"/>
      <c r="O1" s="213" t="s">
        <v>400</v>
      </c>
      <c r="P1" s="213"/>
    </row>
    <row r="2" spans="1:17" ht="15" customHeight="1" x14ac:dyDescent="0.25">
      <c r="A2" s="225" t="s">
        <v>24</v>
      </c>
      <c r="B2" s="225"/>
      <c r="C2" s="225"/>
      <c r="D2" s="225"/>
      <c r="E2" s="225"/>
      <c r="F2" s="225"/>
      <c r="G2" s="225"/>
      <c r="H2" s="225"/>
      <c r="I2" s="225"/>
    </row>
    <row r="3" spans="1:17" ht="15" customHeight="1" x14ac:dyDescent="0.25">
      <c r="A3" s="225" t="s">
        <v>13</v>
      </c>
      <c r="B3" s="225"/>
      <c r="C3" s="225"/>
      <c r="D3" s="225"/>
      <c r="E3" s="225"/>
      <c r="F3" s="225"/>
      <c r="G3" s="225"/>
      <c r="H3" s="225"/>
      <c r="I3" s="225"/>
    </row>
    <row r="4" spans="1:17" ht="14.25" customHeight="1" thickBot="1" x14ac:dyDescent="0.3"/>
    <row r="5" spans="1:17" x14ac:dyDescent="0.25">
      <c r="A5" s="227" t="s">
        <v>8</v>
      </c>
      <c r="B5" s="230" t="s">
        <v>0</v>
      </c>
      <c r="C5" s="230" t="s">
        <v>1</v>
      </c>
      <c r="D5" s="230" t="s">
        <v>2</v>
      </c>
      <c r="E5" s="227" t="s">
        <v>3</v>
      </c>
      <c r="F5" s="227" t="s">
        <v>25</v>
      </c>
      <c r="G5" s="233" t="s">
        <v>26</v>
      </c>
      <c r="H5" s="234"/>
      <c r="I5" s="234"/>
      <c r="J5" s="234"/>
      <c r="K5" s="234"/>
      <c r="L5" s="234"/>
      <c r="M5" s="234"/>
      <c r="N5" s="235"/>
      <c r="O5" s="227" t="s">
        <v>27</v>
      </c>
      <c r="P5" s="227" t="s">
        <v>28</v>
      </c>
    </row>
    <row r="6" spans="1:17" x14ac:dyDescent="0.25">
      <c r="A6" s="228"/>
      <c r="B6" s="228"/>
      <c r="C6" s="228"/>
      <c r="D6" s="228"/>
      <c r="E6" s="231"/>
      <c r="F6" s="231"/>
      <c r="G6" s="236" t="s">
        <v>29</v>
      </c>
      <c r="H6" s="200"/>
      <c r="I6" s="200"/>
      <c r="J6" s="201"/>
      <c r="K6" s="199" t="s">
        <v>30</v>
      </c>
      <c r="L6" s="200"/>
      <c r="M6" s="201"/>
      <c r="N6" s="164" t="s">
        <v>31</v>
      </c>
      <c r="O6" s="231"/>
      <c r="P6" s="231"/>
    </row>
    <row r="7" spans="1:17" ht="60" customHeight="1" thickBot="1" x14ac:dyDescent="0.3">
      <c r="A7" s="229"/>
      <c r="B7" s="229"/>
      <c r="C7" s="229"/>
      <c r="D7" s="229"/>
      <c r="E7" s="232"/>
      <c r="F7" s="232"/>
      <c r="G7" s="165" t="s">
        <v>32</v>
      </c>
      <c r="H7" s="166" t="s">
        <v>33</v>
      </c>
      <c r="I7" s="167" t="s">
        <v>34</v>
      </c>
      <c r="J7" s="167" t="s">
        <v>50</v>
      </c>
      <c r="K7" s="167" t="s">
        <v>35</v>
      </c>
      <c r="L7" s="167" t="s">
        <v>36</v>
      </c>
      <c r="M7" s="167" t="s">
        <v>37</v>
      </c>
      <c r="N7" s="168" t="s">
        <v>38</v>
      </c>
      <c r="O7" s="232"/>
      <c r="P7" s="232"/>
    </row>
    <row r="8" spans="1:17" s="2" customFormat="1" ht="15" customHeight="1" x14ac:dyDescent="0.25">
      <c r="A8" s="222">
        <v>1</v>
      </c>
      <c r="B8" s="56" t="s">
        <v>42</v>
      </c>
      <c r="C8" s="190" t="s">
        <v>42</v>
      </c>
      <c r="D8" s="79" t="s">
        <v>398</v>
      </c>
      <c r="E8" s="30">
        <v>0.25</v>
      </c>
      <c r="F8" s="30">
        <v>1</v>
      </c>
      <c r="G8" s="30"/>
      <c r="H8" s="30"/>
      <c r="I8" s="30"/>
      <c r="J8" s="30"/>
      <c r="K8" s="30"/>
      <c r="L8" s="30" t="s">
        <v>39</v>
      </c>
      <c r="M8" s="30"/>
      <c r="N8" s="30" t="s">
        <v>39</v>
      </c>
      <c r="O8" s="31"/>
      <c r="P8" s="32">
        <f>E8*F8*ROUND(O8,2)</f>
        <v>0</v>
      </c>
    </row>
    <row r="9" spans="1:17" s="2" customFormat="1" ht="76.5" x14ac:dyDescent="0.25">
      <c r="A9" s="215"/>
      <c r="B9" s="57" t="s">
        <v>43</v>
      </c>
      <c r="C9" s="188" t="s">
        <v>44</v>
      </c>
      <c r="D9" s="80" t="s">
        <v>397</v>
      </c>
      <c r="E9" s="24">
        <v>0.25</v>
      </c>
      <c r="F9" s="24">
        <v>1</v>
      </c>
      <c r="G9" s="24"/>
      <c r="H9" s="24"/>
      <c r="I9" s="24"/>
      <c r="J9" s="24"/>
      <c r="K9" s="24"/>
      <c r="L9" s="24" t="s">
        <v>39</v>
      </c>
      <c r="M9" s="24"/>
      <c r="N9" s="24" t="s">
        <v>39</v>
      </c>
      <c r="O9" s="22"/>
      <c r="P9" s="33">
        <f>E9*F9*ROUND(O9,2)</f>
        <v>0</v>
      </c>
      <c r="Q9" s="23"/>
    </row>
    <row r="10" spans="1:17" s="2" customFormat="1" ht="15" customHeight="1" x14ac:dyDescent="0.25">
      <c r="A10" s="216"/>
      <c r="B10" s="57" t="s">
        <v>45</v>
      </c>
      <c r="C10" s="188" t="s">
        <v>45</v>
      </c>
      <c r="D10" s="80" t="s">
        <v>410</v>
      </c>
      <c r="E10" s="24">
        <v>0.25</v>
      </c>
      <c r="F10" s="24">
        <v>1</v>
      </c>
      <c r="G10" s="24"/>
      <c r="H10" s="24"/>
      <c r="I10" s="24"/>
      <c r="J10" s="24"/>
      <c r="K10" s="24"/>
      <c r="L10" s="24" t="s">
        <v>39</v>
      </c>
      <c r="M10" s="24"/>
      <c r="N10" s="24" t="s">
        <v>39</v>
      </c>
      <c r="O10" s="26"/>
      <c r="P10" s="33">
        <f>E10*F10*ROUND(O10,2)</f>
        <v>0</v>
      </c>
      <c r="Q10" s="23"/>
    </row>
    <row r="11" spans="1:17" s="2" customFormat="1" ht="15" customHeight="1" x14ac:dyDescent="0.25">
      <c r="A11" s="214">
        <v>2</v>
      </c>
      <c r="B11" s="187" t="s">
        <v>42</v>
      </c>
      <c r="C11" s="188" t="s">
        <v>42</v>
      </c>
      <c r="D11" s="80" t="s">
        <v>399</v>
      </c>
      <c r="E11" s="24">
        <v>0.5</v>
      </c>
      <c r="F11" s="65">
        <v>1</v>
      </c>
      <c r="G11" s="24"/>
      <c r="H11" s="24"/>
      <c r="I11" s="24"/>
      <c r="J11" s="24"/>
      <c r="K11" s="24"/>
      <c r="L11" s="24" t="s">
        <v>39</v>
      </c>
      <c r="M11" s="59"/>
      <c r="N11" s="24" t="s">
        <v>39</v>
      </c>
      <c r="O11" s="22"/>
      <c r="P11" s="33">
        <f>E11*F11*ROUND(O11, 2)</f>
        <v>0</v>
      </c>
    </row>
    <row r="12" spans="1:17" s="2" customFormat="1" ht="89.25" x14ac:dyDescent="0.25">
      <c r="A12" s="215"/>
      <c r="B12" s="187" t="s">
        <v>105</v>
      </c>
      <c r="C12" s="188" t="s">
        <v>49</v>
      </c>
      <c r="D12" s="80" t="s">
        <v>48</v>
      </c>
      <c r="E12" s="24">
        <v>1</v>
      </c>
      <c r="F12" s="65">
        <v>1</v>
      </c>
      <c r="G12" s="24"/>
      <c r="H12" s="24"/>
      <c r="I12" s="24"/>
      <c r="J12" s="24"/>
      <c r="K12" s="24"/>
      <c r="L12" s="24" t="s">
        <v>39</v>
      </c>
      <c r="M12" s="59"/>
      <c r="N12" s="24" t="s">
        <v>39</v>
      </c>
      <c r="O12" s="22"/>
      <c r="P12" s="33">
        <f t="shared" ref="P12:P14" si="0">E12*F12*ROUND(O12, 2)</f>
        <v>0</v>
      </c>
    </row>
    <row r="13" spans="1:17" s="2" customFormat="1" ht="25.5" x14ac:dyDescent="0.25">
      <c r="A13" s="215"/>
      <c r="B13" s="187" t="s">
        <v>4</v>
      </c>
      <c r="C13" s="188" t="s">
        <v>4</v>
      </c>
      <c r="D13" s="187" t="s">
        <v>401</v>
      </c>
      <c r="E13" s="24">
        <v>0.25</v>
      </c>
      <c r="F13" s="65">
        <v>1</v>
      </c>
      <c r="G13" s="24"/>
      <c r="H13" s="24"/>
      <c r="I13" s="24"/>
      <c r="J13" s="24"/>
      <c r="K13" s="24"/>
      <c r="L13" s="24" t="s">
        <v>39</v>
      </c>
      <c r="M13" s="59"/>
      <c r="N13" s="24" t="s">
        <v>39</v>
      </c>
      <c r="O13" s="22"/>
      <c r="P13" s="33">
        <f t="shared" si="0"/>
        <v>0</v>
      </c>
    </row>
    <row r="14" spans="1:17" s="2" customFormat="1" x14ac:dyDescent="0.25">
      <c r="A14" s="216"/>
      <c r="B14" s="187" t="s">
        <v>47</v>
      </c>
      <c r="C14" s="188" t="s">
        <v>4</v>
      </c>
      <c r="D14" s="80" t="s">
        <v>48</v>
      </c>
      <c r="E14" s="24">
        <v>1</v>
      </c>
      <c r="F14" s="65">
        <v>1</v>
      </c>
      <c r="G14" s="24"/>
      <c r="H14" s="24"/>
      <c r="I14" s="24"/>
      <c r="J14" s="24"/>
      <c r="K14" s="24"/>
      <c r="L14" s="24" t="s">
        <v>39</v>
      </c>
      <c r="M14" s="59"/>
      <c r="N14" s="24" t="s">
        <v>39</v>
      </c>
      <c r="O14" s="22"/>
      <c r="P14" s="33">
        <f t="shared" si="0"/>
        <v>0</v>
      </c>
    </row>
    <row r="15" spans="1:17" s="2" customFormat="1" ht="15" customHeight="1" x14ac:dyDescent="0.25">
      <c r="A15" s="214">
        <v>3</v>
      </c>
      <c r="B15" s="207" t="s">
        <v>42</v>
      </c>
      <c r="C15" s="210" t="s">
        <v>51</v>
      </c>
      <c r="D15" s="76" t="s">
        <v>52</v>
      </c>
      <c r="E15" s="65">
        <v>2</v>
      </c>
      <c r="F15" s="65">
        <v>1</v>
      </c>
      <c r="G15" s="24"/>
      <c r="H15" s="24"/>
      <c r="I15" s="24"/>
      <c r="J15" s="24"/>
      <c r="K15" s="24"/>
      <c r="L15" s="24" t="s">
        <v>39</v>
      </c>
      <c r="M15" s="59" t="s">
        <v>39</v>
      </c>
      <c r="N15" s="24"/>
      <c r="O15" s="202" t="s">
        <v>40</v>
      </c>
      <c r="P15" s="203"/>
    </row>
    <row r="16" spans="1:17" s="2" customFormat="1" ht="15" customHeight="1" x14ac:dyDescent="0.25">
      <c r="A16" s="215"/>
      <c r="B16" s="208"/>
      <c r="C16" s="211"/>
      <c r="D16" s="76" t="s">
        <v>53</v>
      </c>
      <c r="E16" s="65">
        <v>2</v>
      </c>
      <c r="F16" s="65">
        <v>1</v>
      </c>
      <c r="G16" s="24"/>
      <c r="H16" s="24"/>
      <c r="I16" s="24"/>
      <c r="J16" s="24"/>
      <c r="K16" s="24"/>
      <c r="L16" s="24" t="s">
        <v>39</v>
      </c>
      <c r="M16" s="59" t="s">
        <v>39</v>
      </c>
      <c r="N16" s="24"/>
      <c r="O16" s="202" t="s">
        <v>40</v>
      </c>
      <c r="P16" s="203"/>
    </row>
    <row r="17" spans="1:17" s="2" customFormat="1" ht="15" customHeight="1" x14ac:dyDescent="0.25">
      <c r="A17" s="216"/>
      <c r="B17" s="209"/>
      <c r="C17" s="212"/>
      <c r="D17" s="76" t="s">
        <v>54</v>
      </c>
      <c r="E17" s="65">
        <v>1</v>
      </c>
      <c r="F17" s="65">
        <v>1</v>
      </c>
      <c r="G17" s="24"/>
      <c r="H17" s="24"/>
      <c r="I17" s="24"/>
      <c r="J17" s="24"/>
      <c r="K17" s="24"/>
      <c r="L17" s="24" t="s">
        <v>39</v>
      </c>
      <c r="M17" s="59"/>
      <c r="N17" s="24"/>
      <c r="O17" s="22"/>
      <c r="P17" s="33">
        <f t="shared" ref="P17:P22" si="1">E17*F17*ROUND(O17, 2)</f>
        <v>0</v>
      </c>
    </row>
    <row r="18" spans="1:17" s="2" customFormat="1" ht="15" customHeight="1" x14ac:dyDescent="0.25">
      <c r="A18" s="214">
        <v>4</v>
      </c>
      <c r="B18" s="207" t="s">
        <v>55</v>
      </c>
      <c r="C18" s="210" t="s">
        <v>56</v>
      </c>
      <c r="D18" s="76" t="s">
        <v>57</v>
      </c>
      <c r="E18" s="65">
        <v>52</v>
      </c>
      <c r="F18" s="65">
        <v>1</v>
      </c>
      <c r="G18" s="24"/>
      <c r="H18" s="24" t="s">
        <v>39</v>
      </c>
      <c r="I18" s="24"/>
      <c r="J18" s="24"/>
      <c r="K18" s="24"/>
      <c r="L18" s="24"/>
      <c r="M18" s="59"/>
      <c r="N18" s="24"/>
      <c r="O18" s="202" t="s">
        <v>40</v>
      </c>
      <c r="P18" s="203"/>
    </row>
    <row r="19" spans="1:17" s="11" customFormat="1" ht="15" customHeight="1" x14ac:dyDescent="0.25">
      <c r="A19" s="215"/>
      <c r="B19" s="208"/>
      <c r="C19" s="211"/>
      <c r="D19" s="76" t="s">
        <v>58</v>
      </c>
      <c r="E19" s="65">
        <v>1</v>
      </c>
      <c r="F19" s="65">
        <v>1</v>
      </c>
      <c r="G19" s="24"/>
      <c r="H19" s="24"/>
      <c r="I19" s="24"/>
      <c r="J19" s="24"/>
      <c r="K19" s="24"/>
      <c r="L19" s="65" t="s">
        <v>39</v>
      </c>
      <c r="M19" s="177"/>
      <c r="N19" s="24"/>
      <c r="O19" s="22"/>
      <c r="P19" s="33">
        <f t="shared" si="1"/>
        <v>0</v>
      </c>
    </row>
    <row r="20" spans="1:17" s="2" customFormat="1" ht="15" customHeight="1" x14ac:dyDescent="0.25">
      <c r="A20" s="215"/>
      <c r="B20" s="208"/>
      <c r="C20" s="211"/>
      <c r="D20" s="76" t="s">
        <v>59</v>
      </c>
      <c r="E20" s="65">
        <v>1</v>
      </c>
      <c r="F20" s="65">
        <v>1</v>
      </c>
      <c r="G20" s="24"/>
      <c r="H20" s="24"/>
      <c r="I20" s="24"/>
      <c r="J20" s="24"/>
      <c r="K20" s="24"/>
      <c r="L20" s="65" t="s">
        <v>39</v>
      </c>
      <c r="M20" s="177"/>
      <c r="N20" s="24"/>
      <c r="O20" s="22"/>
      <c r="P20" s="33">
        <f t="shared" si="1"/>
        <v>0</v>
      </c>
    </row>
    <row r="21" spans="1:17" s="2" customFormat="1" ht="15" customHeight="1" x14ac:dyDescent="0.25">
      <c r="A21" s="215"/>
      <c r="B21" s="208"/>
      <c r="C21" s="211"/>
      <c r="D21" s="76" t="s">
        <v>60</v>
      </c>
      <c r="E21" s="65">
        <v>1</v>
      </c>
      <c r="F21" s="65">
        <v>1</v>
      </c>
      <c r="G21" s="24"/>
      <c r="H21" s="24"/>
      <c r="I21" s="24"/>
      <c r="J21" s="24"/>
      <c r="K21" s="24"/>
      <c r="L21" s="65" t="s">
        <v>39</v>
      </c>
      <c r="M21" s="177"/>
      <c r="N21" s="24"/>
      <c r="O21" s="26"/>
      <c r="P21" s="33">
        <f t="shared" si="1"/>
        <v>0</v>
      </c>
    </row>
    <row r="22" spans="1:17" s="2" customFormat="1" ht="15" customHeight="1" x14ac:dyDescent="0.25">
      <c r="A22" s="216"/>
      <c r="B22" s="209"/>
      <c r="C22" s="212"/>
      <c r="D22" s="76" t="s">
        <v>61</v>
      </c>
      <c r="E22" s="65">
        <v>1</v>
      </c>
      <c r="F22" s="65">
        <v>1</v>
      </c>
      <c r="G22" s="24"/>
      <c r="H22" s="24"/>
      <c r="I22" s="24"/>
      <c r="J22" s="24"/>
      <c r="K22" s="24"/>
      <c r="L22" s="65" t="s">
        <v>39</v>
      </c>
      <c r="M22" s="177"/>
      <c r="N22" s="24"/>
      <c r="O22" s="26"/>
      <c r="P22" s="33">
        <f t="shared" si="1"/>
        <v>0</v>
      </c>
    </row>
    <row r="23" spans="1:17" s="2" customFormat="1" ht="15" customHeight="1" x14ac:dyDescent="0.25">
      <c r="A23" s="214">
        <v>5</v>
      </c>
      <c r="B23" s="217" t="s">
        <v>62</v>
      </c>
      <c r="C23" s="204" t="s">
        <v>63</v>
      </c>
      <c r="D23" s="76" t="s">
        <v>57</v>
      </c>
      <c r="E23" s="65">
        <v>52</v>
      </c>
      <c r="F23" s="65">
        <v>2</v>
      </c>
      <c r="G23" s="24"/>
      <c r="H23" s="24" t="s">
        <v>39</v>
      </c>
      <c r="I23" s="24"/>
      <c r="J23" s="24"/>
      <c r="K23" s="24"/>
      <c r="L23" s="24"/>
      <c r="M23" s="59"/>
      <c r="N23" s="24"/>
      <c r="O23" s="202" t="s">
        <v>40</v>
      </c>
      <c r="P23" s="203"/>
    </row>
    <row r="24" spans="1:17" s="2" customFormat="1" ht="15" customHeight="1" x14ac:dyDescent="0.25">
      <c r="A24" s="215"/>
      <c r="B24" s="218"/>
      <c r="C24" s="205"/>
      <c r="D24" s="76" t="s">
        <v>64</v>
      </c>
      <c r="E24" s="65">
        <v>1</v>
      </c>
      <c r="F24" s="65">
        <v>2</v>
      </c>
      <c r="G24" s="24"/>
      <c r="H24" s="24"/>
      <c r="I24" s="24"/>
      <c r="J24" s="24"/>
      <c r="K24" s="24"/>
      <c r="L24" s="24" t="s">
        <v>39</v>
      </c>
      <c r="M24" s="59"/>
      <c r="N24" s="24"/>
      <c r="O24" s="202" t="s">
        <v>40</v>
      </c>
      <c r="P24" s="203"/>
    </row>
    <row r="25" spans="1:17" s="2" customFormat="1" ht="15" customHeight="1" x14ac:dyDescent="0.25">
      <c r="A25" s="215"/>
      <c r="B25" s="218"/>
      <c r="C25" s="205"/>
      <c r="D25" s="76" t="s">
        <v>65</v>
      </c>
      <c r="E25" s="65">
        <v>1</v>
      </c>
      <c r="F25" s="65">
        <v>2</v>
      </c>
      <c r="G25" s="24"/>
      <c r="H25" s="24"/>
      <c r="I25" s="24"/>
      <c r="J25" s="24"/>
      <c r="K25" s="24"/>
      <c r="L25" s="24" t="s">
        <v>39</v>
      </c>
      <c r="M25" s="59"/>
      <c r="N25" s="24"/>
      <c r="O25" s="22"/>
      <c r="P25" s="33">
        <f>E25*F25*ROUND(O25, 2)</f>
        <v>0</v>
      </c>
    </row>
    <row r="26" spans="1:17" s="2" customFormat="1" ht="15" customHeight="1" x14ac:dyDescent="0.25">
      <c r="A26" s="215"/>
      <c r="B26" s="218"/>
      <c r="C26" s="205"/>
      <c r="D26" s="57" t="s">
        <v>66</v>
      </c>
      <c r="E26" s="65">
        <v>1</v>
      </c>
      <c r="F26" s="65">
        <v>2</v>
      </c>
      <c r="G26" s="24"/>
      <c r="H26" s="24"/>
      <c r="I26" s="24"/>
      <c r="J26" s="24"/>
      <c r="K26" s="24"/>
      <c r="L26" s="24" t="s">
        <v>39</v>
      </c>
      <c r="M26" s="59"/>
      <c r="N26" s="24"/>
      <c r="O26" s="22"/>
      <c r="P26" s="33">
        <f>E26*F26*ROUND(O26, 2)</f>
        <v>0</v>
      </c>
    </row>
    <row r="27" spans="1:17" s="2" customFormat="1" ht="15" customHeight="1" x14ac:dyDescent="0.25">
      <c r="A27" s="215"/>
      <c r="B27" s="218"/>
      <c r="C27" s="205"/>
      <c r="D27" s="76" t="s">
        <v>67</v>
      </c>
      <c r="E27" s="65">
        <v>1</v>
      </c>
      <c r="F27" s="65">
        <v>2</v>
      </c>
      <c r="G27" s="24"/>
      <c r="H27" s="24"/>
      <c r="I27" s="24"/>
      <c r="J27" s="24"/>
      <c r="K27" s="24"/>
      <c r="L27" s="24" t="s">
        <v>39</v>
      </c>
      <c r="M27" s="59"/>
      <c r="N27" s="24"/>
      <c r="O27" s="26"/>
      <c r="P27" s="33">
        <f>E27*F27*ROUND(O27, 2)</f>
        <v>0</v>
      </c>
    </row>
    <row r="28" spans="1:17" s="2" customFormat="1" ht="15" customHeight="1" x14ac:dyDescent="0.25">
      <c r="A28" s="216"/>
      <c r="B28" s="219"/>
      <c r="C28" s="206"/>
      <c r="D28" s="76" t="s">
        <v>68</v>
      </c>
      <c r="E28" s="65">
        <v>1</v>
      </c>
      <c r="F28" s="65">
        <v>2</v>
      </c>
      <c r="G28" s="24"/>
      <c r="H28" s="24"/>
      <c r="I28" s="24"/>
      <c r="J28" s="24"/>
      <c r="K28" s="24"/>
      <c r="L28" s="24" t="s">
        <v>39</v>
      </c>
      <c r="M28" s="59"/>
      <c r="N28" s="24"/>
      <c r="O28" s="26"/>
      <c r="P28" s="33">
        <f>E28*F28*ROUND(O28, 2)</f>
        <v>0</v>
      </c>
    </row>
    <row r="29" spans="1:17" s="2" customFormat="1" ht="15" customHeight="1" x14ac:dyDescent="0.25">
      <c r="A29" s="214">
        <v>6</v>
      </c>
      <c r="B29" s="220" t="s">
        <v>69</v>
      </c>
      <c r="C29" s="210" t="s">
        <v>70</v>
      </c>
      <c r="D29" s="76" t="s">
        <v>57</v>
      </c>
      <c r="E29" s="65">
        <v>365</v>
      </c>
      <c r="F29" s="65">
        <v>33</v>
      </c>
      <c r="G29" s="24" t="s">
        <v>39</v>
      </c>
      <c r="H29" s="24"/>
      <c r="I29" s="24"/>
      <c r="J29" s="24"/>
      <c r="K29" s="24"/>
      <c r="L29" s="24"/>
      <c r="M29" s="59"/>
      <c r="N29" s="24"/>
      <c r="O29" s="202" t="s">
        <v>40</v>
      </c>
      <c r="P29" s="203"/>
    </row>
    <row r="30" spans="1:17" s="2" customFormat="1" ht="15" customHeight="1" x14ac:dyDescent="0.25">
      <c r="A30" s="215"/>
      <c r="B30" s="221"/>
      <c r="C30" s="211"/>
      <c r="D30" s="76" t="s">
        <v>71</v>
      </c>
      <c r="E30" s="65">
        <v>1</v>
      </c>
      <c r="F30" s="65">
        <v>33</v>
      </c>
      <c r="G30" s="24"/>
      <c r="H30" s="24"/>
      <c r="I30" s="24"/>
      <c r="J30" s="24"/>
      <c r="K30" s="24"/>
      <c r="L30" s="24" t="s">
        <v>39</v>
      </c>
      <c r="M30" s="59"/>
      <c r="N30" s="24"/>
      <c r="O30" s="202" t="s">
        <v>40</v>
      </c>
      <c r="P30" s="203"/>
    </row>
    <row r="31" spans="1:17" s="2" customFormat="1" ht="15" customHeight="1" x14ac:dyDescent="0.25">
      <c r="A31" s="215"/>
      <c r="B31" s="221"/>
      <c r="C31" s="211"/>
      <c r="D31" s="76" t="s">
        <v>72</v>
      </c>
      <c r="E31" s="65">
        <v>1</v>
      </c>
      <c r="F31" s="65">
        <v>33</v>
      </c>
      <c r="G31" s="24"/>
      <c r="H31" s="24"/>
      <c r="I31" s="24"/>
      <c r="J31" s="24"/>
      <c r="K31" s="24"/>
      <c r="L31" s="24" t="s">
        <v>39</v>
      </c>
      <c r="M31" s="59"/>
      <c r="N31" s="24"/>
      <c r="O31" s="202" t="s">
        <v>40</v>
      </c>
      <c r="P31" s="203"/>
      <c r="Q31" s="23"/>
    </row>
    <row r="32" spans="1:17" s="2" customFormat="1" ht="15" customHeight="1" x14ac:dyDescent="0.25">
      <c r="A32" s="215"/>
      <c r="B32" s="221"/>
      <c r="C32" s="211"/>
      <c r="D32" s="76" t="s">
        <v>73</v>
      </c>
      <c r="E32" s="65">
        <v>1</v>
      </c>
      <c r="F32" s="65">
        <v>25</v>
      </c>
      <c r="G32" s="24"/>
      <c r="H32" s="24"/>
      <c r="I32" s="24"/>
      <c r="J32" s="24"/>
      <c r="K32" s="24"/>
      <c r="L32" s="24" t="s">
        <v>39</v>
      </c>
      <c r="M32" s="59"/>
      <c r="N32" s="24"/>
      <c r="O32" s="202" t="s">
        <v>40</v>
      </c>
      <c r="P32" s="203"/>
      <c r="Q32" s="23"/>
    </row>
    <row r="33" spans="1:17" s="2" customFormat="1" ht="15" customHeight="1" x14ac:dyDescent="0.25">
      <c r="A33" s="215"/>
      <c r="B33" s="208"/>
      <c r="C33" s="211"/>
      <c r="D33" s="76" t="s">
        <v>74</v>
      </c>
      <c r="E33" s="65">
        <v>52</v>
      </c>
      <c r="F33" s="65">
        <v>1</v>
      </c>
      <c r="G33" s="24"/>
      <c r="H33" s="24" t="s">
        <v>39</v>
      </c>
      <c r="I33" s="24"/>
      <c r="J33" s="24"/>
      <c r="K33" s="24"/>
      <c r="L33" s="87"/>
      <c r="M33" s="59"/>
      <c r="N33" s="24"/>
      <c r="O33" s="202" t="s">
        <v>40</v>
      </c>
      <c r="P33" s="203"/>
      <c r="Q33" s="23"/>
    </row>
    <row r="34" spans="1:17" s="2" customFormat="1" ht="15" customHeight="1" x14ac:dyDescent="0.25">
      <c r="A34" s="215"/>
      <c r="B34" s="208"/>
      <c r="C34" s="211"/>
      <c r="D34" s="76" t="s">
        <v>75</v>
      </c>
      <c r="E34" s="65">
        <v>1</v>
      </c>
      <c r="F34" s="65">
        <v>25</v>
      </c>
      <c r="G34" s="24"/>
      <c r="H34" s="24"/>
      <c r="I34" s="24"/>
      <c r="J34" s="24"/>
      <c r="K34" s="24"/>
      <c r="L34" s="24" t="s">
        <v>39</v>
      </c>
      <c r="M34" s="59"/>
      <c r="N34" s="24"/>
      <c r="O34" s="26"/>
      <c r="P34" s="33">
        <f>E34*F34*ROUND(O34, 2)</f>
        <v>0</v>
      </c>
      <c r="Q34" s="23"/>
    </row>
    <row r="35" spans="1:17" s="2" customFormat="1" ht="15" customHeight="1" x14ac:dyDescent="0.25">
      <c r="A35" s="215"/>
      <c r="B35" s="208"/>
      <c r="C35" s="211"/>
      <c r="D35" s="76" t="s">
        <v>76</v>
      </c>
      <c r="E35" s="65">
        <v>1</v>
      </c>
      <c r="F35" s="65">
        <v>25</v>
      </c>
      <c r="G35" s="24"/>
      <c r="H35" s="24"/>
      <c r="I35" s="24"/>
      <c r="J35" s="24"/>
      <c r="K35" s="24"/>
      <c r="L35" s="24" t="s">
        <v>39</v>
      </c>
      <c r="M35" s="59"/>
      <c r="N35" s="24"/>
      <c r="O35" s="26"/>
      <c r="P35" s="33">
        <f>E35*F35*ROUND(O35, 2)</f>
        <v>0</v>
      </c>
      <c r="Q35" s="23"/>
    </row>
    <row r="36" spans="1:17" s="2" customFormat="1" ht="15" customHeight="1" x14ac:dyDescent="0.25">
      <c r="A36" s="215"/>
      <c r="B36" s="208"/>
      <c r="C36" s="211"/>
      <c r="D36" s="76" t="s">
        <v>59</v>
      </c>
      <c r="E36" s="65">
        <v>1</v>
      </c>
      <c r="F36" s="65">
        <v>25</v>
      </c>
      <c r="G36" s="24"/>
      <c r="H36" s="24"/>
      <c r="I36" s="24"/>
      <c r="J36" s="24"/>
      <c r="K36" s="24"/>
      <c r="L36" s="24" t="s">
        <v>39</v>
      </c>
      <c r="M36" s="59"/>
      <c r="N36" s="24"/>
      <c r="O36" s="26"/>
      <c r="P36" s="33">
        <f>E36*F36*ROUND(O36, 2)</f>
        <v>0</v>
      </c>
      <c r="Q36" s="23"/>
    </row>
    <row r="37" spans="1:17" s="2" customFormat="1" ht="15" customHeight="1" x14ac:dyDescent="0.25">
      <c r="A37" s="215"/>
      <c r="B37" s="208"/>
      <c r="C37" s="211"/>
      <c r="D37" s="76" t="s">
        <v>60</v>
      </c>
      <c r="E37" s="65">
        <v>1</v>
      </c>
      <c r="F37" s="65">
        <v>33</v>
      </c>
      <c r="G37" s="24"/>
      <c r="H37" s="24"/>
      <c r="I37" s="24"/>
      <c r="J37" s="24"/>
      <c r="K37" s="24"/>
      <c r="L37" s="24" t="s">
        <v>39</v>
      </c>
      <c r="M37" s="59"/>
      <c r="N37" s="24"/>
      <c r="O37" s="26"/>
      <c r="P37" s="33">
        <f>E37*F37*ROUND(O37, 2)</f>
        <v>0</v>
      </c>
      <c r="Q37" s="23"/>
    </row>
    <row r="38" spans="1:17" s="2" customFormat="1" ht="15" customHeight="1" x14ac:dyDescent="0.25">
      <c r="A38" s="216"/>
      <c r="B38" s="209"/>
      <c r="C38" s="212"/>
      <c r="D38" s="76" t="s">
        <v>61</v>
      </c>
      <c r="E38" s="65">
        <v>1</v>
      </c>
      <c r="F38" s="65">
        <v>25</v>
      </c>
      <c r="G38" s="24"/>
      <c r="H38" s="24"/>
      <c r="I38" s="24"/>
      <c r="J38" s="24"/>
      <c r="K38" s="24"/>
      <c r="L38" s="24" t="s">
        <v>39</v>
      </c>
      <c r="M38" s="59"/>
      <c r="N38" s="24"/>
      <c r="O38" s="26"/>
      <c r="P38" s="33">
        <f>E38*F38*ROUND(O38, 2)</f>
        <v>0</v>
      </c>
      <c r="Q38" s="23"/>
    </row>
    <row r="39" spans="1:17" s="2" customFormat="1" ht="15" customHeight="1" x14ac:dyDescent="0.25">
      <c r="A39" s="214">
        <v>7</v>
      </c>
      <c r="B39" s="207" t="s">
        <v>77</v>
      </c>
      <c r="C39" s="210" t="s">
        <v>78</v>
      </c>
      <c r="D39" s="76" t="s">
        <v>57</v>
      </c>
      <c r="E39" s="65">
        <v>365</v>
      </c>
      <c r="F39" s="65">
        <v>1</v>
      </c>
      <c r="G39" s="24" t="s">
        <v>39</v>
      </c>
      <c r="H39" s="24"/>
      <c r="I39" s="24"/>
      <c r="J39" s="87"/>
      <c r="K39" s="24"/>
      <c r="L39" s="24"/>
      <c r="M39" s="59"/>
      <c r="N39" s="24"/>
      <c r="O39" s="202" t="s">
        <v>40</v>
      </c>
      <c r="P39" s="203"/>
      <c r="Q39" s="23"/>
    </row>
    <row r="40" spans="1:17" s="2" customFormat="1" ht="15" customHeight="1" x14ac:dyDescent="0.25">
      <c r="A40" s="215"/>
      <c r="B40" s="208"/>
      <c r="C40" s="211"/>
      <c r="D40" s="76" t="s">
        <v>79</v>
      </c>
      <c r="E40" s="65">
        <v>365</v>
      </c>
      <c r="F40" s="65">
        <v>1</v>
      </c>
      <c r="G40" s="24" t="s">
        <v>39</v>
      </c>
      <c r="H40" s="24"/>
      <c r="I40" s="24"/>
      <c r="J40" s="65"/>
      <c r="K40" s="24"/>
      <c r="L40" s="24"/>
      <c r="M40" s="59"/>
      <c r="N40" s="24"/>
      <c r="O40" s="202" t="s">
        <v>40</v>
      </c>
      <c r="P40" s="203"/>
      <c r="Q40" s="23"/>
    </row>
    <row r="41" spans="1:17" s="2" customFormat="1" ht="15" customHeight="1" x14ac:dyDescent="0.25">
      <c r="A41" s="215"/>
      <c r="B41" s="208"/>
      <c r="C41" s="211"/>
      <c r="D41" s="76" t="s">
        <v>80</v>
      </c>
      <c r="E41" s="84">
        <v>36</v>
      </c>
      <c r="F41" s="65">
        <v>1</v>
      </c>
      <c r="G41" s="24"/>
      <c r="H41" s="24"/>
      <c r="I41" s="24" t="s">
        <v>39</v>
      </c>
      <c r="J41" s="65"/>
      <c r="K41" s="24"/>
      <c r="L41" s="24"/>
      <c r="M41" s="59"/>
      <c r="N41" s="24"/>
      <c r="O41" s="202" t="s">
        <v>40</v>
      </c>
      <c r="P41" s="203"/>
      <c r="Q41" s="23"/>
    </row>
    <row r="42" spans="1:17" s="2" customFormat="1" ht="15" customHeight="1" x14ac:dyDescent="0.25">
      <c r="A42" s="215"/>
      <c r="B42" s="208"/>
      <c r="C42" s="211"/>
      <c r="D42" s="76" t="s">
        <v>81</v>
      </c>
      <c r="E42" s="65">
        <v>36</v>
      </c>
      <c r="F42" s="65">
        <v>1</v>
      </c>
      <c r="G42" s="24"/>
      <c r="H42" s="24"/>
      <c r="I42" s="24" t="s">
        <v>39</v>
      </c>
      <c r="J42" s="65"/>
      <c r="K42" s="24"/>
      <c r="L42" s="24"/>
      <c r="M42" s="59"/>
      <c r="N42" s="24"/>
      <c r="O42" s="202" t="s">
        <v>40</v>
      </c>
      <c r="P42" s="203"/>
      <c r="Q42" s="23"/>
    </row>
    <row r="43" spans="1:17" s="2" customFormat="1" ht="15" customHeight="1" x14ac:dyDescent="0.25">
      <c r="A43" s="215"/>
      <c r="B43" s="208"/>
      <c r="C43" s="211"/>
      <c r="D43" s="76" t="s">
        <v>82</v>
      </c>
      <c r="E43" s="65">
        <v>2</v>
      </c>
      <c r="F43" s="65">
        <v>1</v>
      </c>
      <c r="G43" s="24"/>
      <c r="H43" s="24"/>
      <c r="I43" s="24"/>
      <c r="J43" s="24"/>
      <c r="K43" s="24"/>
      <c r="L43" s="65" t="s">
        <v>39</v>
      </c>
      <c r="M43" s="59" t="s">
        <v>39</v>
      </c>
      <c r="N43" s="24"/>
      <c r="O43" s="202" t="s">
        <v>40</v>
      </c>
      <c r="P43" s="203"/>
      <c r="Q43" s="23"/>
    </row>
    <row r="44" spans="1:17" s="2" customFormat="1" ht="15" customHeight="1" x14ac:dyDescent="0.25">
      <c r="A44" s="215"/>
      <c r="B44" s="208"/>
      <c r="C44" s="211"/>
      <c r="D44" s="76" t="s">
        <v>83</v>
      </c>
      <c r="E44" s="65">
        <v>2</v>
      </c>
      <c r="F44" s="65">
        <v>1</v>
      </c>
      <c r="G44" s="24"/>
      <c r="H44" s="24"/>
      <c r="I44" s="24"/>
      <c r="J44" s="24"/>
      <c r="K44" s="24"/>
      <c r="L44" s="65" t="s">
        <v>39</v>
      </c>
      <c r="M44" s="59" t="s">
        <v>39</v>
      </c>
      <c r="N44" s="24"/>
      <c r="O44" s="202" t="s">
        <v>40</v>
      </c>
      <c r="P44" s="203"/>
      <c r="Q44" s="23"/>
    </row>
    <row r="45" spans="1:17" s="2" customFormat="1" ht="15" customHeight="1" x14ac:dyDescent="0.25">
      <c r="A45" s="215"/>
      <c r="B45" s="208"/>
      <c r="C45" s="211"/>
      <c r="D45" s="76" t="s">
        <v>350</v>
      </c>
      <c r="E45" s="65">
        <v>1</v>
      </c>
      <c r="F45" s="65">
        <v>1</v>
      </c>
      <c r="G45" s="24"/>
      <c r="H45" s="24"/>
      <c r="I45" s="24"/>
      <c r="J45" s="24"/>
      <c r="K45" s="24"/>
      <c r="L45" s="24" t="s">
        <v>39</v>
      </c>
      <c r="M45" s="59"/>
      <c r="N45" s="24"/>
      <c r="O45" s="26"/>
      <c r="P45" s="33">
        <f>E45*F45*ROUND(O45, 2)</f>
        <v>0</v>
      </c>
      <c r="Q45" s="23"/>
    </row>
    <row r="46" spans="1:17" s="2" customFormat="1" ht="15" customHeight="1" x14ac:dyDescent="0.25">
      <c r="A46" s="215"/>
      <c r="B46" s="208"/>
      <c r="C46" s="211"/>
      <c r="D46" s="76" t="s">
        <v>351</v>
      </c>
      <c r="E46" s="65">
        <v>1</v>
      </c>
      <c r="F46" s="65">
        <v>1</v>
      </c>
      <c r="G46" s="24"/>
      <c r="H46" s="24"/>
      <c r="I46" s="24"/>
      <c r="J46" s="24"/>
      <c r="K46" s="24"/>
      <c r="L46" s="24" t="s">
        <v>39</v>
      </c>
      <c r="M46" s="59"/>
      <c r="N46" s="24"/>
      <c r="O46" s="26"/>
      <c r="P46" s="33">
        <f>E46*F46*ROUND(O46, 2)</f>
        <v>0</v>
      </c>
      <c r="Q46" s="23"/>
    </row>
    <row r="47" spans="1:17" s="2" customFormat="1" ht="22.5" customHeight="1" x14ac:dyDescent="0.25">
      <c r="A47" s="215"/>
      <c r="B47" s="208"/>
      <c r="C47" s="211"/>
      <c r="D47" s="57" t="s">
        <v>352</v>
      </c>
      <c r="E47" s="65">
        <v>1</v>
      </c>
      <c r="F47" s="65">
        <v>1</v>
      </c>
      <c r="G47" s="24"/>
      <c r="H47" s="24"/>
      <c r="I47" s="24"/>
      <c r="J47" s="24"/>
      <c r="K47" s="24"/>
      <c r="L47" s="24" t="s">
        <v>39</v>
      </c>
      <c r="M47" s="59"/>
      <c r="N47" s="24"/>
      <c r="O47" s="26"/>
      <c r="P47" s="33">
        <f t="shared" ref="P47:P60" si="2">E47*F47*ROUND(O47, 2)</f>
        <v>0</v>
      </c>
      <c r="Q47" s="23"/>
    </row>
    <row r="48" spans="1:17" s="2" customFormat="1" ht="15" customHeight="1" x14ac:dyDescent="0.25">
      <c r="A48" s="215"/>
      <c r="B48" s="208"/>
      <c r="C48" s="211"/>
      <c r="D48" s="76" t="s">
        <v>353</v>
      </c>
      <c r="E48" s="65">
        <v>1</v>
      </c>
      <c r="F48" s="65">
        <v>1</v>
      </c>
      <c r="G48" s="24"/>
      <c r="H48" s="65"/>
      <c r="I48" s="65"/>
      <c r="J48" s="24"/>
      <c r="K48" s="24"/>
      <c r="L48" s="24" t="s">
        <v>39</v>
      </c>
      <c r="M48" s="59"/>
      <c r="N48" s="24"/>
      <c r="O48" s="26"/>
      <c r="P48" s="33">
        <f t="shared" si="2"/>
        <v>0</v>
      </c>
      <c r="Q48" s="23"/>
    </row>
    <row r="49" spans="1:16" s="2" customFormat="1" ht="15" customHeight="1" x14ac:dyDescent="0.25">
      <c r="A49" s="215"/>
      <c r="B49" s="208"/>
      <c r="C49" s="211"/>
      <c r="D49" s="76" t="s">
        <v>354</v>
      </c>
      <c r="E49" s="65">
        <v>1</v>
      </c>
      <c r="F49" s="65">
        <v>1</v>
      </c>
      <c r="G49" s="24"/>
      <c r="H49" s="24"/>
      <c r="I49" s="24"/>
      <c r="J49" s="24"/>
      <c r="K49" s="24"/>
      <c r="L49" s="24" t="s">
        <v>39</v>
      </c>
      <c r="M49" s="59"/>
      <c r="N49" s="24"/>
      <c r="O49" s="26"/>
      <c r="P49" s="33">
        <f t="shared" si="2"/>
        <v>0</v>
      </c>
    </row>
    <row r="50" spans="1:16" s="2" customFormat="1" ht="15" customHeight="1" x14ac:dyDescent="0.25">
      <c r="A50" s="215"/>
      <c r="B50" s="208"/>
      <c r="C50" s="211"/>
      <c r="D50" s="76" t="s">
        <v>355</v>
      </c>
      <c r="E50" s="65">
        <v>0.5</v>
      </c>
      <c r="F50" s="65">
        <v>1</v>
      </c>
      <c r="G50" s="24"/>
      <c r="H50" s="24"/>
      <c r="I50" s="24"/>
      <c r="J50" s="24"/>
      <c r="K50" s="24"/>
      <c r="L50" s="24" t="s">
        <v>39</v>
      </c>
      <c r="M50" s="59"/>
      <c r="N50" s="24"/>
      <c r="O50" s="26"/>
      <c r="P50" s="33">
        <f t="shared" si="2"/>
        <v>0</v>
      </c>
    </row>
    <row r="51" spans="1:16" s="2" customFormat="1" ht="15" customHeight="1" x14ac:dyDescent="0.25">
      <c r="A51" s="215"/>
      <c r="B51" s="208"/>
      <c r="C51" s="211"/>
      <c r="D51" s="76" t="s">
        <v>356</v>
      </c>
      <c r="E51" s="65">
        <v>1</v>
      </c>
      <c r="F51" s="65">
        <v>1</v>
      </c>
      <c r="G51" s="24"/>
      <c r="H51" s="24"/>
      <c r="I51" s="24"/>
      <c r="J51" s="65"/>
      <c r="K51" s="24"/>
      <c r="L51" s="24" t="s">
        <v>39</v>
      </c>
      <c r="M51" s="59"/>
      <c r="N51" s="24"/>
      <c r="O51" s="26"/>
      <c r="P51" s="33">
        <f>E51*F51*ROUND(O51, 2)</f>
        <v>0</v>
      </c>
    </row>
    <row r="52" spans="1:16" s="2" customFormat="1" x14ac:dyDescent="0.25">
      <c r="A52" s="215"/>
      <c r="B52" s="208"/>
      <c r="C52" s="211"/>
      <c r="D52" s="76" t="s">
        <v>357</v>
      </c>
      <c r="E52" s="65">
        <v>1</v>
      </c>
      <c r="F52" s="65">
        <v>1</v>
      </c>
      <c r="G52" s="24"/>
      <c r="H52" s="24"/>
      <c r="I52" s="24"/>
      <c r="J52" s="24"/>
      <c r="K52" s="24"/>
      <c r="L52" s="24" t="s">
        <v>39</v>
      </c>
      <c r="M52" s="59"/>
      <c r="N52" s="24"/>
      <c r="O52" s="26"/>
      <c r="P52" s="33">
        <f t="shared" si="2"/>
        <v>0</v>
      </c>
    </row>
    <row r="53" spans="1:16" s="2" customFormat="1" ht="15" customHeight="1" x14ac:dyDescent="0.25">
      <c r="A53" s="215"/>
      <c r="B53" s="208"/>
      <c r="C53" s="211"/>
      <c r="D53" s="76" t="s">
        <v>358</v>
      </c>
      <c r="E53" s="65">
        <v>1</v>
      </c>
      <c r="F53" s="65">
        <v>1</v>
      </c>
      <c r="G53" s="24"/>
      <c r="H53" s="65"/>
      <c r="I53" s="65"/>
      <c r="J53" s="24"/>
      <c r="K53" s="24"/>
      <c r="L53" s="24" t="s">
        <v>39</v>
      </c>
      <c r="M53" s="59"/>
      <c r="N53" s="24"/>
      <c r="O53" s="26"/>
      <c r="P53" s="33">
        <f t="shared" si="2"/>
        <v>0</v>
      </c>
    </row>
    <row r="54" spans="1:16" s="2" customFormat="1" ht="15" customHeight="1" x14ac:dyDescent="0.25">
      <c r="A54" s="215"/>
      <c r="B54" s="208"/>
      <c r="C54" s="211"/>
      <c r="D54" s="76" t="s">
        <v>359</v>
      </c>
      <c r="E54" s="65">
        <v>1</v>
      </c>
      <c r="F54" s="65">
        <v>1</v>
      </c>
      <c r="G54" s="24"/>
      <c r="H54" s="24"/>
      <c r="I54" s="24"/>
      <c r="J54" s="24"/>
      <c r="K54" s="24"/>
      <c r="L54" s="24" t="s">
        <v>39</v>
      </c>
      <c r="M54" s="59"/>
      <c r="N54" s="24"/>
      <c r="O54" s="26"/>
      <c r="P54" s="33">
        <f t="shared" si="2"/>
        <v>0</v>
      </c>
    </row>
    <row r="55" spans="1:16" s="2" customFormat="1" ht="15" customHeight="1" x14ac:dyDescent="0.25">
      <c r="A55" s="215"/>
      <c r="B55" s="208"/>
      <c r="C55" s="211"/>
      <c r="D55" s="76" t="s">
        <v>360</v>
      </c>
      <c r="E55" s="65">
        <v>1</v>
      </c>
      <c r="F55" s="65">
        <v>1</v>
      </c>
      <c r="G55" s="24"/>
      <c r="H55" s="24"/>
      <c r="I55" s="24"/>
      <c r="J55" s="24"/>
      <c r="K55" s="24"/>
      <c r="L55" s="24" t="s">
        <v>39</v>
      </c>
      <c r="M55" s="59"/>
      <c r="N55" s="24"/>
      <c r="O55" s="26"/>
      <c r="P55" s="33">
        <f t="shared" si="2"/>
        <v>0</v>
      </c>
    </row>
    <row r="56" spans="1:16" s="2" customFormat="1" ht="15" customHeight="1" x14ac:dyDescent="0.25">
      <c r="A56" s="215"/>
      <c r="B56" s="208"/>
      <c r="C56" s="211"/>
      <c r="D56" s="76" t="s">
        <v>361</v>
      </c>
      <c r="E56" s="65">
        <v>1</v>
      </c>
      <c r="F56" s="65">
        <v>1</v>
      </c>
      <c r="G56" s="24"/>
      <c r="H56" s="24"/>
      <c r="I56" s="24"/>
      <c r="J56" s="24"/>
      <c r="K56" s="24"/>
      <c r="L56" s="24" t="s">
        <v>39</v>
      </c>
      <c r="M56" s="59"/>
      <c r="N56" s="24"/>
      <c r="O56" s="26"/>
      <c r="P56" s="33">
        <f t="shared" si="2"/>
        <v>0</v>
      </c>
    </row>
    <row r="57" spans="1:16" s="2" customFormat="1" ht="15" customHeight="1" x14ac:dyDescent="0.25">
      <c r="A57" s="215"/>
      <c r="B57" s="208"/>
      <c r="C57" s="211"/>
      <c r="D57" s="76" t="s">
        <v>362</v>
      </c>
      <c r="E57" s="65">
        <v>1</v>
      </c>
      <c r="F57" s="65">
        <v>1</v>
      </c>
      <c r="G57" s="24"/>
      <c r="H57" s="24"/>
      <c r="I57" s="24"/>
      <c r="J57" s="24"/>
      <c r="K57" s="24"/>
      <c r="L57" s="24" t="s">
        <v>39</v>
      </c>
      <c r="M57" s="59"/>
      <c r="N57" s="24"/>
      <c r="O57" s="26"/>
      <c r="P57" s="33">
        <f t="shared" si="2"/>
        <v>0</v>
      </c>
    </row>
    <row r="58" spans="1:16" s="2" customFormat="1" ht="15" customHeight="1" x14ac:dyDescent="0.25">
      <c r="A58" s="215"/>
      <c r="B58" s="208"/>
      <c r="C58" s="211"/>
      <c r="D58" s="76" t="s">
        <v>363</v>
      </c>
      <c r="E58" s="65">
        <v>1</v>
      </c>
      <c r="F58" s="65">
        <v>1</v>
      </c>
      <c r="G58" s="24"/>
      <c r="H58" s="65"/>
      <c r="I58" s="65"/>
      <c r="J58" s="24"/>
      <c r="K58" s="24"/>
      <c r="L58" s="24" t="s">
        <v>39</v>
      </c>
      <c r="M58" s="59"/>
      <c r="N58" s="24"/>
      <c r="O58" s="26"/>
      <c r="P58" s="33">
        <f t="shared" si="2"/>
        <v>0</v>
      </c>
    </row>
    <row r="59" spans="1:16" s="2" customFormat="1" ht="15" customHeight="1" x14ac:dyDescent="0.25">
      <c r="A59" s="215"/>
      <c r="B59" s="208"/>
      <c r="C59" s="211"/>
      <c r="D59" s="76" t="s">
        <v>364</v>
      </c>
      <c r="E59" s="65">
        <v>1</v>
      </c>
      <c r="F59" s="65">
        <v>1</v>
      </c>
      <c r="G59" s="24"/>
      <c r="H59" s="24"/>
      <c r="I59" s="24"/>
      <c r="J59" s="24"/>
      <c r="K59" s="24"/>
      <c r="L59" s="24" t="s">
        <v>39</v>
      </c>
      <c r="M59" s="59"/>
      <c r="N59" s="24"/>
      <c r="O59" s="26"/>
      <c r="P59" s="33">
        <f t="shared" si="2"/>
        <v>0</v>
      </c>
    </row>
    <row r="60" spans="1:16" s="2" customFormat="1" ht="15" customHeight="1" x14ac:dyDescent="0.25">
      <c r="A60" s="215"/>
      <c r="B60" s="208"/>
      <c r="C60" s="211"/>
      <c r="D60" s="76" t="s">
        <v>365</v>
      </c>
      <c r="E60" s="65">
        <v>1</v>
      </c>
      <c r="F60" s="65">
        <v>1</v>
      </c>
      <c r="G60" s="24"/>
      <c r="H60" s="24"/>
      <c r="I60" s="24"/>
      <c r="J60" s="24"/>
      <c r="K60" s="24"/>
      <c r="L60" s="24" t="s">
        <v>39</v>
      </c>
      <c r="M60" s="59"/>
      <c r="N60" s="24"/>
      <c r="O60" s="26"/>
      <c r="P60" s="33">
        <f t="shared" si="2"/>
        <v>0</v>
      </c>
    </row>
    <row r="61" spans="1:16" s="2" customFormat="1" ht="15" customHeight="1" x14ac:dyDescent="0.25">
      <c r="A61" s="215"/>
      <c r="B61" s="208"/>
      <c r="C61" s="211"/>
      <c r="D61" s="76" t="s">
        <v>366</v>
      </c>
      <c r="E61" s="65">
        <v>1</v>
      </c>
      <c r="F61" s="65">
        <v>1</v>
      </c>
      <c r="G61" s="24"/>
      <c r="H61" s="24"/>
      <c r="I61" s="24"/>
      <c r="J61" s="24"/>
      <c r="K61" s="24"/>
      <c r="L61" s="24" t="s">
        <v>39</v>
      </c>
      <c r="M61" s="59"/>
      <c r="N61" s="24"/>
      <c r="O61" s="26"/>
      <c r="P61" s="33">
        <f>E61*F61*ROUND(O61, 2)</f>
        <v>0</v>
      </c>
    </row>
    <row r="62" spans="1:16" s="2" customFormat="1" ht="15" customHeight="1" x14ac:dyDescent="0.25">
      <c r="A62" s="216"/>
      <c r="B62" s="209"/>
      <c r="C62" s="212"/>
      <c r="D62" s="76" t="s">
        <v>367</v>
      </c>
      <c r="E62" s="65">
        <v>1</v>
      </c>
      <c r="F62" s="65">
        <v>1</v>
      </c>
      <c r="G62" s="24"/>
      <c r="H62" s="65"/>
      <c r="I62" s="65"/>
      <c r="J62" s="24"/>
      <c r="K62" s="24"/>
      <c r="L62" s="24" t="s">
        <v>39</v>
      </c>
      <c r="M62" s="59"/>
      <c r="N62" s="24"/>
      <c r="O62" s="26"/>
      <c r="P62" s="33">
        <f>E62*F62*ROUND(O62, 2)</f>
        <v>0</v>
      </c>
    </row>
    <row r="63" spans="1:16" s="2" customFormat="1" ht="15" customHeight="1" x14ac:dyDescent="0.25">
      <c r="A63" s="214">
        <v>8</v>
      </c>
      <c r="B63" s="207" t="s">
        <v>46</v>
      </c>
      <c r="C63" s="210" t="s">
        <v>84</v>
      </c>
      <c r="D63" s="76" t="s">
        <v>57</v>
      </c>
      <c r="E63" s="65">
        <v>365</v>
      </c>
      <c r="F63" s="65">
        <v>1</v>
      </c>
      <c r="G63" s="24" t="s">
        <v>39</v>
      </c>
      <c r="H63" s="87"/>
      <c r="I63" s="87"/>
      <c r="J63" s="24"/>
      <c r="K63" s="24"/>
      <c r="L63" s="24"/>
      <c r="M63" s="59"/>
      <c r="N63" s="24"/>
      <c r="O63" s="202" t="s">
        <v>40</v>
      </c>
      <c r="P63" s="203"/>
    </row>
    <row r="64" spans="1:16" s="2" customFormat="1" ht="15" customHeight="1" x14ac:dyDescent="0.25">
      <c r="A64" s="215"/>
      <c r="B64" s="208"/>
      <c r="C64" s="211"/>
      <c r="D64" s="76" t="s">
        <v>85</v>
      </c>
      <c r="E64" s="65">
        <v>365</v>
      </c>
      <c r="F64" s="65">
        <v>1</v>
      </c>
      <c r="G64" s="24" t="s">
        <v>39</v>
      </c>
      <c r="H64" s="24"/>
      <c r="I64" s="24"/>
      <c r="J64" s="24"/>
      <c r="K64" s="24"/>
      <c r="L64" s="24"/>
      <c r="M64" s="59"/>
      <c r="N64" s="24"/>
      <c r="O64" s="202" t="s">
        <v>40</v>
      </c>
      <c r="P64" s="203"/>
    </row>
    <row r="65" spans="1:17" s="2" customFormat="1" ht="15" customHeight="1" x14ac:dyDescent="0.25">
      <c r="A65" s="215"/>
      <c r="B65" s="208"/>
      <c r="C65" s="211"/>
      <c r="D65" s="76" t="s">
        <v>86</v>
      </c>
      <c r="E65" s="65">
        <v>2</v>
      </c>
      <c r="F65" s="65">
        <v>1</v>
      </c>
      <c r="G65" s="24"/>
      <c r="H65" s="24"/>
      <c r="I65" s="24"/>
      <c r="J65" s="24"/>
      <c r="K65" s="24"/>
      <c r="L65" s="24" t="s">
        <v>39</v>
      </c>
      <c r="M65" s="59"/>
      <c r="N65" s="24"/>
      <c r="O65" s="202" t="s">
        <v>40</v>
      </c>
      <c r="P65" s="203"/>
    </row>
    <row r="66" spans="1:17" s="2" customFormat="1" ht="15" customHeight="1" x14ac:dyDescent="0.25">
      <c r="A66" s="216"/>
      <c r="B66" s="209"/>
      <c r="C66" s="212"/>
      <c r="D66" s="76" t="s">
        <v>87</v>
      </c>
      <c r="E66" s="65">
        <v>1</v>
      </c>
      <c r="F66" s="65">
        <v>1</v>
      </c>
      <c r="G66" s="24"/>
      <c r="H66" s="24"/>
      <c r="I66" s="24"/>
      <c r="J66" s="24"/>
      <c r="K66" s="24"/>
      <c r="L66" s="24" t="s">
        <v>39</v>
      </c>
      <c r="M66" s="59"/>
      <c r="N66" s="24"/>
      <c r="O66" s="22"/>
      <c r="P66" s="33">
        <f>E66*F66*ROUND(O66, 2)</f>
        <v>0</v>
      </c>
    </row>
    <row r="67" spans="1:17" s="2" customFormat="1" ht="15" customHeight="1" x14ac:dyDescent="0.25">
      <c r="A67" s="214">
        <v>9</v>
      </c>
      <c r="B67" s="207" t="s">
        <v>4</v>
      </c>
      <c r="C67" s="210" t="s">
        <v>88</v>
      </c>
      <c r="D67" s="76" t="s">
        <v>89</v>
      </c>
      <c r="E67" s="65">
        <v>365</v>
      </c>
      <c r="F67" s="65">
        <v>23</v>
      </c>
      <c r="G67" s="24" t="s">
        <v>39</v>
      </c>
      <c r="H67" s="24"/>
      <c r="I67" s="24"/>
      <c r="J67" s="87"/>
      <c r="K67" s="24"/>
      <c r="L67" s="24"/>
      <c r="M67" s="59"/>
      <c r="N67" s="24"/>
      <c r="O67" s="22"/>
      <c r="P67" s="33">
        <f>E67*F67*ROUND(O67, 2)</f>
        <v>0</v>
      </c>
    </row>
    <row r="68" spans="1:17" s="2" customFormat="1" ht="15" customHeight="1" x14ac:dyDescent="0.25">
      <c r="A68" s="215"/>
      <c r="B68" s="208"/>
      <c r="C68" s="211"/>
      <c r="D68" s="76" t="s">
        <v>90</v>
      </c>
      <c r="E68" s="65">
        <v>1</v>
      </c>
      <c r="F68" s="65">
        <v>1</v>
      </c>
      <c r="G68" s="24"/>
      <c r="H68" s="24"/>
      <c r="I68" s="24"/>
      <c r="J68" s="24"/>
      <c r="K68" s="24"/>
      <c r="L68" s="24"/>
      <c r="M68" s="59"/>
      <c r="N68" s="24"/>
      <c r="O68" s="26"/>
      <c r="P68" s="33">
        <f>E68*F68*ROUND(O68, 2)</f>
        <v>0</v>
      </c>
    </row>
    <row r="69" spans="1:17" s="2" customFormat="1" ht="15" customHeight="1" x14ac:dyDescent="0.25">
      <c r="A69" s="216"/>
      <c r="B69" s="209"/>
      <c r="C69" s="212"/>
      <c r="D69" s="76" t="s">
        <v>91</v>
      </c>
      <c r="E69" s="65">
        <v>1</v>
      </c>
      <c r="F69" s="65">
        <v>20</v>
      </c>
      <c r="G69" s="24"/>
      <c r="H69" s="24"/>
      <c r="I69" s="24"/>
      <c r="J69" s="24"/>
      <c r="K69" s="24"/>
      <c r="L69" s="24" t="s">
        <v>39</v>
      </c>
      <c r="M69" s="59"/>
      <c r="N69" s="24"/>
      <c r="O69" s="26"/>
      <c r="P69" s="33">
        <f>E69*F69*ROUND(O69, 2)</f>
        <v>0</v>
      </c>
    </row>
    <row r="70" spans="1:17" s="2" customFormat="1" ht="15" customHeight="1" x14ac:dyDescent="0.25">
      <c r="A70" s="214">
        <v>10</v>
      </c>
      <c r="B70" s="207" t="s">
        <v>92</v>
      </c>
      <c r="C70" s="210" t="s">
        <v>93</v>
      </c>
      <c r="D70" s="76" t="s">
        <v>94</v>
      </c>
      <c r="E70" s="65">
        <v>1</v>
      </c>
      <c r="F70" s="65">
        <v>1</v>
      </c>
      <c r="G70" s="24"/>
      <c r="H70" s="24"/>
      <c r="I70" s="24"/>
      <c r="J70" s="24"/>
      <c r="K70" s="24"/>
      <c r="L70" s="24" t="s">
        <v>39</v>
      </c>
      <c r="M70" s="59"/>
      <c r="N70" s="24"/>
      <c r="O70" s="202" t="s">
        <v>40</v>
      </c>
      <c r="P70" s="203"/>
    </row>
    <row r="71" spans="1:17" s="2" customFormat="1" ht="15" customHeight="1" x14ac:dyDescent="0.25">
      <c r="A71" s="215"/>
      <c r="B71" s="208"/>
      <c r="C71" s="211"/>
      <c r="D71" s="76" t="s">
        <v>60</v>
      </c>
      <c r="E71" s="65">
        <v>1</v>
      </c>
      <c r="F71" s="65">
        <v>1</v>
      </c>
      <c r="G71" s="24"/>
      <c r="H71" s="24"/>
      <c r="I71" s="24"/>
      <c r="J71" s="24"/>
      <c r="K71" s="24"/>
      <c r="L71" s="24" t="s">
        <v>39</v>
      </c>
      <c r="M71" s="59"/>
      <c r="N71" s="24"/>
      <c r="O71" s="202" t="s">
        <v>40</v>
      </c>
      <c r="P71" s="203"/>
    </row>
    <row r="72" spans="1:17" s="2" customFormat="1" ht="15" customHeight="1" x14ac:dyDescent="0.25">
      <c r="A72" s="216"/>
      <c r="B72" s="209"/>
      <c r="C72" s="212"/>
      <c r="D72" s="76" t="s">
        <v>95</v>
      </c>
      <c r="E72" s="65">
        <v>1</v>
      </c>
      <c r="F72" s="65">
        <v>1</v>
      </c>
      <c r="G72" s="24"/>
      <c r="H72" s="24"/>
      <c r="I72" s="24"/>
      <c r="J72" s="24"/>
      <c r="K72" s="24"/>
      <c r="L72" s="24" t="s">
        <v>39</v>
      </c>
      <c r="M72" s="59"/>
      <c r="N72" s="24"/>
      <c r="O72" s="202" t="s">
        <v>40</v>
      </c>
      <c r="P72" s="203"/>
      <c r="Q72" s="23"/>
    </row>
    <row r="73" spans="1:17" s="2" customFormat="1" ht="15" customHeight="1" x14ac:dyDescent="0.25">
      <c r="A73" s="214">
        <v>11</v>
      </c>
      <c r="B73" s="217" t="s">
        <v>402</v>
      </c>
      <c r="C73" s="204" t="s">
        <v>96</v>
      </c>
      <c r="D73" s="76" t="s">
        <v>369</v>
      </c>
      <c r="E73" s="65">
        <v>365</v>
      </c>
      <c r="F73" s="65">
        <v>3</v>
      </c>
      <c r="G73" s="24" t="s">
        <v>39</v>
      </c>
      <c r="H73" s="24"/>
      <c r="I73" s="24"/>
      <c r="J73" s="24"/>
      <c r="K73" s="24"/>
      <c r="L73" s="24"/>
      <c r="M73" s="59"/>
      <c r="N73" s="24"/>
      <c r="O73" s="223" t="s">
        <v>40</v>
      </c>
      <c r="P73" s="224"/>
      <c r="Q73" s="23"/>
    </row>
    <row r="74" spans="1:17" s="2" customFormat="1" ht="15" customHeight="1" x14ac:dyDescent="0.25">
      <c r="A74" s="215"/>
      <c r="B74" s="218"/>
      <c r="C74" s="205"/>
      <c r="D74" s="76" t="s">
        <v>370</v>
      </c>
      <c r="E74" s="65">
        <v>1</v>
      </c>
      <c r="F74" s="65">
        <v>2</v>
      </c>
      <c r="G74" s="24"/>
      <c r="H74" s="24"/>
      <c r="I74" s="24"/>
      <c r="J74" s="24"/>
      <c r="K74" s="24"/>
      <c r="L74" s="24" t="s">
        <v>39</v>
      </c>
      <c r="M74" s="59"/>
      <c r="N74" s="24"/>
      <c r="O74" s="26"/>
      <c r="P74" s="33">
        <f t="shared" ref="P74:P93" si="3">E74*F74*ROUND(O74, 2)</f>
        <v>0</v>
      </c>
      <c r="Q74" s="23"/>
    </row>
    <row r="75" spans="1:17" s="2" customFormat="1" ht="15" customHeight="1" x14ac:dyDescent="0.25">
      <c r="A75" s="215"/>
      <c r="B75" s="218"/>
      <c r="C75" s="205"/>
      <c r="D75" s="76" t="s">
        <v>97</v>
      </c>
      <c r="E75" s="65">
        <v>2</v>
      </c>
      <c r="F75" s="65">
        <v>3</v>
      </c>
      <c r="G75" s="24"/>
      <c r="H75" s="24"/>
      <c r="I75" s="24"/>
      <c r="J75" s="24"/>
      <c r="K75" s="24"/>
      <c r="L75" s="24" t="s">
        <v>39</v>
      </c>
      <c r="M75" s="59" t="s">
        <v>39</v>
      </c>
      <c r="N75" s="24"/>
      <c r="O75" s="26"/>
      <c r="P75" s="33">
        <f t="shared" si="3"/>
        <v>0</v>
      </c>
      <c r="Q75" s="23"/>
    </row>
    <row r="76" spans="1:17" s="2" customFormat="1" ht="15" customHeight="1" x14ac:dyDescent="0.25">
      <c r="A76" s="215"/>
      <c r="B76" s="218"/>
      <c r="C76" s="205"/>
      <c r="D76" s="76" t="s">
        <v>98</v>
      </c>
      <c r="E76" s="65">
        <v>2</v>
      </c>
      <c r="F76" s="65">
        <v>3</v>
      </c>
      <c r="G76" s="24"/>
      <c r="H76" s="24"/>
      <c r="I76" s="24"/>
      <c r="J76" s="24"/>
      <c r="K76" s="24"/>
      <c r="L76" s="24" t="s">
        <v>39</v>
      </c>
      <c r="M76" s="59" t="s">
        <v>39</v>
      </c>
      <c r="N76" s="24"/>
      <c r="O76" s="26"/>
      <c r="P76" s="33">
        <f t="shared" si="3"/>
        <v>0</v>
      </c>
      <c r="Q76" s="23"/>
    </row>
    <row r="77" spans="1:17" s="2" customFormat="1" ht="15" customHeight="1" x14ac:dyDescent="0.25">
      <c r="A77" s="215"/>
      <c r="B77" s="218"/>
      <c r="C77" s="205"/>
      <c r="D77" s="76" t="s">
        <v>99</v>
      </c>
      <c r="E77" s="65">
        <v>2</v>
      </c>
      <c r="F77" s="65">
        <v>3</v>
      </c>
      <c r="G77" s="24"/>
      <c r="H77" s="24"/>
      <c r="I77" s="24"/>
      <c r="J77" s="24"/>
      <c r="K77" s="24"/>
      <c r="L77" s="24" t="s">
        <v>39</v>
      </c>
      <c r="M77" s="59" t="s">
        <v>39</v>
      </c>
      <c r="N77" s="24"/>
      <c r="O77" s="237" t="s">
        <v>40</v>
      </c>
      <c r="P77" s="238"/>
      <c r="Q77" s="23"/>
    </row>
    <row r="78" spans="1:17" s="2" customFormat="1" ht="15" customHeight="1" x14ac:dyDescent="0.25">
      <c r="A78" s="215"/>
      <c r="B78" s="218"/>
      <c r="C78" s="205"/>
      <c r="D78" s="76" t="s">
        <v>371</v>
      </c>
      <c r="E78" s="65">
        <v>1</v>
      </c>
      <c r="F78" s="65">
        <v>3</v>
      </c>
      <c r="G78" s="24"/>
      <c r="H78" s="24"/>
      <c r="I78" s="24"/>
      <c r="J78" s="24"/>
      <c r="K78" s="24"/>
      <c r="L78" s="24" t="s">
        <v>39</v>
      </c>
      <c r="M78" s="59"/>
      <c r="N78" s="24"/>
      <c r="O78" s="26"/>
      <c r="P78" s="33">
        <f t="shared" si="3"/>
        <v>0</v>
      </c>
      <c r="Q78" s="23"/>
    </row>
    <row r="79" spans="1:17" s="2" customFormat="1" ht="15" customHeight="1" x14ac:dyDescent="0.25">
      <c r="A79" s="215"/>
      <c r="B79" s="218"/>
      <c r="C79" s="205"/>
      <c r="D79" s="76" t="s">
        <v>372</v>
      </c>
      <c r="E79" s="65">
        <v>1</v>
      </c>
      <c r="F79" s="65">
        <v>3</v>
      </c>
      <c r="G79" s="24"/>
      <c r="H79" s="24"/>
      <c r="I79" s="24"/>
      <c r="J79" s="24"/>
      <c r="K79" s="24"/>
      <c r="L79" s="24" t="s">
        <v>39</v>
      </c>
      <c r="M79" s="59"/>
      <c r="N79" s="24"/>
      <c r="O79" s="26"/>
      <c r="P79" s="33">
        <f t="shared" si="3"/>
        <v>0</v>
      </c>
      <c r="Q79" s="23"/>
    </row>
    <row r="80" spans="1:17" s="2" customFormat="1" ht="15" customHeight="1" x14ac:dyDescent="0.25">
      <c r="A80" s="215"/>
      <c r="B80" s="218"/>
      <c r="C80" s="205"/>
      <c r="D80" s="76" t="s">
        <v>100</v>
      </c>
      <c r="E80" s="65">
        <v>2</v>
      </c>
      <c r="F80" s="65">
        <v>3</v>
      </c>
      <c r="G80" s="24"/>
      <c r="H80" s="24"/>
      <c r="I80" s="24"/>
      <c r="J80" s="24"/>
      <c r="K80" s="24"/>
      <c r="L80" s="24" t="s">
        <v>39</v>
      </c>
      <c r="M80" s="59" t="s">
        <v>39</v>
      </c>
      <c r="N80" s="24"/>
      <c r="O80" s="26"/>
      <c r="P80" s="33">
        <f t="shared" si="3"/>
        <v>0</v>
      </c>
      <c r="Q80" s="23"/>
    </row>
    <row r="81" spans="1:17" s="2" customFormat="1" ht="15" customHeight="1" x14ac:dyDescent="0.25">
      <c r="A81" s="215"/>
      <c r="B81" s="218"/>
      <c r="C81" s="205"/>
      <c r="D81" s="76" t="s">
        <v>101</v>
      </c>
      <c r="E81" s="65">
        <v>2</v>
      </c>
      <c r="F81" s="65">
        <v>3</v>
      </c>
      <c r="G81" s="24"/>
      <c r="H81" s="24"/>
      <c r="I81" s="24"/>
      <c r="J81" s="24"/>
      <c r="K81" s="24"/>
      <c r="L81" s="24" t="s">
        <v>39</v>
      </c>
      <c r="M81" s="59" t="s">
        <v>39</v>
      </c>
      <c r="N81" s="24"/>
      <c r="O81" s="237" t="s">
        <v>40</v>
      </c>
      <c r="P81" s="238"/>
      <c r="Q81" s="23"/>
    </row>
    <row r="82" spans="1:17" s="2" customFormat="1" ht="15" customHeight="1" x14ac:dyDescent="0.25">
      <c r="A82" s="215"/>
      <c r="B82" s="218"/>
      <c r="C82" s="205"/>
      <c r="D82" s="76" t="s">
        <v>102</v>
      </c>
      <c r="E82" s="65">
        <v>1</v>
      </c>
      <c r="F82" s="65">
        <v>3</v>
      </c>
      <c r="G82" s="24"/>
      <c r="H82" s="24"/>
      <c r="I82" s="24"/>
      <c r="J82" s="24"/>
      <c r="K82" s="24"/>
      <c r="L82" s="24" t="s">
        <v>39</v>
      </c>
      <c r="M82" s="59"/>
      <c r="N82" s="24"/>
      <c r="O82" s="26"/>
      <c r="P82" s="33">
        <f t="shared" si="3"/>
        <v>0</v>
      </c>
      <c r="Q82" s="23"/>
    </row>
    <row r="83" spans="1:17" s="2" customFormat="1" ht="15" customHeight="1" x14ac:dyDescent="0.25">
      <c r="A83" s="215"/>
      <c r="B83" s="218"/>
      <c r="C83" s="205"/>
      <c r="D83" s="76" t="s">
        <v>103</v>
      </c>
      <c r="E83" s="65">
        <v>1</v>
      </c>
      <c r="F83" s="65">
        <v>3</v>
      </c>
      <c r="G83" s="24"/>
      <c r="H83" s="24"/>
      <c r="I83" s="24"/>
      <c r="J83" s="24"/>
      <c r="K83" s="24"/>
      <c r="L83" s="24" t="s">
        <v>39</v>
      </c>
      <c r="M83" s="59"/>
      <c r="N83" s="24"/>
      <c r="O83" s="26"/>
      <c r="P83" s="33">
        <f t="shared" si="3"/>
        <v>0</v>
      </c>
      <c r="Q83" s="23"/>
    </row>
    <row r="84" spans="1:17" s="2" customFormat="1" ht="15" customHeight="1" x14ac:dyDescent="0.25">
      <c r="A84" s="215"/>
      <c r="B84" s="218"/>
      <c r="C84" s="205"/>
      <c r="D84" s="76" t="s">
        <v>104</v>
      </c>
      <c r="E84" s="65">
        <v>1</v>
      </c>
      <c r="F84" s="65">
        <v>3</v>
      </c>
      <c r="G84" s="24"/>
      <c r="H84" s="24"/>
      <c r="I84" s="24"/>
      <c r="J84" s="24"/>
      <c r="K84" s="24"/>
      <c r="L84" s="24" t="s">
        <v>39</v>
      </c>
      <c r="M84" s="59"/>
      <c r="N84" s="24"/>
      <c r="O84" s="26"/>
      <c r="P84" s="33">
        <f t="shared" si="3"/>
        <v>0</v>
      </c>
      <c r="Q84" s="23"/>
    </row>
    <row r="85" spans="1:17" s="2" customFormat="1" ht="15" customHeight="1" x14ac:dyDescent="0.25">
      <c r="A85" s="215"/>
      <c r="B85" s="218"/>
      <c r="C85" s="205"/>
      <c r="D85" s="76" t="s">
        <v>373</v>
      </c>
      <c r="E85" s="65">
        <v>1</v>
      </c>
      <c r="F85" s="65">
        <v>3</v>
      </c>
      <c r="G85" s="24"/>
      <c r="H85" s="24"/>
      <c r="I85" s="24"/>
      <c r="J85" s="24"/>
      <c r="K85" s="24"/>
      <c r="L85" s="24" t="s">
        <v>39</v>
      </c>
      <c r="M85" s="59"/>
      <c r="N85" s="24"/>
      <c r="O85" s="26"/>
      <c r="P85" s="33">
        <f t="shared" si="3"/>
        <v>0</v>
      </c>
      <c r="Q85" s="23"/>
    </row>
    <row r="86" spans="1:17" s="2" customFormat="1" ht="15" customHeight="1" x14ac:dyDescent="0.25">
      <c r="A86" s="215"/>
      <c r="B86" s="218"/>
      <c r="C86" s="205"/>
      <c r="D86" s="76" t="s">
        <v>374</v>
      </c>
      <c r="E86" s="65">
        <v>1</v>
      </c>
      <c r="F86" s="65">
        <v>3</v>
      </c>
      <c r="G86" s="24"/>
      <c r="H86" s="24"/>
      <c r="I86" s="24"/>
      <c r="J86" s="24"/>
      <c r="K86" s="24"/>
      <c r="L86" s="24" t="s">
        <v>39</v>
      </c>
      <c r="M86" s="59"/>
      <c r="N86" s="24"/>
      <c r="O86" s="26"/>
      <c r="P86" s="33">
        <f t="shared" si="3"/>
        <v>0</v>
      </c>
      <c r="Q86" s="23"/>
    </row>
    <row r="87" spans="1:17" s="2" customFormat="1" ht="15" customHeight="1" x14ac:dyDescent="0.25">
      <c r="A87" s="215"/>
      <c r="B87" s="218"/>
      <c r="C87" s="205"/>
      <c r="D87" s="76" t="s">
        <v>375</v>
      </c>
      <c r="E87" s="65">
        <v>1</v>
      </c>
      <c r="F87" s="65">
        <v>3</v>
      </c>
      <c r="G87" s="24"/>
      <c r="H87" s="24"/>
      <c r="I87" s="24"/>
      <c r="J87" s="24"/>
      <c r="K87" s="24"/>
      <c r="L87" s="24" t="s">
        <v>39</v>
      </c>
      <c r="M87" s="59"/>
      <c r="N87" s="24"/>
      <c r="O87" s="26"/>
      <c r="P87" s="33">
        <f t="shared" si="3"/>
        <v>0</v>
      </c>
      <c r="Q87" s="23"/>
    </row>
    <row r="88" spans="1:17" s="2" customFormat="1" ht="15" customHeight="1" x14ac:dyDescent="0.25">
      <c r="A88" s="215"/>
      <c r="B88" s="218"/>
      <c r="C88" s="205"/>
      <c r="D88" s="76" t="s">
        <v>376</v>
      </c>
      <c r="E88" s="65">
        <v>1</v>
      </c>
      <c r="F88" s="65">
        <v>3</v>
      </c>
      <c r="G88" s="24"/>
      <c r="H88" s="24"/>
      <c r="I88" s="24"/>
      <c r="J88" s="24"/>
      <c r="K88" s="24"/>
      <c r="L88" s="24" t="s">
        <v>39</v>
      </c>
      <c r="M88" s="59"/>
      <c r="N88" s="24"/>
      <c r="O88" s="26"/>
      <c r="P88" s="33">
        <f t="shared" si="3"/>
        <v>0</v>
      </c>
      <c r="Q88" s="23"/>
    </row>
    <row r="89" spans="1:17" s="2" customFormat="1" ht="15" customHeight="1" x14ac:dyDescent="0.25">
      <c r="A89" s="215"/>
      <c r="B89" s="218"/>
      <c r="C89" s="205"/>
      <c r="D89" s="76" t="s">
        <v>377</v>
      </c>
      <c r="E89" s="65">
        <v>2</v>
      </c>
      <c r="F89" s="65">
        <v>3</v>
      </c>
      <c r="G89" s="24"/>
      <c r="H89" s="24"/>
      <c r="I89" s="24"/>
      <c r="J89" s="24"/>
      <c r="K89" s="24"/>
      <c r="L89" s="24" t="s">
        <v>39</v>
      </c>
      <c r="M89" s="59" t="s">
        <v>39</v>
      </c>
      <c r="N89" s="24"/>
      <c r="O89" s="26"/>
      <c r="P89" s="33">
        <f t="shared" si="3"/>
        <v>0</v>
      </c>
      <c r="Q89" s="23"/>
    </row>
    <row r="90" spans="1:17" s="2" customFormat="1" ht="15" customHeight="1" x14ac:dyDescent="0.25">
      <c r="A90" s="215"/>
      <c r="B90" s="218"/>
      <c r="C90" s="205"/>
      <c r="D90" s="76" t="s">
        <v>378</v>
      </c>
      <c r="E90" s="65">
        <v>2</v>
      </c>
      <c r="F90" s="65">
        <v>3</v>
      </c>
      <c r="G90" s="24"/>
      <c r="H90" s="24"/>
      <c r="I90" s="24"/>
      <c r="J90" s="24"/>
      <c r="K90" s="24"/>
      <c r="L90" s="24" t="s">
        <v>39</v>
      </c>
      <c r="M90" s="59" t="s">
        <v>39</v>
      </c>
      <c r="N90" s="24"/>
      <c r="O90" s="237" t="s">
        <v>40</v>
      </c>
      <c r="P90" s="238"/>
      <c r="Q90" s="23"/>
    </row>
    <row r="91" spans="1:17" s="2" customFormat="1" ht="15" customHeight="1" x14ac:dyDescent="0.25">
      <c r="A91" s="215"/>
      <c r="B91" s="218"/>
      <c r="C91" s="205"/>
      <c r="D91" s="76" t="s">
        <v>379</v>
      </c>
      <c r="E91" s="65">
        <v>2</v>
      </c>
      <c r="F91" s="65">
        <v>3</v>
      </c>
      <c r="G91" s="24"/>
      <c r="H91" s="24"/>
      <c r="I91" s="24"/>
      <c r="J91" s="24"/>
      <c r="K91" s="24"/>
      <c r="L91" s="24" t="s">
        <v>39</v>
      </c>
      <c r="M91" s="59" t="s">
        <v>39</v>
      </c>
      <c r="N91" s="24"/>
      <c r="O91" s="237" t="s">
        <v>40</v>
      </c>
      <c r="P91" s="238"/>
      <c r="Q91" s="23"/>
    </row>
    <row r="92" spans="1:17" s="2" customFormat="1" ht="15" customHeight="1" x14ac:dyDescent="0.25">
      <c r="A92" s="216"/>
      <c r="B92" s="219"/>
      <c r="C92" s="206"/>
      <c r="D92" s="76" t="s">
        <v>380</v>
      </c>
      <c r="E92" s="65">
        <v>2</v>
      </c>
      <c r="F92" s="65">
        <v>1</v>
      </c>
      <c r="G92" s="24"/>
      <c r="H92" s="24"/>
      <c r="I92" s="24"/>
      <c r="J92" s="24"/>
      <c r="K92" s="24"/>
      <c r="L92" s="24" t="s">
        <v>39</v>
      </c>
      <c r="M92" s="59" t="s">
        <v>39</v>
      </c>
      <c r="N92" s="24"/>
      <c r="O92" s="26"/>
      <c r="P92" s="33">
        <f t="shared" si="3"/>
        <v>0</v>
      </c>
      <c r="Q92" s="23"/>
    </row>
    <row r="93" spans="1:17" s="2" customFormat="1" ht="22.5" customHeight="1" thickBot="1" x14ac:dyDescent="0.3">
      <c r="A93" s="189">
        <v>12</v>
      </c>
      <c r="B93" s="115" t="s">
        <v>381</v>
      </c>
      <c r="C93" s="116" t="s">
        <v>382</v>
      </c>
      <c r="D93" s="83" t="s">
        <v>383</v>
      </c>
      <c r="E93" s="54">
        <v>1</v>
      </c>
      <c r="F93" s="54">
        <v>1</v>
      </c>
      <c r="G93" s="34"/>
      <c r="H93" s="34"/>
      <c r="I93" s="34"/>
      <c r="J93" s="34"/>
      <c r="K93" s="34"/>
      <c r="L93" s="34" t="s">
        <v>39</v>
      </c>
      <c r="M93" s="55"/>
      <c r="N93" s="34"/>
      <c r="O93" s="36"/>
      <c r="P93" s="35">
        <f t="shared" si="3"/>
        <v>0</v>
      </c>
      <c r="Q93" s="23"/>
    </row>
    <row r="94" spans="1:17" ht="15.75" thickBot="1" x14ac:dyDescent="0.3">
      <c r="E94" s="186"/>
      <c r="F94" s="186"/>
      <c r="G94" s="186"/>
      <c r="H94" s="186"/>
      <c r="I94" s="186"/>
      <c r="J94" s="186"/>
      <c r="K94" s="186"/>
      <c r="L94" s="186"/>
      <c r="M94" s="186"/>
      <c r="N94" s="186"/>
      <c r="O94" s="40" t="s">
        <v>41</v>
      </c>
      <c r="P94" s="41">
        <f>SUM(P8:P14,P17,P19:P22,P25:P28,P34:P38,P45:P62,P66:P69,P74:P76,P78:P80,P82:P89,P92:P93)</f>
        <v>0</v>
      </c>
      <c r="Q94" s="27"/>
    </row>
    <row r="95" spans="1:17" x14ac:dyDescent="0.25">
      <c r="A95" s="226" t="s">
        <v>403</v>
      </c>
      <c r="B95" s="226"/>
      <c r="C95" s="226"/>
      <c r="E95" s="186"/>
      <c r="F95" s="186"/>
      <c r="G95" s="186"/>
      <c r="H95" s="186"/>
      <c r="I95" s="186"/>
      <c r="J95" s="186"/>
      <c r="K95" s="186"/>
      <c r="L95" s="186"/>
      <c r="M95" s="186"/>
      <c r="N95" s="186"/>
      <c r="O95" s="186"/>
      <c r="P95" s="186"/>
    </row>
    <row r="96" spans="1:17" x14ac:dyDescent="0.25">
      <c r="A96" s="97"/>
      <c r="B96" s="96"/>
      <c r="E96" s="186"/>
      <c r="F96" s="186"/>
      <c r="G96" s="186"/>
      <c r="H96" s="186"/>
      <c r="I96" s="186"/>
      <c r="J96" s="186"/>
      <c r="K96" s="186"/>
      <c r="L96" s="186"/>
      <c r="M96" s="186"/>
      <c r="N96" s="186"/>
      <c r="O96" s="186"/>
      <c r="P96" s="186"/>
    </row>
    <row r="97" spans="1:16" x14ac:dyDescent="0.25">
      <c r="A97" s="28"/>
      <c r="B97" s="29"/>
      <c r="E97" s="186"/>
      <c r="F97" s="186"/>
      <c r="G97" s="186"/>
      <c r="H97" s="186"/>
      <c r="I97" s="186"/>
      <c r="J97" s="186"/>
      <c r="K97" s="186"/>
      <c r="L97" s="186"/>
      <c r="M97" s="186"/>
      <c r="N97" s="186"/>
      <c r="O97" s="186"/>
      <c r="P97" s="186"/>
    </row>
    <row r="99" spans="1:16" x14ac:dyDescent="0.25">
      <c r="A99" s="191"/>
      <c r="B99" s="192"/>
      <c r="C99" s="192"/>
      <c r="D99" s="192"/>
    </row>
    <row r="100" spans="1:16" x14ac:dyDescent="0.25">
      <c r="A100" s="191"/>
      <c r="B100" s="192"/>
      <c r="C100" s="192"/>
      <c r="D100" s="192"/>
    </row>
    <row r="101" spans="1:16" x14ac:dyDescent="0.25">
      <c r="A101" s="197" t="s">
        <v>433</v>
      </c>
      <c r="B101" s="197"/>
      <c r="C101" s="197"/>
      <c r="D101" s="193" t="s">
        <v>430</v>
      </c>
    </row>
    <row r="102" spans="1:16" ht="31.5" customHeight="1" x14ac:dyDescent="0.25">
      <c r="A102" s="191"/>
      <c r="B102" s="192"/>
      <c r="C102" s="192"/>
      <c r="D102" s="194" t="s">
        <v>431</v>
      </c>
    </row>
  </sheetData>
  <sheetProtection algorithmName="SHA-512" hashValue="zM0gcDi3W465NVVlSpqOUjnjidM5RxSfhbaso7SHc6VFsbRiJUSZhVfEu2qSli8Vi7NZ2SSy1UkgaMBfBo0L0A==" saltValue="SHDSaPd+XHlMIJoUea7P0g==" spinCount="100000" sheet="1" objects="1" scenarios="1"/>
  <mergeCells count="73">
    <mergeCell ref="O77:P77"/>
    <mergeCell ref="A95:C95"/>
    <mergeCell ref="O90:P90"/>
    <mergeCell ref="O91:P91"/>
    <mergeCell ref="O81:P81"/>
    <mergeCell ref="O73:P73"/>
    <mergeCell ref="A2:I2"/>
    <mergeCell ref="A3:I3"/>
    <mergeCell ref="A1:F1"/>
    <mergeCell ref="A5:A7"/>
    <mergeCell ref="B5:B7"/>
    <mergeCell ref="C5:C7"/>
    <mergeCell ref="D5:D7"/>
    <mergeCell ref="O24:P24"/>
    <mergeCell ref="E5:E7"/>
    <mergeCell ref="F5:F7"/>
    <mergeCell ref="G5:N5"/>
    <mergeCell ref="O5:O7"/>
    <mergeCell ref="P5:P7"/>
    <mergeCell ref="G6:J6"/>
    <mergeCell ref="O23:P23"/>
    <mergeCell ref="A70:A72"/>
    <mergeCell ref="A73:A92"/>
    <mergeCell ref="B63:B66"/>
    <mergeCell ref="C63:C66"/>
    <mergeCell ref="B67:B69"/>
    <mergeCell ref="C67:C69"/>
    <mergeCell ref="B70:B72"/>
    <mergeCell ref="C70:C72"/>
    <mergeCell ref="B73:B92"/>
    <mergeCell ref="C73:C92"/>
    <mergeCell ref="A63:A66"/>
    <mergeCell ref="A67:A69"/>
    <mergeCell ref="A8:A10"/>
    <mergeCell ref="A11:A14"/>
    <mergeCell ref="B15:B17"/>
    <mergeCell ref="C15:C17"/>
    <mergeCell ref="B18:B22"/>
    <mergeCell ref="C18:C22"/>
    <mergeCell ref="A15:A17"/>
    <mergeCell ref="A18:A22"/>
    <mergeCell ref="A23:A28"/>
    <mergeCell ref="A29:A38"/>
    <mergeCell ref="A39:A62"/>
    <mergeCell ref="B23:B28"/>
    <mergeCell ref="B29:B38"/>
    <mergeCell ref="O1:P1"/>
    <mergeCell ref="O64:P64"/>
    <mergeCell ref="O29:P29"/>
    <mergeCell ref="O30:P30"/>
    <mergeCell ref="O31:P31"/>
    <mergeCell ref="O32:P32"/>
    <mergeCell ref="O33:P33"/>
    <mergeCell ref="O39:P39"/>
    <mergeCell ref="O15:P15"/>
    <mergeCell ref="O16:P16"/>
    <mergeCell ref="O18:P18"/>
    <mergeCell ref="A101:C101"/>
    <mergeCell ref="K6:M6"/>
    <mergeCell ref="O72:P72"/>
    <mergeCell ref="O40:P40"/>
    <mergeCell ref="O41:P41"/>
    <mergeCell ref="O42:P42"/>
    <mergeCell ref="O43:P43"/>
    <mergeCell ref="O65:P65"/>
    <mergeCell ref="O70:P70"/>
    <mergeCell ref="O71:P71"/>
    <mergeCell ref="O44:P44"/>
    <mergeCell ref="O63:P63"/>
    <mergeCell ref="C23:C28"/>
    <mergeCell ref="B39:B62"/>
    <mergeCell ref="C39:C62"/>
    <mergeCell ref="C29:C38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5" fitToHeight="0" orientation="landscape" horizontalDpi="4294967295" verticalDpi="4294967295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40"/>
  <sheetViews>
    <sheetView topLeftCell="A6" zoomScaleNormal="100" workbookViewId="0">
      <selection activeCell="O30" sqref="O30:O31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7" customWidth="1"/>
    <col min="7" max="7" width="3.28515625" style="17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6.5703125" style="1" customWidth="1"/>
    <col min="16" max="16" width="17.140625" style="1" customWidth="1"/>
    <col min="17" max="16384" width="8.7109375" style="1"/>
  </cols>
  <sheetData>
    <row r="1" spans="1:16" ht="54.75" customHeight="1" x14ac:dyDescent="0.25">
      <c r="A1" s="226"/>
      <c r="B1" s="226"/>
      <c r="C1" s="226"/>
      <c r="D1" s="226"/>
      <c r="E1" s="226"/>
      <c r="F1" s="226"/>
      <c r="G1" s="49"/>
      <c r="H1" s="49"/>
      <c r="I1" s="49"/>
      <c r="J1" s="49"/>
      <c r="K1" s="49"/>
      <c r="L1" s="49"/>
      <c r="M1" s="49"/>
      <c r="N1" s="49"/>
      <c r="O1" s="213" t="s">
        <v>404</v>
      </c>
      <c r="P1" s="213"/>
    </row>
    <row r="2" spans="1:16" ht="15" customHeight="1" x14ac:dyDescent="0.25">
      <c r="A2" s="225" t="s">
        <v>106</v>
      </c>
      <c r="B2" s="225"/>
      <c r="C2" s="225"/>
      <c r="D2" s="225"/>
      <c r="E2" s="225"/>
      <c r="F2" s="225"/>
      <c r="G2" s="225"/>
      <c r="H2" s="225"/>
      <c r="I2" s="225"/>
    </row>
    <row r="3" spans="1:16" ht="15" customHeight="1" x14ac:dyDescent="0.25">
      <c r="A3" s="225" t="s">
        <v>13</v>
      </c>
      <c r="B3" s="225"/>
      <c r="C3" s="225"/>
      <c r="D3" s="225"/>
      <c r="E3" s="225"/>
      <c r="F3" s="225"/>
      <c r="G3" s="225"/>
      <c r="H3" s="225"/>
      <c r="I3" s="225"/>
    </row>
    <row r="4" spans="1:16" ht="15" customHeight="1" thickBot="1" x14ac:dyDescent="0.3"/>
    <row r="5" spans="1:16" x14ac:dyDescent="0.25">
      <c r="A5" s="227" t="s">
        <v>8</v>
      </c>
      <c r="B5" s="230" t="s">
        <v>0</v>
      </c>
      <c r="C5" s="230" t="s">
        <v>1</v>
      </c>
      <c r="D5" s="230" t="s">
        <v>2</v>
      </c>
      <c r="E5" s="227" t="s">
        <v>3</v>
      </c>
      <c r="F5" s="227" t="s">
        <v>25</v>
      </c>
      <c r="G5" s="169" t="s">
        <v>26</v>
      </c>
      <c r="H5" s="170"/>
      <c r="I5" s="170"/>
      <c r="J5" s="170"/>
      <c r="K5" s="170"/>
      <c r="L5" s="170"/>
      <c r="M5" s="170"/>
      <c r="N5" s="171"/>
      <c r="O5" s="227" t="s">
        <v>27</v>
      </c>
      <c r="P5" s="227" t="s">
        <v>28</v>
      </c>
    </row>
    <row r="6" spans="1:16" x14ac:dyDescent="0.25">
      <c r="A6" s="228"/>
      <c r="B6" s="228"/>
      <c r="C6" s="228"/>
      <c r="D6" s="228"/>
      <c r="E6" s="231"/>
      <c r="F6" s="231"/>
      <c r="G6" s="245" t="s">
        <v>29</v>
      </c>
      <c r="H6" s="241"/>
      <c r="I6" s="241"/>
      <c r="J6" s="241"/>
      <c r="K6" s="241" t="s">
        <v>30</v>
      </c>
      <c r="L6" s="241"/>
      <c r="M6" s="241"/>
      <c r="N6" s="164" t="s">
        <v>31</v>
      </c>
      <c r="O6" s="231"/>
      <c r="P6" s="231"/>
    </row>
    <row r="7" spans="1:16" ht="60" customHeight="1" thickBot="1" x14ac:dyDescent="0.3">
      <c r="A7" s="229"/>
      <c r="B7" s="229"/>
      <c r="C7" s="229"/>
      <c r="D7" s="229"/>
      <c r="E7" s="232"/>
      <c r="F7" s="232"/>
      <c r="G7" s="165" t="s">
        <v>32</v>
      </c>
      <c r="H7" s="166" t="s">
        <v>33</v>
      </c>
      <c r="I7" s="167" t="s">
        <v>34</v>
      </c>
      <c r="J7" s="167" t="s">
        <v>50</v>
      </c>
      <c r="K7" s="167" t="s">
        <v>35</v>
      </c>
      <c r="L7" s="167" t="s">
        <v>36</v>
      </c>
      <c r="M7" s="167" t="s">
        <v>37</v>
      </c>
      <c r="N7" s="168" t="s">
        <v>38</v>
      </c>
      <c r="O7" s="232"/>
      <c r="P7" s="232"/>
    </row>
    <row r="8" spans="1:16" s="2" customFormat="1" x14ac:dyDescent="0.25">
      <c r="A8" s="216">
        <v>1</v>
      </c>
      <c r="B8" s="243" t="s">
        <v>107</v>
      </c>
      <c r="C8" s="212" t="s">
        <v>49</v>
      </c>
      <c r="D8" s="178" t="s">
        <v>108</v>
      </c>
      <c r="E8" s="179">
        <v>4</v>
      </c>
      <c r="F8" s="179">
        <v>14</v>
      </c>
      <c r="G8" s="42"/>
      <c r="H8" s="42"/>
      <c r="I8" s="42"/>
      <c r="J8" s="42"/>
      <c r="K8" s="42" t="s">
        <v>39</v>
      </c>
      <c r="L8" s="42" t="s">
        <v>39</v>
      </c>
      <c r="M8" s="61" t="s">
        <v>39</v>
      </c>
      <c r="N8" s="42"/>
      <c r="O8" s="180"/>
      <c r="P8" s="181">
        <f>E8*F8*ROUND(O8, 2)</f>
        <v>0</v>
      </c>
    </row>
    <row r="9" spans="1:16" s="2" customFormat="1" ht="15" customHeight="1" x14ac:dyDescent="0.25">
      <c r="A9" s="240"/>
      <c r="B9" s="244"/>
      <c r="C9" s="242"/>
      <c r="D9" s="57" t="s">
        <v>109</v>
      </c>
      <c r="E9" s="58">
        <v>4</v>
      </c>
      <c r="F9" s="58">
        <v>3</v>
      </c>
      <c r="G9" s="24"/>
      <c r="H9" s="24"/>
      <c r="I9" s="24"/>
      <c r="J9" s="24"/>
      <c r="K9" s="24" t="s">
        <v>39</v>
      </c>
      <c r="L9" s="24" t="s">
        <v>39</v>
      </c>
      <c r="M9" s="59" t="s">
        <v>39</v>
      </c>
      <c r="N9" s="24"/>
      <c r="O9" s="26"/>
      <c r="P9" s="44">
        <f>E9*F9*ROUND(O9, 2)</f>
        <v>0</v>
      </c>
    </row>
    <row r="10" spans="1:16" s="2" customFormat="1" x14ac:dyDescent="0.25">
      <c r="A10" s="240"/>
      <c r="B10" s="244"/>
      <c r="C10" s="242"/>
      <c r="D10" s="57" t="s">
        <v>110</v>
      </c>
      <c r="E10" s="58">
        <v>4</v>
      </c>
      <c r="F10" s="58">
        <v>2</v>
      </c>
      <c r="G10" s="24"/>
      <c r="H10" s="24"/>
      <c r="I10" s="24"/>
      <c r="J10" s="24"/>
      <c r="K10" s="24" t="s">
        <v>39</v>
      </c>
      <c r="L10" s="24" t="s">
        <v>39</v>
      </c>
      <c r="M10" s="59" t="s">
        <v>39</v>
      </c>
      <c r="N10" s="24"/>
      <c r="O10" s="26"/>
      <c r="P10" s="44">
        <f t="shared" ref="P10:P14" si="0">E10*F10*ROUND(O10, 2)</f>
        <v>0</v>
      </c>
    </row>
    <row r="11" spans="1:16" s="2" customFormat="1" x14ac:dyDescent="0.25">
      <c r="A11" s="240"/>
      <c r="B11" s="244"/>
      <c r="C11" s="242"/>
      <c r="D11" s="57" t="s">
        <v>120</v>
      </c>
      <c r="E11" s="58">
        <v>2</v>
      </c>
      <c r="F11" s="58">
        <v>1</v>
      </c>
      <c r="G11" s="24"/>
      <c r="H11" s="24"/>
      <c r="I11" s="24"/>
      <c r="J11" s="24"/>
      <c r="K11" s="24"/>
      <c r="L11" s="24" t="s">
        <v>39</v>
      </c>
      <c r="M11" s="59" t="s">
        <v>39</v>
      </c>
      <c r="N11" s="24"/>
      <c r="O11" s="26"/>
      <c r="P11" s="44">
        <f t="shared" si="0"/>
        <v>0</v>
      </c>
    </row>
    <row r="12" spans="1:16" s="2" customFormat="1" ht="25.5" x14ac:dyDescent="0.25">
      <c r="A12" s="240"/>
      <c r="B12" s="244"/>
      <c r="C12" s="242"/>
      <c r="D12" s="57" t="s">
        <v>111</v>
      </c>
      <c r="E12" s="58">
        <v>2</v>
      </c>
      <c r="F12" s="58">
        <v>19</v>
      </c>
      <c r="G12" s="24"/>
      <c r="H12" s="24"/>
      <c r="I12" s="24"/>
      <c r="J12" s="24"/>
      <c r="K12" s="24"/>
      <c r="L12" s="24" t="s">
        <v>39</v>
      </c>
      <c r="M12" s="59" t="s">
        <v>39</v>
      </c>
      <c r="N12" s="24"/>
      <c r="O12" s="26"/>
      <c r="P12" s="44">
        <f t="shared" si="0"/>
        <v>0</v>
      </c>
    </row>
    <row r="13" spans="1:16" s="2" customFormat="1" x14ac:dyDescent="0.25">
      <c r="A13" s="240"/>
      <c r="B13" s="244"/>
      <c r="C13" s="242"/>
      <c r="D13" s="57" t="s">
        <v>112</v>
      </c>
      <c r="E13" s="58">
        <v>1</v>
      </c>
      <c r="F13" s="58">
        <v>19</v>
      </c>
      <c r="G13" s="24"/>
      <c r="H13" s="24"/>
      <c r="I13" s="24"/>
      <c r="J13" s="24"/>
      <c r="K13" s="24"/>
      <c r="L13" s="24" t="s">
        <v>39</v>
      </c>
      <c r="M13" s="59"/>
      <c r="N13" s="24"/>
      <c r="O13" s="26"/>
      <c r="P13" s="44">
        <f t="shared" si="0"/>
        <v>0</v>
      </c>
    </row>
    <row r="14" spans="1:16" s="2" customFormat="1" x14ac:dyDescent="0.25">
      <c r="A14" s="240">
        <v>2</v>
      </c>
      <c r="B14" s="244" t="s">
        <v>113</v>
      </c>
      <c r="C14" s="242" t="s">
        <v>49</v>
      </c>
      <c r="D14" s="57" t="s">
        <v>114</v>
      </c>
      <c r="E14" s="58">
        <v>4</v>
      </c>
      <c r="F14" s="58">
        <v>2</v>
      </c>
      <c r="G14" s="24"/>
      <c r="H14" s="24"/>
      <c r="I14" s="24"/>
      <c r="J14" s="24"/>
      <c r="K14" s="24" t="s">
        <v>39</v>
      </c>
      <c r="L14" s="24" t="s">
        <v>39</v>
      </c>
      <c r="M14" s="59" t="s">
        <v>39</v>
      </c>
      <c r="N14" s="24"/>
      <c r="O14" s="26"/>
      <c r="P14" s="44">
        <f t="shared" si="0"/>
        <v>0</v>
      </c>
    </row>
    <row r="15" spans="1:16" s="2" customFormat="1" ht="15" customHeight="1" x14ac:dyDescent="0.25">
      <c r="A15" s="240"/>
      <c r="B15" s="244"/>
      <c r="C15" s="242"/>
      <c r="D15" s="57" t="s">
        <v>115</v>
      </c>
      <c r="E15" s="58">
        <v>4</v>
      </c>
      <c r="F15" s="58">
        <v>1</v>
      </c>
      <c r="G15" s="24"/>
      <c r="H15" s="24"/>
      <c r="I15" s="24"/>
      <c r="J15" s="24"/>
      <c r="K15" s="24" t="s">
        <v>39</v>
      </c>
      <c r="L15" s="24" t="s">
        <v>39</v>
      </c>
      <c r="M15" s="59" t="s">
        <v>39</v>
      </c>
      <c r="N15" s="24"/>
      <c r="O15" s="26"/>
      <c r="P15" s="44">
        <f t="shared" ref="P15:P19" si="1">E15*F15*ROUND(O15, 2)</f>
        <v>0</v>
      </c>
    </row>
    <row r="16" spans="1:16" s="2" customFormat="1" x14ac:dyDescent="0.25">
      <c r="A16" s="240"/>
      <c r="B16" s="244"/>
      <c r="C16" s="242"/>
      <c r="D16" s="57" t="s">
        <v>116</v>
      </c>
      <c r="E16" s="58">
        <v>4</v>
      </c>
      <c r="F16" s="58">
        <v>1</v>
      </c>
      <c r="G16" s="24"/>
      <c r="H16" s="24"/>
      <c r="I16" s="24"/>
      <c r="J16" s="24"/>
      <c r="K16" s="24" t="s">
        <v>39</v>
      </c>
      <c r="L16" s="24" t="s">
        <v>39</v>
      </c>
      <c r="M16" s="59" t="s">
        <v>39</v>
      </c>
      <c r="N16" s="24"/>
      <c r="O16" s="26"/>
      <c r="P16" s="44">
        <f t="shared" si="1"/>
        <v>0</v>
      </c>
    </row>
    <row r="17" spans="1:16" s="2" customFormat="1" x14ac:dyDescent="0.25">
      <c r="A17" s="240"/>
      <c r="B17" s="244"/>
      <c r="C17" s="242"/>
      <c r="D17" s="57" t="s">
        <v>120</v>
      </c>
      <c r="E17" s="58">
        <v>2</v>
      </c>
      <c r="F17" s="58">
        <v>1</v>
      </c>
      <c r="G17" s="24"/>
      <c r="H17" s="24"/>
      <c r="I17" s="24"/>
      <c r="J17" s="24"/>
      <c r="K17" s="87"/>
      <c r="L17" s="24" t="s">
        <v>39</v>
      </c>
      <c r="M17" s="59" t="s">
        <v>39</v>
      </c>
      <c r="N17" s="24"/>
      <c r="O17" s="26"/>
      <c r="P17" s="44">
        <f t="shared" si="1"/>
        <v>0</v>
      </c>
    </row>
    <row r="18" spans="1:16" s="2" customFormat="1" ht="25.5" x14ac:dyDescent="0.25">
      <c r="A18" s="240"/>
      <c r="B18" s="244"/>
      <c r="C18" s="242"/>
      <c r="D18" s="57" t="s">
        <v>385</v>
      </c>
      <c r="E18" s="58">
        <v>2</v>
      </c>
      <c r="F18" s="58">
        <v>4</v>
      </c>
      <c r="G18" s="24"/>
      <c r="H18" s="24"/>
      <c r="I18" s="24"/>
      <c r="J18" s="24"/>
      <c r="K18" s="24"/>
      <c r="L18" s="24" t="s">
        <v>39</v>
      </c>
      <c r="M18" s="59" t="s">
        <v>39</v>
      </c>
      <c r="N18" s="24"/>
      <c r="O18" s="26"/>
      <c r="P18" s="44">
        <f t="shared" si="1"/>
        <v>0</v>
      </c>
    </row>
    <row r="19" spans="1:16" s="11" customFormat="1" ht="48" customHeight="1" x14ac:dyDescent="0.25">
      <c r="A19" s="240"/>
      <c r="B19" s="244"/>
      <c r="C19" s="242"/>
      <c r="D19" s="57" t="s">
        <v>386</v>
      </c>
      <c r="E19" s="58">
        <v>2</v>
      </c>
      <c r="F19" s="58">
        <v>4</v>
      </c>
      <c r="G19" s="24"/>
      <c r="H19" s="24"/>
      <c r="I19" s="24"/>
      <c r="J19" s="24"/>
      <c r="K19" s="24"/>
      <c r="L19" s="24" t="s">
        <v>39</v>
      </c>
      <c r="M19" s="59" t="s">
        <v>39</v>
      </c>
      <c r="N19" s="24"/>
      <c r="O19" s="26"/>
      <c r="P19" s="44">
        <f t="shared" si="1"/>
        <v>0</v>
      </c>
    </row>
    <row r="20" spans="1:16" s="2" customFormat="1" x14ac:dyDescent="0.25">
      <c r="A20" s="240"/>
      <c r="B20" s="244"/>
      <c r="C20" s="242"/>
      <c r="D20" s="57" t="s">
        <v>117</v>
      </c>
      <c r="E20" s="58">
        <v>2</v>
      </c>
      <c r="F20" s="58">
        <v>1</v>
      </c>
      <c r="G20" s="24"/>
      <c r="H20" s="24"/>
      <c r="I20" s="24"/>
      <c r="J20" s="24"/>
      <c r="K20" s="24"/>
      <c r="L20" s="24" t="s">
        <v>39</v>
      </c>
      <c r="M20" s="59" t="s">
        <v>39</v>
      </c>
      <c r="N20" s="24"/>
      <c r="O20" s="26"/>
      <c r="P20" s="44">
        <f>E20*F20*ROUND(O20, 2)</f>
        <v>0</v>
      </c>
    </row>
    <row r="21" spans="1:16" s="2" customFormat="1" x14ac:dyDescent="0.25">
      <c r="A21" s="240">
        <v>3</v>
      </c>
      <c r="B21" s="244" t="s">
        <v>388</v>
      </c>
      <c r="C21" s="242" t="s">
        <v>49</v>
      </c>
      <c r="D21" s="62" t="s">
        <v>118</v>
      </c>
      <c r="E21" s="58">
        <v>4</v>
      </c>
      <c r="F21" s="58">
        <v>2</v>
      </c>
      <c r="G21" s="24"/>
      <c r="H21" s="24"/>
      <c r="I21" s="24"/>
      <c r="J21" s="24"/>
      <c r="K21" s="24" t="s">
        <v>39</v>
      </c>
      <c r="L21" s="24" t="s">
        <v>39</v>
      </c>
      <c r="M21" s="59" t="s">
        <v>39</v>
      </c>
      <c r="N21" s="24"/>
      <c r="O21" s="26"/>
      <c r="P21" s="44">
        <f>E21*F21*ROUND(O21, 2)</f>
        <v>0</v>
      </c>
    </row>
    <row r="22" spans="1:16" s="2" customFormat="1" x14ac:dyDescent="0.25">
      <c r="A22" s="240"/>
      <c r="B22" s="244"/>
      <c r="C22" s="242"/>
      <c r="D22" s="57" t="s">
        <v>119</v>
      </c>
      <c r="E22" s="58">
        <v>2</v>
      </c>
      <c r="F22" s="58">
        <v>3</v>
      </c>
      <c r="G22" s="24"/>
      <c r="H22" s="24"/>
      <c r="I22" s="24"/>
      <c r="J22" s="24"/>
      <c r="K22" s="87"/>
      <c r="L22" s="24" t="s">
        <v>39</v>
      </c>
      <c r="M22" s="59" t="s">
        <v>39</v>
      </c>
      <c r="N22" s="24"/>
      <c r="O22" s="26"/>
      <c r="P22" s="33">
        <f>E22*F22*ROUND(O22, 2)</f>
        <v>0</v>
      </c>
    </row>
    <row r="23" spans="1:16" s="2" customFormat="1" ht="15" customHeight="1" x14ac:dyDescent="0.25">
      <c r="A23" s="240"/>
      <c r="B23" s="244"/>
      <c r="C23" s="242"/>
      <c r="D23" s="57" t="s">
        <v>387</v>
      </c>
      <c r="E23" s="58">
        <v>2</v>
      </c>
      <c r="F23" s="58">
        <v>7</v>
      </c>
      <c r="G23" s="24"/>
      <c r="H23" s="24"/>
      <c r="I23" s="24"/>
      <c r="J23" s="24"/>
      <c r="K23" s="87"/>
      <c r="L23" s="24" t="s">
        <v>39</v>
      </c>
      <c r="M23" s="59" t="s">
        <v>39</v>
      </c>
      <c r="N23" s="24"/>
      <c r="O23" s="26"/>
      <c r="P23" s="33">
        <f t="shared" ref="P23:P26" si="2">E23*F23*ROUND(O23, 2)</f>
        <v>0</v>
      </c>
    </row>
    <row r="24" spans="1:16" s="2" customFormat="1" ht="15" customHeight="1" x14ac:dyDescent="0.25">
      <c r="A24" s="240"/>
      <c r="B24" s="244"/>
      <c r="C24" s="242"/>
      <c r="D24" s="57" t="s">
        <v>120</v>
      </c>
      <c r="E24" s="58">
        <v>2</v>
      </c>
      <c r="F24" s="58">
        <v>1</v>
      </c>
      <c r="G24" s="24"/>
      <c r="H24" s="24"/>
      <c r="I24" s="24"/>
      <c r="J24" s="24"/>
      <c r="K24" s="87"/>
      <c r="L24" s="24" t="s">
        <v>39</v>
      </c>
      <c r="M24" s="59" t="s">
        <v>39</v>
      </c>
      <c r="N24" s="24"/>
      <c r="O24" s="26"/>
      <c r="P24" s="33">
        <f t="shared" si="2"/>
        <v>0</v>
      </c>
    </row>
    <row r="25" spans="1:16" s="2" customFormat="1" ht="25.5" x14ac:dyDescent="0.25">
      <c r="A25" s="240"/>
      <c r="B25" s="244"/>
      <c r="C25" s="242"/>
      <c r="D25" s="57" t="s">
        <v>385</v>
      </c>
      <c r="E25" s="58">
        <v>2</v>
      </c>
      <c r="F25" s="58">
        <v>12</v>
      </c>
      <c r="G25" s="24"/>
      <c r="H25" s="24"/>
      <c r="I25" s="24"/>
      <c r="J25" s="24"/>
      <c r="K25" s="24"/>
      <c r="L25" s="24" t="s">
        <v>39</v>
      </c>
      <c r="M25" s="59" t="s">
        <v>39</v>
      </c>
      <c r="N25" s="24"/>
      <c r="O25" s="26"/>
      <c r="P25" s="33">
        <f t="shared" si="2"/>
        <v>0</v>
      </c>
    </row>
    <row r="26" spans="1:16" s="2" customFormat="1" ht="15" customHeight="1" x14ac:dyDescent="0.25">
      <c r="A26" s="240"/>
      <c r="B26" s="244"/>
      <c r="C26" s="242"/>
      <c r="D26" s="57" t="s">
        <v>121</v>
      </c>
      <c r="E26" s="58">
        <v>1</v>
      </c>
      <c r="F26" s="58">
        <v>12</v>
      </c>
      <c r="G26" s="24"/>
      <c r="H26" s="24"/>
      <c r="I26" s="24"/>
      <c r="J26" s="24"/>
      <c r="K26" s="24"/>
      <c r="L26" s="65" t="s">
        <v>39</v>
      </c>
      <c r="M26" s="177"/>
      <c r="N26" s="24"/>
      <c r="O26" s="26"/>
      <c r="P26" s="33">
        <f t="shared" si="2"/>
        <v>0</v>
      </c>
    </row>
    <row r="27" spans="1:16" s="2" customFormat="1" x14ac:dyDescent="0.25">
      <c r="A27" s="240">
        <v>4</v>
      </c>
      <c r="B27" s="248" t="s">
        <v>92</v>
      </c>
      <c r="C27" s="249" t="s">
        <v>93</v>
      </c>
      <c r="D27" s="57" t="s">
        <v>94</v>
      </c>
      <c r="E27" s="65">
        <v>1</v>
      </c>
      <c r="F27" s="65">
        <v>1</v>
      </c>
      <c r="G27" s="24"/>
      <c r="H27" s="24"/>
      <c r="I27" s="24"/>
      <c r="J27" s="24"/>
      <c r="K27" s="24"/>
      <c r="L27" s="24" t="s">
        <v>39</v>
      </c>
      <c r="M27" s="59"/>
      <c r="N27" s="24"/>
      <c r="O27" s="246" t="s">
        <v>40</v>
      </c>
      <c r="P27" s="247"/>
    </row>
    <row r="28" spans="1:16" s="2" customFormat="1" x14ac:dyDescent="0.25">
      <c r="A28" s="240"/>
      <c r="B28" s="248"/>
      <c r="C28" s="249"/>
      <c r="D28" s="57" t="s">
        <v>60</v>
      </c>
      <c r="E28" s="65">
        <v>1</v>
      </c>
      <c r="F28" s="65">
        <v>1</v>
      </c>
      <c r="G28" s="24"/>
      <c r="H28" s="24"/>
      <c r="I28" s="24"/>
      <c r="J28" s="24"/>
      <c r="K28" s="24"/>
      <c r="L28" s="24" t="s">
        <v>39</v>
      </c>
      <c r="M28" s="59"/>
      <c r="N28" s="24"/>
      <c r="O28" s="246" t="s">
        <v>40</v>
      </c>
      <c r="P28" s="247"/>
    </row>
    <row r="29" spans="1:16" s="2" customFormat="1" x14ac:dyDescent="0.25">
      <c r="A29" s="240"/>
      <c r="B29" s="248"/>
      <c r="C29" s="249"/>
      <c r="D29" s="57" t="s">
        <v>95</v>
      </c>
      <c r="E29" s="65">
        <v>1</v>
      </c>
      <c r="F29" s="65">
        <v>1</v>
      </c>
      <c r="G29" s="24"/>
      <c r="H29" s="24"/>
      <c r="I29" s="24"/>
      <c r="J29" s="24"/>
      <c r="K29" s="24"/>
      <c r="L29" s="24" t="s">
        <v>39</v>
      </c>
      <c r="M29" s="59"/>
      <c r="N29" s="24"/>
      <c r="O29" s="246" t="s">
        <v>40</v>
      </c>
      <c r="P29" s="247"/>
    </row>
    <row r="30" spans="1:16" s="2" customFormat="1" x14ac:dyDescent="0.25">
      <c r="A30" s="104">
        <v>5</v>
      </c>
      <c r="B30" s="127" t="s">
        <v>384</v>
      </c>
      <c r="C30" s="128" t="s">
        <v>382</v>
      </c>
      <c r="D30" s="129" t="s">
        <v>383</v>
      </c>
      <c r="E30" s="130">
        <v>2</v>
      </c>
      <c r="F30" s="130">
        <v>1</v>
      </c>
      <c r="G30" s="131"/>
      <c r="H30" s="131"/>
      <c r="I30" s="131"/>
      <c r="J30" s="131"/>
      <c r="K30" s="131"/>
      <c r="L30" s="131" t="s">
        <v>39</v>
      </c>
      <c r="M30" s="132" t="s">
        <v>39</v>
      </c>
      <c r="N30" s="131"/>
      <c r="O30" s="133"/>
      <c r="P30" s="126">
        <f>E30*F30*ROUND(O30,2)</f>
        <v>0</v>
      </c>
    </row>
    <row r="31" spans="1:16" s="2" customFormat="1" ht="39" thickBot="1" x14ac:dyDescent="0.3">
      <c r="A31" s="99">
        <v>6</v>
      </c>
      <c r="B31" s="106" t="s">
        <v>411</v>
      </c>
      <c r="C31" s="103" t="s">
        <v>412</v>
      </c>
      <c r="D31" s="60" t="s">
        <v>413</v>
      </c>
      <c r="E31" s="54">
        <v>2</v>
      </c>
      <c r="F31" s="54">
        <v>1</v>
      </c>
      <c r="G31" s="34"/>
      <c r="H31" s="34"/>
      <c r="I31" s="34"/>
      <c r="J31" s="34"/>
      <c r="K31" s="34"/>
      <c r="L31" s="34" t="s">
        <v>39</v>
      </c>
      <c r="M31" s="55" t="s">
        <v>39</v>
      </c>
      <c r="N31" s="34"/>
      <c r="O31" s="36"/>
      <c r="P31" s="35">
        <f>E31*F31*ROUND(O31,2)</f>
        <v>0</v>
      </c>
    </row>
    <row r="32" spans="1:16" ht="15.75" thickBot="1" x14ac:dyDescent="0.3">
      <c r="H32" s="17"/>
      <c r="I32" s="17"/>
      <c r="J32" s="17"/>
      <c r="K32" s="17"/>
      <c r="L32" s="17"/>
      <c r="M32" s="17"/>
      <c r="N32" s="17"/>
      <c r="O32" s="40" t="s">
        <v>41</v>
      </c>
      <c r="P32" s="41">
        <f>SUM(P8:P26,P30:P31)</f>
        <v>0</v>
      </c>
    </row>
    <row r="33" spans="1:16" x14ac:dyDescent="0.25">
      <c r="H33" s="17"/>
      <c r="I33" s="17"/>
      <c r="J33" s="17"/>
      <c r="K33" s="17"/>
      <c r="L33" s="17"/>
      <c r="M33" s="17"/>
      <c r="N33" s="17"/>
      <c r="O33" s="17"/>
      <c r="P33" s="17"/>
    </row>
    <row r="34" spans="1:16" x14ac:dyDescent="0.25">
      <c r="A34" s="226" t="s">
        <v>396</v>
      </c>
      <c r="B34" s="226"/>
      <c r="C34" s="226"/>
      <c r="D34" s="226"/>
    </row>
    <row r="37" spans="1:16" x14ac:dyDescent="0.25">
      <c r="A37" s="191"/>
      <c r="B37" s="192"/>
      <c r="C37" s="192"/>
      <c r="D37" s="192"/>
      <c r="E37" s="191"/>
      <c r="F37" s="191"/>
      <c r="G37" s="191"/>
      <c r="H37" s="192"/>
      <c r="I37" s="192"/>
      <c r="J37" s="192"/>
      <c r="K37" s="192"/>
    </row>
    <row r="38" spans="1:16" x14ac:dyDescent="0.25">
      <c r="A38" s="191"/>
      <c r="B38" s="192"/>
      <c r="C38" s="192"/>
      <c r="D38" s="192"/>
      <c r="E38" s="191"/>
      <c r="F38" s="191"/>
      <c r="G38" s="191"/>
      <c r="H38" s="192"/>
      <c r="I38" s="192"/>
      <c r="J38" s="192"/>
      <c r="K38" s="192"/>
    </row>
    <row r="39" spans="1:16" x14ac:dyDescent="0.25">
      <c r="A39" s="197" t="s">
        <v>433</v>
      </c>
      <c r="B39" s="197"/>
      <c r="C39" s="197"/>
      <c r="D39" s="193"/>
      <c r="E39" s="239" t="s">
        <v>430</v>
      </c>
      <c r="F39" s="239"/>
      <c r="G39" s="239"/>
      <c r="H39" s="239"/>
      <c r="I39" s="239"/>
      <c r="J39" s="239"/>
      <c r="K39" s="239"/>
    </row>
    <row r="40" spans="1:16" ht="31.5" customHeight="1" x14ac:dyDescent="0.25">
      <c r="A40" s="191"/>
      <c r="B40" s="192"/>
      <c r="C40" s="192"/>
      <c r="D40" s="194"/>
      <c r="E40" s="239" t="s">
        <v>431</v>
      </c>
      <c r="F40" s="239"/>
      <c r="G40" s="239"/>
      <c r="H40" s="239"/>
      <c r="I40" s="239"/>
      <c r="J40" s="239"/>
      <c r="K40" s="239"/>
    </row>
  </sheetData>
  <sheetProtection algorithmName="SHA-512" hashValue="UIZxjPYckVxmvPSzukWpiZ53ErLyux/Zt93AnahxU20r0hnF1s5i3aurRqY7rScTKyDumywwkZPfspsO021feA==" saltValue="kw0BNKqPMaBvWG7LU3IG4Q==" spinCount="100000" sheet="1" objects="1" scenarios="1"/>
  <mergeCells count="33">
    <mergeCell ref="A21:A26"/>
    <mergeCell ref="C14:C20"/>
    <mergeCell ref="B14:B20"/>
    <mergeCell ref="O28:P28"/>
    <mergeCell ref="O29:P29"/>
    <mergeCell ref="B27:B29"/>
    <mergeCell ref="C27:C29"/>
    <mergeCell ref="O27:P27"/>
    <mergeCell ref="B21:B26"/>
    <mergeCell ref="O1:P1"/>
    <mergeCell ref="B8:B13"/>
    <mergeCell ref="C8:C13"/>
    <mergeCell ref="G6:J6"/>
    <mergeCell ref="O5:O7"/>
    <mergeCell ref="P5:P7"/>
    <mergeCell ref="E5:E7"/>
    <mergeCell ref="F5:F7"/>
    <mergeCell ref="A39:C39"/>
    <mergeCell ref="E39:K39"/>
    <mergeCell ref="E40:K40"/>
    <mergeCell ref="A8:A13"/>
    <mergeCell ref="A1:F1"/>
    <mergeCell ref="A2:I2"/>
    <mergeCell ref="A3:I3"/>
    <mergeCell ref="K6:M6"/>
    <mergeCell ref="A5:A7"/>
    <mergeCell ref="B5:B7"/>
    <mergeCell ref="C5:C7"/>
    <mergeCell ref="D5:D7"/>
    <mergeCell ref="A34:D34"/>
    <mergeCell ref="A27:A29"/>
    <mergeCell ref="A14:A20"/>
    <mergeCell ref="C21:C26"/>
  </mergeCells>
  <printOptions horizontalCentered="1"/>
  <pageMargins left="0.39370078740157483" right="0.39370078740157483" top="0.59055118110236227" bottom="0.235625" header="0.31496062992125984" footer="0.31496062992125984"/>
  <pageSetup paperSize="9" scale="69" fitToHeight="0" orientation="landscape" horizontalDpi="4294967295" verticalDpi="4294967295" r:id="rId1"/>
  <headerFooter>
    <oddFooter>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92"/>
  <sheetViews>
    <sheetView zoomScaleNormal="100" workbookViewId="0">
      <pane ySplit="7" topLeftCell="A68" activePane="bottomLeft" state="frozen"/>
      <selection pane="bottomLeft" activeCell="D87" sqref="D87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5.85546875" style="1" customWidth="1"/>
    <col min="16" max="16" width="16.28515625" style="1" customWidth="1"/>
    <col min="17" max="16384" width="8.7109375" style="1"/>
  </cols>
  <sheetData>
    <row r="1" spans="1:16" ht="54.95" customHeight="1" x14ac:dyDescent="0.25">
      <c r="A1" s="226"/>
      <c r="B1" s="226"/>
      <c r="C1" s="226"/>
      <c r="D1" s="226"/>
      <c r="E1" s="226"/>
      <c r="F1" s="226"/>
      <c r="G1" s="49" t="s">
        <v>368</v>
      </c>
      <c r="H1" s="49"/>
      <c r="I1" s="49"/>
      <c r="J1" s="49"/>
      <c r="K1" s="49"/>
      <c r="L1" s="49"/>
      <c r="M1" s="49"/>
      <c r="N1" s="49"/>
      <c r="O1" s="213" t="s">
        <v>405</v>
      </c>
      <c r="P1" s="213"/>
    </row>
    <row r="2" spans="1:16" ht="15" customHeight="1" x14ac:dyDescent="0.25">
      <c r="A2" s="225" t="s">
        <v>123</v>
      </c>
      <c r="B2" s="225"/>
      <c r="C2" s="225"/>
      <c r="D2" s="225"/>
      <c r="E2" s="225"/>
      <c r="F2" s="225"/>
      <c r="G2" s="225"/>
      <c r="H2" s="225"/>
      <c r="I2" s="225"/>
    </row>
    <row r="3" spans="1:16" ht="15" customHeight="1" x14ac:dyDescent="0.25">
      <c r="A3" s="225" t="s">
        <v>13</v>
      </c>
      <c r="B3" s="225"/>
      <c r="C3" s="225"/>
      <c r="D3" s="225"/>
      <c r="E3" s="225"/>
      <c r="F3" s="225"/>
      <c r="G3" s="225"/>
      <c r="H3" s="225"/>
      <c r="I3" s="225"/>
    </row>
    <row r="4" spans="1:16" ht="15" customHeight="1" thickBot="1" x14ac:dyDescent="0.3"/>
    <row r="5" spans="1:16" x14ac:dyDescent="0.25">
      <c r="A5" s="227" t="s">
        <v>8</v>
      </c>
      <c r="B5" s="230" t="s">
        <v>0</v>
      </c>
      <c r="C5" s="230" t="s">
        <v>1</v>
      </c>
      <c r="D5" s="230" t="s">
        <v>2</v>
      </c>
      <c r="E5" s="227" t="s">
        <v>3</v>
      </c>
      <c r="F5" s="227" t="s">
        <v>25</v>
      </c>
      <c r="G5" s="233" t="s">
        <v>26</v>
      </c>
      <c r="H5" s="234"/>
      <c r="I5" s="234"/>
      <c r="J5" s="234"/>
      <c r="K5" s="234"/>
      <c r="L5" s="234"/>
      <c r="M5" s="234"/>
      <c r="N5" s="235"/>
      <c r="O5" s="227" t="s">
        <v>27</v>
      </c>
      <c r="P5" s="227" t="s">
        <v>28</v>
      </c>
    </row>
    <row r="6" spans="1:16" x14ac:dyDescent="0.25">
      <c r="A6" s="228"/>
      <c r="B6" s="228"/>
      <c r="C6" s="228"/>
      <c r="D6" s="228"/>
      <c r="E6" s="231"/>
      <c r="F6" s="231"/>
      <c r="G6" s="245" t="s">
        <v>29</v>
      </c>
      <c r="H6" s="241"/>
      <c r="I6" s="241"/>
      <c r="J6" s="241"/>
      <c r="K6" s="241" t="s">
        <v>30</v>
      </c>
      <c r="L6" s="241"/>
      <c r="M6" s="241"/>
      <c r="N6" s="164" t="s">
        <v>31</v>
      </c>
      <c r="O6" s="231"/>
      <c r="P6" s="231"/>
    </row>
    <row r="7" spans="1:16" ht="60" customHeight="1" thickBot="1" x14ac:dyDescent="0.3">
      <c r="A7" s="229"/>
      <c r="B7" s="229"/>
      <c r="C7" s="229"/>
      <c r="D7" s="229"/>
      <c r="E7" s="232"/>
      <c r="F7" s="232"/>
      <c r="G7" s="165" t="s">
        <v>32</v>
      </c>
      <c r="H7" s="166" t="s">
        <v>33</v>
      </c>
      <c r="I7" s="167" t="s">
        <v>34</v>
      </c>
      <c r="J7" s="167" t="s">
        <v>50</v>
      </c>
      <c r="K7" s="167" t="s">
        <v>35</v>
      </c>
      <c r="L7" s="167" t="s">
        <v>36</v>
      </c>
      <c r="M7" s="167" t="s">
        <v>37</v>
      </c>
      <c r="N7" s="168" t="s">
        <v>38</v>
      </c>
      <c r="O7" s="232"/>
      <c r="P7" s="232"/>
    </row>
    <row r="8" spans="1:16" s="2" customFormat="1" x14ac:dyDescent="0.25">
      <c r="A8" s="107">
        <v>1</v>
      </c>
      <c r="B8" s="95" t="s">
        <v>124</v>
      </c>
      <c r="C8" s="94" t="s">
        <v>122</v>
      </c>
      <c r="D8" s="57" t="s">
        <v>125</v>
      </c>
      <c r="E8" s="24">
        <v>1</v>
      </c>
      <c r="F8" s="65">
        <v>23</v>
      </c>
      <c r="G8" s="24"/>
      <c r="H8" s="24"/>
      <c r="I8" s="24"/>
      <c r="J8" s="24"/>
      <c r="K8" s="24"/>
      <c r="L8" s="24" t="s">
        <v>39</v>
      </c>
      <c r="M8" s="59"/>
      <c r="N8" s="24" t="s">
        <v>39</v>
      </c>
      <c r="O8" s="26"/>
      <c r="P8" s="44">
        <f>E8*F8*ROUND(O8, 2)</f>
        <v>0</v>
      </c>
    </row>
    <row r="9" spans="1:16" s="2" customFormat="1" x14ac:dyDescent="0.25">
      <c r="A9" s="240">
        <v>2</v>
      </c>
      <c r="B9" s="244" t="s">
        <v>129</v>
      </c>
      <c r="C9" s="242" t="s">
        <v>130</v>
      </c>
      <c r="D9" s="57" t="s">
        <v>57</v>
      </c>
      <c r="E9" s="65">
        <v>365</v>
      </c>
      <c r="F9" s="65">
        <v>4</v>
      </c>
      <c r="G9" s="24" t="s">
        <v>39</v>
      </c>
      <c r="H9" s="24"/>
      <c r="I9" s="24"/>
      <c r="J9" s="24"/>
      <c r="K9" s="24"/>
      <c r="L9" s="24"/>
      <c r="M9" s="59"/>
      <c r="N9" s="24"/>
      <c r="O9" s="246" t="s">
        <v>40</v>
      </c>
      <c r="P9" s="247"/>
    </row>
    <row r="10" spans="1:16" s="2" customFormat="1" ht="25.5" x14ac:dyDescent="0.2">
      <c r="A10" s="240"/>
      <c r="B10" s="244"/>
      <c r="C10" s="242"/>
      <c r="D10" s="85" t="s">
        <v>131</v>
      </c>
      <c r="E10" s="65">
        <v>2</v>
      </c>
      <c r="F10" s="65">
        <v>2</v>
      </c>
      <c r="G10" s="24"/>
      <c r="H10" s="24"/>
      <c r="I10" s="24"/>
      <c r="J10" s="24"/>
      <c r="K10" s="24"/>
      <c r="L10" s="24" t="s">
        <v>39</v>
      </c>
      <c r="M10" s="59" t="s">
        <v>39</v>
      </c>
      <c r="N10" s="24"/>
      <c r="O10" s="246" t="s">
        <v>40</v>
      </c>
      <c r="P10" s="247"/>
    </row>
    <row r="11" spans="1:16" s="2" customFormat="1" ht="15" customHeight="1" x14ac:dyDescent="0.2">
      <c r="A11" s="240"/>
      <c r="B11" s="244"/>
      <c r="C11" s="242"/>
      <c r="D11" s="85" t="s">
        <v>132</v>
      </c>
      <c r="E11" s="65">
        <v>2</v>
      </c>
      <c r="F11" s="65">
        <v>2</v>
      </c>
      <c r="G11" s="24"/>
      <c r="H11" s="24"/>
      <c r="I11" s="24"/>
      <c r="J11" s="24"/>
      <c r="K11" s="24"/>
      <c r="L11" s="24" t="s">
        <v>39</v>
      </c>
      <c r="M11" s="59" t="s">
        <v>39</v>
      </c>
      <c r="N11" s="24"/>
      <c r="O11" s="246" t="s">
        <v>40</v>
      </c>
      <c r="P11" s="247"/>
    </row>
    <row r="12" spans="1:16" s="2" customFormat="1" x14ac:dyDescent="0.2">
      <c r="A12" s="240"/>
      <c r="B12" s="244"/>
      <c r="C12" s="242"/>
      <c r="D12" s="68" t="s">
        <v>133</v>
      </c>
      <c r="E12" s="65">
        <v>2</v>
      </c>
      <c r="F12" s="65">
        <v>4</v>
      </c>
      <c r="G12" s="24"/>
      <c r="H12" s="24"/>
      <c r="I12" s="24"/>
      <c r="J12" s="24"/>
      <c r="K12" s="24"/>
      <c r="L12" s="24" t="s">
        <v>39</v>
      </c>
      <c r="M12" s="59" t="s">
        <v>39</v>
      </c>
      <c r="N12" s="24"/>
      <c r="O12" s="246" t="s">
        <v>40</v>
      </c>
      <c r="P12" s="247"/>
    </row>
    <row r="13" spans="1:16" s="2" customFormat="1" ht="15" customHeight="1" x14ac:dyDescent="0.25">
      <c r="A13" s="240"/>
      <c r="B13" s="244"/>
      <c r="C13" s="242"/>
      <c r="D13" s="57" t="s">
        <v>134</v>
      </c>
      <c r="E13" s="65">
        <v>1</v>
      </c>
      <c r="F13" s="65">
        <v>4</v>
      </c>
      <c r="G13" s="24"/>
      <c r="H13" s="24"/>
      <c r="I13" s="24"/>
      <c r="J13" s="24"/>
      <c r="K13" s="24"/>
      <c r="L13" s="24" t="s">
        <v>39</v>
      </c>
      <c r="M13" s="59"/>
      <c r="N13" s="24"/>
      <c r="O13" s="246" t="s">
        <v>40</v>
      </c>
      <c r="P13" s="247"/>
    </row>
    <row r="14" spans="1:16" s="2" customFormat="1" ht="15" customHeight="1" x14ac:dyDescent="0.2">
      <c r="A14" s="240"/>
      <c r="B14" s="244"/>
      <c r="C14" s="242"/>
      <c r="D14" s="68" t="s">
        <v>135</v>
      </c>
      <c r="E14" s="65">
        <v>2</v>
      </c>
      <c r="F14" s="65">
        <v>4</v>
      </c>
      <c r="G14" s="24"/>
      <c r="H14" s="24"/>
      <c r="I14" s="24"/>
      <c r="J14" s="24"/>
      <c r="K14" s="24"/>
      <c r="L14" s="24" t="s">
        <v>39</v>
      </c>
      <c r="M14" s="59" t="s">
        <v>39</v>
      </c>
      <c r="N14" s="24"/>
      <c r="O14" s="26"/>
      <c r="P14" s="44">
        <f t="shared" ref="P14:P16" si="0">E14*F14*ROUND(O14, 2)</f>
        <v>0</v>
      </c>
    </row>
    <row r="15" spans="1:16" s="2" customFormat="1" x14ac:dyDescent="0.25">
      <c r="A15" s="240"/>
      <c r="B15" s="244"/>
      <c r="C15" s="242"/>
      <c r="D15" s="63" t="s">
        <v>136</v>
      </c>
      <c r="E15" s="65">
        <v>2</v>
      </c>
      <c r="F15" s="65">
        <v>1</v>
      </c>
      <c r="G15" s="24"/>
      <c r="H15" s="24"/>
      <c r="I15" s="24"/>
      <c r="J15" s="24"/>
      <c r="K15" s="24"/>
      <c r="L15" s="24" t="s">
        <v>39</v>
      </c>
      <c r="M15" s="59" t="s">
        <v>39</v>
      </c>
      <c r="N15" s="24"/>
      <c r="O15" s="26"/>
      <c r="P15" s="44">
        <f t="shared" si="0"/>
        <v>0</v>
      </c>
    </row>
    <row r="16" spans="1:16" s="11" customFormat="1" ht="25.5" x14ac:dyDescent="0.2">
      <c r="A16" s="240"/>
      <c r="B16" s="244"/>
      <c r="C16" s="242"/>
      <c r="D16" s="68" t="s">
        <v>137</v>
      </c>
      <c r="E16" s="65">
        <v>2</v>
      </c>
      <c r="F16" s="65">
        <v>2</v>
      </c>
      <c r="G16" s="24"/>
      <c r="H16" s="24"/>
      <c r="I16" s="24"/>
      <c r="J16" s="24"/>
      <c r="K16" s="24"/>
      <c r="L16" s="24" t="s">
        <v>39</v>
      </c>
      <c r="M16" s="59" t="s">
        <v>39</v>
      </c>
      <c r="N16" s="24"/>
      <c r="O16" s="26"/>
      <c r="P16" s="44">
        <f t="shared" si="0"/>
        <v>0</v>
      </c>
    </row>
    <row r="17" spans="1:16" s="2" customFormat="1" x14ac:dyDescent="0.25">
      <c r="A17" s="240"/>
      <c r="B17" s="244"/>
      <c r="C17" s="242" t="s">
        <v>93</v>
      </c>
      <c r="D17" s="57" t="s">
        <v>94</v>
      </c>
      <c r="E17" s="65">
        <v>1</v>
      </c>
      <c r="F17" s="65">
        <v>1</v>
      </c>
      <c r="G17" s="24"/>
      <c r="H17" s="24"/>
      <c r="I17" s="24"/>
      <c r="J17" s="24"/>
      <c r="K17" s="24"/>
      <c r="L17" s="24" t="s">
        <v>39</v>
      </c>
      <c r="M17" s="59"/>
      <c r="N17" s="24"/>
      <c r="O17" s="246" t="s">
        <v>40</v>
      </c>
      <c r="P17" s="247"/>
    </row>
    <row r="18" spans="1:16" s="2" customFormat="1" x14ac:dyDescent="0.2">
      <c r="A18" s="240"/>
      <c r="B18" s="244"/>
      <c r="C18" s="242"/>
      <c r="D18" s="68" t="s">
        <v>60</v>
      </c>
      <c r="E18" s="65">
        <v>1</v>
      </c>
      <c r="F18" s="65">
        <v>1</v>
      </c>
      <c r="G18" s="24"/>
      <c r="H18" s="24"/>
      <c r="I18" s="24"/>
      <c r="J18" s="24"/>
      <c r="K18" s="24"/>
      <c r="L18" s="24" t="s">
        <v>39</v>
      </c>
      <c r="M18" s="59"/>
      <c r="N18" s="24"/>
      <c r="O18" s="246" t="s">
        <v>40</v>
      </c>
      <c r="P18" s="247"/>
    </row>
    <row r="19" spans="1:16" s="2" customFormat="1" x14ac:dyDescent="0.2">
      <c r="A19" s="240"/>
      <c r="B19" s="244"/>
      <c r="C19" s="242"/>
      <c r="D19" s="68" t="s">
        <v>95</v>
      </c>
      <c r="E19" s="65">
        <v>1</v>
      </c>
      <c r="F19" s="65">
        <v>1</v>
      </c>
      <c r="G19" s="24"/>
      <c r="H19" s="24"/>
      <c r="I19" s="24"/>
      <c r="J19" s="24"/>
      <c r="K19" s="24"/>
      <c r="L19" s="24" t="s">
        <v>39</v>
      </c>
      <c r="M19" s="59"/>
      <c r="N19" s="24"/>
      <c r="O19" s="246" t="s">
        <v>40</v>
      </c>
      <c r="P19" s="247"/>
    </row>
    <row r="20" spans="1:16" s="2" customFormat="1" x14ac:dyDescent="0.2">
      <c r="A20" s="240">
        <v>3</v>
      </c>
      <c r="B20" s="251" t="s">
        <v>126</v>
      </c>
      <c r="C20" s="252" t="s">
        <v>138</v>
      </c>
      <c r="D20" s="86" t="s">
        <v>139</v>
      </c>
      <c r="E20" s="65">
        <v>365</v>
      </c>
      <c r="F20" s="65">
        <v>16</v>
      </c>
      <c r="G20" s="24" t="s">
        <v>39</v>
      </c>
      <c r="H20" s="24"/>
      <c r="I20" s="24"/>
      <c r="J20" s="24"/>
      <c r="K20" s="24"/>
      <c r="L20" s="24"/>
      <c r="M20" s="59"/>
      <c r="N20" s="24"/>
      <c r="O20" s="246" t="s">
        <v>40</v>
      </c>
      <c r="P20" s="247"/>
    </row>
    <row r="21" spans="1:16" s="2" customFormat="1" x14ac:dyDescent="0.25">
      <c r="A21" s="240"/>
      <c r="B21" s="251"/>
      <c r="C21" s="252"/>
      <c r="D21" s="64" t="s">
        <v>140</v>
      </c>
      <c r="E21" s="65">
        <v>1</v>
      </c>
      <c r="F21" s="65">
        <v>16</v>
      </c>
      <c r="G21" s="24"/>
      <c r="H21" s="24"/>
      <c r="I21" s="24"/>
      <c r="J21" s="24"/>
      <c r="K21" s="24"/>
      <c r="L21" s="24" t="s">
        <v>39</v>
      </c>
      <c r="M21" s="59"/>
      <c r="N21" s="24"/>
      <c r="O21" s="26"/>
      <c r="P21" s="33">
        <f t="shared" ref="P21:P34" si="1">E21*F21*ROUND(O21, 2)</f>
        <v>0</v>
      </c>
    </row>
    <row r="22" spans="1:16" s="2" customFormat="1" x14ac:dyDescent="0.25">
      <c r="A22" s="240"/>
      <c r="B22" s="251"/>
      <c r="C22" s="252"/>
      <c r="D22" s="64" t="s">
        <v>141</v>
      </c>
      <c r="E22" s="65">
        <v>1</v>
      </c>
      <c r="F22" s="65">
        <v>16</v>
      </c>
      <c r="G22" s="24"/>
      <c r="H22" s="24"/>
      <c r="I22" s="24"/>
      <c r="J22" s="24"/>
      <c r="K22" s="24"/>
      <c r="L22" s="24" t="s">
        <v>39</v>
      </c>
      <c r="M22" s="59"/>
      <c r="N22" s="24"/>
      <c r="O22" s="26"/>
      <c r="P22" s="33">
        <f t="shared" si="1"/>
        <v>0</v>
      </c>
    </row>
    <row r="23" spans="1:16" s="2" customFormat="1" x14ac:dyDescent="0.25">
      <c r="A23" s="240"/>
      <c r="B23" s="251"/>
      <c r="C23" s="252"/>
      <c r="D23" s="64" t="s">
        <v>142</v>
      </c>
      <c r="E23" s="65">
        <v>1</v>
      </c>
      <c r="F23" s="65">
        <v>16</v>
      </c>
      <c r="G23" s="24"/>
      <c r="H23" s="24"/>
      <c r="I23" s="24"/>
      <c r="J23" s="24"/>
      <c r="K23" s="24"/>
      <c r="L23" s="24" t="s">
        <v>39</v>
      </c>
      <c r="M23" s="59"/>
      <c r="N23" s="24"/>
      <c r="O23" s="26"/>
      <c r="P23" s="33">
        <f t="shared" si="1"/>
        <v>0</v>
      </c>
    </row>
    <row r="24" spans="1:16" s="2" customFormat="1" x14ac:dyDescent="0.25">
      <c r="A24" s="240"/>
      <c r="B24" s="251"/>
      <c r="C24" s="252"/>
      <c r="D24" s="64" t="s">
        <v>143</v>
      </c>
      <c r="E24" s="65">
        <v>1</v>
      </c>
      <c r="F24" s="65">
        <v>2</v>
      </c>
      <c r="G24" s="24"/>
      <c r="H24" s="24"/>
      <c r="I24" s="24"/>
      <c r="J24" s="24"/>
      <c r="K24" s="24"/>
      <c r="L24" s="24" t="s">
        <v>39</v>
      </c>
      <c r="M24" s="59"/>
      <c r="N24" s="24"/>
      <c r="O24" s="26"/>
      <c r="P24" s="33">
        <f t="shared" si="1"/>
        <v>0</v>
      </c>
    </row>
    <row r="25" spans="1:16" s="2" customFormat="1" ht="25.5" x14ac:dyDescent="0.25">
      <c r="A25" s="240"/>
      <c r="B25" s="251"/>
      <c r="C25" s="252"/>
      <c r="D25" s="57" t="s">
        <v>144</v>
      </c>
      <c r="E25" s="65">
        <v>1</v>
      </c>
      <c r="F25" s="65">
        <v>6</v>
      </c>
      <c r="G25" s="65"/>
      <c r="H25" s="65"/>
      <c r="I25" s="65"/>
      <c r="J25" s="65"/>
      <c r="K25" s="65"/>
      <c r="L25" s="65" t="s">
        <v>39</v>
      </c>
      <c r="M25" s="59"/>
      <c r="N25" s="24"/>
      <c r="O25" s="26"/>
      <c r="P25" s="33">
        <f t="shared" si="1"/>
        <v>0</v>
      </c>
    </row>
    <row r="26" spans="1:16" s="2" customFormat="1" ht="31.5" customHeight="1" x14ac:dyDescent="0.25">
      <c r="A26" s="240"/>
      <c r="B26" s="251"/>
      <c r="C26" s="252"/>
      <c r="D26" s="64" t="s">
        <v>145</v>
      </c>
      <c r="E26" s="65">
        <v>1</v>
      </c>
      <c r="F26" s="65">
        <v>2</v>
      </c>
      <c r="G26" s="24"/>
      <c r="H26" s="24"/>
      <c r="I26" s="24"/>
      <c r="J26" s="24"/>
      <c r="K26" s="24"/>
      <c r="L26" s="24" t="s">
        <v>39</v>
      </c>
      <c r="M26" s="59"/>
      <c r="N26" s="24"/>
      <c r="O26" s="26"/>
      <c r="P26" s="33">
        <f t="shared" si="1"/>
        <v>0</v>
      </c>
    </row>
    <row r="27" spans="1:16" s="2" customFormat="1" ht="15" customHeight="1" x14ac:dyDescent="0.25">
      <c r="A27" s="240"/>
      <c r="B27" s="251"/>
      <c r="C27" s="252"/>
      <c r="D27" s="64" t="s">
        <v>146</v>
      </c>
      <c r="E27" s="65">
        <v>1</v>
      </c>
      <c r="F27" s="65">
        <v>2</v>
      </c>
      <c r="G27" s="24"/>
      <c r="H27" s="24"/>
      <c r="I27" s="24"/>
      <c r="J27" s="24"/>
      <c r="K27" s="24"/>
      <c r="L27" s="24" t="s">
        <v>39</v>
      </c>
      <c r="M27" s="59"/>
      <c r="N27" s="24"/>
      <c r="O27" s="26"/>
      <c r="P27" s="33">
        <f t="shared" si="1"/>
        <v>0</v>
      </c>
    </row>
    <row r="28" spans="1:16" s="2" customFormat="1" ht="38.25" x14ac:dyDescent="0.25">
      <c r="A28" s="240"/>
      <c r="B28" s="251"/>
      <c r="C28" s="252"/>
      <c r="D28" s="64" t="s">
        <v>147</v>
      </c>
      <c r="E28" s="65">
        <v>1</v>
      </c>
      <c r="F28" s="65">
        <v>2</v>
      </c>
      <c r="G28" s="24"/>
      <c r="H28" s="24"/>
      <c r="I28" s="24"/>
      <c r="J28" s="24"/>
      <c r="K28" s="24"/>
      <c r="L28" s="24" t="s">
        <v>39</v>
      </c>
      <c r="M28" s="59"/>
      <c r="N28" s="24"/>
      <c r="O28" s="26"/>
      <c r="P28" s="33">
        <f t="shared" si="1"/>
        <v>0</v>
      </c>
    </row>
    <row r="29" spans="1:16" s="2" customFormat="1" x14ac:dyDescent="0.25">
      <c r="A29" s="240"/>
      <c r="B29" s="251"/>
      <c r="C29" s="252"/>
      <c r="D29" s="64" t="s">
        <v>148</v>
      </c>
      <c r="E29" s="65">
        <v>1</v>
      </c>
      <c r="F29" s="65">
        <v>2</v>
      </c>
      <c r="G29" s="24"/>
      <c r="H29" s="24"/>
      <c r="I29" s="24"/>
      <c r="J29" s="24"/>
      <c r="K29" s="24"/>
      <c r="L29" s="24" t="s">
        <v>39</v>
      </c>
      <c r="M29" s="59"/>
      <c r="N29" s="24"/>
      <c r="O29" s="26"/>
      <c r="P29" s="33">
        <f t="shared" si="1"/>
        <v>0</v>
      </c>
    </row>
    <row r="30" spans="1:16" s="2" customFormat="1" x14ac:dyDescent="0.25">
      <c r="A30" s="240"/>
      <c r="B30" s="251"/>
      <c r="C30" s="252"/>
      <c r="D30" s="64" t="s">
        <v>149</v>
      </c>
      <c r="E30" s="65">
        <v>1</v>
      </c>
      <c r="F30" s="65">
        <v>2</v>
      </c>
      <c r="G30" s="24"/>
      <c r="H30" s="24"/>
      <c r="I30" s="24"/>
      <c r="J30" s="24"/>
      <c r="K30" s="24"/>
      <c r="L30" s="24" t="s">
        <v>39</v>
      </c>
      <c r="M30" s="59"/>
      <c r="N30" s="24"/>
      <c r="O30" s="26"/>
      <c r="P30" s="33">
        <f t="shared" si="1"/>
        <v>0</v>
      </c>
    </row>
    <row r="31" spans="1:16" s="2" customFormat="1" ht="15" customHeight="1" x14ac:dyDescent="0.25">
      <c r="A31" s="240"/>
      <c r="B31" s="251"/>
      <c r="C31" s="252"/>
      <c r="D31" s="64" t="s">
        <v>150</v>
      </c>
      <c r="E31" s="65">
        <v>1</v>
      </c>
      <c r="F31" s="65">
        <v>16</v>
      </c>
      <c r="G31" s="24"/>
      <c r="H31" s="24"/>
      <c r="I31" s="24"/>
      <c r="J31" s="24"/>
      <c r="K31" s="24"/>
      <c r="L31" s="24" t="s">
        <v>39</v>
      </c>
      <c r="M31" s="59"/>
      <c r="N31" s="24"/>
      <c r="O31" s="26"/>
      <c r="P31" s="33">
        <f t="shared" si="1"/>
        <v>0</v>
      </c>
    </row>
    <row r="32" spans="1:16" s="2" customFormat="1" ht="15" customHeight="1" x14ac:dyDescent="0.25">
      <c r="A32" s="240"/>
      <c r="B32" s="251"/>
      <c r="C32" s="252"/>
      <c r="D32" s="66" t="s">
        <v>151</v>
      </c>
      <c r="E32" s="65">
        <v>1</v>
      </c>
      <c r="F32" s="65">
        <v>8</v>
      </c>
      <c r="G32" s="24"/>
      <c r="H32" s="24"/>
      <c r="I32" s="24"/>
      <c r="J32" s="24"/>
      <c r="K32" s="24"/>
      <c r="L32" s="24" t="s">
        <v>39</v>
      </c>
      <c r="M32" s="59"/>
      <c r="N32" s="24"/>
      <c r="O32" s="26"/>
      <c r="P32" s="33">
        <f t="shared" si="1"/>
        <v>0</v>
      </c>
    </row>
    <row r="33" spans="1:16" s="2" customFormat="1" ht="15" customHeight="1" x14ac:dyDescent="0.25">
      <c r="A33" s="240"/>
      <c r="B33" s="251"/>
      <c r="C33" s="252"/>
      <c r="D33" s="64" t="s">
        <v>152</v>
      </c>
      <c r="E33" s="65">
        <v>1</v>
      </c>
      <c r="F33" s="65">
        <v>2</v>
      </c>
      <c r="G33" s="24"/>
      <c r="H33" s="24"/>
      <c r="I33" s="24"/>
      <c r="J33" s="24"/>
      <c r="K33" s="24"/>
      <c r="L33" s="24" t="s">
        <v>39</v>
      </c>
      <c r="M33" s="59"/>
      <c r="N33" s="24"/>
      <c r="O33" s="26"/>
      <c r="P33" s="33">
        <f t="shared" si="1"/>
        <v>0</v>
      </c>
    </row>
    <row r="34" spans="1:16" s="2" customFormat="1" ht="25.5" x14ac:dyDescent="0.25">
      <c r="A34" s="240"/>
      <c r="B34" s="251"/>
      <c r="C34" s="252"/>
      <c r="D34" s="64" t="s">
        <v>153</v>
      </c>
      <c r="E34" s="65">
        <v>1</v>
      </c>
      <c r="F34" s="65">
        <v>2</v>
      </c>
      <c r="G34" s="24"/>
      <c r="H34" s="24"/>
      <c r="I34" s="24"/>
      <c r="J34" s="24"/>
      <c r="K34" s="24"/>
      <c r="L34" s="24" t="s">
        <v>39</v>
      </c>
      <c r="M34" s="59"/>
      <c r="N34" s="24"/>
      <c r="O34" s="26"/>
      <c r="P34" s="33">
        <f t="shared" si="1"/>
        <v>0</v>
      </c>
    </row>
    <row r="35" spans="1:16" s="2" customFormat="1" x14ac:dyDescent="0.25">
      <c r="A35" s="240"/>
      <c r="B35" s="251"/>
      <c r="C35" s="242" t="s">
        <v>154</v>
      </c>
      <c r="D35" s="57" t="s">
        <v>94</v>
      </c>
      <c r="E35" s="65">
        <v>1</v>
      </c>
      <c r="F35" s="65">
        <v>1</v>
      </c>
      <c r="G35" s="24"/>
      <c r="H35" s="24"/>
      <c r="I35" s="24"/>
      <c r="J35" s="24"/>
      <c r="K35" s="24"/>
      <c r="L35" s="24" t="s">
        <v>39</v>
      </c>
      <c r="M35" s="59"/>
      <c r="N35" s="24"/>
      <c r="O35" s="246" t="s">
        <v>40</v>
      </c>
      <c r="P35" s="247"/>
    </row>
    <row r="36" spans="1:16" s="2" customFormat="1" x14ac:dyDescent="0.2">
      <c r="A36" s="240"/>
      <c r="B36" s="251"/>
      <c r="C36" s="242"/>
      <c r="D36" s="68" t="s">
        <v>60</v>
      </c>
      <c r="E36" s="65">
        <v>1</v>
      </c>
      <c r="F36" s="65">
        <v>1</v>
      </c>
      <c r="G36" s="24"/>
      <c r="H36" s="24"/>
      <c r="I36" s="24"/>
      <c r="J36" s="24"/>
      <c r="K36" s="24"/>
      <c r="L36" s="24" t="s">
        <v>39</v>
      </c>
      <c r="M36" s="59"/>
      <c r="N36" s="24"/>
      <c r="O36" s="246" t="s">
        <v>40</v>
      </c>
      <c r="P36" s="247"/>
    </row>
    <row r="37" spans="1:16" s="2" customFormat="1" x14ac:dyDescent="0.2">
      <c r="A37" s="240"/>
      <c r="B37" s="251"/>
      <c r="C37" s="242"/>
      <c r="D37" s="68" t="s">
        <v>95</v>
      </c>
      <c r="E37" s="65">
        <v>1</v>
      </c>
      <c r="F37" s="65">
        <v>1</v>
      </c>
      <c r="G37" s="24"/>
      <c r="H37" s="24"/>
      <c r="I37" s="24"/>
      <c r="J37" s="24"/>
      <c r="K37" s="24"/>
      <c r="L37" s="24" t="s">
        <v>39</v>
      </c>
      <c r="M37" s="59"/>
      <c r="N37" s="24"/>
      <c r="O37" s="246" t="s">
        <v>40</v>
      </c>
      <c r="P37" s="247"/>
    </row>
    <row r="38" spans="1:16" s="2" customFormat="1" ht="38.25" x14ac:dyDescent="0.25">
      <c r="A38" s="98">
        <v>4</v>
      </c>
      <c r="B38" s="100" t="s">
        <v>411</v>
      </c>
      <c r="C38" s="102" t="s">
        <v>414</v>
      </c>
      <c r="D38" s="57" t="s">
        <v>413</v>
      </c>
      <c r="E38" s="65">
        <v>2</v>
      </c>
      <c r="F38" s="65">
        <v>1</v>
      </c>
      <c r="G38" s="24"/>
      <c r="H38" s="24"/>
      <c r="I38" s="24"/>
      <c r="J38" s="24"/>
      <c r="K38" s="24"/>
      <c r="L38" s="24" t="s">
        <v>39</v>
      </c>
      <c r="M38" s="59" t="s">
        <v>39</v>
      </c>
      <c r="N38" s="24"/>
      <c r="O38" s="26"/>
      <c r="P38" s="138">
        <f>E38*F38*ROUND(O38,2)</f>
        <v>0</v>
      </c>
    </row>
    <row r="39" spans="1:16" s="2" customFormat="1" x14ac:dyDescent="0.2">
      <c r="A39" s="240">
        <v>5</v>
      </c>
      <c r="B39" s="243" t="s">
        <v>155</v>
      </c>
      <c r="C39" s="212" t="s">
        <v>156</v>
      </c>
      <c r="D39" s="139" t="s">
        <v>157</v>
      </c>
      <c r="E39" s="140">
        <v>365</v>
      </c>
      <c r="F39" s="140">
        <v>1</v>
      </c>
      <c r="G39" s="42" t="s">
        <v>39</v>
      </c>
      <c r="H39" s="42"/>
      <c r="I39" s="42"/>
      <c r="J39" s="42"/>
      <c r="K39" s="42"/>
      <c r="L39" s="42"/>
      <c r="M39" s="61"/>
      <c r="N39" s="42"/>
      <c r="O39" s="246" t="s">
        <v>40</v>
      </c>
      <c r="P39" s="247"/>
    </row>
    <row r="40" spans="1:16" s="2" customFormat="1" x14ac:dyDescent="0.25">
      <c r="A40" s="240"/>
      <c r="B40" s="244"/>
      <c r="C40" s="242"/>
      <c r="D40" s="62" t="s">
        <v>158</v>
      </c>
      <c r="E40" s="65">
        <v>2</v>
      </c>
      <c r="F40" s="65">
        <v>1</v>
      </c>
      <c r="G40" s="24"/>
      <c r="H40" s="24"/>
      <c r="I40" s="24"/>
      <c r="J40" s="24"/>
      <c r="K40" s="24"/>
      <c r="L40" s="24" t="s">
        <v>39</v>
      </c>
      <c r="M40" s="59" t="s">
        <v>39</v>
      </c>
      <c r="N40" s="24"/>
      <c r="O40" s="246" t="s">
        <v>40</v>
      </c>
      <c r="P40" s="247"/>
    </row>
    <row r="41" spans="1:16" s="2" customFormat="1" x14ac:dyDescent="0.25">
      <c r="A41" s="240"/>
      <c r="B41" s="244"/>
      <c r="C41" s="242"/>
      <c r="D41" s="62" t="s">
        <v>159</v>
      </c>
      <c r="E41" s="65">
        <v>2</v>
      </c>
      <c r="F41" s="65">
        <v>1</v>
      </c>
      <c r="G41" s="24"/>
      <c r="H41" s="24"/>
      <c r="I41" s="24"/>
      <c r="J41" s="24"/>
      <c r="K41" s="24"/>
      <c r="L41" s="24" t="s">
        <v>39</v>
      </c>
      <c r="M41" s="59" t="s">
        <v>39</v>
      </c>
      <c r="N41" s="24"/>
      <c r="O41" s="26"/>
      <c r="P41" s="33">
        <f>E41*F41*ROUND(O41, 2)</f>
        <v>0</v>
      </c>
    </row>
    <row r="42" spans="1:16" s="2" customFormat="1" x14ac:dyDescent="0.2">
      <c r="A42" s="240"/>
      <c r="B42" s="244"/>
      <c r="C42" s="242"/>
      <c r="D42" s="86" t="s">
        <v>160</v>
      </c>
      <c r="E42" s="65">
        <v>2</v>
      </c>
      <c r="F42" s="65">
        <v>1</v>
      </c>
      <c r="G42" s="24"/>
      <c r="H42" s="24"/>
      <c r="I42" s="24"/>
      <c r="J42" s="24"/>
      <c r="K42" s="24"/>
      <c r="L42" s="24" t="s">
        <v>39</v>
      </c>
      <c r="M42" s="59" t="s">
        <v>39</v>
      </c>
      <c r="N42" s="24"/>
      <c r="O42" s="26"/>
      <c r="P42" s="33">
        <f>E42*F42*ROUND(O42, 2)</f>
        <v>0</v>
      </c>
    </row>
    <row r="43" spans="1:16" s="2" customFormat="1" x14ac:dyDescent="0.2">
      <c r="A43" s="240"/>
      <c r="B43" s="244"/>
      <c r="C43" s="242" t="s">
        <v>161</v>
      </c>
      <c r="D43" s="85" t="s">
        <v>157</v>
      </c>
      <c r="E43" s="65">
        <v>365</v>
      </c>
      <c r="F43" s="65">
        <v>2</v>
      </c>
      <c r="G43" s="24" t="s">
        <v>39</v>
      </c>
      <c r="H43" s="24"/>
      <c r="I43" s="24"/>
      <c r="J43" s="24"/>
      <c r="K43" s="24"/>
      <c r="L43" s="87"/>
      <c r="M43" s="59"/>
      <c r="N43" s="24"/>
      <c r="O43" s="246" t="s">
        <v>40</v>
      </c>
      <c r="P43" s="247"/>
    </row>
    <row r="44" spans="1:16" s="2" customFormat="1" x14ac:dyDescent="0.25">
      <c r="A44" s="240"/>
      <c r="B44" s="244"/>
      <c r="C44" s="242"/>
      <c r="D44" s="62" t="s">
        <v>158</v>
      </c>
      <c r="E44" s="65">
        <v>2</v>
      </c>
      <c r="F44" s="65">
        <v>2</v>
      </c>
      <c r="G44" s="24"/>
      <c r="H44" s="24"/>
      <c r="I44" s="24"/>
      <c r="J44" s="24"/>
      <c r="K44" s="24"/>
      <c r="L44" s="24" t="s">
        <v>39</v>
      </c>
      <c r="M44" s="59" t="s">
        <v>39</v>
      </c>
      <c r="N44" s="24"/>
      <c r="O44" s="246" t="s">
        <v>40</v>
      </c>
      <c r="P44" s="247"/>
    </row>
    <row r="45" spans="1:16" s="2" customFormat="1" ht="15" customHeight="1" x14ac:dyDescent="0.2">
      <c r="A45" s="240"/>
      <c r="B45" s="244"/>
      <c r="C45" s="242"/>
      <c r="D45" s="85" t="s">
        <v>162</v>
      </c>
      <c r="E45" s="65">
        <v>2</v>
      </c>
      <c r="F45" s="65">
        <v>2</v>
      </c>
      <c r="G45" s="24"/>
      <c r="H45" s="24"/>
      <c r="I45" s="24"/>
      <c r="J45" s="24"/>
      <c r="K45" s="24"/>
      <c r="L45" s="24" t="s">
        <v>39</v>
      </c>
      <c r="M45" s="59" t="s">
        <v>39</v>
      </c>
      <c r="N45" s="24"/>
      <c r="O45" s="26"/>
      <c r="P45" s="33">
        <f>E45*F45*ROUND(O45, 2)</f>
        <v>0</v>
      </c>
    </row>
    <row r="46" spans="1:16" s="2" customFormat="1" x14ac:dyDescent="0.2">
      <c r="A46" s="240"/>
      <c r="B46" s="244"/>
      <c r="C46" s="242"/>
      <c r="D46" s="85" t="s">
        <v>163</v>
      </c>
      <c r="E46" s="65">
        <v>2</v>
      </c>
      <c r="F46" s="65">
        <v>2</v>
      </c>
      <c r="G46" s="24"/>
      <c r="H46" s="24"/>
      <c r="I46" s="24"/>
      <c r="J46" s="24"/>
      <c r="K46" s="24"/>
      <c r="L46" s="24" t="s">
        <v>39</v>
      </c>
      <c r="M46" s="59" t="s">
        <v>39</v>
      </c>
      <c r="N46" s="24"/>
      <c r="O46" s="26"/>
      <c r="P46" s="33">
        <f>E46*F46*ROUND(O46, 2)</f>
        <v>0</v>
      </c>
    </row>
    <row r="47" spans="1:16" s="2" customFormat="1" x14ac:dyDescent="0.25">
      <c r="A47" s="240"/>
      <c r="B47" s="244"/>
      <c r="C47" s="242"/>
      <c r="D47" s="63" t="s">
        <v>164</v>
      </c>
      <c r="E47" s="65">
        <v>2</v>
      </c>
      <c r="F47" s="65">
        <v>2</v>
      </c>
      <c r="G47" s="24"/>
      <c r="H47" s="24"/>
      <c r="I47" s="24"/>
      <c r="J47" s="24"/>
      <c r="K47" s="24"/>
      <c r="L47" s="24" t="s">
        <v>39</v>
      </c>
      <c r="M47" s="59" t="s">
        <v>39</v>
      </c>
      <c r="N47" s="24"/>
      <c r="O47" s="26"/>
      <c r="P47" s="33">
        <f>E47*F47*ROUND(O47, 2)</f>
        <v>0</v>
      </c>
    </row>
    <row r="48" spans="1:16" s="2" customFormat="1" x14ac:dyDescent="0.25">
      <c r="A48" s="240"/>
      <c r="B48" s="244"/>
      <c r="C48" s="242"/>
      <c r="D48" s="63" t="s">
        <v>165</v>
      </c>
      <c r="E48" s="65">
        <v>2</v>
      </c>
      <c r="F48" s="65">
        <v>2</v>
      </c>
      <c r="G48" s="24"/>
      <c r="H48" s="24"/>
      <c r="I48" s="24"/>
      <c r="J48" s="24"/>
      <c r="K48" s="24"/>
      <c r="L48" s="24" t="s">
        <v>39</v>
      </c>
      <c r="M48" s="59" t="s">
        <v>39</v>
      </c>
      <c r="N48" s="24"/>
      <c r="O48" s="26"/>
      <c r="P48" s="33">
        <f>E48*F48*ROUND(O48, 2)</f>
        <v>0</v>
      </c>
    </row>
    <row r="49" spans="1:16" s="2" customFormat="1" x14ac:dyDescent="0.2">
      <c r="A49" s="240"/>
      <c r="B49" s="244"/>
      <c r="C49" s="242" t="s">
        <v>166</v>
      </c>
      <c r="D49" s="85" t="s">
        <v>157</v>
      </c>
      <c r="E49" s="65">
        <v>365</v>
      </c>
      <c r="F49" s="65">
        <v>4</v>
      </c>
      <c r="G49" s="24" t="s">
        <v>39</v>
      </c>
      <c r="H49" s="24"/>
      <c r="I49" s="24"/>
      <c r="J49" s="24"/>
      <c r="K49" s="24"/>
      <c r="L49" s="24"/>
      <c r="M49" s="59"/>
      <c r="N49" s="24"/>
      <c r="O49" s="246" t="s">
        <v>40</v>
      </c>
      <c r="P49" s="247"/>
    </row>
    <row r="50" spans="1:16" s="2" customFormat="1" x14ac:dyDescent="0.2">
      <c r="A50" s="240"/>
      <c r="B50" s="244"/>
      <c r="C50" s="242"/>
      <c r="D50" s="85" t="s">
        <v>162</v>
      </c>
      <c r="E50" s="65">
        <v>2</v>
      </c>
      <c r="F50" s="65">
        <v>4</v>
      </c>
      <c r="G50" s="24"/>
      <c r="H50" s="24"/>
      <c r="I50" s="24"/>
      <c r="J50" s="24"/>
      <c r="K50" s="24"/>
      <c r="L50" s="24" t="s">
        <v>39</v>
      </c>
      <c r="M50" s="59" t="s">
        <v>39</v>
      </c>
      <c r="N50" s="24"/>
      <c r="O50" s="26"/>
      <c r="P50" s="33">
        <f>E50*F50*ROUND(O50, 2)</f>
        <v>0</v>
      </c>
    </row>
    <row r="51" spans="1:16" s="2" customFormat="1" x14ac:dyDescent="0.2">
      <c r="A51" s="240"/>
      <c r="B51" s="244"/>
      <c r="C51" s="242"/>
      <c r="D51" s="85" t="s">
        <v>167</v>
      </c>
      <c r="E51" s="65">
        <v>2</v>
      </c>
      <c r="F51" s="65">
        <v>4</v>
      </c>
      <c r="G51" s="24"/>
      <c r="H51" s="24"/>
      <c r="I51" s="24"/>
      <c r="J51" s="24"/>
      <c r="K51" s="24"/>
      <c r="L51" s="24" t="s">
        <v>39</v>
      </c>
      <c r="M51" s="59" t="s">
        <v>39</v>
      </c>
      <c r="N51" s="24"/>
      <c r="O51" s="26"/>
      <c r="P51" s="33">
        <f>E51*F51*ROUND(O51, 2)</f>
        <v>0</v>
      </c>
    </row>
    <row r="52" spans="1:16" s="2" customFormat="1" x14ac:dyDescent="0.25">
      <c r="A52" s="240"/>
      <c r="B52" s="244"/>
      <c r="C52" s="242"/>
      <c r="D52" s="63" t="s">
        <v>168</v>
      </c>
      <c r="E52" s="65">
        <v>1</v>
      </c>
      <c r="F52" s="65">
        <v>4</v>
      </c>
      <c r="G52" s="24"/>
      <c r="H52" s="24"/>
      <c r="I52" s="24"/>
      <c r="J52" s="24"/>
      <c r="K52" s="24"/>
      <c r="L52" s="24"/>
      <c r="M52" s="59"/>
      <c r="N52" s="24"/>
      <c r="O52" s="26"/>
      <c r="P52" s="33">
        <f>E52*F52*ROUND(O52, 2)</f>
        <v>0</v>
      </c>
    </row>
    <row r="53" spans="1:16" s="2" customFormat="1" x14ac:dyDescent="0.25">
      <c r="A53" s="240"/>
      <c r="B53" s="244"/>
      <c r="C53" s="242" t="s">
        <v>93</v>
      </c>
      <c r="D53" s="57" t="s">
        <v>94</v>
      </c>
      <c r="E53" s="65">
        <v>1</v>
      </c>
      <c r="F53" s="65">
        <v>1</v>
      </c>
      <c r="G53" s="24"/>
      <c r="H53" s="24"/>
      <c r="I53" s="24"/>
      <c r="J53" s="24"/>
      <c r="K53" s="24"/>
      <c r="L53" s="24" t="s">
        <v>39</v>
      </c>
      <c r="M53" s="59"/>
      <c r="N53" s="24"/>
      <c r="O53" s="246" t="s">
        <v>40</v>
      </c>
      <c r="P53" s="247"/>
    </row>
    <row r="54" spans="1:16" s="2" customFormat="1" x14ac:dyDescent="0.2">
      <c r="A54" s="240"/>
      <c r="B54" s="244"/>
      <c r="C54" s="242"/>
      <c r="D54" s="68" t="s">
        <v>60</v>
      </c>
      <c r="E54" s="65">
        <v>1</v>
      </c>
      <c r="F54" s="65">
        <v>1</v>
      </c>
      <c r="G54" s="24"/>
      <c r="H54" s="24"/>
      <c r="I54" s="24"/>
      <c r="J54" s="24"/>
      <c r="K54" s="24"/>
      <c r="L54" s="24" t="s">
        <v>39</v>
      </c>
      <c r="M54" s="59"/>
      <c r="N54" s="24"/>
      <c r="O54" s="246" t="s">
        <v>40</v>
      </c>
      <c r="P54" s="247"/>
    </row>
    <row r="55" spans="1:16" s="2" customFormat="1" x14ac:dyDescent="0.2">
      <c r="A55" s="240"/>
      <c r="B55" s="244"/>
      <c r="C55" s="242"/>
      <c r="D55" s="68" t="s">
        <v>95</v>
      </c>
      <c r="E55" s="65">
        <v>1</v>
      </c>
      <c r="F55" s="65">
        <v>1</v>
      </c>
      <c r="G55" s="24"/>
      <c r="H55" s="24"/>
      <c r="I55" s="24"/>
      <c r="J55" s="24"/>
      <c r="K55" s="24"/>
      <c r="L55" s="24" t="s">
        <v>39</v>
      </c>
      <c r="M55" s="59"/>
      <c r="N55" s="24"/>
      <c r="O55" s="246" t="s">
        <v>40</v>
      </c>
      <c r="P55" s="247"/>
    </row>
    <row r="56" spans="1:16" s="2" customFormat="1" x14ac:dyDescent="0.2">
      <c r="A56" s="240">
        <v>6</v>
      </c>
      <c r="B56" s="248" t="s">
        <v>9</v>
      </c>
      <c r="C56" s="242" t="s">
        <v>169</v>
      </c>
      <c r="D56" s="68" t="s">
        <v>170</v>
      </c>
      <c r="E56" s="65">
        <v>365</v>
      </c>
      <c r="F56" s="65">
        <v>11</v>
      </c>
      <c r="G56" s="24" t="s">
        <v>39</v>
      </c>
      <c r="H56" s="24"/>
      <c r="I56" s="24"/>
      <c r="J56" s="87"/>
      <c r="K56" s="24"/>
      <c r="L56" s="24"/>
      <c r="M56" s="59"/>
      <c r="N56" s="24"/>
      <c r="O56" s="246" t="s">
        <v>40</v>
      </c>
      <c r="P56" s="247"/>
    </row>
    <row r="57" spans="1:16" s="2" customFormat="1" x14ac:dyDescent="0.2">
      <c r="A57" s="240"/>
      <c r="B57" s="248"/>
      <c r="C57" s="242"/>
      <c r="D57" s="67" t="s">
        <v>171</v>
      </c>
      <c r="E57" s="65">
        <v>365</v>
      </c>
      <c r="F57" s="65">
        <v>11</v>
      </c>
      <c r="G57" s="24" t="s">
        <v>39</v>
      </c>
      <c r="H57" s="24"/>
      <c r="I57" s="24"/>
      <c r="J57" s="65"/>
      <c r="K57" s="24"/>
      <c r="L57" s="24"/>
      <c r="M57" s="59"/>
      <c r="N57" s="24"/>
      <c r="O57" s="246" t="s">
        <v>40</v>
      </c>
      <c r="P57" s="247"/>
    </row>
    <row r="58" spans="1:16" s="2" customFormat="1" x14ac:dyDescent="0.25">
      <c r="A58" s="240"/>
      <c r="B58" s="248"/>
      <c r="C58" s="242"/>
      <c r="D58" s="64" t="s">
        <v>172</v>
      </c>
      <c r="E58" s="65">
        <v>2</v>
      </c>
      <c r="F58" s="65">
        <v>11</v>
      </c>
      <c r="G58" s="24"/>
      <c r="H58" s="24"/>
      <c r="I58" s="24"/>
      <c r="J58" s="65"/>
      <c r="K58" s="24"/>
      <c r="L58" s="24" t="s">
        <v>39</v>
      </c>
      <c r="M58" s="59" t="s">
        <v>39</v>
      </c>
      <c r="N58" s="24"/>
      <c r="O58" s="246" t="s">
        <v>40</v>
      </c>
      <c r="P58" s="247"/>
    </row>
    <row r="59" spans="1:16" s="2" customFormat="1" x14ac:dyDescent="0.2">
      <c r="A59" s="240"/>
      <c r="B59" s="248"/>
      <c r="C59" s="242"/>
      <c r="D59" s="67" t="s">
        <v>173</v>
      </c>
      <c r="E59" s="65">
        <v>2</v>
      </c>
      <c r="F59" s="65">
        <v>11</v>
      </c>
      <c r="G59" s="24"/>
      <c r="H59" s="24"/>
      <c r="I59" s="24"/>
      <c r="J59" s="65"/>
      <c r="K59" s="24"/>
      <c r="L59" s="24" t="s">
        <v>39</v>
      </c>
      <c r="M59" s="59" t="s">
        <v>39</v>
      </c>
      <c r="N59" s="24"/>
      <c r="O59" s="246" t="s">
        <v>40</v>
      </c>
      <c r="P59" s="247"/>
    </row>
    <row r="60" spans="1:16" s="2" customFormat="1" x14ac:dyDescent="0.25">
      <c r="A60" s="240"/>
      <c r="B60" s="248"/>
      <c r="C60" s="242"/>
      <c r="D60" s="64" t="s">
        <v>174</v>
      </c>
      <c r="E60" s="65">
        <v>2</v>
      </c>
      <c r="F60" s="65">
        <v>1</v>
      </c>
      <c r="G60" s="24"/>
      <c r="H60" s="24"/>
      <c r="I60" s="24"/>
      <c r="J60" s="24"/>
      <c r="K60" s="24"/>
      <c r="L60" s="24" t="s">
        <v>39</v>
      </c>
      <c r="M60" s="59" t="s">
        <v>39</v>
      </c>
      <c r="N60" s="24"/>
      <c r="O60" s="26"/>
      <c r="P60" s="33">
        <f t="shared" ref="P60:P67" si="2">E60*F60*ROUND(O60, 2)</f>
        <v>0</v>
      </c>
    </row>
    <row r="61" spans="1:16" s="2" customFormat="1" x14ac:dyDescent="0.2">
      <c r="A61" s="240"/>
      <c r="B61" s="248"/>
      <c r="C61" s="242" t="s">
        <v>175</v>
      </c>
      <c r="D61" s="68" t="s">
        <v>176</v>
      </c>
      <c r="E61" s="65">
        <v>12</v>
      </c>
      <c r="F61" s="65">
        <v>1</v>
      </c>
      <c r="G61" s="24"/>
      <c r="H61" s="24"/>
      <c r="I61" s="24"/>
      <c r="J61" s="24" t="s">
        <v>39</v>
      </c>
      <c r="K61" s="24"/>
      <c r="L61" s="24"/>
      <c r="M61" s="59"/>
      <c r="N61" s="24"/>
      <c r="O61" s="26"/>
      <c r="P61" s="33">
        <f t="shared" si="2"/>
        <v>0</v>
      </c>
    </row>
    <row r="62" spans="1:16" s="2" customFormat="1" x14ac:dyDescent="0.2">
      <c r="A62" s="240"/>
      <c r="B62" s="248"/>
      <c r="C62" s="242"/>
      <c r="D62" s="68" t="s">
        <v>177</v>
      </c>
      <c r="E62" s="65">
        <v>1</v>
      </c>
      <c r="F62" s="65">
        <v>1</v>
      </c>
      <c r="G62" s="65"/>
      <c r="H62" s="65"/>
      <c r="I62" s="65"/>
      <c r="J62" s="65"/>
      <c r="K62" s="65"/>
      <c r="L62" s="65" t="s">
        <v>39</v>
      </c>
      <c r="M62" s="177"/>
      <c r="N62" s="24"/>
      <c r="O62" s="26"/>
      <c r="P62" s="33">
        <f t="shared" si="2"/>
        <v>0</v>
      </c>
    </row>
    <row r="63" spans="1:16" s="2" customFormat="1" x14ac:dyDescent="0.2">
      <c r="A63" s="240"/>
      <c r="B63" s="248"/>
      <c r="C63" s="242"/>
      <c r="D63" s="68" t="s">
        <v>178</v>
      </c>
      <c r="E63" s="65">
        <v>1</v>
      </c>
      <c r="F63" s="65">
        <v>1</v>
      </c>
      <c r="G63" s="65"/>
      <c r="H63" s="65"/>
      <c r="I63" s="65"/>
      <c r="J63" s="65"/>
      <c r="K63" s="65"/>
      <c r="L63" s="65" t="s">
        <v>39</v>
      </c>
      <c r="M63" s="177"/>
      <c r="N63" s="24"/>
      <c r="O63" s="26"/>
      <c r="P63" s="33">
        <f t="shared" si="2"/>
        <v>0</v>
      </c>
    </row>
    <row r="64" spans="1:16" s="2" customFormat="1" x14ac:dyDescent="0.2">
      <c r="A64" s="240"/>
      <c r="B64" s="248"/>
      <c r="C64" s="242"/>
      <c r="D64" s="68" t="s">
        <v>179</v>
      </c>
      <c r="E64" s="65">
        <v>1</v>
      </c>
      <c r="F64" s="65">
        <v>1</v>
      </c>
      <c r="G64" s="65"/>
      <c r="H64" s="65"/>
      <c r="I64" s="65"/>
      <c r="J64" s="65"/>
      <c r="K64" s="65"/>
      <c r="L64" s="65" t="s">
        <v>39</v>
      </c>
      <c r="M64" s="177"/>
      <c r="N64" s="24"/>
      <c r="O64" s="26"/>
      <c r="P64" s="33">
        <f t="shared" si="2"/>
        <v>0</v>
      </c>
    </row>
    <row r="65" spans="1:16" s="2" customFormat="1" x14ac:dyDescent="0.2">
      <c r="A65" s="240"/>
      <c r="B65" s="248"/>
      <c r="C65" s="242"/>
      <c r="D65" s="68" t="s">
        <v>180</v>
      </c>
      <c r="E65" s="65">
        <v>1</v>
      </c>
      <c r="F65" s="65">
        <v>1</v>
      </c>
      <c r="G65" s="65"/>
      <c r="H65" s="65"/>
      <c r="I65" s="65"/>
      <c r="J65" s="65"/>
      <c r="K65" s="65"/>
      <c r="L65" s="65" t="s">
        <v>39</v>
      </c>
      <c r="M65" s="177"/>
      <c r="N65" s="24"/>
      <c r="O65" s="26"/>
      <c r="P65" s="33">
        <f t="shared" si="2"/>
        <v>0</v>
      </c>
    </row>
    <row r="66" spans="1:16" s="2" customFormat="1" x14ac:dyDescent="0.2">
      <c r="A66" s="240"/>
      <c r="B66" s="248"/>
      <c r="C66" s="242"/>
      <c r="D66" s="88" t="s">
        <v>181</v>
      </c>
      <c r="E66" s="65">
        <v>1</v>
      </c>
      <c r="F66" s="65">
        <v>1</v>
      </c>
      <c r="G66" s="65"/>
      <c r="H66" s="65"/>
      <c r="I66" s="65"/>
      <c r="J66" s="65"/>
      <c r="K66" s="65"/>
      <c r="L66" s="65" t="s">
        <v>39</v>
      </c>
      <c r="M66" s="177"/>
      <c r="N66" s="24"/>
      <c r="O66" s="26"/>
      <c r="P66" s="33">
        <f t="shared" si="2"/>
        <v>0</v>
      </c>
    </row>
    <row r="67" spans="1:16" s="2" customFormat="1" x14ac:dyDescent="0.2">
      <c r="A67" s="240"/>
      <c r="B67" s="248"/>
      <c r="C67" s="242"/>
      <c r="D67" s="88" t="s">
        <v>182</v>
      </c>
      <c r="E67" s="65">
        <v>1</v>
      </c>
      <c r="F67" s="65">
        <v>1</v>
      </c>
      <c r="G67" s="65"/>
      <c r="H67" s="65"/>
      <c r="I67" s="65"/>
      <c r="J67" s="65"/>
      <c r="K67" s="65"/>
      <c r="L67" s="65" t="s">
        <v>39</v>
      </c>
      <c r="M67" s="177"/>
      <c r="N67" s="45"/>
      <c r="O67" s="26"/>
      <c r="P67" s="33">
        <f t="shared" si="2"/>
        <v>0</v>
      </c>
    </row>
    <row r="68" spans="1:16" s="2" customFormat="1" x14ac:dyDescent="0.2">
      <c r="A68" s="240"/>
      <c r="B68" s="248"/>
      <c r="C68" s="242"/>
      <c r="D68" s="88" t="s">
        <v>183</v>
      </c>
      <c r="E68" s="65">
        <v>1</v>
      </c>
      <c r="F68" s="65">
        <v>1</v>
      </c>
      <c r="G68" s="65"/>
      <c r="H68" s="65"/>
      <c r="I68" s="65"/>
      <c r="J68" s="65"/>
      <c r="K68" s="65"/>
      <c r="L68" s="65" t="s">
        <v>39</v>
      </c>
      <c r="M68" s="177"/>
      <c r="N68" s="46"/>
      <c r="O68" s="26"/>
      <c r="P68" s="33">
        <f t="shared" ref="P68:P81" si="3">E68*F68*ROUND(O68, 2)</f>
        <v>0</v>
      </c>
    </row>
    <row r="69" spans="1:16" s="2" customFormat="1" ht="15" customHeight="1" x14ac:dyDescent="0.2">
      <c r="A69" s="240"/>
      <c r="B69" s="248"/>
      <c r="C69" s="242" t="s">
        <v>184</v>
      </c>
      <c r="D69" s="68" t="s">
        <v>185</v>
      </c>
      <c r="E69" s="65">
        <v>12</v>
      </c>
      <c r="F69" s="65">
        <v>1</v>
      </c>
      <c r="G69" s="65"/>
      <c r="H69" s="65"/>
      <c r="I69" s="65"/>
      <c r="J69" s="65" t="s">
        <v>39</v>
      </c>
      <c r="K69" s="65"/>
      <c r="L69" s="65"/>
      <c r="M69" s="59"/>
      <c r="N69" s="46"/>
      <c r="O69" s="246" t="s">
        <v>40</v>
      </c>
      <c r="P69" s="247"/>
    </row>
    <row r="70" spans="1:16" x14ac:dyDescent="0.25">
      <c r="A70" s="240"/>
      <c r="B70" s="248"/>
      <c r="C70" s="242"/>
      <c r="D70" s="68" t="s">
        <v>186</v>
      </c>
      <c r="E70" s="65">
        <v>1</v>
      </c>
      <c r="F70" s="65">
        <v>1</v>
      </c>
      <c r="G70" s="65"/>
      <c r="H70" s="65"/>
      <c r="I70" s="65"/>
      <c r="J70" s="65"/>
      <c r="K70" s="65"/>
      <c r="L70" s="65" t="s">
        <v>39</v>
      </c>
      <c r="M70" s="177"/>
      <c r="N70" s="46"/>
      <c r="O70" s="26"/>
      <c r="P70" s="33">
        <f t="shared" si="3"/>
        <v>0</v>
      </c>
    </row>
    <row r="71" spans="1:16" x14ac:dyDescent="0.25">
      <c r="A71" s="240"/>
      <c r="B71" s="248"/>
      <c r="C71" s="242"/>
      <c r="D71" s="68" t="s">
        <v>187</v>
      </c>
      <c r="E71" s="65">
        <v>1</v>
      </c>
      <c r="F71" s="65">
        <v>1</v>
      </c>
      <c r="G71" s="65"/>
      <c r="H71" s="65"/>
      <c r="I71" s="65"/>
      <c r="J71" s="65"/>
      <c r="K71" s="65"/>
      <c r="L71" s="65" t="s">
        <v>39</v>
      </c>
      <c r="M71" s="177"/>
      <c r="N71" s="46"/>
      <c r="O71" s="26"/>
      <c r="P71" s="33">
        <f t="shared" si="3"/>
        <v>0</v>
      </c>
    </row>
    <row r="72" spans="1:16" x14ac:dyDescent="0.25">
      <c r="A72" s="240"/>
      <c r="B72" s="248"/>
      <c r="C72" s="242"/>
      <c r="D72" s="68" t="s">
        <v>188</v>
      </c>
      <c r="E72" s="65">
        <v>1</v>
      </c>
      <c r="F72" s="65">
        <v>1</v>
      </c>
      <c r="G72" s="65"/>
      <c r="H72" s="65"/>
      <c r="I72" s="65"/>
      <c r="J72" s="65"/>
      <c r="K72" s="65"/>
      <c r="L72" s="65" t="s">
        <v>39</v>
      </c>
      <c r="M72" s="177"/>
      <c r="N72" s="46"/>
      <c r="O72" s="26"/>
      <c r="P72" s="33">
        <f t="shared" si="3"/>
        <v>0</v>
      </c>
    </row>
    <row r="73" spans="1:16" x14ac:dyDescent="0.25">
      <c r="A73" s="240"/>
      <c r="B73" s="248"/>
      <c r="C73" s="242"/>
      <c r="D73" s="68" t="s">
        <v>189</v>
      </c>
      <c r="E73" s="65">
        <v>1</v>
      </c>
      <c r="F73" s="65">
        <v>1</v>
      </c>
      <c r="G73" s="65"/>
      <c r="H73" s="65"/>
      <c r="I73" s="65"/>
      <c r="J73" s="65"/>
      <c r="K73" s="65"/>
      <c r="L73" s="65" t="s">
        <v>39</v>
      </c>
      <c r="M73" s="177"/>
      <c r="N73" s="46"/>
      <c r="O73" s="26"/>
      <c r="P73" s="33">
        <f t="shared" si="3"/>
        <v>0</v>
      </c>
    </row>
    <row r="74" spans="1:16" x14ac:dyDescent="0.25">
      <c r="A74" s="240"/>
      <c r="B74" s="248"/>
      <c r="C74" s="242"/>
      <c r="D74" s="68" t="s">
        <v>190</v>
      </c>
      <c r="E74" s="65">
        <v>1</v>
      </c>
      <c r="F74" s="65">
        <v>1</v>
      </c>
      <c r="G74" s="65"/>
      <c r="H74" s="65"/>
      <c r="I74" s="65"/>
      <c r="J74" s="65"/>
      <c r="K74" s="65"/>
      <c r="L74" s="65" t="s">
        <v>39</v>
      </c>
      <c r="M74" s="177"/>
      <c r="N74" s="46"/>
      <c r="O74" s="26"/>
      <c r="P74" s="33">
        <f t="shared" si="3"/>
        <v>0</v>
      </c>
    </row>
    <row r="75" spans="1:16" x14ac:dyDescent="0.25">
      <c r="A75" s="240"/>
      <c r="B75" s="248"/>
      <c r="C75" s="242" t="s">
        <v>93</v>
      </c>
      <c r="D75" s="57" t="s">
        <v>94</v>
      </c>
      <c r="E75" s="65">
        <v>1</v>
      </c>
      <c r="F75" s="65">
        <v>1</v>
      </c>
      <c r="G75" s="24"/>
      <c r="H75" s="24"/>
      <c r="I75" s="24"/>
      <c r="J75" s="24"/>
      <c r="K75" s="24"/>
      <c r="L75" s="24" t="s">
        <v>39</v>
      </c>
      <c r="M75" s="59"/>
      <c r="N75" s="46"/>
      <c r="O75" s="246" t="s">
        <v>40</v>
      </c>
      <c r="P75" s="247"/>
    </row>
    <row r="76" spans="1:16" x14ac:dyDescent="0.25">
      <c r="A76" s="240"/>
      <c r="B76" s="248"/>
      <c r="C76" s="242"/>
      <c r="D76" s="68" t="s">
        <v>191</v>
      </c>
      <c r="E76" s="65">
        <v>1</v>
      </c>
      <c r="F76" s="65">
        <v>1</v>
      </c>
      <c r="G76" s="24"/>
      <c r="H76" s="24"/>
      <c r="I76" s="24"/>
      <c r="J76" s="24"/>
      <c r="K76" s="24"/>
      <c r="L76" s="24" t="s">
        <v>39</v>
      </c>
      <c r="M76" s="59"/>
      <c r="N76" s="46"/>
      <c r="O76" s="246" t="s">
        <v>40</v>
      </c>
      <c r="P76" s="247"/>
    </row>
    <row r="77" spans="1:16" x14ac:dyDescent="0.25">
      <c r="A77" s="240"/>
      <c r="B77" s="248"/>
      <c r="C77" s="242"/>
      <c r="D77" s="68" t="s">
        <v>192</v>
      </c>
      <c r="E77" s="65">
        <v>1</v>
      </c>
      <c r="F77" s="65">
        <v>1</v>
      </c>
      <c r="G77" s="24"/>
      <c r="H77" s="24"/>
      <c r="I77" s="24"/>
      <c r="J77" s="24"/>
      <c r="K77" s="24"/>
      <c r="L77" s="24" t="s">
        <v>39</v>
      </c>
      <c r="M77" s="59"/>
      <c r="N77" s="46"/>
      <c r="O77" s="246" t="s">
        <v>40</v>
      </c>
      <c r="P77" s="247"/>
    </row>
    <row r="78" spans="1:16" x14ac:dyDescent="0.25">
      <c r="A78" s="253">
        <v>7</v>
      </c>
      <c r="B78" s="248" t="s">
        <v>127</v>
      </c>
      <c r="C78" s="242" t="s">
        <v>193</v>
      </c>
      <c r="D78" s="64" t="s">
        <v>194</v>
      </c>
      <c r="E78" s="65">
        <v>2</v>
      </c>
      <c r="F78" s="65">
        <v>1</v>
      </c>
      <c r="G78" s="24"/>
      <c r="H78" s="87"/>
      <c r="I78" s="87"/>
      <c r="J78" s="24"/>
      <c r="K78" s="24"/>
      <c r="L78" s="24" t="s">
        <v>39</v>
      </c>
      <c r="M78" s="59" t="s">
        <v>39</v>
      </c>
      <c r="N78" s="46"/>
      <c r="O78" s="26"/>
      <c r="P78" s="33">
        <f t="shared" si="3"/>
        <v>0</v>
      </c>
    </row>
    <row r="79" spans="1:16" x14ac:dyDescent="0.25">
      <c r="A79" s="253"/>
      <c r="B79" s="248"/>
      <c r="C79" s="242"/>
      <c r="D79" s="64" t="s">
        <v>195</v>
      </c>
      <c r="E79" s="65">
        <v>2</v>
      </c>
      <c r="F79" s="65">
        <v>1</v>
      </c>
      <c r="G79" s="24"/>
      <c r="H79" s="24"/>
      <c r="I79" s="24"/>
      <c r="J79" s="24"/>
      <c r="K79" s="24"/>
      <c r="L79" s="24" t="s">
        <v>39</v>
      </c>
      <c r="M79" s="59" t="s">
        <v>39</v>
      </c>
      <c r="N79" s="46"/>
      <c r="O79" s="26"/>
      <c r="P79" s="33">
        <f t="shared" si="3"/>
        <v>0</v>
      </c>
    </row>
    <row r="80" spans="1:16" x14ac:dyDescent="0.25">
      <c r="A80" s="253"/>
      <c r="B80" s="248"/>
      <c r="C80" s="242"/>
      <c r="D80" s="64" t="s">
        <v>196</v>
      </c>
      <c r="E80" s="65">
        <v>2</v>
      </c>
      <c r="F80" s="65">
        <v>1</v>
      </c>
      <c r="G80" s="24"/>
      <c r="H80" s="24"/>
      <c r="I80" s="24"/>
      <c r="J80" s="24"/>
      <c r="K80" s="24"/>
      <c r="L80" s="24" t="s">
        <v>39</v>
      </c>
      <c r="M80" s="59" t="s">
        <v>39</v>
      </c>
      <c r="N80" s="46"/>
      <c r="O80" s="26"/>
      <c r="P80" s="33">
        <f t="shared" si="3"/>
        <v>0</v>
      </c>
    </row>
    <row r="81" spans="1:16" x14ac:dyDescent="0.25">
      <c r="A81" s="253"/>
      <c r="B81" s="248"/>
      <c r="C81" s="242"/>
      <c r="D81" s="64" t="s">
        <v>197</v>
      </c>
      <c r="E81" s="65">
        <v>2</v>
      </c>
      <c r="F81" s="65">
        <v>1</v>
      </c>
      <c r="G81" s="24"/>
      <c r="H81" s="24"/>
      <c r="I81" s="24"/>
      <c r="J81" s="24"/>
      <c r="K81" s="24"/>
      <c r="L81" s="24" t="s">
        <v>39</v>
      </c>
      <c r="M81" s="59" t="s">
        <v>39</v>
      </c>
      <c r="N81" s="24"/>
      <c r="O81" s="26"/>
      <c r="P81" s="33">
        <f t="shared" si="3"/>
        <v>0</v>
      </c>
    </row>
    <row r="82" spans="1:16" x14ac:dyDescent="0.25">
      <c r="A82" s="253"/>
      <c r="B82" s="248"/>
      <c r="C82" s="242" t="s">
        <v>198</v>
      </c>
      <c r="D82" s="57" t="s">
        <v>94</v>
      </c>
      <c r="E82" s="65">
        <v>1</v>
      </c>
      <c r="F82" s="65">
        <v>1</v>
      </c>
      <c r="G82" s="24"/>
      <c r="H82" s="24"/>
      <c r="I82" s="24"/>
      <c r="J82" s="24"/>
      <c r="K82" s="24"/>
      <c r="L82" s="24" t="s">
        <v>39</v>
      </c>
      <c r="M82" s="59"/>
      <c r="N82" s="24"/>
      <c r="O82" s="246" t="s">
        <v>40</v>
      </c>
      <c r="P82" s="247"/>
    </row>
    <row r="83" spans="1:16" x14ac:dyDescent="0.25">
      <c r="A83" s="253"/>
      <c r="B83" s="248"/>
      <c r="C83" s="242"/>
      <c r="D83" s="68" t="s">
        <v>191</v>
      </c>
      <c r="E83" s="65">
        <v>1</v>
      </c>
      <c r="F83" s="65">
        <v>1</v>
      </c>
      <c r="G83" s="24"/>
      <c r="H83" s="24"/>
      <c r="I83" s="24"/>
      <c r="J83" s="24"/>
      <c r="K83" s="24"/>
      <c r="L83" s="24" t="s">
        <v>39</v>
      </c>
      <c r="M83" s="59"/>
      <c r="N83" s="24"/>
      <c r="O83" s="246" t="s">
        <v>40</v>
      </c>
      <c r="P83" s="247"/>
    </row>
    <row r="84" spans="1:16" x14ac:dyDescent="0.25">
      <c r="A84" s="253"/>
      <c r="B84" s="248"/>
      <c r="C84" s="242"/>
      <c r="D84" s="68" t="s">
        <v>95</v>
      </c>
      <c r="E84" s="65">
        <v>1</v>
      </c>
      <c r="F84" s="65">
        <v>1</v>
      </c>
      <c r="G84" s="24"/>
      <c r="H84" s="24"/>
      <c r="I84" s="24"/>
      <c r="J84" s="24"/>
      <c r="K84" s="24"/>
      <c r="L84" s="24" t="s">
        <v>39</v>
      </c>
      <c r="M84" s="59"/>
      <c r="N84" s="45"/>
      <c r="O84" s="246" t="s">
        <v>40</v>
      </c>
      <c r="P84" s="247"/>
    </row>
    <row r="85" spans="1:16" ht="15.75" thickBot="1" x14ac:dyDescent="0.3">
      <c r="A85" s="137">
        <v>8</v>
      </c>
      <c r="B85" s="121" t="s">
        <v>389</v>
      </c>
      <c r="C85" s="105" t="s">
        <v>382</v>
      </c>
      <c r="D85" s="134" t="s">
        <v>383</v>
      </c>
      <c r="E85" s="122">
        <v>1</v>
      </c>
      <c r="F85" s="122">
        <v>1</v>
      </c>
      <c r="G85" s="122"/>
      <c r="H85" s="122"/>
      <c r="I85" s="122"/>
      <c r="J85" s="122"/>
      <c r="K85" s="122"/>
      <c r="L85" s="122" t="s">
        <v>39</v>
      </c>
      <c r="M85" s="182"/>
      <c r="N85" s="135"/>
      <c r="O85" s="125"/>
      <c r="P85" s="136">
        <f>E85*F85*ROUND(O85,2)</f>
        <v>0</v>
      </c>
    </row>
    <row r="86" spans="1:16" ht="15.75" thickBot="1" x14ac:dyDescent="0.3">
      <c r="O86" s="40" t="s">
        <v>41</v>
      </c>
      <c r="P86" s="41">
        <f>SUM(P8,P14:P16,P21:P34,P38,P41:P42,P45:P48,P50:P52,P60:P68,P70:P74,P78:P81,P85)</f>
        <v>0</v>
      </c>
    </row>
    <row r="91" spans="1:16" x14ac:dyDescent="0.25">
      <c r="A91" s="226" t="s">
        <v>433</v>
      </c>
      <c r="B91" s="226"/>
      <c r="C91" s="226"/>
      <c r="E91" s="250" t="s">
        <v>430</v>
      </c>
      <c r="F91" s="250"/>
      <c r="G91" s="250"/>
      <c r="H91" s="250"/>
      <c r="I91" s="250"/>
      <c r="J91" s="250"/>
      <c r="K91" s="250"/>
    </row>
    <row r="92" spans="1:16" ht="30" customHeight="1" x14ac:dyDescent="0.25">
      <c r="E92" s="250" t="s">
        <v>431</v>
      </c>
      <c r="F92" s="250"/>
      <c r="G92" s="250"/>
      <c r="H92" s="250"/>
      <c r="I92" s="250"/>
      <c r="J92" s="250"/>
      <c r="K92" s="250"/>
    </row>
  </sheetData>
  <sheetProtection algorithmName="SHA-512" hashValue="Y2FQrqCjIBIcJzBIlUE3iPbsqbpu7bTFwSXp/QbqWn5o52uuyk1SjFXMH2Yz9xulDktZQpeC63AbgViEUkcCrg==" saltValue="1Xxbsfr2Xs67dANQrx7bqg==" spinCount="100000" sheet="1" objects="1" scenarios="1"/>
  <mergeCells count="73">
    <mergeCell ref="O76:P76"/>
    <mergeCell ref="O69:P69"/>
    <mergeCell ref="O40:P40"/>
    <mergeCell ref="O43:P43"/>
    <mergeCell ref="O44:P44"/>
    <mergeCell ref="O53:P53"/>
    <mergeCell ref="O54:P54"/>
    <mergeCell ref="O55:P55"/>
    <mergeCell ref="O49:P49"/>
    <mergeCell ref="O56:P56"/>
    <mergeCell ref="O57:P57"/>
    <mergeCell ref="O58:P58"/>
    <mergeCell ref="O59:P59"/>
    <mergeCell ref="O75:P75"/>
    <mergeCell ref="O82:P82"/>
    <mergeCell ref="O83:P83"/>
    <mergeCell ref="O84:P84"/>
    <mergeCell ref="O9:P9"/>
    <mergeCell ref="O10:P10"/>
    <mergeCell ref="O11:P11"/>
    <mergeCell ref="O12:P12"/>
    <mergeCell ref="O13:P13"/>
    <mergeCell ref="O17:P17"/>
    <mergeCell ref="O20:P20"/>
    <mergeCell ref="O35:P35"/>
    <mergeCell ref="O19:P19"/>
    <mergeCell ref="O36:P36"/>
    <mergeCell ref="O37:P37"/>
    <mergeCell ref="O18:P18"/>
    <mergeCell ref="O77:P77"/>
    <mergeCell ref="B78:B84"/>
    <mergeCell ref="C78:C81"/>
    <mergeCell ref="C82:C84"/>
    <mergeCell ref="A9:A19"/>
    <mergeCell ref="A20:A37"/>
    <mergeCell ref="A39:A55"/>
    <mergeCell ref="A56:A77"/>
    <mergeCell ref="A78:A84"/>
    <mergeCell ref="C49:C52"/>
    <mergeCell ref="C53:C55"/>
    <mergeCell ref="B56:B77"/>
    <mergeCell ref="C56:C60"/>
    <mergeCell ref="C61:C68"/>
    <mergeCell ref="C69:C74"/>
    <mergeCell ref="C75:C77"/>
    <mergeCell ref="B39:B55"/>
    <mergeCell ref="B9:B19"/>
    <mergeCell ref="C9:C16"/>
    <mergeCell ref="C17:C19"/>
    <mergeCell ref="B20:B37"/>
    <mergeCell ref="C20:C34"/>
    <mergeCell ref="C35:C37"/>
    <mergeCell ref="F5:F7"/>
    <mergeCell ref="G5:N5"/>
    <mergeCell ref="O5:O7"/>
    <mergeCell ref="P5:P7"/>
    <mergeCell ref="G6:J6"/>
    <mergeCell ref="A91:C91"/>
    <mergeCell ref="E91:K91"/>
    <mergeCell ref="E92:K92"/>
    <mergeCell ref="O1:P1"/>
    <mergeCell ref="K6:M6"/>
    <mergeCell ref="A2:I2"/>
    <mergeCell ref="A3:I3"/>
    <mergeCell ref="A1:F1"/>
    <mergeCell ref="A5:A7"/>
    <mergeCell ref="B5:B7"/>
    <mergeCell ref="C5:C7"/>
    <mergeCell ref="D5:D7"/>
    <mergeCell ref="C43:C48"/>
    <mergeCell ref="C39:C42"/>
    <mergeCell ref="O39:P39"/>
    <mergeCell ref="E5:E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horizontalDpi="4294967295" verticalDpi="4294967295" r:id="rId1"/>
  <headerFooter>
    <oddFooter>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3"/>
  <sheetViews>
    <sheetView zoomScaleNormal="100" zoomScalePageLayoutView="90" workbookViewId="0">
      <selection activeCell="D29" sqref="D29"/>
    </sheetView>
  </sheetViews>
  <sheetFormatPr defaultColWidth="8.7109375" defaultRowHeight="15" x14ac:dyDescent="0.25"/>
  <cols>
    <col min="1" max="1" width="6" style="17" customWidth="1"/>
    <col min="2" max="2" width="14.5703125" style="1" customWidth="1"/>
    <col min="3" max="3" width="20" style="1" customWidth="1"/>
    <col min="4" max="4" width="68.7109375" style="1" customWidth="1"/>
    <col min="5" max="5" width="10" style="11" customWidth="1"/>
    <col min="6" max="6" width="9.4257812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8.7109375" style="1"/>
    <col min="15" max="15" width="14" style="1" customWidth="1"/>
    <col min="16" max="16" width="13.7109375" style="1" customWidth="1"/>
    <col min="17" max="16384" width="8.7109375" style="1"/>
  </cols>
  <sheetData>
    <row r="1" spans="1:16" ht="54.95" customHeight="1" x14ac:dyDescent="0.25">
      <c r="A1" s="226"/>
      <c r="B1" s="226"/>
      <c r="C1" s="226"/>
      <c r="D1" s="226"/>
      <c r="E1" s="226"/>
      <c r="F1" s="226"/>
      <c r="G1" s="49"/>
      <c r="H1" s="49"/>
      <c r="I1" s="49"/>
      <c r="J1" s="49"/>
      <c r="K1" s="49"/>
      <c r="L1" s="49"/>
      <c r="M1" s="49"/>
      <c r="N1" s="49"/>
      <c r="O1" s="213" t="s">
        <v>406</v>
      </c>
      <c r="P1" s="213"/>
    </row>
    <row r="2" spans="1:16" ht="15" customHeight="1" x14ac:dyDescent="0.25">
      <c r="A2" s="225" t="s">
        <v>199</v>
      </c>
      <c r="B2" s="225"/>
      <c r="C2" s="225"/>
      <c r="D2" s="225"/>
      <c r="E2" s="225"/>
      <c r="F2" s="225"/>
      <c r="G2" s="225"/>
      <c r="H2" s="225"/>
      <c r="I2" s="225"/>
    </row>
    <row r="3" spans="1:16" ht="15" customHeight="1" x14ac:dyDescent="0.25">
      <c r="A3" s="225" t="s">
        <v>13</v>
      </c>
      <c r="B3" s="225"/>
      <c r="C3" s="225"/>
      <c r="D3" s="225"/>
      <c r="E3" s="225"/>
      <c r="F3" s="225"/>
      <c r="G3" s="225"/>
      <c r="H3" s="225"/>
      <c r="I3" s="225"/>
    </row>
    <row r="4" spans="1:16" ht="15" customHeight="1" thickBot="1" x14ac:dyDescent="0.3"/>
    <row r="5" spans="1:16" x14ac:dyDescent="0.25">
      <c r="A5" s="254" t="s">
        <v>8</v>
      </c>
      <c r="B5" s="257" t="s">
        <v>0</v>
      </c>
      <c r="C5" s="257" t="s">
        <v>1</v>
      </c>
      <c r="D5" s="257" t="s">
        <v>2</v>
      </c>
      <c r="E5" s="254" t="s">
        <v>3</v>
      </c>
      <c r="F5" s="254" t="s">
        <v>25</v>
      </c>
      <c r="G5" s="260" t="s">
        <v>26</v>
      </c>
      <c r="H5" s="261"/>
      <c r="I5" s="261"/>
      <c r="J5" s="261"/>
      <c r="K5" s="261"/>
      <c r="L5" s="261"/>
      <c r="M5" s="261"/>
      <c r="N5" s="262"/>
      <c r="O5" s="254" t="s">
        <v>27</v>
      </c>
      <c r="P5" s="254" t="s">
        <v>28</v>
      </c>
    </row>
    <row r="6" spans="1:16" x14ac:dyDescent="0.25">
      <c r="A6" s="255"/>
      <c r="B6" s="255"/>
      <c r="C6" s="255"/>
      <c r="D6" s="255"/>
      <c r="E6" s="258"/>
      <c r="F6" s="258"/>
      <c r="G6" s="245" t="s">
        <v>29</v>
      </c>
      <c r="H6" s="241"/>
      <c r="I6" s="241"/>
      <c r="J6" s="241"/>
      <c r="K6" s="241" t="s">
        <v>30</v>
      </c>
      <c r="L6" s="241"/>
      <c r="M6" s="241"/>
      <c r="N6" s="164" t="s">
        <v>31</v>
      </c>
      <c r="O6" s="258"/>
      <c r="P6" s="258"/>
    </row>
    <row r="7" spans="1:16" ht="60" customHeight="1" thickBot="1" x14ac:dyDescent="0.3">
      <c r="A7" s="256"/>
      <c r="B7" s="256"/>
      <c r="C7" s="256"/>
      <c r="D7" s="256"/>
      <c r="E7" s="259"/>
      <c r="F7" s="259"/>
      <c r="G7" s="165" t="s">
        <v>32</v>
      </c>
      <c r="H7" s="166" t="s">
        <v>33</v>
      </c>
      <c r="I7" s="167" t="s">
        <v>34</v>
      </c>
      <c r="J7" s="167" t="s">
        <v>50</v>
      </c>
      <c r="K7" s="167" t="s">
        <v>35</v>
      </c>
      <c r="L7" s="167" t="s">
        <v>36</v>
      </c>
      <c r="M7" s="167" t="s">
        <v>37</v>
      </c>
      <c r="N7" s="168" t="s">
        <v>38</v>
      </c>
      <c r="O7" s="259"/>
      <c r="P7" s="259"/>
    </row>
    <row r="8" spans="1:16" s="2" customFormat="1" x14ac:dyDescent="0.25">
      <c r="A8" s="263">
        <v>1</v>
      </c>
      <c r="B8" s="267" t="s">
        <v>200</v>
      </c>
      <c r="C8" s="269" t="s">
        <v>201</v>
      </c>
      <c r="D8" s="56" t="s">
        <v>202</v>
      </c>
      <c r="E8" s="52">
        <v>365</v>
      </c>
      <c r="F8" s="52">
        <v>1</v>
      </c>
      <c r="G8" s="30" t="s">
        <v>39</v>
      </c>
      <c r="H8" s="30"/>
      <c r="I8" s="30"/>
      <c r="J8" s="30"/>
      <c r="K8" s="30"/>
      <c r="L8" s="30"/>
      <c r="M8" s="53"/>
      <c r="N8" s="30"/>
      <c r="O8" s="271" t="s">
        <v>40</v>
      </c>
      <c r="P8" s="272"/>
    </row>
    <row r="9" spans="1:16" s="2" customFormat="1" x14ac:dyDescent="0.25">
      <c r="A9" s="240"/>
      <c r="B9" s="244"/>
      <c r="C9" s="242"/>
      <c r="D9" s="66" t="s">
        <v>203</v>
      </c>
      <c r="E9" s="65">
        <v>365</v>
      </c>
      <c r="F9" s="65">
        <v>1</v>
      </c>
      <c r="G9" s="24" t="s">
        <v>39</v>
      </c>
      <c r="H9" s="24"/>
      <c r="I9" s="24"/>
      <c r="J9" s="24"/>
      <c r="K9" s="24"/>
      <c r="L9" s="24"/>
      <c r="M9" s="59"/>
      <c r="N9" s="24"/>
      <c r="O9" s="246" t="s">
        <v>40</v>
      </c>
      <c r="P9" s="247"/>
    </row>
    <row r="10" spans="1:16" s="2" customFormat="1" x14ac:dyDescent="0.25">
      <c r="A10" s="240"/>
      <c r="B10" s="244"/>
      <c r="C10" s="242"/>
      <c r="D10" s="95" t="s">
        <v>204</v>
      </c>
      <c r="E10" s="65">
        <v>8</v>
      </c>
      <c r="F10" s="65">
        <v>1</v>
      </c>
      <c r="G10" s="65"/>
      <c r="H10" s="65"/>
      <c r="I10" s="65"/>
      <c r="J10" s="65" t="s">
        <v>39</v>
      </c>
      <c r="K10" s="65"/>
      <c r="L10" s="24"/>
      <c r="M10" s="59"/>
      <c r="N10" s="24"/>
      <c r="O10" s="246" t="s">
        <v>40</v>
      </c>
      <c r="P10" s="247"/>
    </row>
    <row r="11" spans="1:16" s="2" customFormat="1" x14ac:dyDescent="0.25">
      <c r="A11" s="240"/>
      <c r="B11" s="244"/>
      <c r="C11" s="242"/>
      <c r="D11" s="95" t="s">
        <v>205</v>
      </c>
      <c r="E11" s="65">
        <v>3</v>
      </c>
      <c r="F11" s="65">
        <v>1</v>
      </c>
      <c r="G11" s="65"/>
      <c r="H11" s="65"/>
      <c r="I11" s="65"/>
      <c r="J11" s="65"/>
      <c r="K11" s="65" t="s">
        <v>39</v>
      </c>
      <c r="L11" s="24"/>
      <c r="M11" s="59"/>
      <c r="N11" s="24"/>
      <c r="O11" s="26"/>
      <c r="P11" s="44">
        <f>E11*F11*ROUND(O11, 2)</f>
        <v>0</v>
      </c>
    </row>
    <row r="12" spans="1:16" s="2" customFormat="1" x14ac:dyDescent="0.25">
      <c r="A12" s="240"/>
      <c r="B12" s="244"/>
      <c r="C12" s="242"/>
      <c r="D12" s="95" t="s">
        <v>206</v>
      </c>
      <c r="E12" s="65">
        <v>1</v>
      </c>
      <c r="F12" s="65">
        <v>1</v>
      </c>
      <c r="G12" s="24"/>
      <c r="H12" s="24"/>
      <c r="I12" s="24"/>
      <c r="J12" s="24"/>
      <c r="K12" s="24"/>
      <c r="L12" s="24" t="s">
        <v>39</v>
      </c>
      <c r="M12" s="59"/>
      <c r="N12" s="24"/>
      <c r="O12" s="26"/>
      <c r="P12" s="44">
        <f>E12*F12*ROUND(O12, 2)</f>
        <v>0</v>
      </c>
    </row>
    <row r="13" spans="1:16" s="2" customFormat="1" x14ac:dyDescent="0.2">
      <c r="A13" s="240"/>
      <c r="B13" s="244"/>
      <c r="C13" s="242"/>
      <c r="D13" s="67" t="s">
        <v>207</v>
      </c>
      <c r="E13" s="65">
        <v>12</v>
      </c>
      <c r="F13" s="65">
        <v>1</v>
      </c>
      <c r="G13" s="24"/>
      <c r="H13" s="24"/>
      <c r="I13" s="24"/>
      <c r="J13" s="24" t="s">
        <v>39</v>
      </c>
      <c r="K13" s="24"/>
      <c r="L13" s="24"/>
      <c r="M13" s="59"/>
      <c r="N13" s="24"/>
      <c r="O13" s="246" t="s">
        <v>40</v>
      </c>
      <c r="P13" s="247"/>
    </row>
    <row r="14" spans="1:16" s="2" customFormat="1" x14ac:dyDescent="0.25">
      <c r="A14" s="240"/>
      <c r="B14" s="244"/>
      <c r="C14" s="242" t="s">
        <v>93</v>
      </c>
      <c r="D14" s="57" t="s">
        <v>94</v>
      </c>
      <c r="E14" s="65">
        <v>1</v>
      </c>
      <c r="F14" s="65">
        <v>1</v>
      </c>
      <c r="G14" s="24"/>
      <c r="H14" s="24"/>
      <c r="I14" s="24"/>
      <c r="J14" s="24"/>
      <c r="K14" s="24"/>
      <c r="L14" s="24" t="s">
        <v>39</v>
      </c>
      <c r="M14" s="59"/>
      <c r="N14" s="24"/>
      <c r="O14" s="246" t="s">
        <v>40</v>
      </c>
      <c r="P14" s="247"/>
    </row>
    <row r="15" spans="1:16" s="2" customFormat="1" x14ac:dyDescent="0.2">
      <c r="A15" s="240"/>
      <c r="B15" s="244"/>
      <c r="C15" s="242"/>
      <c r="D15" s="68" t="s">
        <v>191</v>
      </c>
      <c r="E15" s="65">
        <v>1</v>
      </c>
      <c r="F15" s="65">
        <v>1</v>
      </c>
      <c r="G15" s="24"/>
      <c r="H15" s="24"/>
      <c r="I15" s="24"/>
      <c r="J15" s="24"/>
      <c r="K15" s="24"/>
      <c r="L15" s="24" t="s">
        <v>39</v>
      </c>
      <c r="M15" s="59"/>
      <c r="N15" s="24"/>
      <c r="O15" s="246" t="s">
        <v>40</v>
      </c>
      <c r="P15" s="247"/>
    </row>
    <row r="16" spans="1:16" s="2" customFormat="1" ht="15" customHeight="1" thickBot="1" x14ac:dyDescent="0.25">
      <c r="A16" s="264"/>
      <c r="B16" s="268"/>
      <c r="C16" s="270"/>
      <c r="D16" s="69" t="s">
        <v>192</v>
      </c>
      <c r="E16" s="54">
        <v>1</v>
      </c>
      <c r="F16" s="54">
        <v>1</v>
      </c>
      <c r="G16" s="34"/>
      <c r="H16" s="34"/>
      <c r="I16" s="34"/>
      <c r="J16" s="34"/>
      <c r="K16" s="34"/>
      <c r="L16" s="34" t="s">
        <v>39</v>
      </c>
      <c r="M16" s="55"/>
      <c r="N16" s="34"/>
      <c r="O16" s="265" t="s">
        <v>40</v>
      </c>
      <c r="P16" s="266"/>
    </row>
    <row r="17" spans="1:16" ht="15.75" thickBot="1" x14ac:dyDescent="0.3">
      <c r="O17" s="38" t="s">
        <v>41</v>
      </c>
      <c r="P17" s="39">
        <f>SUM(P11,P12)</f>
        <v>0</v>
      </c>
    </row>
    <row r="19" spans="1:16" ht="15.75" thickBot="1" x14ac:dyDescent="0.3"/>
    <row r="20" spans="1:16" ht="15.75" thickBot="1" x14ac:dyDescent="0.3">
      <c r="A20" s="191"/>
      <c r="B20" s="192"/>
      <c r="C20" s="192"/>
      <c r="D20" s="192"/>
      <c r="E20" s="193"/>
      <c r="F20" s="193"/>
      <c r="G20" s="193"/>
      <c r="H20" s="192"/>
      <c r="I20" s="192"/>
      <c r="J20" s="192"/>
      <c r="K20" s="192"/>
      <c r="L20" s="192"/>
      <c r="M20" s="192"/>
      <c r="N20" s="48"/>
    </row>
    <row r="21" spans="1:16" x14ac:dyDescent="0.25">
      <c r="A21" s="191"/>
      <c r="B21" s="192"/>
      <c r="C21" s="192"/>
      <c r="D21" s="192"/>
      <c r="E21" s="193"/>
      <c r="F21" s="193"/>
      <c r="G21" s="193"/>
      <c r="H21" s="192"/>
      <c r="I21" s="192"/>
      <c r="J21" s="192"/>
      <c r="K21" s="192"/>
      <c r="L21" s="192"/>
      <c r="M21" s="192"/>
    </row>
    <row r="22" spans="1:16" x14ac:dyDescent="0.25">
      <c r="A22" s="197" t="s">
        <v>433</v>
      </c>
      <c r="B22" s="197"/>
      <c r="C22" s="197"/>
      <c r="D22" s="192"/>
      <c r="E22" s="239" t="s">
        <v>430</v>
      </c>
      <c r="F22" s="239"/>
      <c r="G22" s="239"/>
      <c r="H22" s="239"/>
      <c r="I22" s="239"/>
      <c r="J22" s="239"/>
      <c r="K22" s="239"/>
      <c r="L22" s="192"/>
      <c r="M22" s="192"/>
    </row>
    <row r="23" spans="1:16" ht="30.75" customHeight="1" x14ac:dyDescent="0.25">
      <c r="A23" s="191"/>
      <c r="B23" s="192"/>
      <c r="C23" s="192"/>
      <c r="D23" s="192"/>
      <c r="E23" s="239" t="s">
        <v>431</v>
      </c>
      <c r="F23" s="239"/>
      <c r="G23" s="239"/>
      <c r="H23" s="239"/>
      <c r="I23" s="239"/>
      <c r="J23" s="239"/>
      <c r="K23" s="239"/>
      <c r="L23" s="192"/>
      <c r="M23" s="192"/>
    </row>
  </sheetData>
  <sheetProtection algorithmName="SHA-512" hashValue="d/X7LIY8HUnKF49YW1Hs/h/EYEi81wDHInNy1N+/wUTWOTd3oGXxtRoZ92IJKw1tGntGkMVhFFlsiQbNDOkH9w==" saltValue="t0035mcqP+VmgPdxRXoQLQ==" spinCount="100000" sheet="1" objects="1" scenarios="1"/>
  <mergeCells count="29">
    <mergeCell ref="G6:J6"/>
    <mergeCell ref="K6:M6"/>
    <mergeCell ref="A8:A16"/>
    <mergeCell ref="O14:P14"/>
    <mergeCell ref="O15:P15"/>
    <mergeCell ref="O16:P16"/>
    <mergeCell ref="B8:B16"/>
    <mergeCell ref="C8:C13"/>
    <mergeCell ref="C14:C16"/>
    <mergeCell ref="O8:P8"/>
    <mergeCell ref="O9:P9"/>
    <mergeCell ref="O10:P10"/>
    <mergeCell ref="O13:P13"/>
    <mergeCell ref="A22:C22"/>
    <mergeCell ref="E22:K22"/>
    <mergeCell ref="E23:K23"/>
    <mergeCell ref="O1:P1"/>
    <mergeCell ref="A1:F1"/>
    <mergeCell ref="A2:I2"/>
    <mergeCell ref="A3:I3"/>
    <mergeCell ref="A5:A7"/>
    <mergeCell ref="B5:B7"/>
    <mergeCell ref="C5:C7"/>
    <mergeCell ref="D5:D7"/>
    <mergeCell ref="E5:E7"/>
    <mergeCell ref="F5:F7"/>
    <mergeCell ref="G5:N5"/>
    <mergeCell ref="O5:O7"/>
    <mergeCell ref="P5:P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horizontalDpi="4294967295" verticalDpi="4294967295" r:id="rId1"/>
  <headerFooter>
    <oddFooter>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57"/>
  <sheetViews>
    <sheetView zoomScaleNormal="100" workbookViewId="0">
      <pane xSplit="3" ySplit="7" topLeftCell="D38" activePane="bottomRight" state="frozen"/>
      <selection pane="topRight" activeCell="D1" sqref="D1"/>
      <selection pane="bottomLeft" activeCell="A8" sqref="A8"/>
      <selection pane="bottomRight" activeCell="O50" sqref="O50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6" width="15" style="1" customWidth="1"/>
    <col min="17" max="16384" width="8.7109375" style="1"/>
  </cols>
  <sheetData>
    <row r="1" spans="1:16" ht="54.95" customHeight="1" x14ac:dyDescent="0.25">
      <c r="A1" s="226"/>
      <c r="B1" s="226"/>
      <c r="C1" s="226"/>
      <c r="D1" s="226"/>
      <c r="E1" s="226"/>
      <c r="F1" s="226"/>
      <c r="G1" s="49"/>
      <c r="H1" s="49"/>
      <c r="I1" s="49"/>
      <c r="J1" s="49"/>
      <c r="K1" s="49"/>
      <c r="L1" s="49"/>
      <c r="M1" s="49"/>
      <c r="N1" s="49"/>
      <c r="O1" s="213" t="s">
        <v>407</v>
      </c>
      <c r="P1" s="213"/>
    </row>
    <row r="2" spans="1:16" ht="15" customHeight="1" x14ac:dyDescent="0.25">
      <c r="A2" s="225" t="s">
        <v>208</v>
      </c>
      <c r="B2" s="225"/>
      <c r="C2" s="225"/>
      <c r="D2" s="225"/>
      <c r="E2" s="225"/>
      <c r="F2" s="225"/>
      <c r="G2" s="225"/>
      <c r="H2" s="225"/>
      <c r="I2" s="225"/>
    </row>
    <row r="3" spans="1:16" ht="15" customHeight="1" x14ac:dyDescent="0.25">
      <c r="A3" s="225" t="s">
        <v>13</v>
      </c>
      <c r="B3" s="225"/>
      <c r="C3" s="225"/>
      <c r="D3" s="225"/>
      <c r="E3" s="225"/>
      <c r="F3" s="225"/>
      <c r="G3" s="225"/>
      <c r="H3" s="225"/>
      <c r="I3" s="225"/>
    </row>
    <row r="4" spans="1:16" ht="15" customHeight="1" thickBot="1" x14ac:dyDescent="0.3"/>
    <row r="5" spans="1:16" x14ac:dyDescent="0.25">
      <c r="A5" s="227" t="s">
        <v>8</v>
      </c>
      <c r="B5" s="230" t="s">
        <v>0</v>
      </c>
      <c r="C5" s="230" t="s">
        <v>1</v>
      </c>
      <c r="D5" s="230" t="s">
        <v>2</v>
      </c>
      <c r="E5" s="227" t="s">
        <v>3</v>
      </c>
      <c r="F5" s="227" t="s">
        <v>25</v>
      </c>
      <c r="G5" s="233" t="s">
        <v>26</v>
      </c>
      <c r="H5" s="234"/>
      <c r="I5" s="234"/>
      <c r="J5" s="234"/>
      <c r="K5" s="234"/>
      <c r="L5" s="234"/>
      <c r="M5" s="234"/>
      <c r="N5" s="235"/>
      <c r="O5" s="227" t="s">
        <v>27</v>
      </c>
      <c r="P5" s="227" t="s">
        <v>28</v>
      </c>
    </row>
    <row r="6" spans="1:16" x14ac:dyDescent="0.25">
      <c r="A6" s="228"/>
      <c r="B6" s="228"/>
      <c r="C6" s="228"/>
      <c r="D6" s="228"/>
      <c r="E6" s="231"/>
      <c r="F6" s="231"/>
      <c r="G6" s="245" t="s">
        <v>29</v>
      </c>
      <c r="H6" s="241"/>
      <c r="I6" s="241"/>
      <c r="J6" s="241"/>
      <c r="K6" s="241" t="s">
        <v>30</v>
      </c>
      <c r="L6" s="241"/>
      <c r="M6" s="241"/>
      <c r="N6" s="164" t="s">
        <v>31</v>
      </c>
      <c r="O6" s="231"/>
      <c r="P6" s="231"/>
    </row>
    <row r="7" spans="1:16" ht="60" customHeight="1" thickBot="1" x14ac:dyDescent="0.3">
      <c r="A7" s="228"/>
      <c r="B7" s="228"/>
      <c r="C7" s="228"/>
      <c r="D7" s="228"/>
      <c r="E7" s="231"/>
      <c r="F7" s="231"/>
      <c r="G7" s="172" t="s">
        <v>32</v>
      </c>
      <c r="H7" s="173" t="s">
        <v>33</v>
      </c>
      <c r="I7" s="174" t="s">
        <v>34</v>
      </c>
      <c r="J7" s="174" t="s">
        <v>50</v>
      </c>
      <c r="K7" s="174" t="s">
        <v>35</v>
      </c>
      <c r="L7" s="174" t="s">
        <v>36</v>
      </c>
      <c r="M7" s="174" t="s">
        <v>37</v>
      </c>
      <c r="N7" s="175" t="s">
        <v>38</v>
      </c>
      <c r="O7" s="231"/>
      <c r="P7" s="231"/>
    </row>
    <row r="8" spans="1:16" s="2" customFormat="1" x14ac:dyDescent="0.25">
      <c r="A8" s="263">
        <v>1</v>
      </c>
      <c r="B8" s="273" t="s">
        <v>209</v>
      </c>
      <c r="C8" s="269" t="s">
        <v>210</v>
      </c>
      <c r="D8" s="51" t="s">
        <v>211</v>
      </c>
      <c r="E8" s="52">
        <v>365</v>
      </c>
      <c r="F8" s="52">
        <v>1</v>
      </c>
      <c r="G8" s="30" t="s">
        <v>39</v>
      </c>
      <c r="H8" s="30"/>
      <c r="I8" s="30"/>
      <c r="J8" s="30"/>
      <c r="K8" s="30"/>
      <c r="L8" s="30"/>
      <c r="M8" s="53"/>
      <c r="N8" s="30"/>
      <c r="O8" s="271" t="s">
        <v>40</v>
      </c>
      <c r="P8" s="272"/>
    </row>
    <row r="9" spans="1:16" s="2" customFormat="1" ht="15" customHeight="1" x14ac:dyDescent="0.25">
      <c r="A9" s="240"/>
      <c r="B9" s="274"/>
      <c r="C9" s="242"/>
      <c r="D9" s="57" t="s">
        <v>212</v>
      </c>
      <c r="E9" s="65">
        <v>2</v>
      </c>
      <c r="F9" s="65">
        <v>5</v>
      </c>
      <c r="G9" s="24"/>
      <c r="H9" s="24"/>
      <c r="I9" s="24"/>
      <c r="J9" s="24"/>
      <c r="K9" s="24"/>
      <c r="L9" s="24" t="s">
        <v>39</v>
      </c>
      <c r="M9" s="59" t="s">
        <v>39</v>
      </c>
      <c r="N9" s="24"/>
      <c r="O9" s="26"/>
      <c r="P9" s="44">
        <f>E9*F9*ROUND(O9, 2)</f>
        <v>0</v>
      </c>
    </row>
    <row r="10" spans="1:16" s="2" customFormat="1" x14ac:dyDescent="0.25">
      <c r="A10" s="240"/>
      <c r="B10" s="274"/>
      <c r="C10" s="242"/>
      <c r="D10" s="57" t="s">
        <v>213</v>
      </c>
      <c r="E10" s="65">
        <v>2</v>
      </c>
      <c r="F10" s="65">
        <v>5</v>
      </c>
      <c r="G10" s="24"/>
      <c r="H10" s="24"/>
      <c r="I10" s="24"/>
      <c r="J10" s="24"/>
      <c r="K10" s="24"/>
      <c r="L10" s="24" t="s">
        <v>39</v>
      </c>
      <c r="M10" s="59" t="s">
        <v>39</v>
      </c>
      <c r="N10" s="24"/>
      <c r="O10" s="26"/>
      <c r="P10" s="44">
        <f>E10*F10*ROUND(O10, 2)</f>
        <v>0</v>
      </c>
    </row>
    <row r="11" spans="1:16" s="2" customFormat="1" x14ac:dyDescent="0.25">
      <c r="A11" s="240"/>
      <c r="B11" s="274"/>
      <c r="C11" s="242"/>
      <c r="D11" s="57" t="s">
        <v>214</v>
      </c>
      <c r="E11" s="65">
        <v>2</v>
      </c>
      <c r="F11" s="65">
        <v>6</v>
      </c>
      <c r="G11" s="24"/>
      <c r="H11" s="24"/>
      <c r="I11" s="24"/>
      <c r="J11" s="24"/>
      <c r="K11" s="24"/>
      <c r="L11" s="24" t="s">
        <v>39</v>
      </c>
      <c r="M11" s="59" t="s">
        <v>39</v>
      </c>
      <c r="N11" s="24"/>
      <c r="O11" s="26"/>
      <c r="P11" s="44">
        <f t="shared" ref="P11:P28" si="0">E11*F11*ROUND(O11, 2)</f>
        <v>0</v>
      </c>
    </row>
    <row r="12" spans="1:16" s="2" customFormat="1" x14ac:dyDescent="0.25">
      <c r="A12" s="240"/>
      <c r="B12" s="274"/>
      <c r="C12" s="242"/>
      <c r="D12" s="57" t="s">
        <v>215</v>
      </c>
      <c r="E12" s="65">
        <v>2</v>
      </c>
      <c r="F12" s="65">
        <v>1</v>
      </c>
      <c r="G12" s="24"/>
      <c r="H12" s="24"/>
      <c r="I12" s="24"/>
      <c r="J12" s="24"/>
      <c r="K12" s="24"/>
      <c r="L12" s="24" t="s">
        <v>39</v>
      </c>
      <c r="M12" s="59" t="s">
        <v>39</v>
      </c>
      <c r="N12" s="24"/>
      <c r="O12" s="26"/>
      <c r="P12" s="44">
        <f t="shared" si="0"/>
        <v>0</v>
      </c>
    </row>
    <row r="13" spans="1:16" s="2" customFormat="1" x14ac:dyDescent="0.25">
      <c r="A13" s="240"/>
      <c r="B13" s="274"/>
      <c r="C13" s="242"/>
      <c r="D13" s="57" t="s">
        <v>216</v>
      </c>
      <c r="E13" s="65">
        <v>2</v>
      </c>
      <c r="F13" s="65">
        <v>1</v>
      </c>
      <c r="G13" s="24"/>
      <c r="H13" s="24"/>
      <c r="I13" s="24"/>
      <c r="J13" s="24"/>
      <c r="K13" s="24"/>
      <c r="L13" s="24" t="s">
        <v>39</v>
      </c>
      <c r="M13" s="59" t="s">
        <v>39</v>
      </c>
      <c r="N13" s="24"/>
      <c r="O13" s="26"/>
      <c r="P13" s="44">
        <f t="shared" si="0"/>
        <v>0</v>
      </c>
    </row>
    <row r="14" spans="1:16" s="2" customFormat="1" x14ac:dyDescent="0.25">
      <c r="A14" s="240"/>
      <c r="B14" s="274"/>
      <c r="C14" s="242"/>
      <c r="D14" s="57" t="s">
        <v>217</v>
      </c>
      <c r="E14" s="65">
        <v>2</v>
      </c>
      <c r="F14" s="65">
        <v>3</v>
      </c>
      <c r="G14" s="24"/>
      <c r="H14" s="24"/>
      <c r="I14" s="24"/>
      <c r="J14" s="24"/>
      <c r="K14" s="24"/>
      <c r="L14" s="24" t="s">
        <v>39</v>
      </c>
      <c r="M14" s="59" t="s">
        <v>39</v>
      </c>
      <c r="N14" s="24"/>
      <c r="O14" s="26"/>
      <c r="P14" s="44">
        <f t="shared" si="0"/>
        <v>0</v>
      </c>
    </row>
    <row r="15" spans="1:16" s="2" customFormat="1" x14ac:dyDescent="0.25">
      <c r="A15" s="240"/>
      <c r="B15" s="274"/>
      <c r="C15" s="242"/>
      <c r="D15" s="57" t="s">
        <v>218</v>
      </c>
      <c r="E15" s="65">
        <v>2</v>
      </c>
      <c r="F15" s="65">
        <v>15</v>
      </c>
      <c r="G15" s="24"/>
      <c r="H15" s="24"/>
      <c r="I15" s="24"/>
      <c r="J15" s="24"/>
      <c r="K15" s="24"/>
      <c r="L15" s="24" t="s">
        <v>39</v>
      </c>
      <c r="M15" s="59" t="s">
        <v>39</v>
      </c>
      <c r="N15" s="24"/>
      <c r="O15" s="26"/>
      <c r="P15" s="44">
        <f t="shared" si="0"/>
        <v>0</v>
      </c>
    </row>
    <row r="16" spans="1:16" s="2" customFormat="1" x14ac:dyDescent="0.25">
      <c r="A16" s="240"/>
      <c r="B16" s="274"/>
      <c r="C16" s="242"/>
      <c r="D16" s="57" t="s">
        <v>219</v>
      </c>
      <c r="E16" s="65">
        <v>2</v>
      </c>
      <c r="F16" s="65">
        <v>1</v>
      </c>
      <c r="G16" s="24"/>
      <c r="H16" s="24"/>
      <c r="I16" s="24"/>
      <c r="J16" s="24"/>
      <c r="K16" s="24"/>
      <c r="L16" s="24" t="s">
        <v>39</v>
      </c>
      <c r="M16" s="59" t="s">
        <v>39</v>
      </c>
      <c r="N16" s="24"/>
      <c r="O16" s="26"/>
      <c r="P16" s="44">
        <f t="shared" si="0"/>
        <v>0</v>
      </c>
    </row>
    <row r="17" spans="1:16" s="2" customFormat="1" x14ac:dyDescent="0.25">
      <c r="A17" s="240"/>
      <c r="B17" s="274"/>
      <c r="C17" s="242"/>
      <c r="D17" s="57" t="s">
        <v>220</v>
      </c>
      <c r="E17" s="65">
        <v>2</v>
      </c>
      <c r="F17" s="65">
        <v>11</v>
      </c>
      <c r="G17" s="24"/>
      <c r="H17" s="24"/>
      <c r="I17" s="24"/>
      <c r="J17" s="24"/>
      <c r="K17" s="24"/>
      <c r="L17" s="24" t="s">
        <v>39</v>
      </c>
      <c r="M17" s="59" t="s">
        <v>39</v>
      </c>
      <c r="N17" s="24"/>
      <c r="O17" s="26"/>
      <c r="P17" s="44">
        <f t="shared" si="0"/>
        <v>0</v>
      </c>
    </row>
    <row r="18" spans="1:16" s="2" customFormat="1" ht="15" customHeight="1" x14ac:dyDescent="0.25">
      <c r="A18" s="240"/>
      <c r="B18" s="274"/>
      <c r="C18" s="242"/>
      <c r="D18" s="57" t="s">
        <v>221</v>
      </c>
      <c r="E18" s="65">
        <v>2</v>
      </c>
      <c r="F18" s="65">
        <v>1</v>
      </c>
      <c r="G18" s="24"/>
      <c r="H18" s="24"/>
      <c r="I18" s="24"/>
      <c r="J18" s="24"/>
      <c r="K18" s="24"/>
      <c r="L18" s="24" t="s">
        <v>39</v>
      </c>
      <c r="M18" s="59" t="s">
        <v>39</v>
      </c>
      <c r="N18" s="24"/>
      <c r="O18" s="26"/>
      <c r="P18" s="44">
        <f t="shared" si="0"/>
        <v>0</v>
      </c>
    </row>
    <row r="19" spans="1:16" s="2" customFormat="1" ht="15" customHeight="1" x14ac:dyDescent="0.25">
      <c r="A19" s="240"/>
      <c r="B19" s="274"/>
      <c r="C19" s="242"/>
      <c r="D19" s="57" t="s">
        <v>222</v>
      </c>
      <c r="E19" s="65">
        <v>2</v>
      </c>
      <c r="F19" s="65">
        <v>11</v>
      </c>
      <c r="G19" s="24"/>
      <c r="H19" s="24"/>
      <c r="I19" s="24"/>
      <c r="J19" s="24"/>
      <c r="K19" s="24"/>
      <c r="L19" s="24" t="s">
        <v>39</v>
      </c>
      <c r="M19" s="59" t="s">
        <v>39</v>
      </c>
      <c r="N19" s="24"/>
      <c r="O19" s="26"/>
      <c r="P19" s="44">
        <f t="shared" si="0"/>
        <v>0</v>
      </c>
    </row>
    <row r="20" spans="1:16" s="2" customFormat="1" ht="15" customHeight="1" x14ac:dyDescent="0.25">
      <c r="A20" s="240"/>
      <c r="B20" s="274"/>
      <c r="C20" s="242"/>
      <c r="D20" s="57" t="s">
        <v>223</v>
      </c>
      <c r="E20" s="65">
        <v>2</v>
      </c>
      <c r="F20" s="65">
        <v>1</v>
      </c>
      <c r="G20" s="24"/>
      <c r="H20" s="24"/>
      <c r="I20" s="24"/>
      <c r="J20" s="24"/>
      <c r="K20" s="24"/>
      <c r="L20" s="24" t="s">
        <v>39</v>
      </c>
      <c r="M20" s="59" t="s">
        <v>39</v>
      </c>
      <c r="N20" s="24"/>
      <c r="O20" s="26"/>
      <c r="P20" s="44">
        <f t="shared" si="0"/>
        <v>0</v>
      </c>
    </row>
    <row r="21" spans="1:16" s="11" customFormat="1" x14ac:dyDescent="0.25">
      <c r="A21" s="240"/>
      <c r="B21" s="274"/>
      <c r="C21" s="242"/>
      <c r="D21" s="57" t="s">
        <v>224</v>
      </c>
      <c r="E21" s="65">
        <v>2</v>
      </c>
      <c r="F21" s="65">
        <v>1</v>
      </c>
      <c r="G21" s="24"/>
      <c r="H21" s="24"/>
      <c r="I21" s="24"/>
      <c r="J21" s="24"/>
      <c r="K21" s="24"/>
      <c r="L21" s="24" t="s">
        <v>39</v>
      </c>
      <c r="M21" s="59" t="s">
        <v>39</v>
      </c>
      <c r="N21" s="24"/>
      <c r="O21" s="26"/>
      <c r="P21" s="44">
        <f t="shared" si="0"/>
        <v>0</v>
      </c>
    </row>
    <row r="22" spans="1:16" s="2" customFormat="1" x14ac:dyDescent="0.25">
      <c r="A22" s="240"/>
      <c r="B22" s="274"/>
      <c r="C22" s="242"/>
      <c r="D22" s="57" t="s">
        <v>225</v>
      </c>
      <c r="E22" s="65">
        <v>2</v>
      </c>
      <c r="F22" s="65">
        <v>8</v>
      </c>
      <c r="G22" s="24"/>
      <c r="H22" s="24"/>
      <c r="I22" s="24"/>
      <c r="J22" s="24"/>
      <c r="K22" s="24"/>
      <c r="L22" s="24" t="s">
        <v>39</v>
      </c>
      <c r="M22" s="59" t="s">
        <v>39</v>
      </c>
      <c r="N22" s="24"/>
      <c r="O22" s="26"/>
      <c r="P22" s="44">
        <f t="shared" si="0"/>
        <v>0</v>
      </c>
    </row>
    <row r="23" spans="1:16" s="2" customFormat="1" x14ac:dyDescent="0.25">
      <c r="A23" s="240"/>
      <c r="B23" s="274"/>
      <c r="C23" s="242"/>
      <c r="D23" s="57" t="s">
        <v>226</v>
      </c>
      <c r="E23" s="65">
        <v>2</v>
      </c>
      <c r="F23" s="65">
        <v>12</v>
      </c>
      <c r="G23" s="24"/>
      <c r="H23" s="24"/>
      <c r="I23" s="24"/>
      <c r="J23" s="24"/>
      <c r="K23" s="24"/>
      <c r="L23" s="24" t="s">
        <v>39</v>
      </c>
      <c r="M23" s="59" t="s">
        <v>39</v>
      </c>
      <c r="N23" s="24"/>
      <c r="O23" s="26"/>
      <c r="P23" s="44">
        <f t="shared" si="0"/>
        <v>0</v>
      </c>
    </row>
    <row r="24" spans="1:16" s="2" customFormat="1" x14ac:dyDescent="0.25">
      <c r="A24" s="240"/>
      <c r="B24" s="274"/>
      <c r="C24" s="242"/>
      <c r="D24" s="57" t="s">
        <v>227</v>
      </c>
      <c r="E24" s="65">
        <v>2</v>
      </c>
      <c r="F24" s="65">
        <v>3</v>
      </c>
      <c r="G24" s="24"/>
      <c r="H24" s="24"/>
      <c r="I24" s="24"/>
      <c r="J24" s="24"/>
      <c r="K24" s="24"/>
      <c r="L24" s="24" t="s">
        <v>39</v>
      </c>
      <c r="M24" s="59" t="s">
        <v>39</v>
      </c>
      <c r="N24" s="24"/>
      <c r="O24" s="26"/>
      <c r="P24" s="44">
        <f t="shared" si="0"/>
        <v>0</v>
      </c>
    </row>
    <row r="25" spans="1:16" s="2" customFormat="1" x14ac:dyDescent="0.25">
      <c r="A25" s="240"/>
      <c r="B25" s="274"/>
      <c r="C25" s="242"/>
      <c r="D25" s="57" t="s">
        <v>228</v>
      </c>
      <c r="E25" s="65">
        <v>2</v>
      </c>
      <c r="F25" s="65">
        <v>1</v>
      </c>
      <c r="G25" s="24"/>
      <c r="H25" s="24"/>
      <c r="I25" s="24"/>
      <c r="J25" s="24"/>
      <c r="K25" s="24"/>
      <c r="L25" s="24" t="s">
        <v>39</v>
      </c>
      <c r="M25" s="59" t="s">
        <v>39</v>
      </c>
      <c r="N25" s="24"/>
      <c r="O25" s="26"/>
      <c r="P25" s="44">
        <f t="shared" si="0"/>
        <v>0</v>
      </c>
    </row>
    <row r="26" spans="1:16" s="2" customFormat="1" x14ac:dyDescent="0.25">
      <c r="A26" s="240"/>
      <c r="B26" s="274"/>
      <c r="C26" s="242"/>
      <c r="D26" s="57" t="s">
        <v>229</v>
      </c>
      <c r="E26" s="65">
        <v>2</v>
      </c>
      <c r="F26" s="65">
        <v>1</v>
      </c>
      <c r="G26" s="24"/>
      <c r="H26" s="24"/>
      <c r="I26" s="24"/>
      <c r="J26" s="24"/>
      <c r="K26" s="24"/>
      <c r="L26" s="24" t="s">
        <v>39</v>
      </c>
      <c r="M26" s="59" t="s">
        <v>39</v>
      </c>
      <c r="N26" s="24"/>
      <c r="O26" s="26"/>
      <c r="P26" s="44">
        <f t="shared" si="0"/>
        <v>0</v>
      </c>
    </row>
    <row r="27" spans="1:16" s="2" customFormat="1" x14ac:dyDescent="0.25">
      <c r="A27" s="240"/>
      <c r="B27" s="274"/>
      <c r="C27" s="242"/>
      <c r="D27" s="57" t="s">
        <v>230</v>
      </c>
      <c r="E27" s="65">
        <v>2</v>
      </c>
      <c r="F27" s="65">
        <v>2</v>
      </c>
      <c r="G27" s="24"/>
      <c r="H27" s="24"/>
      <c r="I27" s="24"/>
      <c r="J27" s="24"/>
      <c r="K27" s="24"/>
      <c r="L27" s="24" t="s">
        <v>39</v>
      </c>
      <c r="M27" s="59" t="s">
        <v>39</v>
      </c>
      <c r="N27" s="24"/>
      <c r="O27" s="26"/>
      <c r="P27" s="44">
        <f t="shared" si="0"/>
        <v>0</v>
      </c>
    </row>
    <row r="28" spans="1:16" s="2" customFormat="1" x14ac:dyDescent="0.25">
      <c r="A28" s="240"/>
      <c r="B28" s="274"/>
      <c r="C28" s="242"/>
      <c r="D28" s="57" t="s">
        <v>231</v>
      </c>
      <c r="E28" s="65">
        <v>2</v>
      </c>
      <c r="F28" s="65">
        <v>2</v>
      </c>
      <c r="G28" s="24"/>
      <c r="H28" s="24"/>
      <c r="I28" s="24"/>
      <c r="J28" s="24"/>
      <c r="K28" s="24"/>
      <c r="L28" s="24" t="s">
        <v>39</v>
      </c>
      <c r="M28" s="59" t="s">
        <v>39</v>
      </c>
      <c r="N28" s="24"/>
      <c r="O28" s="26"/>
      <c r="P28" s="44">
        <f t="shared" si="0"/>
        <v>0</v>
      </c>
    </row>
    <row r="29" spans="1:16" s="2" customFormat="1" x14ac:dyDescent="0.25">
      <c r="A29" s="240"/>
      <c r="B29" s="274"/>
      <c r="C29" s="242"/>
      <c r="D29" s="57" t="s">
        <v>232</v>
      </c>
      <c r="E29" s="65">
        <v>2</v>
      </c>
      <c r="F29" s="65">
        <v>6</v>
      </c>
      <c r="G29" s="24"/>
      <c r="H29" s="24"/>
      <c r="I29" s="24"/>
      <c r="J29" s="24"/>
      <c r="K29" s="24"/>
      <c r="L29" s="24" t="s">
        <v>39</v>
      </c>
      <c r="M29" s="59" t="s">
        <v>39</v>
      </c>
      <c r="N29" s="24"/>
      <c r="O29" s="26"/>
      <c r="P29" s="33">
        <f t="shared" ref="P29:P38" si="1">E29*F29*ROUND(O29, 2)</f>
        <v>0</v>
      </c>
    </row>
    <row r="30" spans="1:16" s="2" customFormat="1" x14ac:dyDescent="0.25">
      <c r="A30" s="240"/>
      <c r="B30" s="274"/>
      <c r="C30" s="242"/>
      <c r="D30" s="57" t="s">
        <v>233</v>
      </c>
      <c r="E30" s="65">
        <v>2</v>
      </c>
      <c r="F30" s="65">
        <v>1</v>
      </c>
      <c r="G30" s="24"/>
      <c r="H30" s="24"/>
      <c r="I30" s="24"/>
      <c r="J30" s="24"/>
      <c r="K30" s="24"/>
      <c r="L30" s="24" t="s">
        <v>39</v>
      </c>
      <c r="M30" s="59" t="s">
        <v>39</v>
      </c>
      <c r="N30" s="24"/>
      <c r="O30" s="26"/>
      <c r="P30" s="33">
        <f t="shared" si="1"/>
        <v>0</v>
      </c>
    </row>
    <row r="31" spans="1:16" s="2" customFormat="1" x14ac:dyDescent="0.25">
      <c r="A31" s="240"/>
      <c r="B31" s="274"/>
      <c r="C31" s="242"/>
      <c r="D31" s="57" t="s">
        <v>234</v>
      </c>
      <c r="E31" s="65">
        <v>2</v>
      </c>
      <c r="F31" s="65">
        <v>1</v>
      </c>
      <c r="G31" s="24"/>
      <c r="H31" s="24"/>
      <c r="I31" s="24"/>
      <c r="J31" s="24"/>
      <c r="K31" s="24"/>
      <c r="L31" s="24" t="s">
        <v>39</v>
      </c>
      <c r="M31" s="59" t="s">
        <v>39</v>
      </c>
      <c r="N31" s="24"/>
      <c r="O31" s="26"/>
      <c r="P31" s="33">
        <f t="shared" si="1"/>
        <v>0</v>
      </c>
    </row>
    <row r="32" spans="1:16" s="2" customFormat="1" x14ac:dyDescent="0.25">
      <c r="A32" s="240"/>
      <c r="B32" s="274"/>
      <c r="C32" s="242"/>
      <c r="D32" s="57" t="s">
        <v>235</v>
      </c>
      <c r="E32" s="65">
        <v>2</v>
      </c>
      <c r="F32" s="65">
        <v>4</v>
      </c>
      <c r="G32" s="24"/>
      <c r="H32" s="24"/>
      <c r="I32" s="24"/>
      <c r="J32" s="24"/>
      <c r="K32" s="24"/>
      <c r="L32" s="24" t="s">
        <v>39</v>
      </c>
      <c r="M32" s="59" t="s">
        <v>39</v>
      </c>
      <c r="N32" s="24"/>
      <c r="O32" s="26"/>
      <c r="P32" s="33">
        <f t="shared" si="1"/>
        <v>0</v>
      </c>
    </row>
    <row r="33" spans="1:16" s="2" customFormat="1" ht="15" customHeight="1" x14ac:dyDescent="0.25">
      <c r="A33" s="240"/>
      <c r="B33" s="274"/>
      <c r="C33" s="242"/>
      <c r="D33" s="70" t="s">
        <v>236</v>
      </c>
      <c r="E33" s="65">
        <v>2</v>
      </c>
      <c r="F33" s="24">
        <v>1</v>
      </c>
      <c r="G33" s="24"/>
      <c r="H33" s="24"/>
      <c r="I33" s="24"/>
      <c r="J33" s="24"/>
      <c r="K33" s="24"/>
      <c r="L33" s="24" t="s">
        <v>39</v>
      </c>
      <c r="M33" s="59" t="s">
        <v>39</v>
      </c>
      <c r="N33" s="24"/>
      <c r="O33" s="26"/>
      <c r="P33" s="33">
        <f t="shared" si="1"/>
        <v>0</v>
      </c>
    </row>
    <row r="34" spans="1:16" s="2" customFormat="1" x14ac:dyDescent="0.2">
      <c r="A34" s="240"/>
      <c r="B34" s="274"/>
      <c r="C34" s="252" t="s">
        <v>237</v>
      </c>
      <c r="D34" s="71" t="s">
        <v>214</v>
      </c>
      <c r="E34" s="65">
        <v>2</v>
      </c>
      <c r="F34" s="65">
        <v>1</v>
      </c>
      <c r="G34" s="24"/>
      <c r="H34" s="24"/>
      <c r="I34" s="24"/>
      <c r="J34" s="24"/>
      <c r="K34" s="24"/>
      <c r="L34" s="24" t="s">
        <v>39</v>
      </c>
      <c r="M34" s="59" t="s">
        <v>39</v>
      </c>
      <c r="N34" s="24"/>
      <c r="O34" s="26"/>
      <c r="P34" s="33">
        <f t="shared" si="1"/>
        <v>0</v>
      </c>
    </row>
    <row r="35" spans="1:16" s="2" customFormat="1" x14ac:dyDescent="0.2">
      <c r="A35" s="240"/>
      <c r="B35" s="274"/>
      <c r="C35" s="252"/>
      <c r="D35" s="71" t="s">
        <v>238</v>
      </c>
      <c r="E35" s="65">
        <v>2</v>
      </c>
      <c r="F35" s="65">
        <v>1</v>
      </c>
      <c r="G35" s="24"/>
      <c r="H35" s="24"/>
      <c r="I35" s="24"/>
      <c r="J35" s="24"/>
      <c r="K35" s="24"/>
      <c r="L35" s="24" t="s">
        <v>39</v>
      </c>
      <c r="M35" s="59" t="s">
        <v>39</v>
      </c>
      <c r="N35" s="24"/>
      <c r="O35" s="26"/>
      <c r="P35" s="33">
        <f t="shared" si="1"/>
        <v>0</v>
      </c>
    </row>
    <row r="36" spans="1:16" s="2" customFormat="1" ht="15" customHeight="1" x14ac:dyDescent="0.2">
      <c r="A36" s="240"/>
      <c r="B36" s="274"/>
      <c r="C36" s="252"/>
      <c r="D36" s="72" t="s">
        <v>239</v>
      </c>
      <c r="E36" s="65">
        <v>2</v>
      </c>
      <c r="F36" s="65">
        <v>1</v>
      </c>
      <c r="G36" s="24"/>
      <c r="H36" s="24"/>
      <c r="I36" s="24"/>
      <c r="J36" s="24"/>
      <c r="K36" s="24"/>
      <c r="L36" s="24" t="s">
        <v>39</v>
      </c>
      <c r="M36" s="59" t="s">
        <v>39</v>
      </c>
      <c r="N36" s="24"/>
      <c r="O36" s="26"/>
      <c r="P36" s="33">
        <f t="shared" si="1"/>
        <v>0</v>
      </c>
    </row>
    <row r="37" spans="1:16" s="2" customFormat="1" ht="15" customHeight="1" x14ac:dyDescent="0.2">
      <c r="A37" s="240"/>
      <c r="B37" s="274"/>
      <c r="C37" s="252"/>
      <c r="D37" s="71" t="s">
        <v>217</v>
      </c>
      <c r="E37" s="65">
        <v>2</v>
      </c>
      <c r="F37" s="65">
        <v>1</v>
      </c>
      <c r="G37" s="24"/>
      <c r="H37" s="24"/>
      <c r="I37" s="24"/>
      <c r="J37" s="24"/>
      <c r="K37" s="24"/>
      <c r="L37" s="24" t="s">
        <v>39</v>
      </c>
      <c r="M37" s="59" t="s">
        <v>39</v>
      </c>
      <c r="N37" s="24"/>
      <c r="O37" s="26"/>
      <c r="P37" s="33">
        <f t="shared" si="1"/>
        <v>0</v>
      </c>
    </row>
    <row r="38" spans="1:16" s="2" customFormat="1" ht="15" customHeight="1" x14ac:dyDescent="0.2">
      <c r="A38" s="240"/>
      <c r="B38" s="274"/>
      <c r="C38" s="252"/>
      <c r="D38" s="71" t="s">
        <v>218</v>
      </c>
      <c r="E38" s="65">
        <v>2</v>
      </c>
      <c r="F38" s="65">
        <v>1</v>
      </c>
      <c r="G38" s="24"/>
      <c r="H38" s="24"/>
      <c r="I38" s="24"/>
      <c r="J38" s="24"/>
      <c r="K38" s="24"/>
      <c r="L38" s="24" t="s">
        <v>39</v>
      </c>
      <c r="M38" s="59" t="s">
        <v>39</v>
      </c>
      <c r="N38" s="24"/>
      <c r="O38" s="26"/>
      <c r="P38" s="33">
        <f t="shared" si="1"/>
        <v>0</v>
      </c>
    </row>
    <row r="39" spans="1:16" s="2" customFormat="1" x14ac:dyDescent="0.2">
      <c r="A39" s="240"/>
      <c r="B39" s="274"/>
      <c r="C39" s="252"/>
      <c r="D39" s="71" t="s">
        <v>219</v>
      </c>
      <c r="E39" s="65">
        <v>2</v>
      </c>
      <c r="F39" s="65">
        <v>1</v>
      </c>
      <c r="G39" s="24"/>
      <c r="H39" s="24"/>
      <c r="I39" s="24"/>
      <c r="J39" s="24"/>
      <c r="K39" s="24"/>
      <c r="L39" s="24" t="s">
        <v>39</v>
      </c>
      <c r="M39" s="59" t="s">
        <v>39</v>
      </c>
      <c r="N39" s="24"/>
      <c r="O39" s="26"/>
      <c r="P39" s="33">
        <f t="shared" ref="P39:P46" si="2">E39*F39*ROUND(O39, 2)</f>
        <v>0</v>
      </c>
    </row>
    <row r="40" spans="1:16" s="2" customFormat="1" ht="15" customHeight="1" x14ac:dyDescent="0.2">
      <c r="A40" s="240"/>
      <c r="B40" s="274"/>
      <c r="C40" s="252"/>
      <c r="D40" s="71" t="s">
        <v>222</v>
      </c>
      <c r="E40" s="65">
        <v>2</v>
      </c>
      <c r="F40" s="65">
        <v>1</v>
      </c>
      <c r="G40" s="24"/>
      <c r="H40" s="24"/>
      <c r="I40" s="24"/>
      <c r="J40" s="24"/>
      <c r="K40" s="24"/>
      <c r="L40" s="24" t="s">
        <v>39</v>
      </c>
      <c r="M40" s="59" t="s">
        <v>39</v>
      </c>
      <c r="N40" s="24"/>
      <c r="O40" s="26"/>
      <c r="P40" s="33">
        <f t="shared" si="2"/>
        <v>0</v>
      </c>
    </row>
    <row r="41" spans="1:16" s="2" customFormat="1" x14ac:dyDescent="0.2">
      <c r="A41" s="240"/>
      <c r="B41" s="274"/>
      <c r="C41" s="252"/>
      <c r="D41" s="71" t="s">
        <v>223</v>
      </c>
      <c r="E41" s="65">
        <v>2</v>
      </c>
      <c r="F41" s="65">
        <v>1</v>
      </c>
      <c r="G41" s="24"/>
      <c r="H41" s="24"/>
      <c r="I41" s="24"/>
      <c r="J41" s="24"/>
      <c r="K41" s="24"/>
      <c r="L41" s="24" t="s">
        <v>39</v>
      </c>
      <c r="M41" s="59" t="s">
        <v>39</v>
      </c>
      <c r="N41" s="24"/>
      <c r="O41" s="26"/>
      <c r="P41" s="33">
        <f t="shared" si="2"/>
        <v>0</v>
      </c>
    </row>
    <row r="42" spans="1:16" s="2" customFormat="1" x14ac:dyDescent="0.2">
      <c r="A42" s="240"/>
      <c r="B42" s="274"/>
      <c r="C42" s="252"/>
      <c r="D42" s="71" t="s">
        <v>240</v>
      </c>
      <c r="E42" s="65">
        <v>2</v>
      </c>
      <c r="F42" s="65">
        <v>1</v>
      </c>
      <c r="G42" s="24"/>
      <c r="H42" s="24"/>
      <c r="I42" s="24"/>
      <c r="J42" s="24"/>
      <c r="K42" s="24"/>
      <c r="L42" s="24" t="s">
        <v>39</v>
      </c>
      <c r="M42" s="59" t="s">
        <v>39</v>
      </c>
      <c r="N42" s="24"/>
      <c r="O42" s="26"/>
      <c r="P42" s="33">
        <f t="shared" si="2"/>
        <v>0</v>
      </c>
    </row>
    <row r="43" spans="1:16" s="2" customFormat="1" ht="15" customHeight="1" x14ac:dyDescent="0.25">
      <c r="A43" s="240"/>
      <c r="B43" s="274"/>
      <c r="C43" s="252" t="s">
        <v>241</v>
      </c>
      <c r="D43" s="64" t="s">
        <v>242</v>
      </c>
      <c r="E43" s="65">
        <v>2</v>
      </c>
      <c r="F43" s="65">
        <v>4</v>
      </c>
      <c r="G43" s="24"/>
      <c r="H43" s="24"/>
      <c r="I43" s="24"/>
      <c r="J43" s="24"/>
      <c r="K43" s="24"/>
      <c r="L43" s="24" t="s">
        <v>39</v>
      </c>
      <c r="M43" s="59" t="s">
        <v>39</v>
      </c>
      <c r="N43" s="24"/>
      <c r="O43" s="26"/>
      <c r="P43" s="33">
        <f t="shared" si="2"/>
        <v>0</v>
      </c>
    </row>
    <row r="44" spans="1:16" s="2" customFormat="1" x14ac:dyDescent="0.25">
      <c r="A44" s="240"/>
      <c r="B44" s="274"/>
      <c r="C44" s="252"/>
      <c r="D44" s="64" t="s">
        <v>243</v>
      </c>
      <c r="E44" s="65">
        <v>2</v>
      </c>
      <c r="F44" s="65">
        <v>4</v>
      </c>
      <c r="G44" s="24"/>
      <c r="H44" s="24"/>
      <c r="I44" s="24"/>
      <c r="J44" s="24"/>
      <c r="K44" s="24"/>
      <c r="L44" s="24" t="s">
        <v>39</v>
      </c>
      <c r="M44" s="59" t="s">
        <v>39</v>
      </c>
      <c r="N44" s="24"/>
      <c r="O44" s="26"/>
      <c r="P44" s="33">
        <f t="shared" si="2"/>
        <v>0</v>
      </c>
    </row>
    <row r="45" spans="1:16" s="2" customFormat="1" x14ac:dyDescent="0.2">
      <c r="A45" s="240"/>
      <c r="B45" s="274"/>
      <c r="C45" s="252"/>
      <c r="D45" s="71" t="s">
        <v>227</v>
      </c>
      <c r="E45" s="65">
        <v>2</v>
      </c>
      <c r="F45" s="65">
        <v>3</v>
      </c>
      <c r="G45" s="24"/>
      <c r="H45" s="24"/>
      <c r="I45" s="24"/>
      <c r="J45" s="24"/>
      <c r="K45" s="24"/>
      <c r="L45" s="24" t="s">
        <v>39</v>
      </c>
      <c r="M45" s="59" t="s">
        <v>39</v>
      </c>
      <c r="N45" s="24"/>
      <c r="O45" s="26"/>
      <c r="P45" s="33">
        <f t="shared" si="2"/>
        <v>0</v>
      </c>
    </row>
    <row r="46" spans="1:16" s="2" customFormat="1" x14ac:dyDescent="0.2">
      <c r="A46" s="240"/>
      <c r="B46" s="274"/>
      <c r="C46" s="252"/>
      <c r="D46" s="71" t="s">
        <v>244</v>
      </c>
      <c r="E46" s="65">
        <v>2</v>
      </c>
      <c r="F46" s="65">
        <v>2</v>
      </c>
      <c r="G46" s="24"/>
      <c r="H46" s="24"/>
      <c r="I46" s="24"/>
      <c r="J46" s="24"/>
      <c r="K46" s="24"/>
      <c r="L46" s="24" t="s">
        <v>39</v>
      </c>
      <c r="M46" s="59" t="s">
        <v>39</v>
      </c>
      <c r="N46" s="24"/>
      <c r="O46" s="26"/>
      <c r="P46" s="33">
        <f t="shared" si="2"/>
        <v>0</v>
      </c>
    </row>
    <row r="47" spans="1:16" s="2" customFormat="1" x14ac:dyDescent="0.25">
      <c r="A47" s="240"/>
      <c r="B47" s="274"/>
      <c r="C47" s="242" t="s">
        <v>93</v>
      </c>
      <c r="D47" s="57" t="s">
        <v>94</v>
      </c>
      <c r="E47" s="65">
        <v>1</v>
      </c>
      <c r="F47" s="65">
        <v>1</v>
      </c>
      <c r="G47" s="24"/>
      <c r="H47" s="24"/>
      <c r="I47" s="24"/>
      <c r="J47" s="24"/>
      <c r="K47" s="24"/>
      <c r="L47" s="24" t="s">
        <v>39</v>
      </c>
      <c r="M47" s="59"/>
      <c r="N47" s="24"/>
      <c r="O47" s="246" t="s">
        <v>40</v>
      </c>
      <c r="P47" s="247"/>
    </row>
    <row r="48" spans="1:16" s="2" customFormat="1" x14ac:dyDescent="0.2">
      <c r="A48" s="240"/>
      <c r="B48" s="274"/>
      <c r="C48" s="242"/>
      <c r="D48" s="68" t="s">
        <v>60</v>
      </c>
      <c r="E48" s="65">
        <v>1</v>
      </c>
      <c r="F48" s="65">
        <v>1</v>
      </c>
      <c r="G48" s="24"/>
      <c r="H48" s="24"/>
      <c r="I48" s="24"/>
      <c r="J48" s="24"/>
      <c r="K48" s="24"/>
      <c r="L48" s="24" t="s">
        <v>39</v>
      </c>
      <c r="M48" s="59"/>
      <c r="N48" s="24"/>
      <c r="O48" s="246" t="s">
        <v>40</v>
      </c>
      <c r="P48" s="247"/>
    </row>
    <row r="49" spans="1:16" s="2" customFormat="1" x14ac:dyDescent="0.2">
      <c r="A49" s="214"/>
      <c r="B49" s="275"/>
      <c r="C49" s="210"/>
      <c r="D49" s="162" t="s">
        <v>95</v>
      </c>
      <c r="E49" s="81">
        <v>1</v>
      </c>
      <c r="F49" s="81">
        <v>1</v>
      </c>
      <c r="G49" s="25"/>
      <c r="H49" s="25"/>
      <c r="I49" s="25"/>
      <c r="J49" s="25"/>
      <c r="K49" s="25"/>
      <c r="L49" s="25" t="s">
        <v>39</v>
      </c>
      <c r="M49" s="82"/>
      <c r="N49" s="25"/>
      <c r="O49" s="276" t="s">
        <v>40</v>
      </c>
      <c r="P49" s="277"/>
    </row>
    <row r="50" spans="1:16" s="2" customFormat="1" ht="18" customHeight="1" thickBot="1" x14ac:dyDescent="0.25">
      <c r="A50" s="34">
        <v>2</v>
      </c>
      <c r="B50" s="118" t="s">
        <v>390</v>
      </c>
      <c r="C50" s="110" t="s">
        <v>382</v>
      </c>
      <c r="D50" s="69" t="s">
        <v>383</v>
      </c>
      <c r="E50" s="54">
        <v>2</v>
      </c>
      <c r="F50" s="54">
        <v>1</v>
      </c>
      <c r="G50" s="34"/>
      <c r="H50" s="34"/>
      <c r="I50" s="34"/>
      <c r="J50" s="34"/>
      <c r="K50" s="34"/>
      <c r="L50" s="34" t="s">
        <v>39</v>
      </c>
      <c r="M50" s="55" t="s">
        <v>39</v>
      </c>
      <c r="N50" s="34"/>
      <c r="O50" s="36"/>
      <c r="P50" s="35">
        <f>E50*F50*ROUND(O50,2)</f>
        <v>0</v>
      </c>
    </row>
    <row r="51" spans="1:16" ht="15.75" thickBot="1" x14ac:dyDescent="0.3">
      <c r="O51" s="40" t="s">
        <v>41</v>
      </c>
      <c r="P51" s="41">
        <f>SUM(P9:P46,P50)</f>
        <v>0</v>
      </c>
    </row>
    <row r="54" spans="1:16" x14ac:dyDescent="0.25">
      <c r="A54" s="226"/>
      <c r="B54" s="226"/>
      <c r="C54" s="226"/>
      <c r="D54" s="226"/>
      <c r="E54" s="193"/>
      <c r="F54" s="193"/>
      <c r="G54" s="193"/>
      <c r="H54" s="192"/>
      <c r="I54" s="192"/>
      <c r="J54" s="192"/>
      <c r="K54" s="192"/>
    </row>
    <row r="55" spans="1:16" x14ac:dyDescent="0.25">
      <c r="A55" s="191"/>
      <c r="B55" s="192"/>
      <c r="C55" s="192"/>
      <c r="D55" s="192"/>
      <c r="E55" s="193"/>
      <c r="F55" s="193"/>
      <c r="G55" s="193"/>
      <c r="H55" s="192"/>
      <c r="I55" s="192"/>
      <c r="J55" s="192"/>
      <c r="K55" s="192"/>
    </row>
    <row r="56" spans="1:16" x14ac:dyDescent="0.25">
      <c r="A56" s="197" t="s">
        <v>433</v>
      </c>
      <c r="B56" s="197"/>
      <c r="C56" s="197"/>
      <c r="D56" s="192"/>
      <c r="E56" s="239" t="s">
        <v>430</v>
      </c>
      <c r="F56" s="239"/>
      <c r="G56" s="239"/>
      <c r="H56" s="239"/>
      <c r="I56" s="239"/>
      <c r="J56" s="239"/>
      <c r="K56" s="239"/>
    </row>
    <row r="57" spans="1:16" ht="29.25" customHeight="1" x14ac:dyDescent="0.25">
      <c r="A57" s="191"/>
      <c r="B57" s="192"/>
      <c r="C57" s="192"/>
      <c r="D57" s="192"/>
      <c r="E57" s="239" t="s">
        <v>431</v>
      </c>
      <c r="F57" s="239"/>
      <c r="G57" s="239"/>
      <c r="H57" s="239"/>
      <c r="I57" s="239"/>
      <c r="J57" s="239"/>
      <c r="K57" s="239"/>
    </row>
  </sheetData>
  <sheetProtection algorithmName="SHA-512" hashValue="+UnFgvoC/GbfmhC7/XK7ABHYZ5rjo4cV1TdKxWtfnBnBydZB3QO6J05keN6j4JjI2qD5Vlex7NuGW8Zb6lkHpw==" saltValue="lMzANqB9gZHWR2tbOyLluw==" spinCount="100000" sheet="1" objects="1" scenarios="1"/>
  <mergeCells count="29">
    <mergeCell ref="O1:P1"/>
    <mergeCell ref="C5:C7"/>
    <mergeCell ref="D5:D7"/>
    <mergeCell ref="E5:E7"/>
    <mergeCell ref="F5:F7"/>
    <mergeCell ref="G5:N5"/>
    <mergeCell ref="A1:F1"/>
    <mergeCell ref="A5:A7"/>
    <mergeCell ref="A2:I2"/>
    <mergeCell ref="A3:I3"/>
    <mergeCell ref="G6:J6"/>
    <mergeCell ref="B5:B7"/>
    <mergeCell ref="O5:O7"/>
    <mergeCell ref="P5:P7"/>
    <mergeCell ref="K6:M6"/>
    <mergeCell ref="A56:C56"/>
    <mergeCell ref="E56:K56"/>
    <mergeCell ref="E57:K57"/>
    <mergeCell ref="O8:P8"/>
    <mergeCell ref="A54:D54"/>
    <mergeCell ref="A8:A49"/>
    <mergeCell ref="C43:C46"/>
    <mergeCell ref="O47:P47"/>
    <mergeCell ref="B8:B49"/>
    <mergeCell ref="C8:C33"/>
    <mergeCell ref="C34:C42"/>
    <mergeCell ref="C47:C49"/>
    <mergeCell ref="O49:P49"/>
    <mergeCell ref="O48:P48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r:id="rId1"/>
  <headerFooter>
    <oddFooter>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58"/>
  <sheetViews>
    <sheetView topLeftCell="A22" zoomScaleNormal="100" workbookViewId="0">
      <selection activeCell="I18" sqref="I18"/>
    </sheetView>
  </sheetViews>
  <sheetFormatPr defaultColWidth="8.7109375" defaultRowHeight="15" x14ac:dyDescent="0.25"/>
  <cols>
    <col min="1" max="1" width="6" style="17" customWidth="1"/>
    <col min="2" max="2" width="14.85546875" style="1" bestFit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3.5703125" style="1" customWidth="1"/>
    <col min="16" max="16" width="15.28515625" style="1" customWidth="1"/>
    <col min="17" max="16384" width="8.7109375" style="1"/>
  </cols>
  <sheetData>
    <row r="1" spans="1:16" ht="54.95" customHeight="1" x14ac:dyDescent="0.25">
      <c r="A1" s="226"/>
      <c r="B1" s="226"/>
      <c r="C1" s="226"/>
      <c r="D1" s="226"/>
      <c r="E1" s="226"/>
      <c r="F1" s="226"/>
      <c r="G1" s="49"/>
      <c r="H1" s="49"/>
      <c r="I1" s="49"/>
      <c r="J1" s="49"/>
      <c r="K1" s="49"/>
      <c r="L1" s="49"/>
      <c r="M1" s="49"/>
      <c r="N1" s="49"/>
      <c r="O1" s="213" t="s">
        <v>427</v>
      </c>
      <c r="P1" s="213"/>
    </row>
    <row r="2" spans="1:16" ht="15" customHeight="1" x14ac:dyDescent="0.25">
      <c r="A2" s="225" t="s">
        <v>275</v>
      </c>
      <c r="B2" s="225"/>
      <c r="C2" s="225"/>
      <c r="D2" s="225"/>
      <c r="E2" s="225"/>
      <c r="F2" s="225"/>
      <c r="G2" s="225"/>
      <c r="H2" s="225"/>
      <c r="I2" s="225"/>
    </row>
    <row r="3" spans="1:16" ht="15" customHeight="1" x14ac:dyDescent="0.25">
      <c r="A3" s="225" t="s">
        <v>13</v>
      </c>
      <c r="B3" s="225"/>
      <c r="C3" s="225"/>
      <c r="D3" s="225"/>
      <c r="E3" s="225"/>
      <c r="F3" s="225"/>
      <c r="G3" s="225"/>
      <c r="H3" s="225"/>
      <c r="I3" s="225"/>
    </row>
    <row r="4" spans="1:16" ht="15" customHeight="1" thickBot="1" x14ac:dyDescent="0.3"/>
    <row r="5" spans="1:16" x14ac:dyDescent="0.25">
      <c r="A5" s="227" t="s">
        <v>8</v>
      </c>
      <c r="B5" s="230" t="s">
        <v>0</v>
      </c>
      <c r="C5" s="230" t="s">
        <v>1</v>
      </c>
      <c r="D5" s="230" t="s">
        <v>2</v>
      </c>
      <c r="E5" s="227" t="s">
        <v>3</v>
      </c>
      <c r="F5" s="227" t="s">
        <v>25</v>
      </c>
      <c r="G5" s="233" t="s">
        <v>26</v>
      </c>
      <c r="H5" s="234"/>
      <c r="I5" s="234"/>
      <c r="J5" s="234"/>
      <c r="K5" s="234"/>
      <c r="L5" s="234"/>
      <c r="M5" s="234"/>
      <c r="N5" s="235"/>
      <c r="O5" s="227" t="s">
        <v>27</v>
      </c>
      <c r="P5" s="227" t="s">
        <v>28</v>
      </c>
    </row>
    <row r="6" spans="1:16" x14ac:dyDescent="0.25">
      <c r="A6" s="228"/>
      <c r="B6" s="228"/>
      <c r="C6" s="228"/>
      <c r="D6" s="228"/>
      <c r="E6" s="231"/>
      <c r="F6" s="231"/>
      <c r="G6" s="245" t="s">
        <v>29</v>
      </c>
      <c r="H6" s="241"/>
      <c r="I6" s="241"/>
      <c r="J6" s="241"/>
      <c r="K6" s="241" t="s">
        <v>30</v>
      </c>
      <c r="L6" s="241"/>
      <c r="M6" s="241"/>
      <c r="N6" s="164" t="s">
        <v>31</v>
      </c>
      <c r="O6" s="231"/>
      <c r="P6" s="231"/>
    </row>
    <row r="7" spans="1:16" ht="60" customHeight="1" thickBot="1" x14ac:dyDescent="0.3">
      <c r="A7" s="229"/>
      <c r="B7" s="229"/>
      <c r="C7" s="229"/>
      <c r="D7" s="229"/>
      <c r="E7" s="232"/>
      <c r="F7" s="232"/>
      <c r="G7" s="165" t="s">
        <v>32</v>
      </c>
      <c r="H7" s="166" t="s">
        <v>33</v>
      </c>
      <c r="I7" s="167" t="s">
        <v>34</v>
      </c>
      <c r="J7" s="167" t="s">
        <v>50</v>
      </c>
      <c r="K7" s="167" t="s">
        <v>35</v>
      </c>
      <c r="L7" s="167" t="s">
        <v>36</v>
      </c>
      <c r="M7" s="167" t="s">
        <v>37</v>
      </c>
      <c r="N7" s="168" t="s">
        <v>38</v>
      </c>
      <c r="O7" s="232"/>
      <c r="P7" s="232"/>
    </row>
    <row r="8" spans="1:16" s="2" customFormat="1" x14ac:dyDescent="0.25">
      <c r="A8" s="263">
        <v>1</v>
      </c>
      <c r="B8" s="278" t="s">
        <v>245</v>
      </c>
      <c r="C8" s="269" t="s">
        <v>246</v>
      </c>
      <c r="D8" s="56" t="s">
        <v>247</v>
      </c>
      <c r="E8" s="52">
        <v>365</v>
      </c>
      <c r="F8" s="52">
        <v>132</v>
      </c>
      <c r="G8" s="30" t="s">
        <v>39</v>
      </c>
      <c r="H8" s="30"/>
      <c r="I8" s="30"/>
      <c r="J8" s="30"/>
      <c r="K8" s="30"/>
      <c r="L8" s="30"/>
      <c r="M8" s="53"/>
      <c r="N8" s="30"/>
      <c r="O8" s="271" t="s">
        <v>40</v>
      </c>
      <c r="P8" s="272"/>
    </row>
    <row r="9" spans="1:16" s="2" customFormat="1" x14ac:dyDescent="0.25">
      <c r="A9" s="240"/>
      <c r="B9" s="248"/>
      <c r="C9" s="242"/>
      <c r="D9" s="64" t="s">
        <v>248</v>
      </c>
      <c r="E9" s="65">
        <v>2</v>
      </c>
      <c r="F9" s="65">
        <v>132</v>
      </c>
      <c r="G9" s="24"/>
      <c r="H9" s="24"/>
      <c r="I9" s="24"/>
      <c r="J9" s="24"/>
      <c r="K9" s="24"/>
      <c r="L9" s="24" t="s">
        <v>39</v>
      </c>
      <c r="M9" s="59" t="s">
        <v>39</v>
      </c>
      <c r="N9" s="24"/>
      <c r="O9" s="246" t="s">
        <v>40</v>
      </c>
      <c r="P9" s="247"/>
    </row>
    <row r="10" spans="1:16" s="2" customFormat="1" ht="15" customHeight="1" x14ac:dyDescent="0.25">
      <c r="A10" s="240"/>
      <c r="B10" s="248"/>
      <c r="C10" s="242"/>
      <c r="D10" s="64" t="s">
        <v>249</v>
      </c>
      <c r="E10" s="65">
        <v>2</v>
      </c>
      <c r="F10" s="65">
        <v>132</v>
      </c>
      <c r="G10" s="24"/>
      <c r="H10" s="24"/>
      <c r="I10" s="24"/>
      <c r="J10" s="24"/>
      <c r="K10" s="24"/>
      <c r="L10" s="24" t="s">
        <v>39</v>
      </c>
      <c r="M10" s="59" t="s">
        <v>39</v>
      </c>
      <c r="N10" s="24"/>
      <c r="O10" s="246" t="s">
        <v>40</v>
      </c>
      <c r="P10" s="247"/>
    </row>
    <row r="11" spans="1:16" s="2" customFormat="1" x14ac:dyDescent="0.25">
      <c r="A11" s="240"/>
      <c r="B11" s="248"/>
      <c r="C11" s="242"/>
      <c r="D11" s="64" t="s">
        <v>250</v>
      </c>
      <c r="E11" s="65">
        <v>2</v>
      </c>
      <c r="F11" s="65">
        <v>132</v>
      </c>
      <c r="G11" s="24"/>
      <c r="H11" s="24"/>
      <c r="I11" s="24"/>
      <c r="J11" s="24"/>
      <c r="K11" s="24"/>
      <c r="L11" s="24" t="s">
        <v>39</v>
      </c>
      <c r="M11" s="59" t="s">
        <v>39</v>
      </c>
      <c r="N11" s="24"/>
      <c r="O11" s="246" t="s">
        <v>40</v>
      </c>
      <c r="P11" s="247"/>
    </row>
    <row r="12" spans="1:16" s="2" customFormat="1" x14ac:dyDescent="0.2">
      <c r="A12" s="240"/>
      <c r="B12" s="248"/>
      <c r="C12" s="242"/>
      <c r="D12" s="67" t="s">
        <v>251</v>
      </c>
      <c r="E12" s="73">
        <v>2</v>
      </c>
      <c r="F12" s="73">
        <v>132</v>
      </c>
      <c r="G12" s="24"/>
      <c r="H12" s="24"/>
      <c r="I12" s="24"/>
      <c r="J12" s="24"/>
      <c r="K12" s="24"/>
      <c r="L12" s="24" t="s">
        <v>39</v>
      </c>
      <c r="M12" s="59" t="s">
        <v>39</v>
      </c>
      <c r="N12" s="24"/>
      <c r="O12" s="246" t="s">
        <v>40</v>
      </c>
      <c r="P12" s="247"/>
    </row>
    <row r="13" spans="1:16" s="2" customFormat="1" x14ac:dyDescent="0.2">
      <c r="A13" s="240"/>
      <c r="B13" s="248"/>
      <c r="C13" s="242"/>
      <c r="D13" s="67" t="s">
        <v>252</v>
      </c>
      <c r="E13" s="73">
        <v>2</v>
      </c>
      <c r="F13" s="73">
        <v>132</v>
      </c>
      <c r="G13" s="24"/>
      <c r="H13" s="24"/>
      <c r="I13" s="24"/>
      <c r="J13" s="24"/>
      <c r="K13" s="24"/>
      <c r="L13" s="24" t="s">
        <v>39</v>
      </c>
      <c r="M13" s="59" t="s">
        <v>39</v>
      </c>
      <c r="N13" s="24"/>
      <c r="O13" s="246" t="s">
        <v>40</v>
      </c>
      <c r="P13" s="247"/>
    </row>
    <row r="14" spans="1:16" s="2" customFormat="1" x14ac:dyDescent="0.2">
      <c r="A14" s="240"/>
      <c r="B14" s="248"/>
      <c r="C14" s="242"/>
      <c r="D14" s="67" t="s">
        <v>253</v>
      </c>
      <c r="E14" s="73">
        <v>2</v>
      </c>
      <c r="F14" s="73">
        <v>132</v>
      </c>
      <c r="G14" s="24"/>
      <c r="H14" s="24"/>
      <c r="I14" s="24"/>
      <c r="J14" s="24"/>
      <c r="K14" s="24"/>
      <c r="L14" s="24" t="s">
        <v>39</v>
      </c>
      <c r="M14" s="59" t="s">
        <v>39</v>
      </c>
      <c r="N14" s="24"/>
      <c r="O14" s="246" t="s">
        <v>40</v>
      </c>
      <c r="P14" s="247"/>
    </row>
    <row r="15" spans="1:16" s="2" customFormat="1" x14ac:dyDescent="0.2">
      <c r="A15" s="240"/>
      <c r="B15" s="248"/>
      <c r="C15" s="242"/>
      <c r="D15" s="67" t="s">
        <v>254</v>
      </c>
      <c r="E15" s="73">
        <v>2</v>
      </c>
      <c r="F15" s="73">
        <v>132</v>
      </c>
      <c r="G15" s="24"/>
      <c r="H15" s="24"/>
      <c r="I15" s="24"/>
      <c r="J15" s="24"/>
      <c r="K15" s="24"/>
      <c r="L15" s="24" t="s">
        <v>39</v>
      </c>
      <c r="M15" s="59" t="s">
        <v>39</v>
      </c>
      <c r="N15" s="24"/>
      <c r="O15" s="246" t="s">
        <v>40</v>
      </c>
      <c r="P15" s="247"/>
    </row>
    <row r="16" spans="1:16" s="2" customFormat="1" x14ac:dyDescent="0.25">
      <c r="A16" s="240"/>
      <c r="B16" s="248"/>
      <c r="C16" s="242" t="s">
        <v>255</v>
      </c>
      <c r="D16" s="57" t="s">
        <v>247</v>
      </c>
      <c r="E16" s="65">
        <v>365</v>
      </c>
      <c r="F16" s="65">
        <v>18</v>
      </c>
      <c r="G16" s="24" t="s">
        <v>39</v>
      </c>
      <c r="H16" s="24"/>
      <c r="I16" s="24"/>
      <c r="J16" s="24"/>
      <c r="K16" s="24"/>
      <c r="L16" s="24"/>
      <c r="M16" s="59"/>
      <c r="N16" s="24"/>
      <c r="O16" s="246" t="s">
        <v>40</v>
      </c>
      <c r="P16" s="247"/>
    </row>
    <row r="17" spans="1:16" s="2" customFormat="1" x14ac:dyDescent="0.25">
      <c r="A17" s="240"/>
      <c r="B17" s="248"/>
      <c r="C17" s="242"/>
      <c r="D17" s="64" t="s">
        <v>248</v>
      </c>
      <c r="E17" s="65">
        <v>2</v>
      </c>
      <c r="F17" s="65">
        <v>18</v>
      </c>
      <c r="G17" s="24"/>
      <c r="H17" s="24"/>
      <c r="I17" s="24"/>
      <c r="J17" s="24"/>
      <c r="K17" s="24"/>
      <c r="L17" s="24" t="s">
        <v>39</v>
      </c>
      <c r="M17" s="59" t="s">
        <v>39</v>
      </c>
      <c r="N17" s="24"/>
      <c r="O17" s="246" t="s">
        <v>40</v>
      </c>
      <c r="P17" s="247"/>
    </row>
    <row r="18" spans="1:16" s="2" customFormat="1" ht="15" customHeight="1" x14ac:dyDescent="0.25">
      <c r="A18" s="240"/>
      <c r="B18" s="248"/>
      <c r="C18" s="242"/>
      <c r="D18" s="64" t="s">
        <v>249</v>
      </c>
      <c r="E18" s="65">
        <v>2</v>
      </c>
      <c r="F18" s="65">
        <v>18</v>
      </c>
      <c r="G18" s="24"/>
      <c r="H18" s="24"/>
      <c r="I18" s="24"/>
      <c r="J18" s="24"/>
      <c r="K18" s="24"/>
      <c r="L18" s="24" t="s">
        <v>39</v>
      </c>
      <c r="M18" s="59" t="s">
        <v>39</v>
      </c>
      <c r="N18" s="24"/>
      <c r="O18" s="246" t="s">
        <v>40</v>
      </c>
      <c r="P18" s="247"/>
    </row>
    <row r="19" spans="1:16" s="2" customFormat="1" ht="15" customHeight="1" x14ac:dyDescent="0.25">
      <c r="A19" s="240"/>
      <c r="B19" s="248"/>
      <c r="C19" s="242"/>
      <c r="D19" s="64" t="s">
        <v>250</v>
      </c>
      <c r="E19" s="65">
        <v>2</v>
      </c>
      <c r="F19" s="65">
        <v>18</v>
      </c>
      <c r="G19" s="24"/>
      <c r="H19" s="24"/>
      <c r="I19" s="24"/>
      <c r="J19" s="24"/>
      <c r="K19" s="24"/>
      <c r="L19" s="24" t="s">
        <v>39</v>
      </c>
      <c r="M19" s="59" t="s">
        <v>39</v>
      </c>
      <c r="N19" s="24"/>
      <c r="O19" s="246" t="s">
        <v>40</v>
      </c>
      <c r="P19" s="247"/>
    </row>
    <row r="20" spans="1:16" s="2" customFormat="1" ht="15" customHeight="1" x14ac:dyDescent="0.2">
      <c r="A20" s="240"/>
      <c r="B20" s="248"/>
      <c r="C20" s="242"/>
      <c r="D20" s="67" t="s">
        <v>251</v>
      </c>
      <c r="E20" s="73">
        <v>2</v>
      </c>
      <c r="F20" s="73">
        <v>18</v>
      </c>
      <c r="G20" s="24"/>
      <c r="H20" s="24"/>
      <c r="I20" s="24"/>
      <c r="J20" s="24"/>
      <c r="K20" s="24"/>
      <c r="L20" s="24" t="s">
        <v>39</v>
      </c>
      <c r="M20" s="59" t="s">
        <v>39</v>
      </c>
      <c r="N20" s="24"/>
      <c r="O20" s="246" t="s">
        <v>40</v>
      </c>
      <c r="P20" s="247"/>
    </row>
    <row r="21" spans="1:16" s="11" customFormat="1" x14ac:dyDescent="0.2">
      <c r="A21" s="240"/>
      <c r="B21" s="248"/>
      <c r="C21" s="242"/>
      <c r="D21" s="64" t="s">
        <v>256</v>
      </c>
      <c r="E21" s="73">
        <v>2</v>
      </c>
      <c r="F21" s="73">
        <v>18</v>
      </c>
      <c r="G21" s="24"/>
      <c r="H21" s="24"/>
      <c r="I21" s="24"/>
      <c r="J21" s="24"/>
      <c r="K21" s="24"/>
      <c r="L21" s="24" t="s">
        <v>39</v>
      </c>
      <c r="M21" s="59" t="s">
        <v>39</v>
      </c>
      <c r="N21" s="24"/>
      <c r="O21" s="246" t="s">
        <v>40</v>
      </c>
      <c r="P21" s="247"/>
    </row>
    <row r="22" spans="1:16" s="2" customFormat="1" x14ac:dyDescent="0.2">
      <c r="A22" s="240"/>
      <c r="B22" s="248"/>
      <c r="C22" s="242"/>
      <c r="D22" s="67" t="s">
        <v>257</v>
      </c>
      <c r="E22" s="73">
        <v>2</v>
      </c>
      <c r="F22" s="73">
        <v>18</v>
      </c>
      <c r="G22" s="24"/>
      <c r="H22" s="24"/>
      <c r="I22" s="24"/>
      <c r="J22" s="24"/>
      <c r="K22" s="24"/>
      <c r="L22" s="24" t="s">
        <v>39</v>
      </c>
      <c r="M22" s="59" t="s">
        <v>39</v>
      </c>
      <c r="N22" s="24"/>
      <c r="O22" s="246" t="s">
        <v>40</v>
      </c>
      <c r="P22" s="247"/>
    </row>
    <row r="23" spans="1:16" s="2" customFormat="1" x14ac:dyDescent="0.2">
      <c r="A23" s="240"/>
      <c r="B23" s="248"/>
      <c r="C23" s="242"/>
      <c r="D23" s="67" t="s">
        <v>258</v>
      </c>
      <c r="E23" s="73">
        <v>2</v>
      </c>
      <c r="F23" s="73">
        <v>18</v>
      </c>
      <c r="G23" s="24"/>
      <c r="H23" s="24"/>
      <c r="I23" s="24"/>
      <c r="J23" s="24"/>
      <c r="K23" s="24"/>
      <c r="L23" s="24" t="s">
        <v>39</v>
      </c>
      <c r="M23" s="59" t="s">
        <v>39</v>
      </c>
      <c r="N23" s="24"/>
      <c r="O23" s="246" t="s">
        <v>40</v>
      </c>
      <c r="P23" s="247"/>
    </row>
    <row r="24" spans="1:16" s="2" customFormat="1" x14ac:dyDescent="0.2">
      <c r="A24" s="240"/>
      <c r="B24" s="248"/>
      <c r="C24" s="242"/>
      <c r="D24" s="67" t="s">
        <v>259</v>
      </c>
      <c r="E24" s="73">
        <v>2</v>
      </c>
      <c r="F24" s="73">
        <v>18</v>
      </c>
      <c r="G24" s="24"/>
      <c r="H24" s="24"/>
      <c r="I24" s="24"/>
      <c r="J24" s="24"/>
      <c r="K24" s="24"/>
      <c r="L24" s="24" t="s">
        <v>39</v>
      </c>
      <c r="M24" s="59" t="s">
        <v>39</v>
      </c>
      <c r="N24" s="24"/>
      <c r="O24" s="246" t="s">
        <v>40</v>
      </c>
      <c r="P24" s="247"/>
    </row>
    <row r="25" spans="1:16" s="2" customFormat="1" x14ac:dyDescent="0.2">
      <c r="A25" s="240"/>
      <c r="B25" s="248"/>
      <c r="C25" s="242"/>
      <c r="D25" s="67" t="s">
        <v>260</v>
      </c>
      <c r="E25" s="73">
        <v>2</v>
      </c>
      <c r="F25" s="73">
        <v>18</v>
      </c>
      <c r="G25" s="24"/>
      <c r="H25" s="24"/>
      <c r="I25" s="24"/>
      <c r="J25" s="24"/>
      <c r="K25" s="24"/>
      <c r="L25" s="24" t="s">
        <v>39</v>
      </c>
      <c r="M25" s="59" t="s">
        <v>39</v>
      </c>
      <c r="N25" s="24"/>
      <c r="O25" s="246" t="s">
        <v>40</v>
      </c>
      <c r="P25" s="247"/>
    </row>
    <row r="26" spans="1:16" s="2" customFormat="1" x14ac:dyDescent="0.2">
      <c r="A26" s="240"/>
      <c r="B26" s="248"/>
      <c r="C26" s="242"/>
      <c r="D26" s="67" t="s">
        <v>254</v>
      </c>
      <c r="E26" s="73">
        <v>2</v>
      </c>
      <c r="F26" s="73">
        <v>18</v>
      </c>
      <c r="G26" s="24"/>
      <c r="H26" s="24"/>
      <c r="I26" s="24"/>
      <c r="J26" s="24"/>
      <c r="K26" s="24"/>
      <c r="L26" s="24" t="s">
        <v>39</v>
      </c>
      <c r="M26" s="59" t="s">
        <v>39</v>
      </c>
      <c r="N26" s="24"/>
      <c r="O26" s="246" t="s">
        <v>40</v>
      </c>
      <c r="P26" s="247"/>
    </row>
    <row r="27" spans="1:16" s="2" customFormat="1" x14ac:dyDescent="0.25">
      <c r="A27" s="240"/>
      <c r="B27" s="248"/>
      <c r="C27" s="242" t="s">
        <v>261</v>
      </c>
      <c r="D27" s="57" t="s">
        <v>247</v>
      </c>
      <c r="E27" s="65">
        <v>365</v>
      </c>
      <c r="F27" s="65">
        <v>59</v>
      </c>
      <c r="G27" s="24" t="s">
        <v>39</v>
      </c>
      <c r="H27" s="24"/>
      <c r="I27" s="24"/>
      <c r="J27" s="24"/>
      <c r="K27" s="24"/>
      <c r="L27" s="24"/>
      <c r="M27" s="59"/>
      <c r="N27" s="24"/>
      <c r="O27" s="246" t="s">
        <v>40</v>
      </c>
      <c r="P27" s="247"/>
    </row>
    <row r="28" spans="1:16" s="2" customFormat="1" x14ac:dyDescent="0.25">
      <c r="A28" s="240"/>
      <c r="B28" s="248"/>
      <c r="C28" s="242"/>
      <c r="D28" s="64" t="s">
        <v>248</v>
      </c>
      <c r="E28" s="65">
        <v>2</v>
      </c>
      <c r="F28" s="65">
        <v>59</v>
      </c>
      <c r="G28" s="24"/>
      <c r="H28" s="24"/>
      <c r="I28" s="24"/>
      <c r="J28" s="24"/>
      <c r="K28" s="24"/>
      <c r="L28" s="24" t="s">
        <v>39</v>
      </c>
      <c r="M28" s="59" t="s">
        <v>39</v>
      </c>
      <c r="N28" s="24"/>
      <c r="O28" s="246" t="s">
        <v>40</v>
      </c>
      <c r="P28" s="247"/>
    </row>
    <row r="29" spans="1:16" s="2" customFormat="1" ht="15" customHeight="1" x14ac:dyDescent="0.25">
      <c r="A29" s="240"/>
      <c r="B29" s="248"/>
      <c r="C29" s="242"/>
      <c r="D29" s="64" t="s">
        <v>249</v>
      </c>
      <c r="E29" s="65">
        <v>2</v>
      </c>
      <c r="F29" s="65">
        <v>59</v>
      </c>
      <c r="G29" s="24"/>
      <c r="H29" s="24"/>
      <c r="I29" s="24"/>
      <c r="J29" s="24"/>
      <c r="K29" s="24"/>
      <c r="L29" s="24" t="s">
        <v>39</v>
      </c>
      <c r="M29" s="59" t="s">
        <v>39</v>
      </c>
      <c r="N29" s="24"/>
      <c r="O29" s="246" t="s">
        <v>40</v>
      </c>
      <c r="P29" s="247"/>
    </row>
    <row r="30" spans="1:16" s="2" customFormat="1" x14ac:dyDescent="0.25">
      <c r="A30" s="240"/>
      <c r="B30" s="248"/>
      <c r="C30" s="242"/>
      <c r="D30" s="64" t="s">
        <v>250</v>
      </c>
      <c r="E30" s="65">
        <v>2</v>
      </c>
      <c r="F30" s="65">
        <v>59</v>
      </c>
      <c r="G30" s="24"/>
      <c r="H30" s="24"/>
      <c r="I30" s="24"/>
      <c r="J30" s="24"/>
      <c r="K30" s="24"/>
      <c r="L30" s="24" t="s">
        <v>39</v>
      </c>
      <c r="M30" s="59" t="s">
        <v>39</v>
      </c>
      <c r="N30" s="24"/>
      <c r="O30" s="246" t="s">
        <v>40</v>
      </c>
      <c r="P30" s="247"/>
    </row>
    <row r="31" spans="1:16" s="2" customFormat="1" x14ac:dyDescent="0.2">
      <c r="A31" s="240"/>
      <c r="B31" s="248"/>
      <c r="C31" s="242"/>
      <c r="D31" s="67" t="s">
        <v>262</v>
      </c>
      <c r="E31" s="73">
        <v>2</v>
      </c>
      <c r="F31" s="73">
        <v>59</v>
      </c>
      <c r="G31" s="24"/>
      <c r="H31" s="24"/>
      <c r="I31" s="24"/>
      <c r="J31" s="24"/>
      <c r="K31" s="24"/>
      <c r="L31" s="24" t="s">
        <v>39</v>
      </c>
      <c r="M31" s="59" t="s">
        <v>39</v>
      </c>
      <c r="N31" s="24"/>
      <c r="O31" s="246" t="s">
        <v>40</v>
      </c>
      <c r="P31" s="247"/>
    </row>
    <row r="32" spans="1:16" s="2" customFormat="1" x14ac:dyDescent="0.2">
      <c r="A32" s="240"/>
      <c r="B32" s="248"/>
      <c r="C32" s="242"/>
      <c r="D32" s="67" t="s">
        <v>260</v>
      </c>
      <c r="E32" s="73">
        <v>2</v>
      </c>
      <c r="F32" s="73">
        <v>59</v>
      </c>
      <c r="G32" s="24"/>
      <c r="H32" s="24"/>
      <c r="I32" s="24"/>
      <c r="J32" s="24"/>
      <c r="K32" s="24"/>
      <c r="L32" s="24" t="s">
        <v>39</v>
      </c>
      <c r="M32" s="59" t="s">
        <v>39</v>
      </c>
      <c r="N32" s="24"/>
      <c r="O32" s="246" t="s">
        <v>40</v>
      </c>
      <c r="P32" s="247"/>
    </row>
    <row r="33" spans="1:16" s="2" customFormat="1" x14ac:dyDescent="0.2">
      <c r="A33" s="240"/>
      <c r="B33" s="248"/>
      <c r="C33" s="242"/>
      <c r="D33" s="67" t="s">
        <v>254</v>
      </c>
      <c r="E33" s="73">
        <v>2</v>
      </c>
      <c r="F33" s="73">
        <v>59</v>
      </c>
      <c r="G33" s="24"/>
      <c r="H33" s="24"/>
      <c r="I33" s="24"/>
      <c r="J33" s="24"/>
      <c r="K33" s="24"/>
      <c r="L33" s="24" t="s">
        <v>39</v>
      </c>
      <c r="M33" s="59" t="s">
        <v>39</v>
      </c>
      <c r="N33" s="24"/>
      <c r="O33" s="246" t="s">
        <v>40</v>
      </c>
      <c r="P33" s="247"/>
    </row>
    <row r="34" spans="1:16" s="2" customFormat="1" x14ac:dyDescent="0.25">
      <c r="A34" s="240"/>
      <c r="B34" s="248"/>
      <c r="C34" s="242" t="s">
        <v>263</v>
      </c>
      <c r="D34" s="57" t="s">
        <v>247</v>
      </c>
      <c r="E34" s="65">
        <v>365</v>
      </c>
      <c r="F34" s="65">
        <v>10</v>
      </c>
      <c r="G34" s="24" t="s">
        <v>39</v>
      </c>
      <c r="H34" s="24"/>
      <c r="I34" s="24"/>
      <c r="J34" s="24"/>
      <c r="K34" s="24"/>
      <c r="L34" s="24"/>
      <c r="M34" s="59"/>
      <c r="N34" s="24"/>
      <c r="O34" s="246" t="s">
        <v>40</v>
      </c>
      <c r="P34" s="247"/>
    </row>
    <row r="35" spans="1:16" s="2" customFormat="1" x14ac:dyDescent="0.25">
      <c r="A35" s="240"/>
      <c r="B35" s="248"/>
      <c r="C35" s="242"/>
      <c r="D35" s="64" t="s">
        <v>264</v>
      </c>
      <c r="E35" s="65">
        <v>2</v>
      </c>
      <c r="F35" s="65">
        <v>10</v>
      </c>
      <c r="G35" s="24"/>
      <c r="H35" s="24"/>
      <c r="I35" s="24"/>
      <c r="J35" s="24"/>
      <c r="K35" s="24"/>
      <c r="L35" s="24" t="s">
        <v>39</v>
      </c>
      <c r="M35" s="59" t="s">
        <v>39</v>
      </c>
      <c r="N35" s="24"/>
      <c r="O35" s="246" t="s">
        <v>40</v>
      </c>
      <c r="P35" s="247"/>
    </row>
    <row r="36" spans="1:16" s="2" customFormat="1" ht="15" customHeight="1" x14ac:dyDescent="0.25">
      <c r="A36" s="240"/>
      <c r="B36" s="248"/>
      <c r="C36" s="242"/>
      <c r="D36" s="64" t="s">
        <v>249</v>
      </c>
      <c r="E36" s="65">
        <v>2</v>
      </c>
      <c r="F36" s="65">
        <v>10</v>
      </c>
      <c r="G36" s="24"/>
      <c r="H36" s="24"/>
      <c r="I36" s="24"/>
      <c r="J36" s="24"/>
      <c r="K36" s="24"/>
      <c r="L36" s="24" t="s">
        <v>39</v>
      </c>
      <c r="M36" s="59" t="s">
        <v>39</v>
      </c>
      <c r="N36" s="24"/>
      <c r="O36" s="246" t="s">
        <v>40</v>
      </c>
      <c r="P36" s="247"/>
    </row>
    <row r="37" spans="1:16" s="2" customFormat="1" ht="15" customHeight="1" x14ac:dyDescent="0.25">
      <c r="A37" s="240"/>
      <c r="B37" s="248"/>
      <c r="C37" s="242"/>
      <c r="D37" s="64" t="s">
        <v>250</v>
      </c>
      <c r="E37" s="65">
        <v>2</v>
      </c>
      <c r="F37" s="65">
        <v>10</v>
      </c>
      <c r="G37" s="24"/>
      <c r="H37" s="24"/>
      <c r="I37" s="24"/>
      <c r="J37" s="24"/>
      <c r="K37" s="24"/>
      <c r="L37" s="24" t="s">
        <v>39</v>
      </c>
      <c r="M37" s="59" t="s">
        <v>39</v>
      </c>
      <c r="N37" s="24"/>
      <c r="O37" s="246" t="s">
        <v>40</v>
      </c>
      <c r="P37" s="247"/>
    </row>
    <row r="38" spans="1:16" s="2" customFormat="1" x14ac:dyDescent="0.2">
      <c r="A38" s="240"/>
      <c r="B38" s="248"/>
      <c r="C38" s="242"/>
      <c r="D38" s="74" t="s">
        <v>260</v>
      </c>
      <c r="E38" s="73">
        <v>2</v>
      </c>
      <c r="F38" s="73">
        <v>10</v>
      </c>
      <c r="G38" s="24"/>
      <c r="H38" s="24"/>
      <c r="I38" s="24"/>
      <c r="J38" s="24"/>
      <c r="K38" s="24"/>
      <c r="L38" s="24" t="s">
        <v>39</v>
      </c>
      <c r="M38" s="59" t="s">
        <v>39</v>
      </c>
      <c r="N38" s="24"/>
      <c r="O38" s="246" t="s">
        <v>40</v>
      </c>
      <c r="P38" s="247"/>
    </row>
    <row r="39" spans="1:16" s="2" customFormat="1" x14ac:dyDescent="0.2">
      <c r="A39" s="240"/>
      <c r="B39" s="248"/>
      <c r="C39" s="242"/>
      <c r="D39" s="67" t="s">
        <v>254</v>
      </c>
      <c r="E39" s="73">
        <v>2</v>
      </c>
      <c r="F39" s="73">
        <v>10</v>
      </c>
      <c r="G39" s="24"/>
      <c r="H39" s="24"/>
      <c r="I39" s="24"/>
      <c r="J39" s="24"/>
      <c r="K39" s="24"/>
      <c r="L39" s="24" t="s">
        <v>39</v>
      </c>
      <c r="M39" s="59" t="s">
        <v>39</v>
      </c>
      <c r="N39" s="24"/>
      <c r="O39" s="246" t="s">
        <v>40</v>
      </c>
      <c r="P39" s="247"/>
    </row>
    <row r="40" spans="1:16" s="2" customFormat="1" x14ac:dyDescent="0.25">
      <c r="A40" s="240"/>
      <c r="B40" s="248"/>
      <c r="C40" s="242" t="s">
        <v>265</v>
      </c>
      <c r="D40" s="64" t="s">
        <v>266</v>
      </c>
      <c r="E40" s="65">
        <v>365</v>
      </c>
      <c r="F40" s="65">
        <v>56</v>
      </c>
      <c r="G40" s="24" t="s">
        <v>39</v>
      </c>
      <c r="H40" s="24"/>
      <c r="I40" s="24"/>
      <c r="J40" s="24"/>
      <c r="K40" s="24"/>
      <c r="L40" s="24"/>
      <c r="M40" s="59"/>
      <c r="N40" s="24"/>
      <c r="O40" s="246" t="s">
        <v>40</v>
      </c>
      <c r="P40" s="247"/>
    </row>
    <row r="41" spans="1:16" s="2" customFormat="1" ht="15" customHeight="1" x14ac:dyDescent="0.25">
      <c r="A41" s="240"/>
      <c r="B41" s="248"/>
      <c r="C41" s="242"/>
      <c r="D41" s="64" t="s">
        <v>267</v>
      </c>
      <c r="E41" s="65">
        <v>2</v>
      </c>
      <c r="F41" s="65">
        <v>56</v>
      </c>
      <c r="G41" s="24"/>
      <c r="H41" s="24"/>
      <c r="I41" s="24"/>
      <c r="J41" s="24"/>
      <c r="K41" s="24"/>
      <c r="L41" s="24" t="s">
        <v>39</v>
      </c>
      <c r="M41" s="59" t="s">
        <v>39</v>
      </c>
      <c r="N41" s="24"/>
      <c r="O41" s="246" t="s">
        <v>40</v>
      </c>
      <c r="P41" s="247"/>
    </row>
    <row r="42" spans="1:16" s="2" customFormat="1" x14ac:dyDescent="0.25">
      <c r="A42" s="240"/>
      <c r="B42" s="248"/>
      <c r="C42" s="242"/>
      <c r="D42" s="64" t="s">
        <v>268</v>
      </c>
      <c r="E42" s="65">
        <v>2</v>
      </c>
      <c r="F42" s="65">
        <v>1</v>
      </c>
      <c r="G42" s="24"/>
      <c r="H42" s="24"/>
      <c r="I42" s="24"/>
      <c r="J42" s="24"/>
      <c r="K42" s="24"/>
      <c r="L42" s="24" t="s">
        <v>39</v>
      </c>
      <c r="M42" s="59" t="s">
        <v>39</v>
      </c>
      <c r="N42" s="24"/>
      <c r="O42" s="246" t="s">
        <v>40</v>
      </c>
      <c r="P42" s="247"/>
    </row>
    <row r="43" spans="1:16" s="2" customFormat="1" ht="15" customHeight="1" x14ac:dyDescent="0.2">
      <c r="A43" s="240"/>
      <c r="B43" s="248"/>
      <c r="C43" s="242"/>
      <c r="D43" s="67" t="s">
        <v>269</v>
      </c>
      <c r="E43" s="65">
        <v>2</v>
      </c>
      <c r="F43" s="65">
        <v>1</v>
      </c>
      <c r="G43" s="24"/>
      <c r="H43" s="24"/>
      <c r="I43" s="24"/>
      <c r="J43" s="24"/>
      <c r="K43" s="24"/>
      <c r="L43" s="24" t="s">
        <v>39</v>
      </c>
      <c r="M43" s="59" t="s">
        <v>39</v>
      </c>
      <c r="N43" s="24"/>
      <c r="O43" s="246" t="s">
        <v>40</v>
      </c>
      <c r="P43" s="247"/>
    </row>
    <row r="44" spans="1:16" s="2" customFormat="1" x14ac:dyDescent="0.25">
      <c r="A44" s="240"/>
      <c r="B44" s="248"/>
      <c r="C44" s="242" t="s">
        <v>270</v>
      </c>
      <c r="D44" s="57" t="s">
        <v>271</v>
      </c>
      <c r="E44" s="65">
        <v>365</v>
      </c>
      <c r="F44" s="65">
        <v>2</v>
      </c>
      <c r="G44" s="24" t="s">
        <v>39</v>
      </c>
      <c r="H44" s="24"/>
      <c r="I44" s="24"/>
      <c r="J44" s="24"/>
      <c r="K44" s="24"/>
      <c r="L44" s="24"/>
      <c r="M44" s="59"/>
      <c r="N44" s="24"/>
      <c r="O44" s="246" t="s">
        <v>40</v>
      </c>
      <c r="P44" s="247"/>
    </row>
    <row r="45" spans="1:16" s="2" customFormat="1" x14ac:dyDescent="0.25">
      <c r="A45" s="240"/>
      <c r="B45" s="248"/>
      <c r="C45" s="242"/>
      <c r="D45" s="64" t="s">
        <v>272</v>
      </c>
      <c r="E45" s="65">
        <v>2</v>
      </c>
      <c r="F45" s="65">
        <v>2</v>
      </c>
      <c r="G45" s="24"/>
      <c r="H45" s="24"/>
      <c r="I45" s="24"/>
      <c r="J45" s="24"/>
      <c r="K45" s="24"/>
      <c r="L45" s="24" t="s">
        <v>39</v>
      </c>
      <c r="M45" s="59" t="s">
        <v>39</v>
      </c>
      <c r="N45" s="24"/>
      <c r="O45" s="246" t="s">
        <v>40</v>
      </c>
      <c r="P45" s="247"/>
    </row>
    <row r="46" spans="1:16" s="2" customFormat="1" x14ac:dyDescent="0.2">
      <c r="A46" s="240"/>
      <c r="B46" s="248"/>
      <c r="C46" s="242"/>
      <c r="D46" s="67" t="s">
        <v>273</v>
      </c>
      <c r="E46" s="73">
        <v>2</v>
      </c>
      <c r="F46" s="73">
        <v>2</v>
      </c>
      <c r="G46" s="24"/>
      <c r="H46" s="24"/>
      <c r="I46" s="24"/>
      <c r="J46" s="24"/>
      <c r="K46" s="24"/>
      <c r="L46" s="24" t="s">
        <v>39</v>
      </c>
      <c r="M46" s="59" t="s">
        <v>39</v>
      </c>
      <c r="N46" s="24"/>
      <c r="O46" s="246" t="s">
        <v>40</v>
      </c>
      <c r="P46" s="247"/>
    </row>
    <row r="47" spans="1:16" s="2" customFormat="1" x14ac:dyDescent="0.2">
      <c r="A47" s="240"/>
      <c r="B47" s="248"/>
      <c r="C47" s="242"/>
      <c r="D47" s="67" t="s">
        <v>274</v>
      </c>
      <c r="E47" s="73">
        <v>2</v>
      </c>
      <c r="F47" s="73">
        <v>2</v>
      </c>
      <c r="G47" s="24"/>
      <c r="H47" s="24"/>
      <c r="I47" s="24"/>
      <c r="J47" s="24"/>
      <c r="K47" s="24"/>
      <c r="L47" s="24" t="s">
        <v>39</v>
      </c>
      <c r="M47" s="59" t="s">
        <v>39</v>
      </c>
      <c r="N47" s="24"/>
      <c r="O47" s="246" t="s">
        <v>40</v>
      </c>
      <c r="P47" s="247"/>
    </row>
    <row r="48" spans="1:16" s="2" customFormat="1" x14ac:dyDescent="0.25">
      <c r="A48" s="240"/>
      <c r="B48" s="248"/>
      <c r="C48" s="242" t="s">
        <v>93</v>
      </c>
      <c r="D48" s="57" t="s">
        <v>94</v>
      </c>
      <c r="E48" s="65">
        <v>1</v>
      </c>
      <c r="F48" s="65">
        <v>1</v>
      </c>
      <c r="G48" s="24"/>
      <c r="H48" s="24"/>
      <c r="I48" s="24"/>
      <c r="J48" s="24"/>
      <c r="K48" s="24"/>
      <c r="L48" s="24" t="s">
        <v>39</v>
      </c>
      <c r="M48" s="59"/>
      <c r="N48" s="24"/>
      <c r="O48" s="246" t="s">
        <v>40</v>
      </c>
      <c r="P48" s="247"/>
    </row>
    <row r="49" spans="1:16" s="2" customFormat="1" x14ac:dyDescent="0.2">
      <c r="A49" s="240"/>
      <c r="B49" s="248"/>
      <c r="C49" s="242"/>
      <c r="D49" s="68" t="s">
        <v>60</v>
      </c>
      <c r="E49" s="65">
        <v>1</v>
      </c>
      <c r="F49" s="65">
        <v>1</v>
      </c>
      <c r="G49" s="24"/>
      <c r="H49" s="24"/>
      <c r="I49" s="24"/>
      <c r="J49" s="24"/>
      <c r="K49" s="24"/>
      <c r="L49" s="24" t="s">
        <v>39</v>
      </c>
      <c r="M49" s="59"/>
      <c r="N49" s="24"/>
      <c r="O49" s="246" t="s">
        <v>40</v>
      </c>
      <c r="P49" s="247"/>
    </row>
    <row r="50" spans="1:16" ht="15.75" thickBot="1" x14ac:dyDescent="0.3">
      <c r="A50" s="264"/>
      <c r="B50" s="268"/>
      <c r="C50" s="270"/>
      <c r="D50" s="69" t="s">
        <v>95</v>
      </c>
      <c r="E50" s="54">
        <v>1</v>
      </c>
      <c r="F50" s="54">
        <v>1</v>
      </c>
      <c r="G50" s="34"/>
      <c r="H50" s="34"/>
      <c r="I50" s="34"/>
      <c r="J50" s="34"/>
      <c r="K50" s="34"/>
      <c r="L50" s="34" t="s">
        <v>39</v>
      </c>
      <c r="M50" s="55"/>
      <c r="N50" s="47"/>
      <c r="O50" s="265" t="s">
        <v>40</v>
      </c>
      <c r="P50" s="266"/>
    </row>
    <row r="51" spans="1:16" ht="15.75" thickBot="1" x14ac:dyDescent="0.3">
      <c r="O51" s="38" t="s">
        <v>41</v>
      </c>
      <c r="P51" s="39"/>
    </row>
    <row r="54" spans="1:16" x14ac:dyDescent="0.25">
      <c r="A54" s="191"/>
      <c r="B54" s="192"/>
      <c r="C54" s="192"/>
      <c r="D54" s="192"/>
      <c r="E54" s="193"/>
      <c r="F54" s="193"/>
      <c r="G54" s="193"/>
      <c r="H54" s="192"/>
      <c r="I54" s="192"/>
      <c r="J54" s="192"/>
      <c r="K54" s="192"/>
      <c r="L54" s="192"/>
    </row>
    <row r="55" spans="1:16" x14ac:dyDescent="0.25">
      <c r="A55" s="191"/>
      <c r="B55" s="192"/>
      <c r="C55" s="192"/>
      <c r="D55" s="192"/>
      <c r="E55" s="193"/>
      <c r="F55" s="193"/>
      <c r="G55" s="193"/>
      <c r="H55" s="192"/>
      <c r="I55" s="192"/>
      <c r="J55" s="192"/>
      <c r="K55" s="192"/>
      <c r="L55" s="192"/>
    </row>
    <row r="56" spans="1:16" x14ac:dyDescent="0.25">
      <c r="A56" s="197" t="s">
        <v>433</v>
      </c>
      <c r="B56" s="197"/>
      <c r="C56" s="197"/>
      <c r="D56" s="192"/>
      <c r="E56" s="239" t="s">
        <v>430</v>
      </c>
      <c r="F56" s="239"/>
      <c r="G56" s="239"/>
      <c r="H56" s="239"/>
      <c r="I56" s="239"/>
      <c r="J56" s="239"/>
      <c r="K56" s="239"/>
      <c r="L56" s="192"/>
    </row>
    <row r="57" spans="1:16" ht="30" customHeight="1" x14ac:dyDescent="0.25">
      <c r="A57" s="191"/>
      <c r="B57" s="192"/>
      <c r="C57" s="192"/>
      <c r="D57" s="192"/>
      <c r="E57" s="239" t="s">
        <v>431</v>
      </c>
      <c r="F57" s="239"/>
      <c r="G57" s="239"/>
      <c r="H57" s="239"/>
      <c r="I57" s="239"/>
      <c r="J57" s="239"/>
      <c r="K57" s="239"/>
      <c r="L57" s="192"/>
    </row>
    <row r="58" spans="1:16" x14ac:dyDescent="0.25">
      <c r="A58" s="191"/>
      <c r="B58" s="192"/>
      <c r="C58" s="192"/>
      <c r="D58" s="192"/>
      <c r="E58" s="193"/>
      <c r="F58" s="193"/>
      <c r="G58" s="193"/>
      <c r="H58" s="192"/>
      <c r="I58" s="192"/>
      <c r="J58" s="192"/>
      <c r="K58" s="192"/>
      <c r="L58" s="192"/>
    </row>
  </sheetData>
  <sheetProtection algorithmName="SHA-512" hashValue="AOXrGVpzPW/IA3mk0jRhwgQkHBYgdjv6j8ue2n/HEOlEdyMuDmXW58QGwg4QR7FenY/PlFWydY6pa4IOrJ1lbg==" saltValue="2brDEjK7rwuizU6VsomseA==" spinCount="100000" sheet="1" objects="1" scenarios="1"/>
  <mergeCells count="70">
    <mergeCell ref="O27:P27"/>
    <mergeCell ref="O32:P32"/>
    <mergeCell ref="O33:P33"/>
    <mergeCell ref="O34:P34"/>
    <mergeCell ref="O48:P48"/>
    <mergeCell ref="O36:P36"/>
    <mergeCell ref="O43:P43"/>
    <mergeCell ref="O28:P28"/>
    <mergeCell ref="O29:P29"/>
    <mergeCell ref="O30:P30"/>
    <mergeCell ref="O31:P31"/>
    <mergeCell ref="O35:P35"/>
    <mergeCell ref="O50:P50"/>
    <mergeCell ref="O37:P37"/>
    <mergeCell ref="O38:P38"/>
    <mergeCell ref="O39:P39"/>
    <mergeCell ref="O40:P40"/>
    <mergeCell ref="O41:P41"/>
    <mergeCell ref="O42:P42"/>
    <mergeCell ref="O47:P47"/>
    <mergeCell ref="O21:P21"/>
    <mergeCell ref="O22:P22"/>
    <mergeCell ref="O26:P26"/>
    <mergeCell ref="O24:P24"/>
    <mergeCell ref="O25:P25"/>
    <mergeCell ref="C40:C43"/>
    <mergeCell ref="B8:B50"/>
    <mergeCell ref="C8:C15"/>
    <mergeCell ref="C16:C26"/>
    <mergeCell ref="C27:C33"/>
    <mergeCell ref="C34:C39"/>
    <mergeCell ref="C44:C47"/>
    <mergeCell ref="C48:C50"/>
    <mergeCell ref="O14:P14"/>
    <mergeCell ref="D5:D7"/>
    <mergeCell ref="O49:P49"/>
    <mergeCell ref="O15:P15"/>
    <mergeCell ref="O16:P16"/>
    <mergeCell ref="O17:P17"/>
    <mergeCell ref="O18:P18"/>
    <mergeCell ref="G5:N5"/>
    <mergeCell ref="O5:O7"/>
    <mergeCell ref="P5:P7"/>
    <mergeCell ref="G6:J6"/>
    <mergeCell ref="O23:P23"/>
    <mergeCell ref="E5:E7"/>
    <mergeCell ref="O46:P46"/>
    <mergeCell ref="O19:P19"/>
    <mergeCell ref="O20:P20"/>
    <mergeCell ref="O9:P9"/>
    <mergeCell ref="O10:P10"/>
    <mergeCell ref="O11:P11"/>
    <mergeCell ref="O12:P12"/>
    <mergeCell ref="O13:P13"/>
    <mergeCell ref="A56:C56"/>
    <mergeCell ref="E56:K56"/>
    <mergeCell ref="E57:K57"/>
    <mergeCell ref="O1:P1"/>
    <mergeCell ref="F5:F7"/>
    <mergeCell ref="K6:M6"/>
    <mergeCell ref="O8:P8"/>
    <mergeCell ref="A2:I2"/>
    <mergeCell ref="A3:I3"/>
    <mergeCell ref="A1:F1"/>
    <mergeCell ref="A5:A7"/>
    <mergeCell ref="B5:B7"/>
    <mergeCell ref="C5:C7"/>
    <mergeCell ref="A8:A50"/>
    <mergeCell ref="O45:P45"/>
    <mergeCell ref="O44:P4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6" fitToHeight="0" orientation="landscape" horizontalDpi="4294967295" verticalDpi="4294967295" r:id="rId1"/>
  <headerFooter>
    <oddFooter>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4"/>
  <sheetViews>
    <sheetView topLeftCell="A7" zoomScaleNormal="100" workbookViewId="0">
      <selection activeCell="O26" sqref="O26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19.8554687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6" width="16.42578125" style="1" customWidth="1"/>
    <col min="17" max="16384" width="8.7109375" style="1"/>
  </cols>
  <sheetData>
    <row r="1" spans="1:16" ht="54.95" customHeight="1" x14ac:dyDescent="0.25">
      <c r="A1" s="226"/>
      <c r="B1" s="226"/>
      <c r="C1" s="226"/>
      <c r="D1" s="226"/>
      <c r="E1" s="226"/>
      <c r="F1" s="226"/>
      <c r="G1" s="50"/>
      <c r="H1" s="50"/>
      <c r="I1" s="50"/>
      <c r="J1" s="50"/>
      <c r="K1" s="50"/>
      <c r="L1" s="50"/>
      <c r="M1" s="50"/>
      <c r="N1" s="50"/>
      <c r="O1" s="213" t="s">
        <v>428</v>
      </c>
      <c r="P1" s="213"/>
    </row>
    <row r="2" spans="1:16" ht="15" customHeight="1" x14ac:dyDescent="0.25">
      <c r="A2" s="225" t="s">
        <v>276</v>
      </c>
      <c r="B2" s="225"/>
      <c r="C2" s="225"/>
      <c r="D2" s="225"/>
      <c r="E2" s="225"/>
      <c r="F2" s="225"/>
      <c r="G2" s="225"/>
      <c r="H2" s="225"/>
      <c r="I2" s="225"/>
    </row>
    <row r="3" spans="1:16" ht="15" customHeight="1" x14ac:dyDescent="0.25">
      <c r="A3" s="225" t="s">
        <v>13</v>
      </c>
      <c r="B3" s="225"/>
      <c r="C3" s="225"/>
      <c r="D3" s="225"/>
      <c r="E3" s="225"/>
      <c r="F3" s="225"/>
      <c r="G3" s="225"/>
      <c r="H3" s="225"/>
      <c r="I3" s="225"/>
    </row>
    <row r="4" spans="1:16" ht="15" customHeight="1" thickBot="1" x14ac:dyDescent="0.3"/>
    <row r="5" spans="1:16" x14ac:dyDescent="0.25">
      <c r="A5" s="227" t="s">
        <v>8</v>
      </c>
      <c r="B5" s="230" t="s">
        <v>0</v>
      </c>
      <c r="C5" s="230" t="s">
        <v>1</v>
      </c>
      <c r="D5" s="230" t="s">
        <v>2</v>
      </c>
      <c r="E5" s="227" t="s">
        <v>3</v>
      </c>
      <c r="F5" s="227" t="s">
        <v>25</v>
      </c>
      <c r="G5" s="233" t="s">
        <v>26</v>
      </c>
      <c r="H5" s="234"/>
      <c r="I5" s="234"/>
      <c r="J5" s="234"/>
      <c r="K5" s="234"/>
      <c r="L5" s="234"/>
      <c r="M5" s="234"/>
      <c r="N5" s="235"/>
      <c r="O5" s="227" t="s">
        <v>27</v>
      </c>
      <c r="P5" s="227" t="s">
        <v>28</v>
      </c>
    </row>
    <row r="6" spans="1:16" x14ac:dyDescent="0.25">
      <c r="A6" s="228"/>
      <c r="B6" s="228"/>
      <c r="C6" s="228"/>
      <c r="D6" s="228"/>
      <c r="E6" s="231"/>
      <c r="F6" s="231"/>
      <c r="G6" s="245" t="s">
        <v>29</v>
      </c>
      <c r="H6" s="241"/>
      <c r="I6" s="241"/>
      <c r="J6" s="241"/>
      <c r="K6" s="241" t="s">
        <v>30</v>
      </c>
      <c r="L6" s="241"/>
      <c r="M6" s="241"/>
      <c r="N6" s="164" t="s">
        <v>31</v>
      </c>
      <c r="O6" s="231"/>
      <c r="P6" s="231"/>
    </row>
    <row r="7" spans="1:16" ht="60" customHeight="1" thickBot="1" x14ac:dyDescent="0.3">
      <c r="A7" s="229"/>
      <c r="B7" s="229"/>
      <c r="C7" s="229"/>
      <c r="D7" s="229"/>
      <c r="E7" s="232"/>
      <c r="F7" s="232"/>
      <c r="G7" s="165" t="s">
        <v>32</v>
      </c>
      <c r="H7" s="166" t="s">
        <v>33</v>
      </c>
      <c r="I7" s="167" t="s">
        <v>34</v>
      </c>
      <c r="J7" s="167" t="s">
        <v>50</v>
      </c>
      <c r="K7" s="167" t="s">
        <v>35</v>
      </c>
      <c r="L7" s="167" t="s">
        <v>36</v>
      </c>
      <c r="M7" s="167" t="s">
        <v>37</v>
      </c>
      <c r="N7" s="168" t="s">
        <v>38</v>
      </c>
      <c r="O7" s="232"/>
      <c r="P7" s="232"/>
    </row>
    <row r="8" spans="1:16" s="2" customFormat="1" ht="25.5" x14ac:dyDescent="0.25">
      <c r="A8" s="117">
        <v>1</v>
      </c>
      <c r="B8" s="112" t="s">
        <v>278</v>
      </c>
      <c r="C8" s="114" t="s">
        <v>4</v>
      </c>
      <c r="D8" s="112" t="s">
        <v>48</v>
      </c>
      <c r="E8" s="25">
        <v>1</v>
      </c>
      <c r="F8" s="81">
        <v>17</v>
      </c>
      <c r="G8" s="25"/>
      <c r="H8" s="25"/>
      <c r="I8" s="25"/>
      <c r="J8" s="25"/>
      <c r="K8" s="25"/>
      <c r="L8" s="25" t="s">
        <v>39</v>
      </c>
      <c r="M8" s="82"/>
      <c r="N8" s="25" t="s">
        <v>39</v>
      </c>
      <c r="O8" s="37"/>
      <c r="P8" s="148">
        <f>E8*F8*ROUND(O8, 2)</f>
        <v>0</v>
      </c>
    </row>
    <row r="9" spans="1:16" s="2" customFormat="1" x14ac:dyDescent="0.25">
      <c r="A9" s="214">
        <v>2</v>
      </c>
      <c r="B9" s="248" t="s">
        <v>277</v>
      </c>
      <c r="C9" s="242" t="s">
        <v>279</v>
      </c>
      <c r="D9" s="57" t="s">
        <v>5</v>
      </c>
      <c r="E9" s="65">
        <v>365</v>
      </c>
      <c r="F9" s="65">
        <v>4</v>
      </c>
      <c r="G9" s="24" t="s">
        <v>39</v>
      </c>
      <c r="H9" s="24"/>
      <c r="I9" s="24"/>
      <c r="J9" s="24"/>
      <c r="K9" s="24"/>
      <c r="L9" s="24"/>
      <c r="M9" s="59"/>
      <c r="N9" s="24"/>
      <c r="O9" s="246" t="s">
        <v>40</v>
      </c>
      <c r="P9" s="247"/>
    </row>
    <row r="10" spans="1:16" s="2" customFormat="1" ht="14.25" customHeight="1" x14ac:dyDescent="0.25">
      <c r="A10" s="215"/>
      <c r="B10" s="248"/>
      <c r="C10" s="242"/>
      <c r="D10" s="57" t="s">
        <v>280</v>
      </c>
      <c r="E10" s="65">
        <v>4</v>
      </c>
      <c r="F10" s="65">
        <v>4</v>
      </c>
      <c r="G10" s="24"/>
      <c r="H10" s="24"/>
      <c r="I10" s="24"/>
      <c r="J10" s="24"/>
      <c r="K10" s="24" t="s">
        <v>39</v>
      </c>
      <c r="L10" s="24" t="s">
        <v>39</v>
      </c>
      <c r="M10" s="59" t="s">
        <v>39</v>
      </c>
      <c r="N10" s="24"/>
      <c r="O10" s="246" t="s">
        <v>40</v>
      </c>
      <c r="P10" s="247"/>
    </row>
    <row r="11" spans="1:16" s="2" customFormat="1" x14ac:dyDescent="0.25">
      <c r="A11" s="215"/>
      <c r="B11" s="248"/>
      <c r="C11" s="242"/>
      <c r="D11" s="64" t="s">
        <v>281</v>
      </c>
      <c r="E11" s="65">
        <v>4</v>
      </c>
      <c r="F11" s="65">
        <v>4</v>
      </c>
      <c r="G11" s="24"/>
      <c r="H11" s="24"/>
      <c r="I11" s="24"/>
      <c r="J11" s="24"/>
      <c r="K11" s="24" t="s">
        <v>39</v>
      </c>
      <c r="L11" s="24" t="s">
        <v>39</v>
      </c>
      <c r="M11" s="59" t="s">
        <v>39</v>
      </c>
      <c r="N11" s="24"/>
      <c r="O11" s="246" t="s">
        <v>40</v>
      </c>
      <c r="P11" s="247"/>
    </row>
    <row r="12" spans="1:16" s="2" customFormat="1" x14ac:dyDescent="0.2">
      <c r="A12" s="215"/>
      <c r="B12" s="248"/>
      <c r="C12" s="242"/>
      <c r="D12" s="67" t="s">
        <v>282</v>
      </c>
      <c r="E12" s="73">
        <v>2</v>
      </c>
      <c r="F12" s="73">
        <v>4</v>
      </c>
      <c r="G12" s="24"/>
      <c r="H12" s="24"/>
      <c r="I12" s="24"/>
      <c r="J12" s="24"/>
      <c r="K12" s="24"/>
      <c r="L12" s="24" t="s">
        <v>39</v>
      </c>
      <c r="M12" s="59" t="s">
        <v>39</v>
      </c>
      <c r="N12" s="24"/>
      <c r="O12" s="26"/>
      <c r="P12" s="44">
        <f>E12*F12*ROUND(O12, 2)</f>
        <v>0</v>
      </c>
    </row>
    <row r="13" spans="1:16" s="2" customFormat="1" x14ac:dyDescent="0.2">
      <c r="A13" s="215"/>
      <c r="B13" s="248"/>
      <c r="C13" s="242"/>
      <c r="D13" s="67" t="s">
        <v>283</v>
      </c>
      <c r="E13" s="73">
        <v>2</v>
      </c>
      <c r="F13" s="73">
        <v>4</v>
      </c>
      <c r="G13" s="24"/>
      <c r="H13" s="24"/>
      <c r="I13" s="24"/>
      <c r="J13" s="24"/>
      <c r="K13" s="24"/>
      <c r="L13" s="24" t="s">
        <v>39</v>
      </c>
      <c r="M13" s="59" t="s">
        <v>39</v>
      </c>
      <c r="N13" s="24"/>
      <c r="O13" s="246" t="s">
        <v>40</v>
      </c>
      <c r="P13" s="247"/>
    </row>
    <row r="14" spans="1:16" s="2" customFormat="1" x14ac:dyDescent="0.2">
      <c r="A14" s="215"/>
      <c r="B14" s="248"/>
      <c r="C14" s="242"/>
      <c r="D14" s="67" t="s">
        <v>284</v>
      </c>
      <c r="E14" s="73">
        <v>1</v>
      </c>
      <c r="F14" s="73">
        <v>4</v>
      </c>
      <c r="G14" s="24"/>
      <c r="H14" s="24"/>
      <c r="I14" s="24"/>
      <c r="J14" s="24"/>
      <c r="K14" s="24"/>
      <c r="L14" s="24" t="s">
        <v>39</v>
      </c>
      <c r="M14" s="59"/>
      <c r="N14" s="24"/>
      <c r="O14" s="26"/>
      <c r="P14" s="44">
        <f>E14*F14*ROUND(O14, 2)</f>
        <v>0</v>
      </c>
    </row>
    <row r="15" spans="1:16" s="2" customFormat="1" ht="15" customHeight="1" x14ac:dyDescent="0.2">
      <c r="A15" s="215"/>
      <c r="B15" s="248"/>
      <c r="C15" s="242"/>
      <c r="D15" s="67" t="s">
        <v>285</v>
      </c>
      <c r="E15" s="73">
        <v>1</v>
      </c>
      <c r="F15" s="73">
        <v>4</v>
      </c>
      <c r="G15" s="24"/>
      <c r="H15" s="24"/>
      <c r="I15" s="24"/>
      <c r="J15" s="24"/>
      <c r="K15" s="24"/>
      <c r="L15" s="24" t="s">
        <v>39</v>
      </c>
      <c r="M15" s="59"/>
      <c r="N15" s="24"/>
      <c r="O15" s="26"/>
      <c r="P15" s="44">
        <f t="shared" ref="P15:P22" si="0">E15*F15*ROUND(O15, 2)</f>
        <v>0</v>
      </c>
    </row>
    <row r="16" spans="1:16" s="2" customFormat="1" x14ac:dyDescent="0.2">
      <c r="A16" s="215"/>
      <c r="B16" s="248"/>
      <c r="C16" s="242"/>
      <c r="D16" s="67" t="s">
        <v>286</v>
      </c>
      <c r="E16" s="73">
        <v>1</v>
      </c>
      <c r="F16" s="73">
        <v>4</v>
      </c>
      <c r="G16" s="24"/>
      <c r="H16" s="24"/>
      <c r="I16" s="24"/>
      <c r="J16" s="24"/>
      <c r="K16" s="24"/>
      <c r="L16" s="24" t="s">
        <v>39</v>
      </c>
      <c r="M16" s="59"/>
      <c r="N16" s="24"/>
      <c r="O16" s="26"/>
      <c r="P16" s="44">
        <f t="shared" si="0"/>
        <v>0</v>
      </c>
    </row>
    <row r="17" spans="1:16" s="2" customFormat="1" ht="15" customHeight="1" x14ac:dyDescent="0.2">
      <c r="A17" s="215"/>
      <c r="B17" s="248"/>
      <c r="C17" s="242"/>
      <c r="D17" s="67" t="s">
        <v>287</v>
      </c>
      <c r="E17" s="73">
        <v>1</v>
      </c>
      <c r="F17" s="73">
        <v>4</v>
      </c>
      <c r="G17" s="24"/>
      <c r="H17" s="24"/>
      <c r="I17" s="24"/>
      <c r="J17" s="24"/>
      <c r="K17" s="24"/>
      <c r="L17" s="24" t="s">
        <v>39</v>
      </c>
      <c r="M17" s="59"/>
      <c r="N17" s="24"/>
      <c r="O17" s="26"/>
      <c r="P17" s="44">
        <f t="shared" si="0"/>
        <v>0</v>
      </c>
    </row>
    <row r="18" spans="1:16" s="11" customFormat="1" x14ac:dyDescent="0.2">
      <c r="A18" s="215"/>
      <c r="B18" s="248"/>
      <c r="C18" s="242"/>
      <c r="D18" s="67" t="s">
        <v>288</v>
      </c>
      <c r="E18" s="73">
        <v>1</v>
      </c>
      <c r="F18" s="73">
        <v>4</v>
      </c>
      <c r="G18" s="24"/>
      <c r="H18" s="24"/>
      <c r="I18" s="24"/>
      <c r="J18" s="24"/>
      <c r="K18" s="24"/>
      <c r="L18" s="24" t="s">
        <v>39</v>
      </c>
      <c r="M18" s="59"/>
      <c r="N18" s="24"/>
      <c r="O18" s="26"/>
      <c r="P18" s="44">
        <f t="shared" si="0"/>
        <v>0</v>
      </c>
    </row>
    <row r="19" spans="1:16" s="2" customFormat="1" x14ac:dyDescent="0.2">
      <c r="A19" s="215"/>
      <c r="B19" s="248"/>
      <c r="C19" s="242"/>
      <c r="D19" s="67" t="s">
        <v>289</v>
      </c>
      <c r="E19" s="73">
        <v>1</v>
      </c>
      <c r="F19" s="73">
        <v>4</v>
      </c>
      <c r="G19" s="24"/>
      <c r="H19" s="24"/>
      <c r="I19" s="24"/>
      <c r="J19" s="24"/>
      <c r="K19" s="24"/>
      <c r="L19" s="24" t="s">
        <v>39</v>
      </c>
      <c r="M19" s="59"/>
      <c r="N19" s="24"/>
      <c r="O19" s="26"/>
      <c r="P19" s="44">
        <f t="shared" si="0"/>
        <v>0</v>
      </c>
    </row>
    <row r="20" spans="1:16" s="2" customFormat="1" ht="15" customHeight="1" x14ac:dyDescent="0.2">
      <c r="A20" s="215"/>
      <c r="B20" s="248"/>
      <c r="C20" s="242" t="s">
        <v>290</v>
      </c>
      <c r="D20" s="67" t="s">
        <v>291</v>
      </c>
      <c r="E20" s="73">
        <v>1</v>
      </c>
      <c r="F20" s="73">
        <v>4</v>
      </c>
      <c r="G20" s="24"/>
      <c r="H20" s="24"/>
      <c r="I20" s="24"/>
      <c r="J20" s="24"/>
      <c r="K20" s="24"/>
      <c r="L20" s="24" t="s">
        <v>39</v>
      </c>
      <c r="M20" s="59"/>
      <c r="N20" s="24"/>
      <c r="O20" s="26"/>
      <c r="P20" s="44">
        <f t="shared" si="0"/>
        <v>0</v>
      </c>
    </row>
    <row r="21" spans="1:16" s="2" customFormat="1" ht="15.75" customHeight="1" x14ac:dyDescent="0.2">
      <c r="A21" s="215"/>
      <c r="B21" s="248"/>
      <c r="C21" s="242"/>
      <c r="D21" s="67" t="s">
        <v>292</v>
      </c>
      <c r="E21" s="73">
        <v>1</v>
      </c>
      <c r="F21" s="73">
        <v>8</v>
      </c>
      <c r="G21" s="24"/>
      <c r="H21" s="24"/>
      <c r="I21" s="24"/>
      <c r="J21" s="24"/>
      <c r="K21" s="24"/>
      <c r="L21" s="24" t="s">
        <v>39</v>
      </c>
      <c r="M21" s="59"/>
      <c r="N21" s="24"/>
      <c r="O21" s="26"/>
      <c r="P21" s="44">
        <f t="shared" si="0"/>
        <v>0</v>
      </c>
    </row>
    <row r="22" spans="1:16" s="2" customFormat="1" x14ac:dyDescent="0.2">
      <c r="A22" s="215"/>
      <c r="B22" s="248"/>
      <c r="C22" s="242"/>
      <c r="D22" s="67" t="s">
        <v>293</v>
      </c>
      <c r="E22" s="73">
        <v>1</v>
      </c>
      <c r="F22" s="73">
        <v>2</v>
      </c>
      <c r="G22" s="24"/>
      <c r="H22" s="24"/>
      <c r="I22" s="24"/>
      <c r="J22" s="24"/>
      <c r="K22" s="24"/>
      <c r="L22" s="24" t="s">
        <v>39</v>
      </c>
      <c r="M22" s="59"/>
      <c r="N22" s="24"/>
      <c r="O22" s="26"/>
      <c r="P22" s="44">
        <f t="shared" si="0"/>
        <v>0</v>
      </c>
    </row>
    <row r="23" spans="1:16" s="2" customFormat="1" x14ac:dyDescent="0.25">
      <c r="A23" s="215"/>
      <c r="B23" s="248"/>
      <c r="C23" s="242" t="s">
        <v>93</v>
      </c>
      <c r="D23" s="57" t="s">
        <v>94</v>
      </c>
      <c r="E23" s="65">
        <v>1</v>
      </c>
      <c r="F23" s="65">
        <v>1</v>
      </c>
      <c r="G23" s="24"/>
      <c r="H23" s="24"/>
      <c r="I23" s="24"/>
      <c r="J23" s="24"/>
      <c r="K23" s="24"/>
      <c r="L23" s="24" t="s">
        <v>39</v>
      </c>
      <c r="M23" s="59"/>
      <c r="N23" s="24"/>
      <c r="O23" s="246" t="s">
        <v>40</v>
      </c>
      <c r="P23" s="247"/>
    </row>
    <row r="24" spans="1:16" s="2" customFormat="1" ht="15" customHeight="1" x14ac:dyDescent="0.2">
      <c r="A24" s="215"/>
      <c r="B24" s="248"/>
      <c r="C24" s="242"/>
      <c r="D24" s="68" t="s">
        <v>60</v>
      </c>
      <c r="E24" s="65">
        <v>1</v>
      </c>
      <c r="F24" s="65">
        <v>1</v>
      </c>
      <c r="G24" s="24"/>
      <c r="H24" s="24"/>
      <c r="I24" s="24"/>
      <c r="J24" s="24"/>
      <c r="K24" s="24"/>
      <c r="L24" s="24" t="s">
        <v>39</v>
      </c>
      <c r="M24" s="59"/>
      <c r="N24" s="24"/>
      <c r="O24" s="246" t="s">
        <v>40</v>
      </c>
      <c r="P24" s="247"/>
    </row>
    <row r="25" spans="1:16" s="2" customFormat="1" x14ac:dyDescent="0.2">
      <c r="A25" s="216"/>
      <c r="B25" s="248"/>
      <c r="C25" s="242"/>
      <c r="D25" s="68" t="s">
        <v>95</v>
      </c>
      <c r="E25" s="65">
        <v>1</v>
      </c>
      <c r="F25" s="65">
        <v>1</v>
      </c>
      <c r="G25" s="24"/>
      <c r="H25" s="24"/>
      <c r="I25" s="24"/>
      <c r="J25" s="24"/>
      <c r="K25" s="24"/>
      <c r="L25" s="24" t="s">
        <v>39</v>
      </c>
      <c r="M25" s="59"/>
      <c r="N25" s="24"/>
      <c r="O25" s="246" t="s">
        <v>40</v>
      </c>
      <c r="P25" s="247"/>
    </row>
    <row r="26" spans="1:16" s="2" customFormat="1" ht="15.75" thickBot="1" x14ac:dyDescent="0.25">
      <c r="A26" s="123">
        <v>3</v>
      </c>
      <c r="B26" s="121" t="s">
        <v>391</v>
      </c>
      <c r="C26" s="105" t="s">
        <v>382</v>
      </c>
      <c r="D26" s="134" t="s">
        <v>383</v>
      </c>
      <c r="E26" s="122">
        <v>2</v>
      </c>
      <c r="F26" s="122">
        <v>1</v>
      </c>
      <c r="G26" s="123"/>
      <c r="H26" s="123"/>
      <c r="I26" s="123"/>
      <c r="J26" s="123"/>
      <c r="K26" s="123"/>
      <c r="L26" s="123" t="s">
        <v>39</v>
      </c>
      <c r="M26" s="124" t="s">
        <v>39</v>
      </c>
      <c r="N26" s="123"/>
      <c r="O26" s="125"/>
      <c r="P26" s="151">
        <f>E26*F26*ROUND(O26,2)</f>
        <v>0</v>
      </c>
    </row>
    <row r="27" spans="1:16" ht="15.75" thickBot="1" x14ac:dyDescent="0.3">
      <c r="O27" s="40" t="s">
        <v>41</v>
      </c>
      <c r="P27" s="41">
        <f>SUM(P8,P12:P12,P14:P22,P26)</f>
        <v>0</v>
      </c>
    </row>
    <row r="30" spans="1:16" x14ac:dyDescent="0.25">
      <c r="A30" s="191"/>
      <c r="B30" s="192"/>
      <c r="C30" s="192"/>
      <c r="D30" s="192"/>
      <c r="E30" s="193"/>
      <c r="F30" s="193"/>
      <c r="G30" s="193"/>
      <c r="H30" s="192"/>
      <c r="I30" s="192"/>
      <c r="J30" s="192"/>
      <c r="K30" s="192"/>
    </row>
    <row r="31" spans="1:16" x14ac:dyDescent="0.25">
      <c r="A31" s="191"/>
      <c r="B31" s="192"/>
      <c r="C31" s="192"/>
      <c r="D31" s="192"/>
      <c r="E31" s="193"/>
      <c r="F31" s="193"/>
      <c r="G31" s="193"/>
      <c r="H31" s="192"/>
      <c r="I31" s="192"/>
      <c r="J31" s="192"/>
      <c r="K31" s="192"/>
    </row>
    <row r="32" spans="1:16" x14ac:dyDescent="0.25">
      <c r="A32" s="197" t="s">
        <v>433</v>
      </c>
      <c r="B32" s="197"/>
      <c r="C32" s="197"/>
      <c r="D32" s="192"/>
      <c r="E32" s="239" t="s">
        <v>430</v>
      </c>
      <c r="F32" s="239"/>
      <c r="G32" s="239"/>
      <c r="H32" s="239"/>
      <c r="I32" s="239"/>
      <c r="J32" s="239"/>
      <c r="K32" s="239"/>
    </row>
    <row r="33" spans="1:11" ht="28.5" customHeight="1" x14ac:dyDescent="0.25">
      <c r="A33" s="191"/>
      <c r="B33" s="192"/>
      <c r="C33" s="192"/>
      <c r="D33" s="192"/>
      <c r="E33" s="239" t="s">
        <v>431</v>
      </c>
      <c r="F33" s="239"/>
      <c r="G33" s="239"/>
      <c r="H33" s="239"/>
      <c r="I33" s="239"/>
      <c r="J33" s="239"/>
      <c r="K33" s="239"/>
    </row>
    <row r="34" spans="1:11" x14ac:dyDescent="0.25">
      <c r="A34" s="191"/>
      <c r="B34" s="192"/>
      <c r="C34" s="192"/>
      <c r="D34" s="192"/>
      <c r="E34" s="193"/>
      <c r="F34" s="193"/>
      <c r="G34" s="193"/>
      <c r="H34" s="192"/>
      <c r="I34" s="192"/>
      <c r="J34" s="192"/>
      <c r="K34" s="192"/>
    </row>
  </sheetData>
  <sheetProtection algorithmName="SHA-512" hashValue="SBscdAkU6HsbW3cpib0rfaBHUBFZXIWgWF2sYe2/q2zWUPq8nfajrlr0icxGnd4n1zTWA3Oziv0oODvjLomrsA==" saltValue="P4gs+W/yGRo2h+8Hlsfe4Q==" spinCount="100000" sheet="1" objects="1" scenarios="1"/>
  <mergeCells count="30">
    <mergeCell ref="A9:A25"/>
    <mergeCell ref="B9:B25"/>
    <mergeCell ref="C9:C19"/>
    <mergeCell ref="C20:C22"/>
    <mergeCell ref="C23:C25"/>
    <mergeCell ref="G6:J6"/>
    <mergeCell ref="K6:M6"/>
    <mergeCell ref="O23:P23"/>
    <mergeCell ref="O24:P24"/>
    <mergeCell ref="O25:P25"/>
    <mergeCell ref="O10:P10"/>
    <mergeCell ref="O11:P11"/>
    <mergeCell ref="O13:P13"/>
    <mergeCell ref="O9:P9"/>
    <mergeCell ref="A32:C32"/>
    <mergeCell ref="E32:K32"/>
    <mergeCell ref="E33:K33"/>
    <mergeCell ref="O1:P1"/>
    <mergeCell ref="A2:I2"/>
    <mergeCell ref="A3:I3"/>
    <mergeCell ref="A1:F1"/>
    <mergeCell ref="A5:A7"/>
    <mergeCell ref="B5:B7"/>
    <mergeCell ref="C5:C7"/>
    <mergeCell ref="D5:D7"/>
    <mergeCell ref="E5:E7"/>
    <mergeCell ref="F5:F7"/>
    <mergeCell ref="G5:N5"/>
    <mergeCell ref="O5:O7"/>
    <mergeCell ref="P5:P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horizontalDpi="4294967295" verticalDpi="4294967295" r:id="rId1"/>
  <headerFooter>
    <oddFooter>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9"/>
  <sheetViews>
    <sheetView zoomScaleNormal="100" zoomScalePageLayoutView="90" workbookViewId="0">
      <selection activeCell="N27" sqref="N27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19.8554687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4.140625" style="1" customWidth="1"/>
    <col min="16" max="16" width="14.5703125" style="1" customWidth="1"/>
    <col min="17" max="16384" width="8.7109375" style="1"/>
  </cols>
  <sheetData>
    <row r="1" spans="1:16" ht="54.95" customHeight="1" x14ac:dyDescent="0.25">
      <c r="A1" s="226"/>
      <c r="B1" s="226"/>
      <c r="C1" s="226"/>
      <c r="D1" s="226"/>
      <c r="E1" s="226"/>
      <c r="F1" s="226"/>
      <c r="G1" s="49"/>
      <c r="H1" s="49"/>
      <c r="I1" s="49"/>
      <c r="J1" s="49"/>
      <c r="K1" s="49"/>
      <c r="L1" s="49"/>
      <c r="M1" s="49"/>
      <c r="N1" s="49"/>
      <c r="O1" s="213" t="s">
        <v>429</v>
      </c>
      <c r="P1" s="213"/>
    </row>
    <row r="2" spans="1:16" ht="15" customHeight="1" x14ac:dyDescent="0.25">
      <c r="A2" s="225" t="s">
        <v>294</v>
      </c>
      <c r="B2" s="225"/>
      <c r="C2" s="225"/>
      <c r="D2" s="225"/>
      <c r="E2" s="225"/>
      <c r="F2" s="225"/>
      <c r="G2" s="225"/>
      <c r="H2" s="225"/>
      <c r="I2" s="225"/>
    </row>
    <row r="3" spans="1:16" ht="15" customHeight="1" x14ac:dyDescent="0.25">
      <c r="A3" s="225" t="s">
        <v>13</v>
      </c>
      <c r="B3" s="225"/>
      <c r="C3" s="225"/>
      <c r="D3" s="225"/>
      <c r="E3" s="225"/>
      <c r="F3" s="225"/>
      <c r="G3" s="225"/>
      <c r="H3" s="225"/>
      <c r="I3" s="225"/>
    </row>
    <row r="4" spans="1:16" ht="15" customHeight="1" thickBot="1" x14ac:dyDescent="0.3"/>
    <row r="5" spans="1:16" x14ac:dyDescent="0.25">
      <c r="A5" s="227" t="s">
        <v>8</v>
      </c>
      <c r="B5" s="230" t="s">
        <v>0</v>
      </c>
      <c r="C5" s="230" t="s">
        <v>1</v>
      </c>
      <c r="D5" s="230" t="s">
        <v>2</v>
      </c>
      <c r="E5" s="227" t="s">
        <v>3</v>
      </c>
      <c r="F5" s="227" t="s">
        <v>25</v>
      </c>
      <c r="G5" s="233" t="s">
        <v>26</v>
      </c>
      <c r="H5" s="234"/>
      <c r="I5" s="234"/>
      <c r="J5" s="234"/>
      <c r="K5" s="234"/>
      <c r="L5" s="234"/>
      <c r="M5" s="234"/>
      <c r="N5" s="235"/>
      <c r="O5" s="227" t="s">
        <v>27</v>
      </c>
      <c r="P5" s="227" t="s">
        <v>28</v>
      </c>
    </row>
    <row r="6" spans="1:16" x14ac:dyDescent="0.25">
      <c r="A6" s="228"/>
      <c r="B6" s="228"/>
      <c r="C6" s="228"/>
      <c r="D6" s="228"/>
      <c r="E6" s="231"/>
      <c r="F6" s="231"/>
      <c r="G6" s="245" t="s">
        <v>29</v>
      </c>
      <c r="H6" s="241"/>
      <c r="I6" s="241"/>
      <c r="J6" s="241"/>
      <c r="K6" s="241" t="s">
        <v>30</v>
      </c>
      <c r="L6" s="241"/>
      <c r="M6" s="241"/>
      <c r="N6" s="164" t="s">
        <v>31</v>
      </c>
      <c r="O6" s="231"/>
      <c r="P6" s="231"/>
    </row>
    <row r="7" spans="1:16" ht="60" customHeight="1" thickBot="1" x14ac:dyDescent="0.3">
      <c r="A7" s="229"/>
      <c r="B7" s="229"/>
      <c r="C7" s="229"/>
      <c r="D7" s="229"/>
      <c r="E7" s="232"/>
      <c r="F7" s="232"/>
      <c r="G7" s="165" t="s">
        <v>32</v>
      </c>
      <c r="H7" s="166" t="s">
        <v>33</v>
      </c>
      <c r="I7" s="167" t="s">
        <v>34</v>
      </c>
      <c r="J7" s="167" t="s">
        <v>50</v>
      </c>
      <c r="K7" s="167" t="s">
        <v>35</v>
      </c>
      <c r="L7" s="167" t="s">
        <v>36</v>
      </c>
      <c r="M7" s="167" t="s">
        <v>37</v>
      </c>
      <c r="N7" s="168" t="s">
        <v>38</v>
      </c>
      <c r="O7" s="232"/>
      <c r="P7" s="232"/>
    </row>
    <row r="8" spans="1:16" s="2" customFormat="1" x14ac:dyDescent="0.25">
      <c r="A8" s="263">
        <v>1</v>
      </c>
      <c r="B8" s="278" t="s">
        <v>295</v>
      </c>
      <c r="C8" s="279" t="s">
        <v>297</v>
      </c>
      <c r="D8" s="75" t="s">
        <v>211</v>
      </c>
      <c r="E8" s="30">
        <v>365</v>
      </c>
      <c r="F8" s="52">
        <v>19</v>
      </c>
      <c r="G8" s="30" t="s">
        <v>39</v>
      </c>
      <c r="H8" s="30"/>
      <c r="I8" s="30"/>
      <c r="J8" s="30"/>
      <c r="K8" s="30"/>
      <c r="L8" s="30"/>
      <c r="M8" s="53"/>
      <c r="N8" s="30"/>
      <c r="O8" s="271" t="s">
        <v>40</v>
      </c>
      <c r="P8" s="272"/>
    </row>
    <row r="9" spans="1:16" s="2" customFormat="1" ht="15" customHeight="1" x14ac:dyDescent="0.25">
      <c r="A9" s="240"/>
      <c r="B9" s="248"/>
      <c r="C9" s="252"/>
      <c r="D9" s="76" t="s">
        <v>298</v>
      </c>
      <c r="E9" s="65">
        <v>2</v>
      </c>
      <c r="F9" s="65">
        <v>19</v>
      </c>
      <c r="G9" s="65"/>
      <c r="H9" s="65"/>
      <c r="I9" s="65"/>
      <c r="J9" s="65"/>
      <c r="K9" s="65"/>
      <c r="L9" s="183" t="s">
        <v>39</v>
      </c>
      <c r="M9" s="184" t="s">
        <v>39</v>
      </c>
      <c r="N9" s="24"/>
      <c r="O9" s="246" t="s">
        <v>40</v>
      </c>
      <c r="P9" s="247"/>
    </row>
    <row r="10" spans="1:16" s="2" customFormat="1" x14ac:dyDescent="0.25">
      <c r="A10" s="240"/>
      <c r="B10" s="248"/>
      <c r="C10" s="252"/>
      <c r="D10" s="76" t="s">
        <v>299</v>
      </c>
      <c r="E10" s="65">
        <v>2</v>
      </c>
      <c r="F10" s="65">
        <v>19</v>
      </c>
      <c r="G10" s="24"/>
      <c r="H10" s="24"/>
      <c r="I10" s="24"/>
      <c r="J10" s="24"/>
      <c r="K10" s="24"/>
      <c r="L10" s="24" t="s">
        <v>39</v>
      </c>
      <c r="M10" s="59" t="s">
        <v>39</v>
      </c>
      <c r="N10" s="24"/>
      <c r="O10" s="246" t="s">
        <v>40</v>
      </c>
      <c r="P10" s="247"/>
    </row>
    <row r="11" spans="1:16" s="2" customFormat="1" x14ac:dyDescent="0.25">
      <c r="A11" s="240"/>
      <c r="B11" s="248"/>
      <c r="C11" s="252"/>
      <c r="D11" s="77" t="s">
        <v>300</v>
      </c>
      <c r="E11" s="65">
        <v>2</v>
      </c>
      <c r="F11" s="65">
        <v>19</v>
      </c>
      <c r="G11" s="24"/>
      <c r="H11" s="24"/>
      <c r="I11" s="24"/>
      <c r="J11" s="24"/>
      <c r="K11" s="24"/>
      <c r="L11" s="24" t="s">
        <v>39</v>
      </c>
      <c r="M11" s="59" t="s">
        <v>39</v>
      </c>
      <c r="N11" s="24"/>
      <c r="O11" s="246" t="s">
        <v>40</v>
      </c>
      <c r="P11" s="247"/>
    </row>
    <row r="12" spans="1:16" s="2" customFormat="1" x14ac:dyDescent="0.2">
      <c r="A12" s="240"/>
      <c r="B12" s="248"/>
      <c r="C12" s="252"/>
      <c r="D12" s="46" t="s">
        <v>301</v>
      </c>
      <c r="E12" s="73">
        <v>2</v>
      </c>
      <c r="F12" s="73">
        <v>16</v>
      </c>
      <c r="G12" s="24"/>
      <c r="H12" s="24"/>
      <c r="I12" s="24"/>
      <c r="J12" s="24"/>
      <c r="K12" s="24"/>
      <c r="L12" s="24" t="s">
        <v>39</v>
      </c>
      <c r="M12" s="59" t="s">
        <v>39</v>
      </c>
      <c r="N12" s="24"/>
      <c r="O12" s="26"/>
      <c r="P12" s="44">
        <f>E12*F12*ROUND(O12, 2)</f>
        <v>0</v>
      </c>
    </row>
    <row r="13" spans="1:16" s="2" customFormat="1" x14ac:dyDescent="0.2">
      <c r="A13" s="240"/>
      <c r="B13" s="248"/>
      <c r="C13" s="252"/>
      <c r="D13" s="46" t="s">
        <v>302</v>
      </c>
      <c r="E13" s="73">
        <v>2</v>
      </c>
      <c r="F13" s="73">
        <v>19</v>
      </c>
      <c r="G13" s="24"/>
      <c r="H13" s="24"/>
      <c r="I13" s="24"/>
      <c r="J13" s="24"/>
      <c r="K13" s="24"/>
      <c r="L13" s="24" t="s">
        <v>39</v>
      </c>
      <c r="M13" s="59" t="s">
        <v>39</v>
      </c>
      <c r="N13" s="24"/>
      <c r="O13" s="246" t="s">
        <v>40</v>
      </c>
      <c r="P13" s="247"/>
    </row>
    <row r="14" spans="1:16" s="2" customFormat="1" x14ac:dyDescent="0.2">
      <c r="A14" s="240"/>
      <c r="B14" s="248"/>
      <c r="C14" s="252"/>
      <c r="D14" s="46" t="s">
        <v>303</v>
      </c>
      <c r="E14" s="73">
        <v>2</v>
      </c>
      <c r="F14" s="73">
        <v>19</v>
      </c>
      <c r="G14" s="24"/>
      <c r="H14" s="24"/>
      <c r="I14" s="24"/>
      <c r="J14" s="24"/>
      <c r="K14" s="24"/>
      <c r="L14" s="24" t="s">
        <v>39</v>
      </c>
      <c r="M14" s="59" t="s">
        <v>39</v>
      </c>
      <c r="N14" s="24"/>
      <c r="O14" s="246" t="s">
        <v>40</v>
      </c>
      <c r="P14" s="247"/>
    </row>
    <row r="15" spans="1:16" s="2" customFormat="1" x14ac:dyDescent="0.2">
      <c r="A15" s="240"/>
      <c r="B15" s="248"/>
      <c r="C15" s="252"/>
      <c r="D15" s="46" t="s">
        <v>304</v>
      </c>
      <c r="E15" s="73">
        <v>2</v>
      </c>
      <c r="F15" s="73">
        <v>19</v>
      </c>
      <c r="G15" s="24"/>
      <c r="H15" s="24"/>
      <c r="I15" s="24"/>
      <c r="J15" s="24"/>
      <c r="K15" s="24"/>
      <c r="L15" s="24" t="s">
        <v>39</v>
      </c>
      <c r="M15" s="59" t="s">
        <v>39</v>
      </c>
      <c r="N15" s="24"/>
      <c r="O15" s="246" t="s">
        <v>40</v>
      </c>
      <c r="P15" s="247"/>
    </row>
    <row r="16" spans="1:16" s="2" customFormat="1" ht="15" customHeight="1" x14ac:dyDescent="0.2">
      <c r="A16" s="240"/>
      <c r="B16" s="248"/>
      <c r="C16" s="252"/>
      <c r="D16" s="46" t="s">
        <v>305</v>
      </c>
      <c r="E16" s="73">
        <v>2</v>
      </c>
      <c r="F16" s="73">
        <v>16</v>
      </c>
      <c r="G16" s="24"/>
      <c r="H16" s="24"/>
      <c r="I16" s="24"/>
      <c r="J16" s="24"/>
      <c r="K16" s="24"/>
      <c r="L16" s="24" t="s">
        <v>39</v>
      </c>
      <c r="M16" s="59" t="s">
        <v>39</v>
      </c>
      <c r="N16" s="24"/>
      <c r="O16" s="246" t="s">
        <v>40</v>
      </c>
      <c r="P16" s="247"/>
    </row>
    <row r="17" spans="1:16" s="2" customFormat="1" x14ac:dyDescent="0.2">
      <c r="A17" s="240"/>
      <c r="B17" s="248"/>
      <c r="C17" s="252"/>
      <c r="D17" s="46" t="s">
        <v>306</v>
      </c>
      <c r="E17" s="73">
        <v>2</v>
      </c>
      <c r="F17" s="73">
        <v>19</v>
      </c>
      <c r="G17" s="24"/>
      <c r="H17" s="24"/>
      <c r="I17" s="24"/>
      <c r="J17" s="24"/>
      <c r="K17" s="24"/>
      <c r="L17" s="24" t="s">
        <v>39</v>
      </c>
      <c r="M17" s="59" t="s">
        <v>39</v>
      </c>
      <c r="N17" s="24"/>
      <c r="O17" s="26"/>
      <c r="P17" s="44">
        <f>E17*F17*ROUND(O17, 2)</f>
        <v>0</v>
      </c>
    </row>
    <row r="18" spans="1:16" s="2" customFormat="1" ht="15" customHeight="1" x14ac:dyDescent="0.2">
      <c r="A18" s="240"/>
      <c r="B18" s="248"/>
      <c r="C18" s="252"/>
      <c r="D18" s="46" t="s">
        <v>307</v>
      </c>
      <c r="E18" s="73">
        <v>2</v>
      </c>
      <c r="F18" s="73">
        <v>19</v>
      </c>
      <c r="G18" s="24"/>
      <c r="H18" s="24"/>
      <c r="I18" s="24"/>
      <c r="J18" s="24"/>
      <c r="K18" s="24"/>
      <c r="L18" s="24" t="s">
        <v>39</v>
      </c>
      <c r="M18" s="59" t="s">
        <v>39</v>
      </c>
      <c r="N18" s="24"/>
      <c r="O18" s="26"/>
      <c r="P18" s="44">
        <f>E18*F18*ROUND(O18, 2)</f>
        <v>0</v>
      </c>
    </row>
    <row r="19" spans="1:16" s="2" customFormat="1" ht="15" customHeight="1" x14ac:dyDescent="0.25">
      <c r="A19" s="240"/>
      <c r="B19" s="248"/>
      <c r="C19" s="242" t="s">
        <v>93</v>
      </c>
      <c r="D19" s="76" t="s">
        <v>94</v>
      </c>
      <c r="E19" s="65">
        <v>1</v>
      </c>
      <c r="F19" s="65">
        <v>1</v>
      </c>
      <c r="G19" s="24"/>
      <c r="H19" s="24"/>
      <c r="I19" s="24"/>
      <c r="J19" s="24"/>
      <c r="K19" s="24"/>
      <c r="L19" s="24" t="s">
        <v>39</v>
      </c>
      <c r="M19" s="59"/>
      <c r="N19" s="24"/>
      <c r="O19" s="246" t="s">
        <v>40</v>
      </c>
      <c r="P19" s="247"/>
    </row>
    <row r="20" spans="1:16" s="2" customFormat="1" ht="15" customHeight="1" x14ac:dyDescent="0.2">
      <c r="A20" s="240"/>
      <c r="B20" s="248"/>
      <c r="C20" s="242"/>
      <c r="D20" s="78" t="s">
        <v>60</v>
      </c>
      <c r="E20" s="73">
        <v>1</v>
      </c>
      <c r="F20" s="73">
        <v>1</v>
      </c>
      <c r="G20" s="24"/>
      <c r="H20" s="24"/>
      <c r="I20" s="24"/>
      <c r="J20" s="24"/>
      <c r="K20" s="24"/>
      <c r="L20" s="24" t="s">
        <v>39</v>
      </c>
      <c r="M20" s="59"/>
      <c r="N20" s="24"/>
      <c r="O20" s="246" t="s">
        <v>40</v>
      </c>
      <c r="P20" s="247"/>
    </row>
    <row r="21" spans="1:16" s="11" customFormat="1" x14ac:dyDescent="0.2">
      <c r="A21" s="214"/>
      <c r="B21" s="207"/>
      <c r="C21" s="210"/>
      <c r="D21" s="92" t="s">
        <v>95</v>
      </c>
      <c r="E21" s="93">
        <v>1</v>
      </c>
      <c r="F21" s="93">
        <v>1</v>
      </c>
      <c r="G21" s="25"/>
      <c r="H21" s="25"/>
      <c r="I21" s="25"/>
      <c r="J21" s="25"/>
      <c r="K21" s="25"/>
      <c r="L21" s="25" t="s">
        <v>39</v>
      </c>
      <c r="M21" s="82"/>
      <c r="N21" s="25"/>
      <c r="O21" s="276" t="s">
        <v>40</v>
      </c>
      <c r="P21" s="277"/>
    </row>
    <row r="22" spans="1:16" s="11" customFormat="1" ht="15.75" thickBot="1" x14ac:dyDescent="0.25">
      <c r="A22" s="34">
        <v>2</v>
      </c>
      <c r="B22" s="108" t="s">
        <v>392</v>
      </c>
      <c r="C22" s="110" t="s">
        <v>128</v>
      </c>
      <c r="D22" s="160" t="s">
        <v>383</v>
      </c>
      <c r="E22" s="161">
        <v>2</v>
      </c>
      <c r="F22" s="161">
        <v>1</v>
      </c>
      <c r="G22" s="34"/>
      <c r="H22" s="34"/>
      <c r="I22" s="34"/>
      <c r="J22" s="34"/>
      <c r="K22" s="34"/>
      <c r="L22" s="34" t="s">
        <v>39</v>
      </c>
      <c r="M22" s="55" t="s">
        <v>39</v>
      </c>
      <c r="N22" s="34"/>
      <c r="O22" s="36"/>
      <c r="P22" s="43">
        <f>E22*F22*ROUND(O22,2)</f>
        <v>0</v>
      </c>
    </row>
    <row r="23" spans="1:16" ht="15.75" thickBot="1" x14ac:dyDescent="0.3">
      <c r="O23" s="38" t="s">
        <v>41</v>
      </c>
      <c r="P23" s="39">
        <f>SUM(P12,P17:P18,P22)</f>
        <v>0</v>
      </c>
    </row>
    <row r="25" spans="1:16" x14ac:dyDescent="0.25">
      <c r="A25" s="226"/>
      <c r="B25" s="226"/>
      <c r="C25" s="226"/>
      <c r="D25" s="226"/>
    </row>
    <row r="28" spans="1:16" x14ac:dyDescent="0.25">
      <c r="A28" s="226" t="s">
        <v>433</v>
      </c>
      <c r="B28" s="226"/>
      <c r="C28" s="226"/>
      <c r="E28" s="250" t="s">
        <v>430</v>
      </c>
      <c r="F28" s="250"/>
      <c r="G28" s="250"/>
      <c r="H28" s="250"/>
      <c r="I28" s="250"/>
      <c r="J28" s="250"/>
      <c r="K28" s="250"/>
    </row>
    <row r="29" spans="1:16" ht="30" customHeight="1" x14ac:dyDescent="0.25">
      <c r="E29" s="250" t="s">
        <v>431</v>
      </c>
      <c r="F29" s="250"/>
      <c r="G29" s="250"/>
      <c r="H29" s="250"/>
      <c r="I29" s="250"/>
      <c r="J29" s="250"/>
      <c r="K29" s="250"/>
    </row>
  </sheetData>
  <sheetProtection algorithmName="SHA-512" hashValue="+EuEc7KrPuVlqVUQqVkftChY2NXrc3/AMl1TI6mFDoS8C7LLK8go0BvcX/cq6d0DBnqP7WMnMffLWm6F/WllbA==" saltValue="C1Ul1Cq+1fX2SbamB5kCSw==" spinCount="100000" sheet="1" objects="1" scenarios="1"/>
  <mergeCells count="34">
    <mergeCell ref="O8:P8"/>
    <mergeCell ref="O13:P13"/>
    <mergeCell ref="O9:P9"/>
    <mergeCell ref="A28:C28"/>
    <mergeCell ref="E28:K28"/>
    <mergeCell ref="E29:K29"/>
    <mergeCell ref="O10:P10"/>
    <mergeCell ref="O11:P11"/>
    <mergeCell ref="A25:D25"/>
    <mergeCell ref="O19:P19"/>
    <mergeCell ref="O20:P20"/>
    <mergeCell ref="O21:P21"/>
    <mergeCell ref="O14:P14"/>
    <mergeCell ref="B8:B21"/>
    <mergeCell ref="C8:C18"/>
    <mergeCell ref="C19:C21"/>
    <mergeCell ref="A8:A21"/>
    <mergeCell ref="O15:P15"/>
    <mergeCell ref="O16:P16"/>
    <mergeCell ref="O1:P1"/>
    <mergeCell ref="A1:F1"/>
    <mergeCell ref="A2:I2"/>
    <mergeCell ref="A3:I3"/>
    <mergeCell ref="P5:P7"/>
    <mergeCell ref="G6:J6"/>
    <mergeCell ref="K6:M6"/>
    <mergeCell ref="A5:A7"/>
    <mergeCell ref="B5:B7"/>
    <mergeCell ref="C5:C7"/>
    <mergeCell ref="D5:D7"/>
    <mergeCell ref="E5:E7"/>
    <mergeCell ref="G5:N5"/>
    <mergeCell ref="O5:O7"/>
    <mergeCell ref="F5:F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5" fitToHeight="0" orientation="landscape" horizontalDpi="4294967295" verticalDpi="4294967295" r:id="rId1"/>
  <headerFooter>
    <oddFooter>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12</vt:i4>
      </vt:variant>
    </vt:vector>
  </HeadingPairs>
  <TitlesOfParts>
    <vt:vector size="23" baseType="lpstr">
      <vt:lpstr>Príloha č.2</vt:lpstr>
      <vt:lpstr>SO 202-61.11</vt:lpstr>
      <vt:lpstr>SO 202-62.11</vt:lpstr>
      <vt:lpstr>SO 202-63.11</vt:lpstr>
      <vt:lpstr>SO 202-64.11</vt:lpstr>
      <vt:lpstr>SO 202-65.11</vt:lpstr>
      <vt:lpstr>SO 202-66.11</vt:lpstr>
      <vt:lpstr>SO 202-67.11</vt:lpstr>
      <vt:lpstr>SO 202-68.11</vt:lpstr>
      <vt:lpstr>SO 202-69.11</vt:lpstr>
      <vt:lpstr>Hodnotiace správy</vt:lpstr>
      <vt:lpstr>'Príloha č.2'!Názvy_tlače</vt:lpstr>
      <vt:lpstr>'SO 202-61.11'!Názvy_tlače</vt:lpstr>
      <vt:lpstr>'SO 202-62.11'!Názvy_tlače</vt:lpstr>
      <vt:lpstr>'SO 202-63.11'!Názvy_tlače</vt:lpstr>
      <vt:lpstr>'SO 202-64.11'!Názvy_tlače</vt:lpstr>
      <vt:lpstr>'SO 202-65.11'!Názvy_tlače</vt:lpstr>
      <vt:lpstr>'SO 202-66.11'!Názvy_tlače</vt:lpstr>
      <vt:lpstr>'SO 202-67.11'!Názvy_tlače</vt:lpstr>
      <vt:lpstr>'SO 202-68.11'!Názvy_tlače</vt:lpstr>
      <vt:lpstr>'SO 202-69.11'!Názvy_tlače</vt:lpstr>
      <vt:lpstr>'Príloha č.2'!Oblasť_tlače</vt:lpstr>
      <vt:lpstr>'SO 202-61.11'!Oblasť_tlače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3171</dc:creator>
  <cp:lastModifiedBy>Jantošová Jana</cp:lastModifiedBy>
  <cp:lastPrinted>2023-12-04T09:24:20Z</cp:lastPrinted>
  <dcterms:created xsi:type="dcterms:W3CDTF">2013-09-12T11:31:42Z</dcterms:created>
  <dcterms:modified xsi:type="dcterms:W3CDTF">2025-01-17T13:20:45Z</dcterms:modified>
</cp:coreProperties>
</file>