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15\Desktop\Zákazky\Nadlimit\S116 - Výkon SČ tunel Svrčinovec, Poľana, Horelica (Knošková)\02 - DO DMS\Prílohy č.1-16 k časti B.2 a Príloha č.1 k časti A.2\"/>
    </mc:Choice>
  </mc:AlternateContent>
  <xr:revisionPtr revIDLastSave="0" documentId="8_{F6CEF14D-C9AA-436B-9BCA-61D253B63C3A}" xr6:coauthVersionLast="47" xr6:coauthVersionMax="47" xr10:uidLastSave="{00000000-0000-0000-0000-000000000000}"/>
  <bookViews>
    <workbookView xWindow="-110" yWindow="-110" windowWidth="19420" windowHeight="10420" tabRatio="688" activeTab="3" xr2:uid="{00000000-000D-0000-FFFF-FFFF00000000}"/>
  </bookViews>
  <sheets>
    <sheet name="Príloha č.4" sheetId="21" r:id="rId1"/>
    <sheet name="SO 203-61.11" sheetId="1" r:id="rId2"/>
    <sheet name="SO 203-62.11" sheetId="2" r:id="rId3"/>
    <sheet name="SO 203-63.11" sheetId="3" r:id="rId4"/>
    <sheet name="SO 203-64.11" sheetId="4" r:id="rId5"/>
    <sheet name="SO 203-65.11" sheetId="5" r:id="rId6"/>
    <sheet name="SO 203-66.11" sheetId="6" r:id="rId7"/>
    <sheet name="SO 203-67.11" sheetId="7" r:id="rId8"/>
    <sheet name="SO 203-68.11" sheetId="8" r:id="rId9"/>
    <sheet name="SO 203-69.11" sheetId="9" r:id="rId10"/>
    <sheet name="Hodnotiace správy" sheetId="23" r:id="rId11"/>
  </sheets>
  <definedNames>
    <definedName name="_xlnm.Print_Titles" localSheetId="0">'Príloha č.4'!$1:$9</definedName>
    <definedName name="_xlnm.Print_Titles" localSheetId="1">'SO 203-61.11'!$1:$6</definedName>
    <definedName name="_xlnm.Print_Titles" localSheetId="2">'SO 203-62.11'!$1:$4</definedName>
    <definedName name="_xlnm.Print_Titles" localSheetId="3">'SO 203-63.11'!$1:$7</definedName>
    <definedName name="_xlnm.Print_Titles" localSheetId="4">'SO 203-64.11'!$1:$4</definedName>
    <definedName name="_xlnm.Print_Titles" localSheetId="5">'SO 203-65.11'!$1:$7</definedName>
    <definedName name="_xlnm.Print_Titles" localSheetId="6">'SO 203-66.11'!$1:$4</definedName>
    <definedName name="_xlnm.Print_Titles" localSheetId="7">'SO 203-67.11'!$1:$4</definedName>
    <definedName name="_xlnm.Print_Titles" localSheetId="8">'SO 203-68.11'!$1:$4</definedName>
    <definedName name="_xlnm.Print_Titles" localSheetId="9">'SO 203-69.11'!$1:$7</definedName>
    <definedName name="_xlnm.Print_Area" localSheetId="0">'Príloha č.4'!$A$1:$C$32</definedName>
    <definedName name="_xlnm.Print_Area" localSheetId="7">'SO 203-67.11'!$A$1:$Q$41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3" l="1"/>
  <c r="P34" i="3"/>
  <c r="P8" i="3" l="1"/>
  <c r="P31" i="2" l="1"/>
  <c r="I13" i="23" l="1"/>
  <c r="I12" i="23"/>
  <c r="I11" i="23"/>
  <c r="I14" i="23" l="1"/>
  <c r="C22" i="21" s="1"/>
  <c r="P8" i="9"/>
  <c r="P9" i="3"/>
  <c r="P8" i="1" l="1"/>
  <c r="P9" i="1"/>
  <c r="P7" i="1"/>
  <c r="P30" i="2" l="1"/>
  <c r="P50" i="5" l="1"/>
  <c r="P32" i="7"/>
  <c r="P51" i="9"/>
  <c r="P22" i="8"/>
  <c r="P83" i="3"/>
  <c r="P84" i="3" s="1"/>
  <c r="P68" i="3"/>
  <c r="P91" i="1"/>
  <c r="P20" i="2" l="1"/>
  <c r="P43" i="9"/>
  <c r="P42" i="9"/>
  <c r="P37" i="9"/>
  <c r="P35" i="9"/>
  <c r="P33" i="9"/>
  <c r="P30" i="9"/>
  <c r="P26" i="9"/>
  <c r="P23" i="9"/>
  <c r="P28" i="7"/>
  <c r="P27" i="7"/>
  <c r="P26" i="7"/>
  <c r="P79" i="3"/>
  <c r="P78" i="3"/>
  <c r="P77" i="3"/>
  <c r="P76" i="3"/>
  <c r="P69" i="3"/>
  <c r="P17" i="3"/>
  <c r="P10" i="9"/>
  <c r="P11" i="9"/>
  <c r="P12" i="9"/>
  <c r="P22" i="9"/>
  <c r="P18" i="9"/>
  <c r="P17" i="9"/>
  <c r="P14" i="9"/>
  <c r="P13" i="9"/>
  <c r="P9" i="9"/>
  <c r="P18" i="8"/>
  <c r="P17" i="8"/>
  <c r="P12" i="8"/>
  <c r="P16" i="7"/>
  <c r="P17" i="7"/>
  <c r="P18" i="7"/>
  <c r="P19" i="7"/>
  <c r="P21" i="7"/>
  <c r="P22" i="7"/>
  <c r="P24" i="7"/>
  <c r="P25" i="7"/>
  <c r="P15" i="7"/>
  <c r="P13" i="7"/>
  <c r="P12" i="7"/>
  <c r="P8" i="7"/>
  <c r="C18" i="21"/>
  <c r="P39" i="5"/>
  <c r="P40" i="5"/>
  <c r="P41" i="5"/>
  <c r="P42" i="5"/>
  <c r="P43" i="5"/>
  <c r="P44" i="5"/>
  <c r="P45" i="5"/>
  <c r="P46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38" i="5"/>
  <c r="P37" i="5"/>
  <c r="P36" i="5"/>
  <c r="P35" i="5"/>
  <c r="P34" i="5"/>
  <c r="P33" i="5"/>
  <c r="P32" i="5"/>
  <c r="P31" i="5"/>
  <c r="P30" i="5"/>
  <c r="P29" i="5"/>
  <c r="P12" i="5"/>
  <c r="P11" i="5"/>
  <c r="P10" i="5"/>
  <c r="P9" i="5"/>
  <c r="P12" i="4"/>
  <c r="P11" i="4"/>
  <c r="P41" i="3"/>
  <c r="P45" i="3"/>
  <c r="P51" i="3"/>
  <c r="P50" i="3"/>
  <c r="P62" i="3"/>
  <c r="P15" i="3"/>
  <c r="P16" i="3"/>
  <c r="P70" i="3"/>
  <c r="P71" i="3"/>
  <c r="P72" i="3"/>
  <c r="P67" i="3"/>
  <c r="P66" i="3"/>
  <c r="P65" i="3"/>
  <c r="P64" i="3"/>
  <c r="P63" i="3"/>
  <c r="P61" i="3"/>
  <c r="P60" i="3"/>
  <c r="P52" i="3"/>
  <c r="P48" i="3"/>
  <c r="P47" i="3"/>
  <c r="P46" i="3"/>
  <c r="P42" i="3"/>
  <c r="P33" i="3"/>
  <c r="P32" i="3"/>
  <c r="P31" i="3"/>
  <c r="P30" i="3"/>
  <c r="P29" i="3"/>
  <c r="P28" i="3"/>
  <c r="P27" i="3"/>
  <c r="P26" i="3"/>
  <c r="P25" i="3"/>
  <c r="P24" i="3"/>
  <c r="P23" i="3"/>
  <c r="P22" i="3"/>
  <c r="P23" i="2"/>
  <c r="P22" i="2"/>
  <c r="P18" i="2"/>
  <c r="P15" i="2"/>
  <c r="P16" i="2"/>
  <c r="P26" i="2"/>
  <c r="P25" i="2"/>
  <c r="P24" i="2"/>
  <c r="P19" i="2"/>
  <c r="P17" i="2"/>
  <c r="P14" i="2"/>
  <c r="P13" i="2"/>
  <c r="P12" i="2"/>
  <c r="P11" i="2"/>
  <c r="P10" i="2"/>
  <c r="P9" i="2"/>
  <c r="P8" i="2"/>
  <c r="P50" i="1"/>
  <c r="P45" i="1"/>
  <c r="P73" i="1"/>
  <c r="P74" i="1"/>
  <c r="P76" i="1"/>
  <c r="P77" i="1"/>
  <c r="P78" i="1"/>
  <c r="P79" i="1"/>
  <c r="P80" i="1"/>
  <c r="P81" i="1"/>
  <c r="P82" i="1"/>
  <c r="P83" i="1"/>
  <c r="P84" i="1"/>
  <c r="P85" i="1"/>
  <c r="P86" i="1"/>
  <c r="P87" i="1"/>
  <c r="P90" i="1"/>
  <c r="P72" i="1"/>
  <c r="P67" i="1"/>
  <c r="P66" i="1"/>
  <c r="P65" i="1"/>
  <c r="P61" i="1"/>
  <c r="P59" i="1"/>
  <c r="P60" i="1"/>
  <c r="P58" i="1"/>
  <c r="P57" i="1"/>
  <c r="P56" i="1"/>
  <c r="P55" i="1"/>
  <c r="P54" i="1"/>
  <c r="P53" i="1"/>
  <c r="P52" i="1"/>
  <c r="P51" i="1"/>
  <c r="P49" i="1"/>
  <c r="P48" i="1"/>
  <c r="P47" i="1"/>
  <c r="P46" i="1"/>
  <c r="P44" i="1"/>
  <c r="P37" i="1"/>
  <c r="P36" i="1"/>
  <c r="P35" i="1"/>
  <c r="P34" i="1"/>
  <c r="P33" i="1"/>
  <c r="P27" i="1"/>
  <c r="P26" i="1"/>
  <c r="P25" i="1"/>
  <c r="P24" i="1"/>
  <c r="P21" i="1"/>
  <c r="P20" i="1"/>
  <c r="P19" i="1"/>
  <c r="P18" i="1"/>
  <c r="P16" i="1"/>
  <c r="P13" i="1"/>
  <c r="P12" i="1"/>
  <c r="P11" i="1"/>
  <c r="P10" i="1"/>
  <c r="P52" i="9" l="1"/>
  <c r="C21" i="21" s="1"/>
  <c r="P23" i="8"/>
  <c r="C20" i="21" s="1"/>
  <c r="P17" i="4"/>
  <c r="C16" i="21" s="1"/>
  <c r="P32" i="2"/>
  <c r="C14" i="21" s="1"/>
  <c r="P33" i="7"/>
  <c r="P92" i="1"/>
  <c r="C13" i="21" s="1"/>
  <c r="P51" i="5"/>
  <c r="C17" i="21" s="1"/>
  <c r="C19" i="21" l="1"/>
  <c r="C15" i="21"/>
  <c r="C12" i="21" l="1"/>
  <c r="C26" i="21" s="1"/>
  <c r="C28" i="21" s="1"/>
  <c r="C30" i="21" s="1"/>
  <c r="C32" i="21" l="1"/>
</calcChain>
</file>

<file path=xl/sharedStrings.xml><?xml version="1.0" encoding="utf-8"?>
<sst xmlns="http://schemas.openxmlformats.org/spreadsheetml/2006/main" count="1544" uniqueCount="436">
  <si>
    <t>položka</t>
  </si>
  <si>
    <t>zariadenie</t>
  </si>
  <si>
    <t>činnosť</t>
  </si>
  <si>
    <t>počet úkonov za rok</t>
  </si>
  <si>
    <t>PTO</t>
  </si>
  <si>
    <t>Vizuálna kontrola</t>
  </si>
  <si>
    <t>spolu € (bez DPH)</t>
  </si>
  <si>
    <r>
      <rPr>
        <sz val="11"/>
        <color theme="1"/>
        <rFont val="Calibri"/>
        <family val="2"/>
        <charset val="238"/>
        <scheme val="minor"/>
      </rPr>
      <t xml:space="preserve">Celková cena </t>
    </r>
    <r>
      <rPr>
        <b/>
        <sz val="11"/>
        <color indexed="8"/>
        <rFont val="Calibri"/>
        <family val="2"/>
        <charset val="238"/>
      </rPr>
      <t>bez DPH v €</t>
    </r>
    <r>
      <rPr>
        <sz val="11"/>
        <color theme="1"/>
        <rFont val="Calibri"/>
        <family val="2"/>
        <charset val="238"/>
        <scheme val="minor"/>
      </rPr>
      <t xml:space="preserve"> za </t>
    </r>
    <r>
      <rPr>
        <b/>
        <sz val="11"/>
        <rFont val="Calibri"/>
        <family val="2"/>
        <charset val="238"/>
      </rPr>
      <t>1 kalendárny rok</t>
    </r>
    <r>
      <rPr>
        <sz val="11"/>
        <color theme="1"/>
        <rFont val="Calibri"/>
        <family val="2"/>
        <charset val="238"/>
        <scheme val="minor"/>
      </rPr>
      <t>:</t>
    </r>
  </si>
  <si>
    <t>por.
číslo</t>
  </si>
  <si>
    <t>Tunelový rozhlas</t>
  </si>
  <si>
    <t>Výkon servisnej činnosti (údržby a technických prehliadok) a opráv stavebnej časti a technologického vybavenia tunelov Svrčinovec, Poľana a Horelica a technologického vybavenia diaľnice</t>
  </si>
  <si>
    <t>Diaľnica D3 Svrčinovec - Skalité</t>
  </si>
  <si>
    <t>počet zariadení</t>
  </si>
  <si>
    <t>harmonogram činností</t>
  </si>
  <si>
    <r>
      <t xml:space="preserve">jednotková cena </t>
    </r>
    <r>
      <rPr>
        <b/>
        <sz val="10"/>
        <color indexed="10"/>
        <rFont val="Calibri"/>
        <family val="2"/>
        <charset val="238"/>
      </rPr>
      <t xml:space="preserve">za 1 úkon na 1 zariadení
</t>
    </r>
    <r>
      <rPr>
        <b/>
        <sz val="10"/>
        <color indexed="8"/>
        <rFont val="Calibri"/>
        <family val="2"/>
        <charset val="238"/>
      </rPr>
      <t>(€ bez DPH)</t>
    </r>
  </si>
  <si>
    <r>
      <t xml:space="preserve">cena </t>
    </r>
    <r>
      <rPr>
        <b/>
        <sz val="10"/>
        <color indexed="10"/>
        <rFont val="Calibri"/>
        <family val="2"/>
        <charset val="238"/>
      </rPr>
      <t xml:space="preserve">za rok na všetkých zariadeniach
</t>
    </r>
    <r>
      <rPr>
        <b/>
        <sz val="10"/>
        <color indexed="8"/>
        <rFont val="Calibri"/>
        <family val="2"/>
        <charset val="238"/>
      </rPr>
      <t>(€ bez DPH)</t>
    </r>
  </si>
  <si>
    <t>bežná údržba</t>
  </si>
  <si>
    <t>servis</t>
  </si>
  <si>
    <t>revízie</t>
  </si>
  <si>
    <t xml:space="preserve"> denne</t>
  </si>
  <si>
    <t xml:space="preserve"> týždenne</t>
  </si>
  <si>
    <t xml:space="preserve"> 14-dňová
 perióda</t>
  </si>
  <si>
    <t xml:space="preserve"> každé
 3 mesiace</t>
  </si>
  <si>
    <t xml:space="preserve"> jarná
 odstávka</t>
  </si>
  <si>
    <t xml:space="preserve"> jesenná
 odstávka</t>
  </si>
  <si>
    <t xml:space="preserve"> vyhláška
 č. 508/2009</t>
  </si>
  <si>
    <t>X</t>
  </si>
  <si>
    <t>vykonáva NDS</t>
  </si>
  <si>
    <t>spolu:</t>
  </si>
  <si>
    <t>VN prípojka 22 kV</t>
  </si>
  <si>
    <t>Trafostanica</t>
  </si>
  <si>
    <t>UPS</t>
  </si>
  <si>
    <t>VN pomôcky</t>
  </si>
  <si>
    <t xml:space="preserve">Odborná prehliadka, Odborná skúška, Revízna správa </t>
  </si>
  <si>
    <t>PTO, TR, ÚŠ</t>
  </si>
  <si>
    <t>mesačná</t>
  </si>
  <si>
    <t>VN prípojka 22kV
/ZP</t>
  </si>
  <si>
    <t xml:space="preserve">Vizuálna pochôdzna kontrola technického stavu a funkčnosti zariadení </t>
  </si>
  <si>
    <t>Vizuálna kontrola odpojovačov, JB, izolátorov, uzemnení, výstražných tabuliek</t>
  </si>
  <si>
    <t>Rozvádzač VN</t>
  </si>
  <si>
    <t>R1
/PTO</t>
  </si>
  <si>
    <t xml:space="preserve">Vizuálna kontrola technického stavu a funkčnosti zariadení </t>
  </si>
  <si>
    <t>Kontrola dotiahnutia spojov</t>
  </si>
  <si>
    <t>Kontrola funkčnosti elektrických obvodov a uzemnenia</t>
  </si>
  <si>
    <t>Kontrola napájacích napätí a káblových prepojení</t>
  </si>
  <si>
    <t>Kontrola rozvádzača termovíziou</t>
  </si>
  <si>
    <t>Transformátor</t>
  </si>
  <si>
    <t>T1, T2
/PTO</t>
  </si>
  <si>
    <t>Vizuálna kontrola uzemnenia - korodovanie, prípadné očistenie a ošetrenie</t>
  </si>
  <si>
    <t>Vyčistenie povrchu od prachu a prefúknutie stlačeným suchým vzduchom</t>
  </si>
  <si>
    <t>Utiahnutie svoriek vývodov, odbočiek vinutia na správny moment</t>
  </si>
  <si>
    <t>Kontrola zariadenia tepelnej ochrany a meraciu riadiacu jednotku</t>
  </si>
  <si>
    <t>Kontrola transformátora, cievok a prídružných prídavných zariadení</t>
  </si>
  <si>
    <t>Rozvádzač NN</t>
  </si>
  <si>
    <t>Vyčistenie od nečistôt a prachu, prefúknutie stlačeným suchým vzduchom</t>
  </si>
  <si>
    <t>Vizuálna kontrola káblových prívodov, priechodiek, uzatváracích zátok</t>
  </si>
  <si>
    <t>Kontrola mechanických častí rozvádzača</t>
  </si>
  <si>
    <t>Vykonanie TESTu v RH1</t>
  </si>
  <si>
    <t>Kontrola dotiahnutia skrutkových spojov, poistkových vložiek</t>
  </si>
  <si>
    <t>Kontrola izolačného odporu a ochranného pospojovania</t>
  </si>
  <si>
    <t>Dieselagregát</t>
  </si>
  <si>
    <t>DG
/PTO</t>
  </si>
  <si>
    <t>Vizuálna kontrola hladiny technických kvapalín a vzduchového filtra</t>
  </si>
  <si>
    <t>Kontrola funkčnosti predohrevu</t>
  </si>
  <si>
    <t>Sluchová kontrola  - atypické zvuky pri prevádzke</t>
  </si>
  <si>
    <t>Kontrola hladiny elektrolytu v batériách (kontrola a dopĺňanie)</t>
  </si>
  <si>
    <t>Kontrola svoriek batérií - čistenie</t>
  </si>
  <si>
    <t xml:space="preserve">UPS
/PTO </t>
  </si>
  <si>
    <t xml:space="preserve">Kontrola prevádzkovej teploty </t>
  </si>
  <si>
    <t>Vykonať dva vybíjacie cykly</t>
  </si>
  <si>
    <t>Preventívna (profylaktická) prehliadka a údržba na UPS a na bateriách</t>
  </si>
  <si>
    <t>Elektroinštalácia
/PTO</t>
  </si>
  <si>
    <t>Kontrola a protokol o kontrole núdzového osvetlenia objetku</t>
  </si>
  <si>
    <t>Kontrola vykurovacích konvektorov</t>
  </si>
  <si>
    <t>Káblové rozvody</t>
  </si>
  <si>
    <t>Káblové rozvody, napájanie, riadenie
/ PTO, TR, ÚŠ</t>
  </si>
  <si>
    <t>Vizuálna kontrola káblových trás - uloženie káblov, roštov , žľaby, prepážky</t>
  </si>
  <si>
    <t>Vizuálna kontrola technického stavu, prípadné dotiahnutie spojov</t>
  </si>
  <si>
    <t>CADO
/PTO, ÚŠ, ZP, VP</t>
  </si>
  <si>
    <t>Overenie riadneho fungovania</t>
  </si>
  <si>
    <t>Funkčnosť optickej a zvukovej signalizácie</t>
  </si>
  <si>
    <t>Test svietidiel</t>
  </si>
  <si>
    <t>Skúška fungovania detekcie prekážok</t>
  </si>
  <si>
    <t>Kontrola povrchovej úpravy</t>
  </si>
  <si>
    <t>Vizuálna kontrola stavu signalizačných LED</t>
  </si>
  <si>
    <t>Skúška fungovania obvodu núdzového zastavenia</t>
  </si>
  <si>
    <t>Skúška fungovania vyhrievania zaisťovacieho komponentu</t>
  </si>
  <si>
    <t>Integrovaná komunikačná 
infraštruktúra pre CRS, ISD a ostatné technológie</t>
  </si>
  <si>
    <t>Diagnostika stavu switchov Siemens vo všetkých LAN</t>
  </si>
  <si>
    <t>Diagnostika stavu switchov CISCO</t>
  </si>
  <si>
    <t>Diagnostika stavu firewallov CISCO</t>
  </si>
  <si>
    <t>Vizuálna kontrola switchov Siemens, CISCO, firewallow CISCO a ich pripojovacích konektorov</t>
  </si>
  <si>
    <t>Aplikovanie kritických update FW switchov Siemens, CISCO a firewallov CISCO</t>
  </si>
  <si>
    <t>Servre, operátorské počítače a touchpanel CRS a ISD</t>
  </si>
  <si>
    <t>Diagnostika logov HW a SW serverov</t>
  </si>
  <si>
    <t>Diagnostika logov HW a SW operátorských PC</t>
  </si>
  <si>
    <t>Diagnostika logov HW a SW proxy PDZ</t>
  </si>
  <si>
    <t>Kontrola stavu touchpanela</t>
  </si>
  <si>
    <t>Diagnostika hlavných PLC</t>
  </si>
  <si>
    <t>Diagnostika distribuovaných RIO modulov</t>
  </si>
  <si>
    <t>Kontrola funkčnosti redundacie</t>
  </si>
  <si>
    <t>PTO, TR</t>
  </si>
  <si>
    <t>Hasiace prístroje</t>
  </si>
  <si>
    <t>Uzatvorený TV okruh</t>
  </si>
  <si>
    <t>EZS</t>
  </si>
  <si>
    <t xml:space="preserve">
Zariadenia núdzového volania</t>
  </si>
  <si>
    <t>Komplexná kontrola a vyčistenie SOS skrinky (dvere, osvetlenie, presvetlená značka, blikač, rozvádzač, zásuvkové vývody, sluchátko)</t>
  </si>
  <si>
    <t>Komplexná kontrola a vyčistenie STV hlásky</t>
  </si>
  <si>
    <t>Preskúšanie všetkých funkcií, signálov na CRS tunela a komunikácie s OP</t>
  </si>
  <si>
    <t>Kontrola dotiahnutia skrutkových spojov</t>
  </si>
  <si>
    <t>Kontrola stavu optického a ethernet spojenia</t>
  </si>
  <si>
    <t>Kontrola a vyčistenie riadiaceho počítača (OPC server), dispečerskej konzoly pre systém SOS a STV</t>
  </si>
  <si>
    <t>Vizuálna kontrola technického stavu kamier, prenosu a zobrazenia</t>
  </si>
  <si>
    <t>Vyčistenie kamerového krytu kamery zvonku</t>
  </si>
  <si>
    <t>Vyčistenie kamerového krytu zvnútra</t>
  </si>
  <si>
    <t>Vyčistenie objektívu</t>
  </si>
  <si>
    <t>Vyčistenie otočného statívu zvonku</t>
  </si>
  <si>
    <t>Kontrola a vyčistenie NAS úložisko, server video, server detekcia, PC klienta, monitora, ovládacej konzoly</t>
  </si>
  <si>
    <t>Kontrola tesnosti všetkých káblových priechodiek, konektorov v statíve, prepojov, ochranný kryt - statív, ostatných montážnych spojovacích častiach (veká a pod.), kontrola pevnosti skrutkových spojov</t>
  </si>
  <si>
    <t>Kontrola komunikácie so samotnou kamerou, vrátane kontroly backfocusu</t>
  </si>
  <si>
    <t>Kontrola funkčnosti vyhrievacích telies a termostatov v kamerovom kryte</t>
  </si>
  <si>
    <t>Nastavenie polohovania, ostrenia a centrovania</t>
  </si>
  <si>
    <t>Nastavenie a kontrola funkčnosti videodetekcie</t>
  </si>
  <si>
    <t>Kontrola plynulosti pohybu otočného statívu</t>
  </si>
  <si>
    <t>Kontrola plynulosti pohybu zoom objektívu, kontrola funkcie SCS obvodu kamery podľa postupu určeného výrobcom kamery</t>
  </si>
  <si>
    <t>Káblové rozvody, napájanie, riadenie
/ PTO, TR, ÚŠ, ZP, VP</t>
  </si>
  <si>
    <t>Meranie fyzikálnych veličín</t>
  </si>
  <si>
    <t>Kontrola funkčnosti</t>
  </si>
  <si>
    <t>Zakrytie ochranných tubusov krytmi</t>
  </si>
  <si>
    <t>Komplexná kontrola, vyčistenie a ošetrenie (žiadny stlačený vzduch!)</t>
  </si>
  <si>
    <t>Kontrola upevnenia snímačov a ich vzájomnej polohy</t>
  </si>
  <si>
    <t>OP1, OP2, CO1, CO2 - Snímač opacity a CO (VISIC100SF)
/TR</t>
  </si>
  <si>
    <t>Komplexná kontrola, vyčistenie a ošetrenie</t>
  </si>
  <si>
    <t>Kontrola merania opacity kalibračnou vložkou</t>
  </si>
  <si>
    <t>Testovanie analógových/digitálnych výstupov</t>
  </si>
  <si>
    <t>Kalibrácia/výmena plynového senzora</t>
  </si>
  <si>
    <t>Kalibrácia senzora</t>
  </si>
  <si>
    <t>Výmena batérie v jednotke SICON-C (každých 10 rokov alebo pp)</t>
  </si>
  <si>
    <t>Reproduktor
/TR, ÚŠ</t>
  </si>
  <si>
    <t>Vizuálna kontrola technického stavu a funkčnosti reproduktora</t>
  </si>
  <si>
    <t>Kontrola počuteľnosti a zrozumiteľnosti, skúška vstupu operátora - živé hlásenie</t>
  </si>
  <si>
    <t>Očistenie reproduktorov</t>
  </si>
  <si>
    <t>Kontrola výkonu vetiev rozhlasu</t>
  </si>
  <si>
    <t>Kontrola funkčnosti jednotlivých zariadení tunelového rozhlasu</t>
  </si>
  <si>
    <t>Kontrola ovládania pomocou tlačidiel stanice hlásateľa</t>
  </si>
  <si>
    <t>Kontrola ovládania tunelového rozhlasu pomocou CRS</t>
  </si>
  <si>
    <t>Kontrola ovládania tunelového rozhlasu pomocou nadstavbového PC</t>
  </si>
  <si>
    <t>Kontrola zrozumiteľnosti jednotlivých hlásení</t>
  </si>
  <si>
    <t>Kontrola smerovania hlásení do jednotlivých zón tunelového rozhlasu</t>
  </si>
  <si>
    <t>Vizuálna a mechanická kontrola uchytenia a zapojenia reproduktorov</t>
  </si>
  <si>
    <t>Vizuálna a mechanická kontrola reproduktorov vrátane vyčistenia</t>
  </si>
  <si>
    <t>Kontrola funkčnosti zosilovačov</t>
  </si>
  <si>
    <t>Kontrola funkčnosti riadiacej jednotky</t>
  </si>
  <si>
    <t>Kontrola funkčnosti Network IP interface</t>
  </si>
  <si>
    <t>Skúška komunikačného rozhrania s CRS tunela</t>
  </si>
  <si>
    <t>Skúška komunkačného rozhrania po LAN do riadiacej jednotky v SSÚR Čadca</t>
  </si>
  <si>
    <t>EZS
/PTO</t>
  </si>
  <si>
    <t>Servis EZS ústredne</t>
  </si>
  <si>
    <t>Servis EZS tabla (čítačky)</t>
  </si>
  <si>
    <t>Servis riadiaceho PC EZS</t>
  </si>
  <si>
    <t>Servis EZS priestorových snímačov, dverných kontaktov, kabeláže</t>
  </si>
  <si>
    <t>Káblové rozvody, napájanie, riadenie
/ PTO</t>
  </si>
  <si>
    <t>EPS</t>
  </si>
  <si>
    <t>EPS
/PTO, TR, ÚŠ</t>
  </si>
  <si>
    <t>Vizuálna kontrola zariadení EPS</t>
  </si>
  <si>
    <t>Denná kontrola EPS v zmysle vyhlášky MV SR č. 726/2002 Z.z.</t>
  </si>
  <si>
    <t>Mesačná kontrola EPS v zmysle vyhlášky MV SR č. 726/2002 Z.z.</t>
  </si>
  <si>
    <t>Štvrťročná kontrola EPS v zmysle vyhlášky MV SR č. 726/2002 Z.z.</t>
  </si>
  <si>
    <t>Ročná kontrola EPS v zmysle vyhlášky MV SR č. 726/2002 Z.z.</t>
  </si>
  <si>
    <t>Skúška komunikačného rozhrania EPS a prenosu do CRS tunela</t>
  </si>
  <si>
    <t>Rádiové spojenie</t>
  </si>
  <si>
    <t>Rádio
/PTO, TR, ÚŠ</t>
  </si>
  <si>
    <t>Vizuálna kontrola zariadení</t>
  </si>
  <si>
    <t>Kontrola vyžarovacích parametrov antén VP, PTO ZP</t>
  </si>
  <si>
    <t>Meranie príjmu rádiového signálu VP, PTO ZP</t>
  </si>
  <si>
    <t>Kontrola konektorov, spojov rádiového vyžarovacieho kábla</t>
  </si>
  <si>
    <t>Vizuálna kontrola vyžarovacieho kabelu</t>
  </si>
  <si>
    <t>Kontrola odbočovacích splitrov do UC - meranie útlmových parametrov</t>
  </si>
  <si>
    <t>Kontrola prepojovacích dilatačných bodov</t>
  </si>
  <si>
    <t>Kontrola konektorov celého vyžarovacieho systému tunela a UC</t>
  </si>
  <si>
    <t xml:space="preserve">Kontrola a dotiahnutie montážnych klipov vyžarovacieho kabelu </t>
  </si>
  <si>
    <t>Meranie vyžarovacích parametrov v tuneli a UC - FM, 160MHz, MATRA,400MHz</t>
  </si>
  <si>
    <t>Kontrola stavu celého rádiového systému PTO ZP</t>
  </si>
  <si>
    <t>Zmeranie parametrov rádiových systémov tunela RX, TX</t>
  </si>
  <si>
    <t>Kontrola útlmových parametrov združovacích obvodov</t>
  </si>
  <si>
    <t>Kontrola prepojovacích káblov aktívnych a pasívnych častí technológie</t>
  </si>
  <si>
    <t>Kontrola parametrov napájacích obvodov technológie</t>
  </si>
  <si>
    <t>Zmeranie rádiových FM vysielačov, prijímačov, enkoderov</t>
  </si>
  <si>
    <t>Zmeranie útlmových parametrov FM Rozbočovačov</t>
  </si>
  <si>
    <t>Kontrola stavu celého rádiového systému Tunel, PTO ZP, PTO Horelica</t>
  </si>
  <si>
    <t>Zmeranie útlmových parametrov optickej trasy  ZP, VP, UC</t>
  </si>
  <si>
    <t>Zmeranie parametrov systému MATRA - RX, TX</t>
  </si>
  <si>
    <t>Kontrola napájacích obvodov systému MATRA</t>
  </si>
  <si>
    <t>Kontrola chybových hlásení do systému CRS</t>
  </si>
  <si>
    <t>Kontrola a vyčistenie zariadení dispečerského pracoviska PTO ZP</t>
  </si>
  <si>
    <t>Kontrola a vyčistenie rádiového pultu pre vstup do FM</t>
  </si>
  <si>
    <t>Kontrola a nastavenie systému GSM LTE – Master unit PTO , Remote unit UC</t>
  </si>
  <si>
    <t>Protokol k profylaktickej prehliadke rádiových zariadení</t>
  </si>
  <si>
    <t>Tunel 4G</t>
  </si>
  <si>
    <t>Vizuálna kontrola vyžarovacieho kábla</t>
  </si>
  <si>
    <t>Kontrola odbočovacích splitrov do UC - meranie utlmových parametrov</t>
  </si>
  <si>
    <t>Kontrola prepojovacích kabelov aktívnych a pasívnych častí</t>
  </si>
  <si>
    <t>Tunel FM</t>
  </si>
  <si>
    <t>Kontrola rádiových FM vysielačov</t>
  </si>
  <si>
    <t>Kontrola rádiových FM príjimačov</t>
  </si>
  <si>
    <t>Zmeranie útlmových parametrov optickej trasy  Svrčinovec Poľana</t>
  </si>
  <si>
    <t>Osvetlenie tunela</t>
  </si>
  <si>
    <t>Vizuálna kontrola zariadení osvetlenia</t>
  </si>
  <si>
    <t>Kontrola technického stavu a funkčnosti zariadení, korózia, kontrola tesnenia</t>
  </si>
  <si>
    <t>Kontrola a dotiahnutie spojov elektrických káblov, pripojovacích svoriek</t>
  </si>
  <si>
    <t>Kontrola identifikácie a označenia</t>
  </si>
  <si>
    <t>Kontrola uchytenia svietidiel na ostení tunela, prípadné dotiahnutie</t>
  </si>
  <si>
    <t>Vykonanie "Control Chceck" - ručné ovládanie, kontrola odozvy</t>
  </si>
  <si>
    <t>Vizuálna kontrola neporušennosti krytia, upevnenia, čistoty skiel svietidiel</t>
  </si>
  <si>
    <t>Očistenie optických plôch a tela svietidiel (max do tlaku 6 bar)</t>
  </si>
  <si>
    <t>Kontrola DALI regulátora stmievania</t>
  </si>
  <si>
    <t>Ovládanie funkčnosti stmievania</t>
  </si>
  <si>
    <t>Kontrola modulu stmievania vo svietidle</t>
  </si>
  <si>
    <t>Kontrola komunikačného rozhrania s CRS</t>
  </si>
  <si>
    <t>Vizuálna kontrola neporušennosti krytia, upevnenia a čistoty skiel svietidiel</t>
  </si>
  <si>
    <t>Kontrola uchytenia svietidiel na ostení tunela</t>
  </si>
  <si>
    <t>OPP1, OPP2 - pouličné osvetlenie (250W-10ks)
/ZP, VP</t>
  </si>
  <si>
    <t>Kontrola technického stavu a funkčnosti zariadení, poškodenia laku, korózia</t>
  </si>
  <si>
    <t>Vizuálna kontrola zariadení, upevnenia a svietivosti</t>
  </si>
  <si>
    <t>Vyčistenie svetelných modulov mäkkou kefkou alebo vlhkou handričkou</t>
  </si>
  <si>
    <t>Kontrola a dotiahnutie skrutkových spojov v riadiacej jednotke IHP</t>
  </si>
  <si>
    <t>Kontrola funkčnosti a test riadenia s CRS</t>
  </si>
  <si>
    <t xml:space="preserve">Vizuálna kontrola zariadení </t>
  </si>
  <si>
    <t>Kontrola technického stavu a funkčnosti zariadení, reštart ovládania osvetlenia</t>
  </si>
  <si>
    <t>Vizuálna kontrola neporušennosti krytia, upevnenia a čistoty skiel jasomeru</t>
  </si>
  <si>
    <t>Očistenie optických plôch a tela jasomeru</t>
  </si>
  <si>
    <t>Vetranie tunela</t>
  </si>
  <si>
    <t>Protipožiarne klapky</t>
  </si>
  <si>
    <t>Kontrola spustenia ventilátora (v prevádzke najmenej 30 min.)</t>
  </si>
  <si>
    <t>Zisťovanie výskytu netypických zvukov (zvýšenie hlučnosti)</t>
  </si>
  <si>
    <t>Kontrola nosného systému</t>
  </si>
  <si>
    <t>Kontrola úrovne vibrácií</t>
  </si>
  <si>
    <t>Vyčistenie povrchu ventilátora</t>
  </si>
  <si>
    <t>Kontrola vnútornej časti ventilátora</t>
  </si>
  <si>
    <t>Kontrola obežného kolesa</t>
  </si>
  <si>
    <t>Kontrola motora</t>
  </si>
  <si>
    <t>Kontrola vonkajších častí ventilátora</t>
  </si>
  <si>
    <t>Kontrola snímača vibrácií</t>
  </si>
  <si>
    <t>Kontrola snímača teploty a ohrevu</t>
  </si>
  <si>
    <t>Kontrola elektroinštalácie a pripojovacej skrinky</t>
  </si>
  <si>
    <t>Kontrola medzier medzi lopatkou a skriňou</t>
  </si>
  <si>
    <t>Vzduchotechnika a klimatizácia
/PTO</t>
  </si>
  <si>
    <t>Profylaktická kontrola klimatizačných zariadení - vonkajšia KJ</t>
  </si>
  <si>
    <t>Profylaktická kontrola klimatizačných zariadení - vnútorná KJ</t>
  </si>
  <si>
    <t>Profylaktická kontrola vzduchotechnických zariadení  - VZT</t>
  </si>
  <si>
    <t>Riadenie dopravy</t>
  </si>
  <si>
    <t>TR, ZP, VP</t>
  </si>
  <si>
    <t>Kontrola stavu čelnej zobrazovacej plochy a jej vyčistenie (nie WAP)</t>
  </si>
  <si>
    <t>Kontrola riadiacich dosiek a stavu jednotlivých DPS s LED</t>
  </si>
  <si>
    <t>Kontrola stavu jednotlivých kabelových prepojov DPS</t>
  </si>
  <si>
    <t>Kontrola tesnosti skrín PDZ-LED, stav gumových tesnení</t>
  </si>
  <si>
    <t>Vizuálna kontrola funkčnosti jednotlivých svetelných bodov</t>
  </si>
  <si>
    <t>Celková kontrola systémovej funkčnosti PDZ-LED</t>
  </si>
  <si>
    <t xml:space="preserve">Skúška komunikačného rozhrania a prenosu ovládania DPS z CRS </t>
  </si>
  <si>
    <t>Tlaková nádoba</t>
  </si>
  <si>
    <t>PTO, prívod verejného vodovodu</t>
  </si>
  <si>
    <t>Správa z vonkajšej prehliadky</t>
  </si>
  <si>
    <t>Správa z vnútornej prehliadky a skúšky tesnosti</t>
  </si>
  <si>
    <t>Tlaková skúška</t>
  </si>
  <si>
    <t>Hydrant</t>
  </si>
  <si>
    <t>Záznam o kontrole zariadení na dodávku vody na hasenie požiarov</t>
  </si>
  <si>
    <t>Požiarne hadice</t>
  </si>
  <si>
    <t>ÚŠ</t>
  </si>
  <si>
    <t>Protokol o vykonanej tlakovej skúške požiarnej hadice</t>
  </si>
  <si>
    <t>Požiarna nádrž</t>
  </si>
  <si>
    <t>ZP</t>
  </si>
  <si>
    <t>Protokol o nepriepustnosti</t>
  </si>
  <si>
    <t>Technológia pre požiarny vodovod
Požiarny vodovod
Odvodnenie tunela</t>
  </si>
  <si>
    <t>ATS Lowara Hydrovar HVL 2.015-4.220
/PTO</t>
  </si>
  <si>
    <t>Vizuálna kontrola stavu zariadenia</t>
  </si>
  <si>
    <t>Odstránenie nečistôt a prachu z chladiaceho ventilátora a vetracích otvorov</t>
  </si>
  <si>
    <t>Overenie komplexnej funkčnosti stanice</t>
  </si>
  <si>
    <t>Overenie komunikácie a prenosu prevádzkových stavov do CRS</t>
  </si>
  <si>
    <t>ATS GRUNDFOS Hydro MPC-E 2 CRIE 10-5
/prívod z VV (verejný vodovod)</t>
  </si>
  <si>
    <t>Overenie činnosti a funkčnosti zariadenia</t>
  </si>
  <si>
    <t>Skontrolovať pevné utiahnutie upevňovacích skrutiek na správny moment</t>
  </si>
  <si>
    <t>Overenie činnosti a funkčnosti zariadenia, vykonať skúšobný chod</t>
  </si>
  <si>
    <t>Kontrola znečistenia, prípadné odstránenie nečistôt</t>
  </si>
  <si>
    <t>Odstránenie nečistôt</t>
  </si>
  <si>
    <t>Kontrola spojov - dotiahnutie</t>
  </si>
  <si>
    <t>Kontrola funkčnosti elektrických obvodov</t>
  </si>
  <si>
    <t>Kontrola napájacích napätí, káblových prepojení</t>
  </si>
  <si>
    <t>Vizuálna kontrola funkčnosti, tesnosti a nastavenia polohy</t>
  </si>
  <si>
    <t>Ručné otvorenie a zatvorenie ventilu (2x)</t>
  </si>
  <si>
    <t>Hydrant, požiarna hadica
/ PTO, ZP, VP, ÚŠ</t>
  </si>
  <si>
    <t>Vizuálna kontrola a očistenie</t>
  </si>
  <si>
    <t>Trasa PV</t>
  </si>
  <si>
    <t>Kontrola armatúrnych šácht požiarneho vodovodu (rozdeľovacia armatúrna šachta odvodnenia, požiarnej vody a armatúrna šachta požiarnej vody) a prípadné odčerpanie vody</t>
  </si>
  <si>
    <t>Tunel Poľana</t>
  </si>
  <si>
    <t>SO 203-61.11 Napájanie tunela elektrickou energiou</t>
  </si>
  <si>
    <t>SO 203-62.11 Centrálny riadiaci systém</t>
  </si>
  <si>
    <t>SO 203-63.11 Bezpečnostné zariadenia</t>
  </si>
  <si>
    <t xml:space="preserve">SO 203-64.11 EPS </t>
  </si>
  <si>
    <t>SO 203-65.11 Rádiové spojenie</t>
  </si>
  <si>
    <t>SO 203-66.11 Osvetlenie tunela</t>
  </si>
  <si>
    <t xml:space="preserve">SO 203-67.11 Vetranie tunela </t>
  </si>
  <si>
    <t xml:space="preserve">SO 203-68.11 Riadenie dopravy </t>
  </si>
  <si>
    <t>SO 203-69.11 Technológia pre požiarny vodovod</t>
  </si>
  <si>
    <t>Technológia tunela</t>
  </si>
  <si>
    <t>203-61.11, 203-62.11, 203-63.11, 203-64.11, 203-65.11, 203-66.11, 203-67.11, 203-68.11, 203-69.11 / PTO, TR, ÚŠ</t>
  </si>
  <si>
    <t>203-61.11, 203-62.11, 203-63.11, 203-64.11, 203-65.11, 203-66.11, 203-67.11, 203-68.11, 203-69.11</t>
  </si>
  <si>
    <t>RH1(5P), RC1, RM1(4P), RU1(5P), RCRS1(5P), RCRS2, RCRS3, RCRS4, RCRS5, RCRS6, RCRS7, RCRS8, RCRS9, RCRS10, R-EV1, R-EV2, R-EV3, R-EV4, ZS1, ZS2, ZS3, ZS4, ZS5, RM-EV9, RM-EV10, SWR1, SWR2, SWR3, RKU-1, RKU-2, RKU-3, RKU-4, RM11(4P), RU11(3P), RTR2, RADIO, RLAN(2P), RRAD(3P), RDS(2P), RUTO(2P), RSOS+EZS, RTR1, REPS, MX1, MX2, MX3, MX4, MX5, MX-DS1, MX-DS2, MX-DS3, MX-DS4, MX-DS5
/PTO, TR, ÚŠ, ZP, VP</t>
  </si>
  <si>
    <t>Kontrola a preskúšanie odpojovača UVE 25/200 a OTE 25/400-32 3EK7</t>
  </si>
  <si>
    <t>Kontrola a meranie napájania pre CADO a rozvádzač ROZ1 a ROZ2 CADO</t>
  </si>
  <si>
    <t>Kontrola prvkov prepäťovej ochrany, sieťového napájania a kabeláže</t>
  </si>
  <si>
    <t>Výmena konektorov prvkov prepäťovej ochrany (1 x za 4 roky)</t>
  </si>
  <si>
    <t>Oprava poškodenej ochrannej povrchovej úpravy</t>
  </si>
  <si>
    <t>Oprava poškodeniej povrchovej úpravy pohonu (1 x za 5 rokov)</t>
  </si>
  <si>
    <t>Výmena oleja vo vretenovom mechanizme (1 x za 5 rokov)</t>
  </si>
  <si>
    <t>Kontrola a údržba brzdy motora zdvíhacieho mechanizmu (1 x za 5 rokov)</t>
  </si>
  <si>
    <t>Mazanie pohyblivých častí</t>
  </si>
  <si>
    <t>Vyčistenie zariadenia CADO a jeho okolia</t>
  </si>
  <si>
    <t>Očistenie krytov a vetracích otvorov</t>
  </si>
  <si>
    <t>Výstupné správy a protokoly</t>
  </si>
  <si>
    <t>Tunel Poľana - SO 203-61.11 Napájanie tunela elektrickou energiou, SO 606-62 Prípojka VN 22kV pre tunel Poľana</t>
  </si>
  <si>
    <t>Tunel Poľana - SO 203-62.11 Centrálny riadiaci systém</t>
  </si>
  <si>
    <t>Kontrola (potvrdenie) prenosných hasiacich prístrojov v SOS1-7, PTO</t>
  </si>
  <si>
    <t>SHZ</t>
  </si>
  <si>
    <t>NZ2</t>
  </si>
  <si>
    <t>Kontrola (potvrdenie) a údržba systému BlazeCut</t>
  </si>
  <si>
    <t>SOS1P, SOS2P, SOS3P, SOS4L, SOS5P, SOS6P, SOS7P, STV1, STV2
/PTO, TR, ZP, VP</t>
  </si>
  <si>
    <t>Kontrola a vyčistenie ústredne GE 800 na PTO tunela Poľana</t>
  </si>
  <si>
    <t>KO1, KO2, KO3, KO4, KT1, KT2, KD1, KD2, KD3, KD4, KD5, KD6, KD7, KD8, KD9, KD10, KD11, KD11a, KD12, KD13, KD14, KD15, KB1, KB2, KB3, KB4, KB5, KB6, KB7, KB8, KB9, KB10, KB11
/TR, ÚŠ, ZP, VP</t>
  </si>
  <si>
    <t>Kontrola kvality videosignálu na výstupe z kamery a kontrola kvality signálu na vstupe do enkódera v káblovej skrinke, kontrola napájacej sústavy</t>
  </si>
  <si>
    <t>VRS1, VRS2, VRS3 - Anemometer (FLOWSIC200)
/TR</t>
  </si>
  <si>
    <t>DH1, DH2, DH3, DH4, DH5, DH6, DH7 - Senzor zadymenia (FireGuard 2)
/TR, ÚŠ</t>
  </si>
  <si>
    <t>Tunelový rozhlas
/TR, ÚŠ, PTO</t>
  </si>
  <si>
    <t>Tunel Poľana - SO 203-64.11 Elektropožiarna signalizácia</t>
  </si>
  <si>
    <t>Tunel Poľana - SO 203-65.11 Rádiové spojenie</t>
  </si>
  <si>
    <t>OAK1, OAK2, OPR1, OPR2 - osvetlenie adaptačné asymetrické (400W-80ks, 250W-14ks, 150W-16ks), prejazdové symetrické (250W-64ks), halogenitové (250W - 8ks (NZ1, NZ2))
/TR</t>
  </si>
  <si>
    <t>OPZ1 - požiarne núdzové osvetlenie (23,5W-41ks)
/TR</t>
  </si>
  <si>
    <t>OUC1, OUC2, OUC3 - osvetlenie a označenie ÚŠ (LED svietidlá (58W-136ks) + (2 lišty po 3ks LED + halogenitové svietidlo (150W)-3ks)
/TR, ÚŠ</t>
  </si>
  <si>
    <t>Kontrola a meranie uzemnenia stĺpu osvetlenia</t>
  </si>
  <si>
    <t>OVO - SWAREFLEX (LED gombíky - 94ks)
/TR</t>
  </si>
  <si>
    <t>JAS1, JAS2, JAS3, JAS4 - jasomer vonkajší a vnútorný
/TR, ZP</t>
  </si>
  <si>
    <t>Tunel Poľana - SO 203-67.11 Vetranie tunela, SO 203-31 PTO</t>
  </si>
  <si>
    <t>PTO, TR_NZ2</t>
  </si>
  <si>
    <t>EV1, EV2, EV3, EV4, EV5, EV6, EV7, EV8, 
EV9, EV10, 
EV11
/TR, ÚŠ, NZ2</t>
  </si>
  <si>
    <t>CB1, CB2, CB3, CB4 - Control Box
/TR</t>
  </si>
  <si>
    <t>Kontrola poškodenia jednotky, upchatia odtokovej diery, kontrola konektorov</t>
  </si>
  <si>
    <t>Kontrola nakonfigurovania riadiaceho systému vetrania</t>
  </si>
  <si>
    <t>Tunel Poľana - SO 203-68.11 Riadenie dopravy</t>
  </si>
  <si>
    <t>PDZ TNR1, TNR2, TNR3 (A1T/A2T, BT/CT, A2T), TNR1_CSS1, TNR1_CSS3, TNR2_CSS1, TNR2_CSS4, TNR3_CSS2, TNR3_CSS4,
IP11
/TR, ZP, VP</t>
  </si>
  <si>
    <t>Kontrola stavu konštrukcie návestného rezu, stĺpov a uchytenie CSS</t>
  </si>
  <si>
    <t>Kontrola stavu funkčnosti silových zariadeni, uzemnenia</t>
  </si>
  <si>
    <t>Kontrola funkčnosti zobrazovania symbolov a textov s CRS</t>
  </si>
  <si>
    <t>Vyčistenie lapača nečistôt DN40 (Hawle č. 9910)</t>
  </si>
  <si>
    <t>M1, M2, M3 a grundfos M1, M2 - čerpadlá
/PTO, ZP, prívod z VV</t>
  </si>
  <si>
    <t>M4, M5, M6, M10, M11 - servopohon
/PTO, ZP</t>
  </si>
  <si>
    <t>SL4, SL5, L4, L5 - snímače (limitné, kontinuálne) merania hladiny 
/PTO, ZP</t>
  </si>
  <si>
    <t>P1 - snímač tlaku
/PTO</t>
  </si>
  <si>
    <t>T1, T2 - snímač teploty, ohrev
/TR</t>
  </si>
  <si>
    <t>R-ATS, R-GRUNDFOS, 
MSUZ 4-5-6, MSUZ 10-11, 
9MXSL4, 9MXSL5, 
9X1-9X9, TS-1, TS-2 - skrinky napájania a ovládania 
/PTO, ZP</t>
  </si>
  <si>
    <t>Regulačná klapka a ventil s ručným ovládaním/ PTO, VP, ZP</t>
  </si>
  <si>
    <t>Tunel Poľana - SO 203-69.11 Technológia pre požiarny vodovod, SO 203-53 Požiarny vodovod, SO 203-51 Odvodnenie tunela</t>
  </si>
  <si>
    <t>Výmena oleja, olejových filtrov (po 200 motohodinách)</t>
  </si>
  <si>
    <t>Výmena palivových filtrov, vzduchových filtrov (po 400 motohodinách)</t>
  </si>
  <si>
    <t>Kontrola výfukového potrubia, vypúšťanie vody a kondenzátu z nádrže (po 400 motohodinách)</t>
  </si>
  <si>
    <t>Výmena remeňa pomocného zariadenia (po 1200 motohodinách)</t>
  </si>
  <si>
    <t>Výmena vzduchového filtra (po 400 motohodinách)</t>
  </si>
  <si>
    <t>Výmena chladiacej kapaliny (raz za 2 roky)</t>
  </si>
  <si>
    <t>Kontrola funkčnosti predohrevu  (po 1200 motohodinách)</t>
  </si>
  <si>
    <t>Kontrola funkčnosti vačkových hriadeľov, ventilov a čerpadiel (po 1200 motohodinách)</t>
  </si>
  <si>
    <t>Čistenie turbodúchadla (po 2000 motohodinách)</t>
  </si>
  <si>
    <t>Kontrola odporu izolácie alternátora (po 250 motohodinách)</t>
  </si>
  <si>
    <t>Kontrola dotiahnutia skrutiek a zapojenia svoriek alternátora (po 250 motohodinách)</t>
  </si>
  <si>
    <t>Kontrola úrovne vibrácií a hluku alternátora (po 250 motohodinách)</t>
  </si>
  <si>
    <t>Kontrola ložísk alternátora (po 250 motohodinách)</t>
  </si>
  <si>
    <t>Kontrola zapojenia regulátora alternátora (po 250 motohodinách)</t>
  </si>
  <si>
    <t>Vyčistenie alternátora zvnútra a zvonka (každých 1500 motohodín)</t>
  </si>
  <si>
    <t>Kontrola zapojenia a prevádzka príslušenstva alternátora (každých 1500 motohodín)</t>
  </si>
  <si>
    <t>Kontrola diód a varistora alternátora (každých 1500 motohodín)</t>
  </si>
  <si>
    <t>Kompletná kontrola alternátora (každých 4500 motohodin)</t>
  </si>
  <si>
    <t>Príloha č. 4 - Sumár k Prílohe č. 3</t>
  </si>
  <si>
    <t>Tunel Poľana - Servis</t>
  </si>
  <si>
    <t>Tunel Poľana - SO 203-63.11 Bezpečnostné zariadenia, SO 203-31.07.4 EZS</t>
  </si>
  <si>
    <t>Tunel Poľana - SO 203-66.11 Osvetlenie tunela</t>
  </si>
  <si>
    <t>SO 203-61.11</t>
  </si>
  <si>
    <t>/PTO, TR, ÚŠ, ZP, VP</t>
  </si>
  <si>
    <t>Výstupné správy a protokoly z výkonu servisnej činnosti</t>
  </si>
  <si>
    <t>Vizuálna kontrola, antistatické čistenie serverov a operátorských staníc (vysávanie/vyfúkanie prachu)</t>
  </si>
  <si>
    <t>Inštalácia kritických aktualizácii (bezpečnostné záplaty) operačného systému a aplikácie SCADA, defragmentácia, kontrola stavu disku, pamäte, odstránenie nepotrebných súborov</t>
  </si>
  <si>
    <t>Riadiace systémy CRS</t>
  </si>
  <si>
    <t>Diagnostika distribuovaných IRIO modulov</t>
  </si>
  <si>
    <t>RTR1, RTR2
/PTO</t>
  </si>
  <si>
    <t>SO 203-63.11</t>
  </si>
  <si>
    <t>SO 203-65.11</t>
  </si>
  <si>
    <t>SO 203-67.11</t>
  </si>
  <si>
    <t>SO 203-68.11</t>
  </si>
  <si>
    <t>SO 203-69.11</t>
  </si>
  <si>
    <r>
      <t xml:space="preserve">Celková cena </t>
    </r>
    <r>
      <rPr>
        <b/>
        <sz val="11"/>
        <color indexed="8"/>
        <rFont val="Calibri"/>
        <family val="2"/>
        <charset val="238"/>
      </rPr>
      <t>bez DPH v €</t>
    </r>
    <r>
      <rPr>
        <sz val="11"/>
        <color theme="1"/>
        <rFont val="Calibri"/>
        <family val="2"/>
        <charset val="238"/>
        <scheme val="minor"/>
      </rPr>
      <t xml:space="preserve"> za 4</t>
    </r>
    <r>
      <rPr>
        <b/>
        <sz val="11"/>
        <rFont val="Calibri"/>
        <family val="2"/>
        <charset val="238"/>
      </rPr>
      <t xml:space="preserve"> kalendárne roky</t>
    </r>
    <r>
      <rPr>
        <sz val="11"/>
        <color indexed="8"/>
        <rFont val="Calibri"/>
        <family val="2"/>
        <charset val="238"/>
      </rPr>
      <t>:</t>
    </r>
  </si>
  <si>
    <r>
      <t xml:space="preserve">Celková cena </t>
    </r>
    <r>
      <rPr>
        <b/>
        <sz val="11"/>
        <color indexed="8"/>
        <rFont val="Calibri"/>
        <family val="2"/>
        <charset val="238"/>
      </rPr>
      <t>s DPH v €</t>
    </r>
    <r>
      <rPr>
        <sz val="11"/>
        <color theme="1"/>
        <rFont val="Calibri"/>
        <family val="2"/>
        <charset val="238"/>
        <scheme val="minor"/>
      </rPr>
      <t xml:space="preserve"> za 4</t>
    </r>
    <r>
      <rPr>
        <b/>
        <sz val="11"/>
        <color indexed="8"/>
        <rFont val="Calibri"/>
        <family val="2"/>
        <charset val="238"/>
      </rPr>
      <t xml:space="preserve"> kalendárne roky</t>
    </r>
    <r>
      <rPr>
        <sz val="11"/>
        <color theme="1"/>
        <rFont val="Calibri"/>
        <family val="2"/>
        <charset val="238"/>
        <scheme val="minor"/>
      </rPr>
      <t>:</t>
    </r>
  </si>
  <si>
    <t>* podľa súboru  SOPOS je 1x za 5 rokov (posledná 2022)</t>
  </si>
  <si>
    <t>Príloha č. 3 – Cena za servis a údržbu (Tabuľka č.1)</t>
  </si>
  <si>
    <t>Príloha č. 3 – Cena za servis a údržbu ( Tabuľka č.2)</t>
  </si>
  <si>
    <t>Príloha č. 3 – Cena za servis a údržbu (Tabuľka č.3)</t>
  </si>
  <si>
    <t>Príloha č.3 – Cena za servis a údržbu (Tabuľka č.4)</t>
  </si>
  <si>
    <t>Príloha č. 3 – Cena za servis a údržbu (Tabuľka č.5)</t>
  </si>
  <si>
    <t>Príloha č. 3 – Cena za servis a údržbu (Tabuľka č.6)</t>
  </si>
  <si>
    <t>Príloha č. 3 – Cena za servis a údržbu (Tabuľka č.7)</t>
  </si>
  <si>
    <t>Príloha č. 3 – Cena za servis a údržbu (Tabuľka č.8)</t>
  </si>
  <si>
    <t>Príloha č. 3 – Cena za servis a údržbu (Tabuľka č.9)</t>
  </si>
  <si>
    <t>Úradná skúška (24.11.2028)_2026</t>
  </si>
  <si>
    <t>Úradná skúška (18.12.2026)_2026</t>
  </si>
  <si>
    <t>Úradná skúška (09.04.2027)_2026</t>
  </si>
  <si>
    <t>Odborná prehliadka, Odborná skúška, Revízna správa_2026</t>
  </si>
  <si>
    <t>Odborná prehliadka, Odborná skúška, Revízna správa, meranie uzemnenia, elektroinštalácia, bleskozvod_2024</t>
  </si>
  <si>
    <t>CADO*
v záruke do 09/2025</t>
  </si>
  <si>
    <t>* činnosti platné od roku 2026</t>
  </si>
  <si>
    <t>Úradná skúška (07.10.2026)_2026</t>
  </si>
  <si>
    <t>Cena za ročné správy o zhodnotení technologického vybavenia a správy o stave kybernetickej bezpečnosti</t>
  </si>
  <si>
    <t>harmonogram</t>
  </si>
  <si>
    <t>mesačne (najneskôr do 10. kal. dní)</t>
  </si>
  <si>
    <t>1 x ročne (najneskôr do 28.02.)</t>
  </si>
  <si>
    <t>Hodnotiace správy</t>
  </si>
  <si>
    <t>správy o vykonávaní činnosti za príslušný kalendárny mesiac v elektronickej forme</t>
  </si>
  <si>
    <t>podrobná správa o zhodnotení stavu technologického vybavenia Integrovaného operátorského pracoviska tunela Horelica</t>
  </si>
  <si>
    <t>Kybernetická bezpečnosť</t>
  </si>
  <si>
    <t>podrobná správa o stave kybernetickej bezpečnosti</t>
  </si>
  <si>
    <t>Príloha č. 3 – Hodnotiace správy (Tabuľka č.10)</t>
  </si>
  <si>
    <t>Technologické vybavenie  tunela Poľana</t>
  </si>
  <si>
    <t>Technologické vybavenie tunela Poľana</t>
  </si>
  <si>
    <t>Systémy, licencie a certifikáty</t>
  </si>
  <si>
    <t>Kontrola dostupnosti aktualizácií softvérov a inštalácia dostupných aktualizácií, kontrola platnosti licencií a prípadná obnova licencií, kontrola a aktualizácia bezpečnostných certifikátov</t>
  </si>
  <si>
    <t xml:space="preserve">SO 203-62.11 </t>
  </si>
  <si>
    <t>SO 203-62.11</t>
  </si>
  <si>
    <t>Uzatvorený TV okruh (PTO,  TR, ÚŠ, ZP, VP)</t>
  </si>
  <si>
    <t xml:space="preserve">V .................................. dňa ........................... </t>
  </si>
  <si>
    <t>...............................................</t>
  </si>
  <si>
    <t>Pečiatka a podpis
oprávnenej osoby uchádzača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</si>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</sst>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4" fontId="16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2" xfId="0" applyFont="1" applyBorder="1" applyAlignment="1" applyProtection="1">
      <alignment horizontal="right"/>
    </xf>
    <xf numFmtId="0" fontId="7" fillId="0" borderId="0" xfId="0" applyFont="1" applyFill="1" applyBorder="1" applyProtection="1"/>
    <xf numFmtId="4" fontId="0" fillId="0" borderId="0" xfId="0" applyNumberFormat="1" applyBorder="1" applyProtection="1"/>
    <xf numFmtId="0" fontId="0" fillId="0" borderId="2" xfId="0" applyFill="1" applyBorder="1" applyAlignment="1" applyProtection="1">
      <alignment horizontal="right"/>
    </xf>
    <xf numFmtId="0" fontId="0" fillId="0" borderId="0" xfId="0" applyFont="1" applyFill="1" applyBorder="1" applyProtection="1"/>
    <xf numFmtId="0" fontId="0" fillId="0" borderId="2" xfId="0" applyFont="1" applyFill="1" applyBorder="1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8" fillId="0" borderId="3" xfId="0" applyFont="1" applyBorder="1" applyAlignment="1" applyProtection="1"/>
    <xf numFmtId="0" fontId="0" fillId="0" borderId="3" xfId="0" applyBorder="1" applyProtection="1"/>
    <xf numFmtId="44" fontId="0" fillId="2" borderId="4" xfId="0" applyNumberFormat="1" applyFill="1" applyBorder="1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8" fillId="0" borderId="0" xfId="0" applyFont="1" applyAlignment="1" applyProtection="1"/>
    <xf numFmtId="0" fontId="0" fillId="0" borderId="0" xfId="0" applyAlignment="1" applyProtection="1">
      <alignment wrapText="1"/>
    </xf>
    <xf numFmtId="0" fontId="0" fillId="0" borderId="7" xfId="0" applyBorder="1" applyAlignment="1" applyProtection="1"/>
    <xf numFmtId="44" fontId="9" fillId="3" borderId="9" xfId="0" applyNumberFormat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Alignment="1" applyProtection="1">
      <alignment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44" fontId="9" fillId="3" borderId="10" xfId="0" applyNumberFormat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Protection="1"/>
    <xf numFmtId="0" fontId="10" fillId="0" borderId="0" xfId="0" applyFont="1" applyAlignment="1" applyProtection="1">
      <alignment horizontal="left"/>
    </xf>
    <xf numFmtId="0" fontId="10" fillId="0" borderId="0" xfId="0" applyFont="1" applyProtection="1"/>
    <xf numFmtId="0" fontId="9" fillId="0" borderId="13" xfId="0" applyFont="1" applyFill="1" applyBorder="1" applyAlignment="1" applyProtection="1">
      <alignment horizontal="center" vertical="center"/>
    </xf>
    <xf numFmtId="44" fontId="9" fillId="3" borderId="14" xfId="0" applyNumberFormat="1" applyFont="1" applyFill="1" applyBorder="1" applyAlignment="1" applyProtection="1">
      <alignment horizontal="center" vertical="center"/>
      <protection locked="0"/>
    </xf>
    <xf numFmtId="44" fontId="9" fillId="0" borderId="12" xfId="0" applyNumberFormat="1" applyFont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44" fontId="9" fillId="0" borderId="17" xfId="0" applyNumberFormat="1" applyFont="1" applyBorder="1" applyAlignment="1" applyProtection="1">
      <alignment horizontal="center" vertical="center"/>
    </xf>
    <xf numFmtId="44" fontId="9" fillId="0" borderId="18" xfId="0" applyNumberFormat="1" applyFont="1" applyBorder="1" applyAlignment="1" applyProtection="1">
      <alignment horizontal="center" vertical="center"/>
    </xf>
    <xf numFmtId="44" fontId="9" fillId="3" borderId="16" xfId="0" applyNumberFormat="1" applyFont="1" applyFill="1" applyBorder="1" applyAlignment="1" applyProtection="1">
      <alignment horizontal="center" vertical="center"/>
      <protection locked="0"/>
    </xf>
    <xf numFmtId="44" fontId="9" fillId="3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left"/>
    </xf>
    <xf numFmtId="44" fontId="10" fillId="0" borderId="21" xfId="0" applyNumberFormat="1" applyFont="1" applyBorder="1" applyAlignment="1" applyProtection="1">
      <alignment horizontal="center"/>
    </xf>
    <xf numFmtId="44" fontId="9" fillId="0" borderId="12" xfId="0" applyNumberFormat="1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9" fillId="0" borderId="16" xfId="0" applyFont="1" applyFill="1" applyBorder="1" applyProtection="1"/>
    <xf numFmtId="0" fontId="9" fillId="0" borderId="13" xfId="0" applyFont="1" applyFill="1" applyBorder="1" applyAlignment="1" applyProtection="1">
      <alignment horizontal="left" vertical="center" wrapText="1"/>
    </xf>
    <xf numFmtId="0" fontId="11" fillId="0" borderId="13" xfId="0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left" vertical="center"/>
    </xf>
    <xf numFmtId="0" fontId="9" fillId="0" borderId="16" xfId="0" applyFont="1" applyFill="1" applyBorder="1" applyAlignment="1" applyProtection="1">
      <alignment horizontal="left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9" fontId="9" fillId="0" borderId="13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49" fontId="9" fillId="0" borderId="10" xfId="0" applyNumberFormat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49" fontId="9" fillId="0" borderId="16" xfId="0" applyNumberFormat="1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16" xfId="0" applyFont="1" applyFill="1" applyBorder="1" applyAlignment="1" applyProtection="1">
      <alignment horizontal="left"/>
    </xf>
    <xf numFmtId="0" fontId="9" fillId="0" borderId="10" xfId="0" applyFont="1" applyFill="1" applyBorder="1" applyAlignment="1" applyProtection="1">
      <alignment horizontal="left"/>
    </xf>
    <xf numFmtId="0" fontId="9" fillId="0" borderId="10" xfId="0" applyFont="1" applyFill="1" applyBorder="1" applyAlignment="1" applyProtection="1">
      <alignment horizontal="left" wrapText="1"/>
    </xf>
    <xf numFmtId="0" fontId="9" fillId="0" borderId="11" xfId="0" applyFont="1" applyFill="1" applyBorder="1" applyAlignment="1" applyProtection="1">
      <alignment horizontal="left" vertical="center"/>
    </xf>
    <xf numFmtId="0" fontId="11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left" vertical="center"/>
    </xf>
    <xf numFmtId="0" fontId="9" fillId="0" borderId="11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/>
    </xf>
    <xf numFmtId="0" fontId="11" fillId="0" borderId="10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vertical="center" wrapText="1"/>
    </xf>
    <xf numFmtId="0" fontId="11" fillId="0" borderId="10" xfId="1" applyFont="1" applyFill="1" applyBorder="1" applyAlignment="1" applyProtection="1">
      <alignment vertical="center" wrapText="1"/>
    </xf>
    <xf numFmtId="0" fontId="9" fillId="0" borderId="10" xfId="0" applyFont="1" applyFill="1" applyBorder="1" applyAlignment="1" applyProtection="1">
      <alignment vertical="center" wrapText="1"/>
    </xf>
    <xf numFmtId="0" fontId="11" fillId="0" borderId="10" xfId="1" applyFont="1" applyFill="1" applyBorder="1" applyAlignment="1" applyProtection="1">
      <alignment wrapText="1"/>
    </xf>
    <xf numFmtId="0" fontId="11" fillId="0" borderId="10" xfId="1" applyFont="1" applyFill="1" applyBorder="1" applyAlignment="1" applyProtection="1">
      <alignment vertical="top" wrapText="1"/>
    </xf>
    <xf numFmtId="0" fontId="9" fillId="0" borderId="16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vertical="center" wrapText="1"/>
    </xf>
    <xf numFmtId="0" fontId="9" fillId="0" borderId="10" xfId="1" applyFont="1" applyFill="1" applyBorder="1" applyAlignment="1" applyProtection="1">
      <alignment wrapText="1"/>
    </xf>
    <xf numFmtId="0" fontId="14" fillId="0" borderId="10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wrapText="1"/>
    </xf>
    <xf numFmtId="0" fontId="11" fillId="0" borderId="10" xfId="0" applyFont="1" applyFill="1" applyBorder="1" applyAlignment="1" applyProtection="1">
      <alignment horizontal="left" wrapText="1"/>
    </xf>
    <xf numFmtId="0" fontId="15" fillId="0" borderId="10" xfId="0" applyFont="1" applyFill="1" applyBorder="1" applyAlignment="1" applyProtection="1">
      <alignment horizontal="left" vertical="top" wrapText="1"/>
    </xf>
    <xf numFmtId="0" fontId="15" fillId="0" borderId="10" xfId="0" applyFont="1" applyFill="1" applyBorder="1" applyProtection="1"/>
    <xf numFmtId="0" fontId="15" fillId="0" borderId="10" xfId="0" applyFont="1" applyFill="1" applyBorder="1" applyAlignment="1" applyProtection="1">
      <alignment horizontal="left"/>
    </xf>
    <xf numFmtId="0" fontId="11" fillId="0" borderId="10" xfId="0" applyFont="1" applyFill="1" applyBorder="1" applyAlignment="1" applyProtection="1">
      <alignment horizontal="center"/>
    </xf>
    <xf numFmtId="0" fontId="9" fillId="0" borderId="10" xfId="0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vertical="center"/>
    </xf>
    <xf numFmtId="0" fontId="0" fillId="0" borderId="0" xfId="0" applyBorder="1" applyAlignment="1" applyProtection="1"/>
    <xf numFmtId="0" fontId="11" fillId="5" borderId="1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/>
    </xf>
    <xf numFmtId="0" fontId="0" fillId="0" borderId="39" xfId="0" applyBorder="1" applyProtection="1"/>
    <xf numFmtId="0" fontId="0" fillId="0" borderId="39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44" fontId="10" fillId="0" borderId="41" xfId="0" applyNumberFormat="1" applyFont="1" applyBorder="1" applyAlignment="1" applyProtection="1">
      <alignment horizontal="center"/>
    </xf>
    <xf numFmtId="44" fontId="9" fillId="0" borderId="18" xfId="0" applyNumberFormat="1" applyFont="1" applyFill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left" vertical="center" wrapText="1"/>
    </xf>
    <xf numFmtId="0" fontId="9" fillId="5" borderId="10" xfId="0" applyFont="1" applyFill="1" applyBorder="1" applyAlignment="1" applyProtection="1">
      <alignment horizontal="center" vertical="center"/>
    </xf>
    <xf numFmtId="0" fontId="9" fillId="5" borderId="13" xfId="0" applyFont="1" applyFill="1" applyBorder="1" applyAlignment="1" applyProtection="1">
      <alignment horizontal="center" vertical="center"/>
    </xf>
    <xf numFmtId="44" fontId="11" fillId="5" borderId="12" xfId="0" applyNumberFormat="1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37" xfId="0" applyFont="1" applyFill="1" applyBorder="1" applyAlignment="1" applyProtection="1">
      <alignment horizontal="center" vertical="center" wrapText="1"/>
    </xf>
    <xf numFmtId="49" fontId="11" fillId="0" borderId="16" xfId="0" applyNumberFormat="1" applyFont="1" applyFill="1" applyBorder="1" applyAlignment="1" applyProtection="1">
      <alignment horizontal="left" vertical="center" wrapText="1"/>
    </xf>
    <xf numFmtId="0" fontId="9" fillId="6" borderId="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vertical="center"/>
    </xf>
    <xf numFmtId="44" fontId="0" fillId="0" borderId="17" xfId="0" applyNumberFormat="1" applyBorder="1" applyProtection="1"/>
    <xf numFmtId="0" fontId="7" fillId="2" borderId="27" xfId="0" applyFont="1" applyFill="1" applyBorder="1" applyProtection="1"/>
    <xf numFmtId="0" fontId="0" fillId="0" borderId="46" xfId="0" applyBorder="1" applyProtection="1"/>
    <xf numFmtId="0" fontId="0" fillId="0" borderId="46" xfId="0" applyFont="1" applyBorder="1" applyProtection="1"/>
    <xf numFmtId="0" fontId="0" fillId="0" borderId="47" xfId="0" applyFont="1" applyBorder="1" applyProtection="1"/>
    <xf numFmtId="0" fontId="0" fillId="0" borderId="48" xfId="0" applyFont="1" applyFill="1" applyBorder="1" applyProtection="1"/>
    <xf numFmtId="44" fontId="0" fillId="2" borderId="15" xfId="0" applyNumberFormat="1" applyFill="1" applyBorder="1" applyProtection="1"/>
    <xf numFmtId="44" fontId="0" fillId="0" borderId="12" xfId="0" applyNumberFormat="1" applyBorder="1" applyProtection="1"/>
    <xf numFmtId="44" fontId="0" fillId="0" borderId="18" xfId="0" applyNumberFormat="1" applyBorder="1" applyProtection="1"/>
    <xf numFmtId="0" fontId="9" fillId="0" borderId="11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/>
    </xf>
    <xf numFmtId="0" fontId="9" fillId="5" borderId="11" xfId="0" applyFont="1" applyFill="1" applyBorder="1" applyAlignment="1" applyProtection="1">
      <alignment horizontal="center" vertical="center"/>
    </xf>
    <xf numFmtId="44" fontId="11" fillId="5" borderId="18" xfId="0" applyNumberFormat="1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49" fontId="9" fillId="0" borderId="24" xfId="0" applyNumberFormat="1" applyFont="1" applyFill="1" applyBorder="1" applyAlignment="1" applyProtection="1">
      <alignment horizontal="center" vertical="center"/>
    </xf>
    <xf numFmtId="44" fontId="9" fillId="3" borderId="51" xfId="0" applyNumberFormat="1" applyFont="1" applyFill="1" applyBorder="1" applyAlignment="1" applyProtection="1">
      <alignment horizontal="center" vertical="center"/>
      <protection locked="0"/>
    </xf>
    <xf numFmtId="0" fontId="12" fillId="0" borderId="24" xfId="0" applyFont="1" applyFill="1" applyBorder="1" applyAlignment="1" applyProtection="1">
      <alignment horizontal="center" vertical="center"/>
    </xf>
    <xf numFmtId="44" fontId="9" fillId="3" borderId="52" xfId="0" applyNumberFormat="1" applyFont="1" applyFill="1" applyBorder="1" applyAlignment="1" applyProtection="1">
      <alignment horizontal="center" vertical="center"/>
      <protection locked="0"/>
    </xf>
    <xf numFmtId="44" fontId="9" fillId="0" borderId="50" xfId="0" applyNumberFormat="1" applyFont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left" vertical="center" wrapText="1"/>
    </xf>
    <xf numFmtId="0" fontId="11" fillId="0" borderId="24" xfId="1" applyFont="1" applyFill="1" applyBorder="1" applyAlignment="1" applyProtection="1">
      <alignment horizontal="center" vertical="center"/>
    </xf>
    <xf numFmtId="44" fontId="9" fillId="3" borderId="24" xfId="0" applyNumberFormat="1" applyFont="1" applyFill="1" applyBorder="1" applyAlignment="1" applyProtection="1">
      <alignment horizontal="center" vertical="center"/>
      <protection locked="0"/>
    </xf>
    <xf numFmtId="44" fontId="9" fillId="0" borderId="50" xfId="0" applyNumberFormat="1" applyFont="1" applyFill="1" applyBorder="1" applyAlignment="1" applyProtection="1">
      <alignment horizontal="center" vertical="center"/>
    </xf>
    <xf numFmtId="49" fontId="9" fillId="0" borderId="16" xfId="0" applyNumberFormat="1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/>
    </xf>
    <xf numFmtId="49" fontId="13" fillId="0" borderId="37" xfId="0" applyNumberFormat="1" applyFont="1" applyFill="1" applyBorder="1" applyAlignment="1" applyProtection="1">
      <alignment horizontal="left" vertical="center"/>
    </xf>
    <xf numFmtId="0" fontId="13" fillId="0" borderId="37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left" wrapText="1"/>
    </xf>
    <xf numFmtId="0" fontId="11" fillId="0" borderId="37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 applyProtection="1">
      <alignment horizontal="center" vertical="center"/>
    </xf>
    <xf numFmtId="49" fontId="9" fillId="0" borderId="37" xfId="0" applyNumberFormat="1" applyFont="1" applyFill="1" applyBorder="1" applyAlignment="1" applyProtection="1">
      <alignment horizontal="center" vertical="center"/>
    </xf>
    <xf numFmtId="0" fontId="9" fillId="0" borderId="37" xfId="0" applyFont="1" applyFill="1" applyBorder="1" applyProtection="1"/>
    <xf numFmtId="0" fontId="9" fillId="0" borderId="35" xfId="0" applyFont="1" applyFill="1" applyBorder="1" applyAlignment="1" applyProtection="1">
      <alignment horizontal="center" vertical="center"/>
    </xf>
    <xf numFmtId="49" fontId="13" fillId="0" borderId="37" xfId="0" applyNumberFormat="1" applyFont="1" applyFill="1" applyBorder="1" applyAlignment="1" applyProtection="1">
      <alignment horizontal="center" vertical="center"/>
    </xf>
    <xf numFmtId="0" fontId="9" fillId="0" borderId="37" xfId="0" applyFont="1" applyBorder="1" applyProtection="1"/>
    <xf numFmtId="44" fontId="9" fillId="3" borderId="37" xfId="0" applyNumberFormat="1" applyFont="1" applyFill="1" applyBorder="1" applyAlignment="1" applyProtection="1">
      <alignment horizontal="center" vertical="center"/>
      <protection locked="0"/>
    </xf>
    <xf numFmtId="44" fontId="9" fillId="0" borderId="55" xfId="0" applyNumberFormat="1" applyFont="1" applyBorder="1" applyAlignment="1" applyProtection="1">
      <alignment horizontal="center" vertical="center"/>
    </xf>
    <xf numFmtId="49" fontId="11" fillId="0" borderId="37" xfId="0" applyNumberFormat="1" applyFont="1" applyFill="1" applyBorder="1" applyAlignment="1" applyProtection="1">
      <alignment horizontal="left" vertical="center"/>
    </xf>
    <xf numFmtId="0" fontId="9" fillId="0" borderId="37" xfId="0" applyFont="1" applyFill="1" applyBorder="1" applyAlignment="1" applyProtection="1">
      <alignment horizontal="left"/>
    </xf>
    <xf numFmtId="44" fontId="9" fillId="3" borderId="36" xfId="0" applyNumberFormat="1" applyFont="1" applyFill="1" applyBorder="1" applyAlignment="1" applyProtection="1">
      <alignment horizontal="center" vertical="center"/>
      <protection locked="0"/>
    </xf>
    <xf numFmtId="44" fontId="9" fillId="0" borderId="53" xfId="0" applyNumberFormat="1" applyFont="1" applyFill="1" applyBorder="1" applyAlignment="1" applyProtection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</xf>
    <xf numFmtId="0" fontId="9" fillId="5" borderId="35" xfId="0" applyFont="1" applyFill="1" applyBorder="1" applyAlignment="1" applyProtection="1">
      <alignment horizontal="left" vertical="center"/>
    </xf>
    <xf numFmtId="0" fontId="9" fillId="5" borderId="35" xfId="0" applyFont="1" applyFill="1" applyBorder="1" applyAlignment="1" applyProtection="1">
      <alignment horizontal="center" vertical="center" wrapText="1"/>
    </xf>
    <xf numFmtId="0" fontId="9" fillId="5" borderId="35" xfId="0" applyFont="1" applyFill="1" applyBorder="1" applyAlignment="1" applyProtection="1">
      <alignment horizontal="center" textRotation="90"/>
    </xf>
    <xf numFmtId="0" fontId="9" fillId="5" borderId="35" xfId="0" applyFont="1" applyFill="1" applyBorder="1" applyAlignment="1" applyProtection="1">
      <alignment horizontal="center" textRotation="90" wrapText="1"/>
    </xf>
    <xf numFmtId="44" fontId="9" fillId="3" borderId="35" xfId="0" applyNumberFormat="1" applyFont="1" applyFill="1" applyBorder="1" applyAlignment="1" applyProtection="1">
      <alignment horizontal="center" vertical="center"/>
      <protection locked="0"/>
    </xf>
    <xf numFmtId="44" fontId="9" fillId="5" borderId="54" xfId="0" applyNumberFormat="1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left" vertical="center" shrinkToFit="1"/>
    </xf>
    <xf numFmtId="44" fontId="9" fillId="0" borderId="55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left" vertical="center" shrinkToFit="1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textRotation="90"/>
    </xf>
    <xf numFmtId="0" fontId="10" fillId="2" borderId="11" xfId="0" applyFont="1" applyFill="1" applyBorder="1" applyAlignment="1" applyProtection="1">
      <alignment horizontal="center" textRotation="90"/>
    </xf>
    <xf numFmtId="0" fontId="10" fillId="2" borderId="11" xfId="0" applyFont="1" applyFill="1" applyBorder="1" applyAlignment="1" applyProtection="1">
      <alignment horizontal="center" textRotation="90" wrapText="1"/>
    </xf>
    <xf numFmtId="0" fontId="10" fillId="2" borderId="18" xfId="0" applyFont="1" applyFill="1" applyBorder="1" applyAlignment="1" applyProtection="1">
      <alignment horizontal="center" textRotation="90" wrapText="1"/>
    </xf>
    <xf numFmtId="0" fontId="10" fillId="2" borderId="11" xfId="0" applyFont="1" applyFill="1" applyBorder="1" applyAlignment="1" applyProtection="1">
      <alignment horizontal="left" vertical="center" textRotation="90" wrapText="1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/>
    </xf>
    <xf numFmtId="49" fontId="11" fillId="0" borderId="1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center"/>
    </xf>
    <xf numFmtId="0" fontId="11" fillId="0" borderId="10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49" fontId="11" fillId="0" borderId="1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44" fontId="9" fillId="3" borderId="10" xfId="2" applyFont="1" applyFill="1" applyBorder="1" applyAlignment="1" applyProtection="1">
      <alignment horizontal="center" vertical="center"/>
      <protection locked="0"/>
    </xf>
    <xf numFmtId="44" fontId="9" fillId="3" borderId="16" xfId="2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4" fontId="9" fillId="4" borderId="9" xfId="0" applyNumberFormat="1" applyFont="1" applyFill="1" applyBorder="1" applyAlignment="1" applyProtection="1">
      <alignment horizontal="center" vertical="center"/>
      <protection locked="0"/>
    </xf>
    <xf numFmtId="44" fontId="9" fillId="4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</xf>
    <xf numFmtId="0" fontId="9" fillId="4" borderId="10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4" borderId="24" xfId="0" applyFont="1" applyFill="1" applyBorder="1" applyAlignment="1" applyProtection="1">
      <alignment horizontal="center" vertical="center"/>
    </xf>
    <xf numFmtId="0" fontId="9" fillId="4" borderId="50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44" fontId="9" fillId="4" borderId="9" xfId="0" applyNumberFormat="1" applyFont="1" applyFill="1" applyBorder="1" applyAlignment="1" applyProtection="1">
      <alignment horizontal="center" vertical="center" wrapText="1"/>
      <protection locked="0"/>
    </xf>
    <xf numFmtId="44" fontId="9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left" vertical="center"/>
    </xf>
    <xf numFmtId="49" fontId="11" fillId="0" borderId="10" xfId="0" applyNumberFormat="1" applyFont="1" applyFill="1" applyBorder="1" applyAlignment="1" applyProtection="1">
      <alignment horizontal="left" vertical="center"/>
    </xf>
    <xf numFmtId="49" fontId="11" fillId="0" borderId="11" xfId="0" applyNumberFormat="1" applyFont="1" applyFill="1" applyBorder="1" applyAlignment="1" applyProtection="1">
      <alignment horizontal="left" vertical="center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/>
    </xf>
    <xf numFmtId="0" fontId="10" fillId="2" borderId="25" xfId="0" applyFont="1" applyFill="1" applyBorder="1" applyAlignment="1" applyProtection="1">
      <alignment horizontal="center" vertical="center" wrapText="1"/>
    </xf>
    <xf numFmtId="0" fontId="10" fillId="2" borderId="26" xfId="0" applyFont="1" applyFill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</xf>
    <xf numFmtId="0" fontId="10" fillId="2" borderId="26" xfId="0" applyFont="1" applyFill="1" applyBorder="1" applyAlignment="1" applyProtection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horizontal="center" vertical="center"/>
    </xf>
    <xf numFmtId="0" fontId="10" fillId="2" borderId="29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top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left" vertical="center" wrapText="1"/>
    </xf>
    <xf numFmtId="49" fontId="11" fillId="0" borderId="11" xfId="0" applyNumberFormat="1" applyFont="1" applyFill="1" applyBorder="1" applyAlignment="1" applyProtection="1">
      <alignment horizontal="left" vertical="center" wrapText="1"/>
    </xf>
    <xf numFmtId="0" fontId="9" fillId="0" borderId="33" xfId="0" applyFont="1" applyFill="1" applyBorder="1" applyAlignment="1" applyProtection="1">
      <alignment vertical="center"/>
    </xf>
    <xf numFmtId="0" fontId="9" fillId="0" borderId="49" xfId="0" applyFont="1" applyFill="1" applyBorder="1" applyAlignment="1" applyProtection="1">
      <alignment vertical="center"/>
    </xf>
    <xf numFmtId="49" fontId="13" fillId="0" borderId="10" xfId="0" applyNumberFormat="1" applyFont="1" applyFill="1" applyBorder="1" applyAlignment="1" applyProtection="1">
      <alignment horizontal="left" vertical="center" wrapText="1"/>
    </xf>
    <xf numFmtId="49" fontId="13" fillId="0" borderId="36" xfId="0" applyNumberFormat="1" applyFont="1" applyFill="1" applyBorder="1" applyAlignment="1" applyProtection="1">
      <alignment vertical="center" wrapText="1"/>
    </xf>
    <xf numFmtId="49" fontId="13" fillId="0" borderId="24" xfId="0" applyNumberFormat="1" applyFont="1" applyFill="1" applyBorder="1" applyAlignment="1" applyProtection="1">
      <alignment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36" xfId="0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49" fontId="13" fillId="0" borderId="10" xfId="0" applyNumberFormat="1" applyFont="1" applyFill="1" applyBorder="1" applyAlignment="1" applyProtection="1">
      <alignment horizontal="left" vertical="center"/>
    </xf>
    <xf numFmtId="0" fontId="13" fillId="0" borderId="10" xfId="0" applyFont="1" applyFill="1" applyBorder="1" applyAlignment="1" applyProtection="1">
      <alignment horizontal="center" vertical="center" wrapText="1"/>
    </xf>
    <xf numFmtId="49" fontId="13" fillId="0" borderId="11" xfId="0" applyNumberFormat="1" applyFont="1" applyFill="1" applyBorder="1" applyAlignment="1" applyProtection="1">
      <alignment horizontal="left" vertical="center" wrapText="1"/>
    </xf>
    <xf numFmtId="49" fontId="13" fillId="0" borderId="36" xfId="0" applyNumberFormat="1" applyFont="1" applyFill="1" applyBorder="1" applyAlignment="1" applyProtection="1">
      <alignment horizontal="left" vertical="center" wrapText="1"/>
    </xf>
    <xf numFmtId="49" fontId="13" fillId="0" borderId="24" xfId="0" applyNumberFormat="1" applyFont="1" applyFill="1" applyBorder="1" applyAlignment="1" applyProtection="1">
      <alignment horizontal="left" vertical="center" wrapText="1"/>
    </xf>
    <xf numFmtId="0" fontId="9" fillId="0" borderId="33" xfId="0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left" vertical="center" wrapText="1"/>
    </xf>
    <xf numFmtId="0" fontId="13" fillId="0" borderId="36" xfId="0" applyFont="1" applyFill="1" applyBorder="1" applyAlignment="1" applyProtection="1">
      <alignment horizontal="left" vertical="center" wrapText="1"/>
    </xf>
    <xf numFmtId="0" fontId="13" fillId="0" borderId="24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31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 wrapText="1"/>
    </xf>
    <xf numFmtId="0" fontId="10" fillId="2" borderId="31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/>
    </xf>
    <xf numFmtId="0" fontId="9" fillId="4" borderId="16" xfId="0" applyFont="1" applyFill="1" applyBorder="1" applyAlignment="1" applyProtection="1">
      <alignment horizontal="center" vertical="center"/>
    </xf>
    <xf numFmtId="0" fontId="9" fillId="4" borderId="17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49" fontId="11" fillId="0" borderId="36" xfId="0" applyNumberFormat="1" applyFont="1" applyFill="1" applyBorder="1" applyAlignment="1" applyProtection="1">
      <alignment horizontal="left" vertical="center" wrapText="1"/>
    </xf>
    <xf numFmtId="49" fontId="11" fillId="0" borderId="37" xfId="0" applyNumberFormat="1" applyFont="1" applyFill="1" applyBorder="1" applyAlignment="1" applyProtection="1">
      <alignment horizontal="left" vertical="center" wrapText="1"/>
    </xf>
    <xf numFmtId="0" fontId="11" fillId="0" borderId="36" xfId="0" applyFont="1" applyFill="1" applyBorder="1" applyAlignment="1" applyProtection="1">
      <alignment horizontal="center" vertical="center" wrapText="1"/>
    </xf>
    <xf numFmtId="0" fontId="11" fillId="0" borderId="37" xfId="0" applyFont="1" applyFill="1" applyBorder="1" applyAlignment="1" applyProtection="1">
      <alignment horizontal="center" vertical="center" wrapText="1"/>
    </xf>
    <xf numFmtId="49" fontId="13" fillId="0" borderId="11" xfId="0" applyNumberFormat="1" applyFont="1" applyFill="1" applyBorder="1" applyAlignment="1" applyProtection="1">
      <alignment horizontal="center" vertical="center"/>
    </xf>
    <xf numFmtId="49" fontId="13" fillId="0" borderId="36" xfId="0" applyNumberFormat="1" applyFont="1" applyFill="1" applyBorder="1" applyAlignment="1" applyProtection="1">
      <alignment horizontal="center" vertical="center"/>
    </xf>
    <xf numFmtId="49" fontId="13" fillId="0" borderId="10" xfId="0" applyNumberFormat="1" applyFont="1" applyFill="1" applyBorder="1" applyAlignment="1" applyProtection="1">
      <alignment horizontal="center" vertical="center"/>
    </xf>
    <xf numFmtId="49" fontId="13" fillId="0" borderId="24" xfId="0" applyNumberFormat="1" applyFont="1" applyFill="1" applyBorder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</xf>
    <xf numFmtId="0" fontId="9" fillId="4" borderId="38" xfId="0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 applyProtection="1">
      <alignment horizontal="center" vertical="center"/>
    </xf>
    <xf numFmtId="49" fontId="11" fillId="0" borderId="35" xfId="0" applyNumberFormat="1" applyFont="1" applyFill="1" applyBorder="1" applyAlignment="1" applyProtection="1">
      <alignment horizontal="left" vertical="center"/>
    </xf>
    <xf numFmtId="49" fontId="11" fillId="0" borderId="36" xfId="0" applyNumberFormat="1" applyFont="1" applyFill="1" applyBorder="1" applyAlignment="1" applyProtection="1">
      <alignment horizontal="left" vertical="center"/>
    </xf>
    <xf numFmtId="49" fontId="11" fillId="0" borderId="37" xfId="0" applyNumberFormat="1" applyFont="1" applyFill="1" applyBorder="1" applyAlignment="1" applyProtection="1">
      <alignment horizontal="left" vertical="center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 applyProtection="1">
      <alignment horizontal="center" vertical="center" wrapText="1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4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 shrinkToFit="1"/>
    </xf>
    <xf numFmtId="0" fontId="9" fillId="0" borderId="36" xfId="0" applyFont="1" applyFill="1" applyBorder="1" applyAlignment="1" applyProtection="1">
      <alignment horizontal="center" vertical="center" wrapText="1" shrinkToFit="1"/>
    </xf>
    <xf numFmtId="0" fontId="9" fillId="0" borderId="24" xfId="0" applyFont="1" applyFill="1" applyBorder="1" applyAlignment="1" applyProtection="1">
      <alignment horizontal="center" vertical="center" wrapText="1" shrinkToFit="1"/>
    </xf>
    <xf numFmtId="0" fontId="9" fillId="0" borderId="11" xfId="0" applyFont="1" applyFill="1" applyBorder="1" applyAlignment="1" applyProtection="1">
      <alignment horizontal="left" vertical="center" wrapText="1" shrinkToFit="1"/>
    </xf>
    <xf numFmtId="0" fontId="9" fillId="0" borderId="36" xfId="0" applyFont="1" applyFill="1" applyBorder="1" applyAlignment="1" applyProtection="1">
      <alignment horizontal="left" vertical="center" wrapText="1" shrinkToFit="1"/>
    </xf>
    <xf numFmtId="0" fontId="9" fillId="0" borderId="10" xfId="0" applyFont="1" applyFill="1" applyBorder="1" applyAlignment="1" applyProtection="1">
      <alignment horizontal="left" vertical="center" shrinkToFit="1"/>
    </xf>
    <xf numFmtId="0" fontId="9" fillId="0" borderId="24" xfId="0" applyFont="1" applyFill="1" applyBorder="1" applyAlignment="1" applyProtection="1">
      <alignment horizontal="left" vertical="center" wrapText="1" shrinkToFit="1"/>
    </xf>
    <xf numFmtId="0" fontId="10" fillId="2" borderId="42" xfId="0" applyFont="1" applyFill="1" applyBorder="1" applyAlignment="1" applyProtection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</xf>
    <xf numFmtId="0" fontId="10" fillId="2" borderId="44" xfId="0" applyFont="1" applyFill="1" applyBorder="1" applyAlignment="1" applyProtection="1">
      <alignment horizontal="center" vertical="center"/>
    </xf>
    <xf numFmtId="0" fontId="10" fillId="2" borderId="45" xfId="0" applyFont="1" applyFill="1" applyBorder="1" applyAlignment="1" applyProtection="1">
      <alignment horizontal="center" vertical="center"/>
    </xf>
    <xf numFmtId="0" fontId="10" fillId="7" borderId="14" xfId="0" applyFont="1" applyFill="1" applyBorder="1" applyAlignment="1" applyProtection="1">
      <alignment horizontal="left" vertical="center"/>
    </xf>
    <xf numFmtId="0" fontId="10" fillId="7" borderId="28" xfId="0" applyFont="1" applyFill="1" applyBorder="1" applyAlignment="1" applyProtection="1">
      <alignment horizontal="left" vertical="center"/>
    </xf>
    <xf numFmtId="0" fontId="10" fillId="7" borderId="29" xfId="0" applyFont="1" applyFill="1" applyBorder="1" applyAlignment="1" applyProtection="1">
      <alignment horizontal="left" vertical="center"/>
    </xf>
  </cellXfs>
  <cellStyles count="3">
    <cellStyle name="Mena" xfId="2" builtinId="4"/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8096250</xdr:colOff>
      <xdr:row>1</xdr:row>
      <xdr:rowOff>85725</xdr:rowOff>
    </xdr:to>
    <xdr:pic>
      <xdr:nvPicPr>
        <xdr:cNvPr id="21683" name="Picture 3" descr="jednoriadkové šedé PNG">
          <a:extLst>
            <a:ext uri="{FF2B5EF4-FFF2-40B4-BE49-F238E27FC236}">
              <a16:creationId xmlns:a16="http://schemas.microsoft.com/office/drawing/2014/main" id="{00000000-0008-0000-0000-0000B3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8124825</xdr:colOff>
      <xdr:row>1</xdr:row>
      <xdr:rowOff>85725</xdr:rowOff>
    </xdr:to>
    <xdr:pic>
      <xdr:nvPicPr>
        <xdr:cNvPr id="21684" name="Picture 3" descr="jednoriadkové šedé PNG">
          <a:extLst>
            <a:ext uri="{FF2B5EF4-FFF2-40B4-BE49-F238E27FC236}">
              <a16:creationId xmlns:a16="http://schemas.microsoft.com/office/drawing/2014/main" id="{00000000-0008-0000-0000-0000B4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1933575</xdr:colOff>
      <xdr:row>1</xdr:row>
      <xdr:rowOff>85725</xdr:rowOff>
    </xdr:to>
    <xdr:pic>
      <xdr:nvPicPr>
        <xdr:cNvPr id="9325" name="Picture 3" descr="jednoriadkové šedé PNG">
          <a:extLst>
            <a:ext uri="{FF2B5EF4-FFF2-40B4-BE49-F238E27FC236}">
              <a16:creationId xmlns:a16="http://schemas.microsoft.com/office/drawing/2014/main" id="{00000000-0008-0000-0900-00006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76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1666876</xdr:colOff>
      <xdr:row>1</xdr:row>
      <xdr:rowOff>47625</xdr:rowOff>
    </xdr:to>
    <xdr:pic>
      <xdr:nvPicPr>
        <xdr:cNvPr id="2" name="Picture 3" descr="jednoriadkové šedé 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219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1447800</xdr:colOff>
      <xdr:row>1</xdr:row>
      <xdr:rowOff>85725</xdr:rowOff>
    </xdr:to>
    <xdr:pic>
      <xdr:nvPicPr>
        <xdr:cNvPr id="1142" name="Picture 3" descr="jednoriadkové šedé PNG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3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3105150</xdr:colOff>
      <xdr:row>1</xdr:row>
      <xdr:rowOff>85725</xdr:rowOff>
    </xdr:to>
    <xdr:pic>
      <xdr:nvPicPr>
        <xdr:cNvPr id="3178" name="Picture 3" descr="jednoriadkové šedé PNG">
          <a:extLst>
            <a:ext uri="{FF2B5EF4-FFF2-40B4-BE49-F238E27FC236}">
              <a16:creationId xmlns:a16="http://schemas.microsoft.com/office/drawing/2014/main" id="{00000000-0008-0000-0200-00006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627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3190875</xdr:colOff>
      <xdr:row>1</xdr:row>
      <xdr:rowOff>85725</xdr:rowOff>
    </xdr:to>
    <xdr:pic>
      <xdr:nvPicPr>
        <xdr:cNvPr id="2164" name="Picture 3" descr="jednoriadkové šedé PNG">
          <a:extLst>
            <a:ext uri="{FF2B5EF4-FFF2-40B4-BE49-F238E27FC236}">
              <a16:creationId xmlns:a16="http://schemas.microsoft.com/office/drawing/2014/main" id="{00000000-0008-0000-03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3371850</xdr:colOff>
      <xdr:row>1</xdr:row>
      <xdr:rowOff>85725</xdr:rowOff>
    </xdr:to>
    <xdr:pic>
      <xdr:nvPicPr>
        <xdr:cNvPr id="4210" name="Picture 3" descr="jednoriadkové šedé PNG">
          <a:extLst>
            <a:ext uri="{FF2B5EF4-FFF2-40B4-BE49-F238E27FC236}">
              <a16:creationId xmlns:a16="http://schemas.microsoft.com/office/drawing/2014/main" id="{00000000-0008-0000-0400-00007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50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4381500</xdr:colOff>
      <xdr:row>1</xdr:row>
      <xdr:rowOff>85725</xdr:rowOff>
    </xdr:to>
    <xdr:pic>
      <xdr:nvPicPr>
        <xdr:cNvPr id="5233" name="Picture 3" descr="jednoriadkové šedé PNG">
          <a:extLst>
            <a:ext uri="{FF2B5EF4-FFF2-40B4-BE49-F238E27FC236}">
              <a16:creationId xmlns:a16="http://schemas.microsoft.com/office/drawing/2014/main" id="{00000000-0008-0000-0500-00007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4181475</xdr:colOff>
      <xdr:row>1</xdr:row>
      <xdr:rowOff>85725</xdr:rowOff>
    </xdr:to>
    <xdr:pic>
      <xdr:nvPicPr>
        <xdr:cNvPr id="6257" name="Picture 3" descr="jednoriadkové šedé PNG">
          <a:extLst>
            <a:ext uri="{FF2B5EF4-FFF2-40B4-BE49-F238E27FC236}">
              <a16:creationId xmlns:a16="http://schemas.microsoft.com/office/drawing/2014/main" id="{00000000-0008-0000-0600-00007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10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4552950</xdr:colOff>
      <xdr:row>1</xdr:row>
      <xdr:rowOff>85725</xdr:rowOff>
    </xdr:to>
    <xdr:pic>
      <xdr:nvPicPr>
        <xdr:cNvPr id="7280" name="Picture 3" descr="jednoriadkové šedé PNG">
          <a:extLst>
            <a:ext uri="{FF2B5EF4-FFF2-40B4-BE49-F238E27FC236}">
              <a16:creationId xmlns:a16="http://schemas.microsoft.com/office/drawing/2014/main" id="{00000000-0008-0000-0700-000070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7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4981575</xdr:colOff>
      <xdr:row>1</xdr:row>
      <xdr:rowOff>85725</xdr:rowOff>
    </xdr:to>
    <xdr:pic>
      <xdr:nvPicPr>
        <xdr:cNvPr id="8304" name="Picture 3" descr="jednoriadkové šedé PNG">
          <a:extLst>
            <a:ext uri="{FF2B5EF4-FFF2-40B4-BE49-F238E27FC236}">
              <a16:creationId xmlns:a16="http://schemas.microsoft.com/office/drawing/2014/main" id="{00000000-0008-0000-0800-00007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D39"/>
  <sheetViews>
    <sheetView zoomScaleNormal="100" workbookViewId="0">
      <selection activeCell="C30" sqref="C30"/>
    </sheetView>
  </sheetViews>
  <sheetFormatPr defaultColWidth="9.1796875" defaultRowHeight="14.5" x14ac:dyDescent="0.35"/>
  <cols>
    <col min="1" max="1" width="8.7265625" style="1" customWidth="1"/>
    <col min="2" max="2" width="72" style="1" bestFit="1" customWidth="1"/>
    <col min="3" max="3" width="30.7265625" style="1" customWidth="1"/>
    <col min="4" max="4" width="8.7265625" style="1" customWidth="1"/>
    <col min="5" max="16384" width="9.1796875" style="1"/>
  </cols>
  <sheetData>
    <row r="1" spans="1:4" ht="55" customHeight="1" x14ac:dyDescent="0.35">
      <c r="A1" s="18"/>
      <c r="B1" s="18"/>
      <c r="C1" s="18"/>
      <c r="D1" s="18"/>
    </row>
    <row r="2" spans="1:4" ht="15" customHeight="1" x14ac:dyDescent="0.35">
      <c r="A2" s="206" t="s">
        <v>10</v>
      </c>
      <c r="B2" s="206"/>
      <c r="C2" s="206"/>
      <c r="D2" s="206"/>
    </row>
    <row r="3" spans="1:4" ht="15" customHeight="1" x14ac:dyDescent="0.35">
      <c r="A3" s="206"/>
      <c r="B3" s="206"/>
      <c r="C3" s="206"/>
      <c r="D3" s="206"/>
    </row>
    <row r="4" spans="1:4" ht="15" customHeight="1" x14ac:dyDescent="0.35">
      <c r="A4" s="190"/>
      <c r="B4" s="190"/>
      <c r="C4" s="190"/>
      <c r="D4" s="190"/>
    </row>
    <row r="5" spans="1:4" ht="15" customHeight="1" x14ac:dyDescent="0.35">
      <c r="A5" s="206" t="s">
        <v>293</v>
      </c>
      <c r="B5" s="206"/>
      <c r="C5" s="190"/>
      <c r="D5" s="190"/>
    </row>
    <row r="6" spans="1:4" ht="15" customHeight="1" x14ac:dyDescent="0.35">
      <c r="A6" s="206" t="s">
        <v>11</v>
      </c>
      <c r="B6" s="206"/>
      <c r="C6" s="19"/>
      <c r="D6" s="19"/>
    </row>
    <row r="7" spans="1:4" ht="15" customHeight="1" x14ac:dyDescent="0.35">
      <c r="A7" s="18" t="s">
        <v>378</v>
      </c>
      <c r="B7" s="18"/>
      <c r="C7" s="18"/>
      <c r="D7" s="18"/>
    </row>
    <row r="8" spans="1:4" ht="15" customHeight="1" x14ac:dyDescent="0.35">
      <c r="A8" s="20"/>
      <c r="B8" s="20"/>
      <c r="C8" s="20"/>
      <c r="D8" s="20"/>
    </row>
    <row r="9" spans="1:4" ht="15" customHeight="1" thickBot="1" x14ac:dyDescent="0.4">
      <c r="A9" s="21"/>
      <c r="B9" s="21"/>
      <c r="C9" s="21"/>
      <c r="D9" s="83"/>
    </row>
    <row r="10" spans="1:4" ht="15" customHeight="1" thickTop="1" thickBot="1" x14ac:dyDescent="0.4">
      <c r="A10" s="14"/>
      <c r="B10" s="13"/>
      <c r="C10" s="14"/>
      <c r="D10" s="16"/>
    </row>
    <row r="11" spans="1:4" s="2" customFormat="1" ht="15" customHeight="1" thickTop="1" thickBot="1" x14ac:dyDescent="0.4">
      <c r="B11" s="12"/>
      <c r="C11" s="3" t="s">
        <v>6</v>
      </c>
    </row>
    <row r="12" spans="1:4" ht="15" customHeight="1" x14ac:dyDescent="0.35">
      <c r="B12" s="119" t="s">
        <v>379</v>
      </c>
      <c r="C12" s="124">
        <f>SUM(C13:C22)</f>
        <v>0</v>
      </c>
    </row>
    <row r="13" spans="1:4" ht="15" customHeight="1" x14ac:dyDescent="0.35">
      <c r="B13" s="120" t="s">
        <v>294</v>
      </c>
      <c r="C13" s="125">
        <f>'SO 203-61.11'!P92</f>
        <v>0</v>
      </c>
    </row>
    <row r="14" spans="1:4" ht="15" customHeight="1" x14ac:dyDescent="0.35">
      <c r="B14" s="120" t="s">
        <v>295</v>
      </c>
      <c r="C14" s="125">
        <f>'SO 203-62.11'!P32</f>
        <v>0</v>
      </c>
    </row>
    <row r="15" spans="1:4" ht="15" customHeight="1" x14ac:dyDescent="0.35">
      <c r="B15" s="120" t="s">
        <v>296</v>
      </c>
      <c r="C15" s="125">
        <f>'SO 203-63.11'!P84</f>
        <v>0</v>
      </c>
    </row>
    <row r="16" spans="1:4" ht="15" customHeight="1" x14ac:dyDescent="0.35">
      <c r="B16" s="121" t="s">
        <v>297</v>
      </c>
      <c r="C16" s="125">
        <f>'SO 203-64.11'!P17</f>
        <v>0</v>
      </c>
    </row>
    <row r="17" spans="2:3" ht="15" customHeight="1" x14ac:dyDescent="0.35">
      <c r="B17" s="121" t="s">
        <v>298</v>
      </c>
      <c r="C17" s="125">
        <f>'SO 203-65.11'!P51</f>
        <v>0</v>
      </c>
    </row>
    <row r="18" spans="2:3" ht="15" customHeight="1" x14ac:dyDescent="0.35">
      <c r="B18" s="121" t="s">
        <v>299</v>
      </c>
      <c r="C18" s="125">
        <f>'SO 203-66.11'!P52</f>
        <v>0</v>
      </c>
    </row>
    <row r="19" spans="2:3" ht="15" customHeight="1" x14ac:dyDescent="0.35">
      <c r="B19" s="121" t="s">
        <v>300</v>
      </c>
      <c r="C19" s="125">
        <f>'SO 203-67.11'!P33</f>
        <v>0</v>
      </c>
    </row>
    <row r="20" spans="2:3" ht="15" customHeight="1" x14ac:dyDescent="0.35">
      <c r="B20" s="121" t="s">
        <v>301</v>
      </c>
      <c r="C20" s="125">
        <f>'SO 203-68.11'!P23</f>
        <v>0</v>
      </c>
    </row>
    <row r="21" spans="2:3" ht="15" customHeight="1" x14ac:dyDescent="0.35">
      <c r="B21" s="122" t="s">
        <v>302</v>
      </c>
      <c r="C21" s="126">
        <f>'SO 203-69.11'!P52</f>
        <v>0</v>
      </c>
    </row>
    <row r="22" spans="2:3" ht="15" customHeight="1" thickBot="1" x14ac:dyDescent="0.4">
      <c r="B22" s="123" t="s">
        <v>419</v>
      </c>
      <c r="C22" s="118">
        <f>'Hodnotiace správy'!I14</f>
        <v>0</v>
      </c>
    </row>
    <row r="23" spans="2:3" ht="15" customHeight="1" x14ac:dyDescent="0.35">
      <c r="B23" s="16"/>
      <c r="C23" s="16"/>
    </row>
    <row r="24" spans="2:3" ht="15" customHeight="1" thickBot="1" x14ac:dyDescent="0.4">
      <c r="B24" s="16"/>
      <c r="C24" s="16"/>
    </row>
    <row r="25" spans="2:3" s="2" customFormat="1" ht="15" customHeight="1" thickTop="1" thickBot="1" x14ac:dyDescent="0.4">
      <c r="B25" s="4"/>
      <c r="C25" s="3" t="s">
        <v>6</v>
      </c>
    </row>
    <row r="26" spans="2:3" ht="15" customHeight="1" thickTop="1" thickBot="1" x14ac:dyDescent="0.4">
      <c r="B26" s="5" t="s">
        <v>7</v>
      </c>
      <c r="C26" s="15">
        <f>C12</f>
        <v>0</v>
      </c>
    </row>
    <row r="27" spans="2:3" ht="15" customHeight="1" thickTop="1" thickBot="1" x14ac:dyDescent="0.4">
      <c r="B27" s="6"/>
      <c r="C27" s="7"/>
    </row>
    <row r="28" spans="2:3" ht="15" customHeight="1" thickTop="1" thickBot="1" x14ac:dyDescent="0.4">
      <c r="B28" s="8" t="s">
        <v>395</v>
      </c>
      <c r="C28" s="15">
        <f>C26*4</f>
        <v>0</v>
      </c>
    </row>
    <row r="29" spans="2:3" ht="15" customHeight="1" thickTop="1" thickBot="1" x14ac:dyDescent="0.4">
      <c r="B29" s="9"/>
      <c r="C29" s="7"/>
    </row>
    <row r="30" spans="2:3" ht="15" customHeight="1" thickTop="1" thickBot="1" x14ac:dyDescent="0.4">
      <c r="B30" s="10" t="s">
        <v>435</v>
      </c>
      <c r="C30" s="15">
        <f>0.23*C28</f>
        <v>0</v>
      </c>
    </row>
    <row r="31" spans="2:3" ht="15" customHeight="1" thickTop="1" thickBot="1" x14ac:dyDescent="0.4">
      <c r="B31" s="6"/>
      <c r="C31" s="7"/>
    </row>
    <row r="32" spans="2:3" ht="15" customHeight="1" thickTop="1" thickBot="1" x14ac:dyDescent="0.4">
      <c r="B32" s="8" t="s">
        <v>396</v>
      </c>
      <c r="C32" s="15">
        <f>C28+C30</f>
        <v>0</v>
      </c>
    </row>
    <row r="33" spans="1:4" ht="15" customHeight="1" thickTop="1" x14ac:dyDescent="0.35"/>
    <row r="34" spans="1:4" x14ac:dyDescent="0.35">
      <c r="A34" s="196"/>
      <c r="B34" s="196"/>
      <c r="C34" s="196"/>
      <c r="D34" s="196"/>
    </row>
    <row r="35" spans="1:4" x14ac:dyDescent="0.35">
      <c r="A35" s="196"/>
      <c r="B35" s="196"/>
      <c r="C35" s="196"/>
      <c r="D35" s="196"/>
    </row>
    <row r="36" spans="1:4" x14ac:dyDescent="0.35">
      <c r="A36" s="196"/>
      <c r="B36" s="196"/>
      <c r="C36" s="196"/>
      <c r="D36" s="196"/>
    </row>
    <row r="37" spans="1:4" x14ac:dyDescent="0.35">
      <c r="A37" s="207" t="s">
        <v>432</v>
      </c>
      <c r="B37" s="207"/>
      <c r="C37" s="208" t="s">
        <v>433</v>
      </c>
      <c r="D37" s="208"/>
    </row>
    <row r="38" spans="1:4" ht="30" customHeight="1" x14ac:dyDescent="0.35">
      <c r="A38" s="196"/>
      <c r="B38" s="196"/>
      <c r="C38" s="205" t="s">
        <v>434</v>
      </c>
      <c r="D38" s="205"/>
    </row>
    <row r="39" spans="1:4" x14ac:dyDescent="0.35">
      <c r="A39" s="196"/>
      <c r="B39" s="196"/>
      <c r="C39" s="196"/>
      <c r="D39" s="196"/>
    </row>
  </sheetData>
  <sheetProtection algorithmName="SHA-512" hashValue="V/cNZeqkMdbP2awytzrrShtPOuJFn2Z9gCQNlpENNS5ffwYqkxYUw3vbC7usgjTd6hGnjN2PaFfgwnL7c4pE9Q==" saltValue="TdWskQdafcjSVXwYc0zegA==" spinCount="100000" sheet="1" objects="1" scenarios="1"/>
  <mergeCells count="6">
    <mergeCell ref="C38:D38"/>
    <mergeCell ref="A2:D3"/>
    <mergeCell ref="A5:B5"/>
    <mergeCell ref="A6:B6"/>
    <mergeCell ref="A37:B37"/>
    <mergeCell ref="C37:D37"/>
  </mergeCells>
  <pageMargins left="0.59055118110236227" right="0.59055118110236227" top="0.59055118110236227" bottom="0.59055118110236227" header="0.31496062992125984" footer="0.31496062992125984"/>
  <pageSetup paperSize="9" scale="81" fitToHeight="0" orientation="portrait" horizontalDpi="4294967295" verticalDpi="4294967295" r:id="rId1"/>
  <headerFooter>
    <oddFooter>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P59"/>
  <sheetViews>
    <sheetView topLeftCell="A19" zoomScaleNormal="100" workbookViewId="0">
      <selection activeCell="P8" sqref="P8:P14 P17:P18 P22:P23 P26 P30 P33 P35 P37 P42:P43 P51"/>
    </sheetView>
  </sheetViews>
  <sheetFormatPr defaultColWidth="8.7265625" defaultRowHeight="14.5" x14ac:dyDescent="0.35"/>
  <cols>
    <col min="1" max="1" width="6" style="17" customWidth="1"/>
    <col min="2" max="2" width="14.81640625" style="1" customWidth="1"/>
    <col min="3" max="3" width="20.54296875" style="1" customWidth="1"/>
    <col min="4" max="4" width="68.7265625" style="1" customWidth="1"/>
    <col min="5" max="6" width="8.7265625" style="11" customWidth="1"/>
    <col min="7" max="7" width="3.26953125" style="11" bestFit="1" customWidth="1"/>
    <col min="8" max="8" width="3.26953125" style="1" bestFit="1" customWidth="1"/>
    <col min="9" max="9" width="5.7265625" style="1" bestFit="1" customWidth="1"/>
    <col min="10" max="10" width="3.26953125" style="1" bestFit="1" customWidth="1"/>
    <col min="11" max="13" width="5.7265625" style="1" bestFit="1" customWidth="1"/>
    <col min="14" max="14" width="6.1796875" style="1" bestFit="1" customWidth="1"/>
    <col min="15" max="15" width="17.453125" style="1" customWidth="1"/>
    <col min="16" max="16" width="18.26953125" style="1" customWidth="1"/>
    <col min="17" max="16384" width="8.7265625" style="1"/>
  </cols>
  <sheetData>
    <row r="1" spans="1:16" ht="55" customHeight="1" x14ac:dyDescent="0.35">
      <c r="A1" s="211"/>
      <c r="B1" s="211"/>
      <c r="C1" s="211"/>
      <c r="D1" s="211"/>
      <c r="E1" s="211"/>
      <c r="F1" s="211"/>
      <c r="G1" s="243" t="s">
        <v>406</v>
      </c>
      <c r="H1" s="243"/>
      <c r="I1" s="243"/>
      <c r="J1" s="243"/>
      <c r="K1" s="243"/>
      <c r="L1" s="243"/>
      <c r="M1" s="243"/>
      <c r="N1" s="243"/>
      <c r="O1" s="243"/>
      <c r="P1" s="243"/>
    </row>
    <row r="2" spans="1:16" ht="15" customHeight="1" x14ac:dyDescent="0.35">
      <c r="A2" s="235" t="s">
        <v>359</v>
      </c>
      <c r="B2" s="235"/>
      <c r="C2" s="235"/>
      <c r="D2" s="235"/>
      <c r="E2" s="235"/>
      <c r="F2" s="235"/>
      <c r="G2" s="235"/>
      <c r="H2" s="235"/>
      <c r="I2" s="235"/>
    </row>
    <row r="3" spans="1:16" ht="15" customHeight="1" x14ac:dyDescent="0.35">
      <c r="A3" s="235" t="s">
        <v>11</v>
      </c>
      <c r="B3" s="235"/>
      <c r="C3" s="235"/>
      <c r="D3" s="235"/>
      <c r="E3" s="235"/>
      <c r="F3" s="235"/>
      <c r="G3" s="235"/>
      <c r="H3" s="235"/>
      <c r="I3" s="235"/>
    </row>
    <row r="4" spans="1:16" ht="15" customHeight="1" thickBot="1" x14ac:dyDescent="0.4"/>
    <row r="5" spans="1:16" x14ac:dyDescent="0.35">
      <c r="A5" s="236" t="s">
        <v>8</v>
      </c>
      <c r="B5" s="238" t="s">
        <v>0</v>
      </c>
      <c r="C5" s="238" t="s">
        <v>1</v>
      </c>
      <c r="D5" s="238" t="s">
        <v>2</v>
      </c>
      <c r="E5" s="236" t="s">
        <v>3</v>
      </c>
      <c r="F5" s="236" t="s">
        <v>12</v>
      </c>
      <c r="G5" s="240" t="s">
        <v>13</v>
      </c>
      <c r="H5" s="241"/>
      <c r="I5" s="241"/>
      <c r="J5" s="241"/>
      <c r="K5" s="241"/>
      <c r="L5" s="241"/>
      <c r="M5" s="241"/>
      <c r="N5" s="242"/>
      <c r="O5" s="236" t="s">
        <v>14</v>
      </c>
      <c r="P5" s="236" t="s">
        <v>15</v>
      </c>
    </row>
    <row r="6" spans="1:16" x14ac:dyDescent="0.35">
      <c r="A6" s="237"/>
      <c r="B6" s="237"/>
      <c r="C6" s="237"/>
      <c r="D6" s="237"/>
      <c r="E6" s="239"/>
      <c r="F6" s="239"/>
      <c r="G6" s="244" t="s">
        <v>16</v>
      </c>
      <c r="H6" s="245"/>
      <c r="I6" s="245"/>
      <c r="J6" s="245"/>
      <c r="K6" s="245" t="s">
        <v>17</v>
      </c>
      <c r="L6" s="245"/>
      <c r="M6" s="245"/>
      <c r="N6" s="173" t="s">
        <v>18</v>
      </c>
      <c r="O6" s="239"/>
      <c r="P6" s="239"/>
    </row>
    <row r="7" spans="1:16" ht="60" customHeight="1" thickBot="1" x14ac:dyDescent="0.4">
      <c r="A7" s="237"/>
      <c r="B7" s="237"/>
      <c r="C7" s="237"/>
      <c r="D7" s="237"/>
      <c r="E7" s="239"/>
      <c r="F7" s="239"/>
      <c r="G7" s="174" t="s">
        <v>19</v>
      </c>
      <c r="H7" s="175" t="s">
        <v>20</v>
      </c>
      <c r="I7" s="176" t="s">
        <v>21</v>
      </c>
      <c r="J7" s="176" t="s">
        <v>35</v>
      </c>
      <c r="K7" s="176" t="s">
        <v>22</v>
      </c>
      <c r="L7" s="176" t="s">
        <v>23</v>
      </c>
      <c r="M7" s="176" t="s">
        <v>24</v>
      </c>
      <c r="N7" s="177" t="s">
        <v>25</v>
      </c>
      <c r="O7" s="239"/>
      <c r="P7" s="239"/>
    </row>
    <row r="8" spans="1:16" ht="26" x14ac:dyDescent="0.35">
      <c r="A8" s="161">
        <v>1</v>
      </c>
      <c r="B8" s="162" t="s">
        <v>259</v>
      </c>
      <c r="C8" s="182" t="s">
        <v>260</v>
      </c>
      <c r="D8" s="162" t="s">
        <v>414</v>
      </c>
      <c r="E8" s="163">
        <v>0.25</v>
      </c>
      <c r="F8" s="163">
        <v>2</v>
      </c>
      <c r="G8" s="164"/>
      <c r="H8" s="164"/>
      <c r="I8" s="165"/>
      <c r="J8" s="165"/>
      <c r="K8" s="165"/>
      <c r="L8" s="152" t="s">
        <v>26</v>
      </c>
      <c r="M8" s="165"/>
      <c r="N8" s="152" t="s">
        <v>26</v>
      </c>
      <c r="O8" s="166"/>
      <c r="P8" s="167">
        <f>E8*F8*ROUND(O8,2)</f>
        <v>0</v>
      </c>
    </row>
    <row r="9" spans="1:16" s="2" customFormat="1" ht="26" x14ac:dyDescent="0.35">
      <c r="A9" s="298">
        <v>2</v>
      </c>
      <c r="B9" s="172" t="s">
        <v>259</v>
      </c>
      <c r="C9" s="182" t="s">
        <v>260</v>
      </c>
      <c r="D9" s="170" t="s">
        <v>261</v>
      </c>
      <c r="E9" s="24">
        <v>0.25</v>
      </c>
      <c r="F9" s="51">
        <v>2</v>
      </c>
      <c r="G9" s="24"/>
      <c r="H9" s="24"/>
      <c r="I9" s="24"/>
      <c r="J9" s="24"/>
      <c r="K9" s="24"/>
      <c r="L9" s="24" t="s">
        <v>26</v>
      </c>
      <c r="M9" s="52"/>
      <c r="N9" s="24" t="s">
        <v>26</v>
      </c>
      <c r="O9" s="26"/>
      <c r="P9" s="40">
        <f t="shared" ref="P9:P14" si="0">E9*F9*ROUND(O9, 2)</f>
        <v>0</v>
      </c>
    </row>
    <row r="10" spans="1:16" s="2" customFormat="1" ht="26" x14ac:dyDescent="0.35">
      <c r="A10" s="299"/>
      <c r="B10" s="172" t="s">
        <v>259</v>
      </c>
      <c r="C10" s="182" t="s">
        <v>260</v>
      </c>
      <c r="D10" s="170" t="s">
        <v>262</v>
      </c>
      <c r="E10" s="24">
        <v>0.25</v>
      </c>
      <c r="F10" s="51">
        <v>2</v>
      </c>
      <c r="G10" s="24"/>
      <c r="H10" s="24"/>
      <c r="I10" s="24"/>
      <c r="J10" s="24"/>
      <c r="K10" s="24"/>
      <c r="L10" s="24" t="s">
        <v>26</v>
      </c>
      <c r="M10" s="52"/>
      <c r="N10" s="24" t="s">
        <v>26</v>
      </c>
      <c r="O10" s="26"/>
      <c r="P10" s="40">
        <f t="shared" si="0"/>
        <v>0</v>
      </c>
    </row>
    <row r="11" spans="1:16" s="2" customFormat="1" ht="26" x14ac:dyDescent="0.35">
      <c r="A11" s="299"/>
      <c r="B11" s="172" t="s">
        <v>259</v>
      </c>
      <c r="C11" s="182" t="s">
        <v>260</v>
      </c>
      <c r="D11" s="170" t="s">
        <v>263</v>
      </c>
      <c r="E11" s="24">
        <v>1</v>
      </c>
      <c r="F11" s="51">
        <v>2</v>
      </c>
      <c r="G11" s="24"/>
      <c r="H11" s="24"/>
      <c r="I11" s="24"/>
      <c r="J11" s="24"/>
      <c r="K11" s="24"/>
      <c r="L11" s="24" t="s">
        <v>26</v>
      </c>
      <c r="M11" s="52"/>
      <c r="N11" s="24" t="s">
        <v>26</v>
      </c>
      <c r="O11" s="26"/>
      <c r="P11" s="40">
        <f t="shared" si="0"/>
        <v>0</v>
      </c>
    </row>
    <row r="12" spans="1:16" s="2" customFormat="1" x14ac:dyDescent="0.35">
      <c r="A12" s="299"/>
      <c r="B12" s="172" t="s">
        <v>264</v>
      </c>
      <c r="C12" s="171" t="s">
        <v>251</v>
      </c>
      <c r="D12" s="170" t="s">
        <v>265</v>
      </c>
      <c r="E12" s="24">
        <v>1</v>
      </c>
      <c r="F12" s="51">
        <v>8</v>
      </c>
      <c r="G12" s="24"/>
      <c r="H12" s="24"/>
      <c r="I12" s="24"/>
      <c r="J12" s="24"/>
      <c r="K12" s="24"/>
      <c r="L12" s="24" t="s">
        <v>26</v>
      </c>
      <c r="M12" s="52"/>
      <c r="N12" s="24" t="s">
        <v>26</v>
      </c>
      <c r="O12" s="26"/>
      <c r="P12" s="40">
        <f t="shared" si="0"/>
        <v>0</v>
      </c>
    </row>
    <row r="13" spans="1:16" s="2" customFormat="1" x14ac:dyDescent="0.35">
      <c r="A13" s="299"/>
      <c r="B13" s="172" t="s">
        <v>266</v>
      </c>
      <c r="C13" s="171" t="s">
        <v>267</v>
      </c>
      <c r="D13" s="170" t="s">
        <v>268</v>
      </c>
      <c r="E13" s="24">
        <v>1</v>
      </c>
      <c r="F13" s="51">
        <v>21</v>
      </c>
      <c r="G13" s="24"/>
      <c r="H13" s="24"/>
      <c r="I13" s="24"/>
      <c r="J13" s="24"/>
      <c r="K13" s="24"/>
      <c r="L13" s="24" t="s">
        <v>26</v>
      </c>
      <c r="M13" s="52"/>
      <c r="N13" s="24" t="s">
        <v>26</v>
      </c>
      <c r="O13" s="26"/>
      <c r="P13" s="40">
        <f t="shared" si="0"/>
        <v>0</v>
      </c>
    </row>
    <row r="14" spans="1:16" s="2" customFormat="1" x14ac:dyDescent="0.35">
      <c r="A14" s="300"/>
      <c r="B14" s="172" t="s">
        <v>269</v>
      </c>
      <c r="C14" s="171" t="s">
        <v>270</v>
      </c>
      <c r="D14" s="170" t="s">
        <v>271</v>
      </c>
      <c r="E14" s="24">
        <v>1</v>
      </c>
      <c r="F14" s="51">
        <v>1</v>
      </c>
      <c r="G14" s="24"/>
      <c r="H14" s="24"/>
      <c r="I14" s="24"/>
      <c r="J14" s="24"/>
      <c r="K14" s="24"/>
      <c r="L14" s="24" t="s">
        <v>26</v>
      </c>
      <c r="M14" s="52"/>
      <c r="N14" s="24" t="s">
        <v>26</v>
      </c>
      <c r="O14" s="26"/>
      <c r="P14" s="40">
        <f t="shared" si="0"/>
        <v>0</v>
      </c>
    </row>
    <row r="15" spans="1:16" s="2" customFormat="1" ht="15" customHeight="1" x14ac:dyDescent="0.35">
      <c r="A15" s="216">
        <v>3</v>
      </c>
      <c r="B15" s="304" t="s">
        <v>272</v>
      </c>
      <c r="C15" s="224" t="s">
        <v>273</v>
      </c>
      <c r="D15" s="139" t="s">
        <v>274</v>
      </c>
      <c r="E15" s="131">
        <v>2</v>
      </c>
      <c r="F15" s="131">
        <v>1</v>
      </c>
      <c r="G15" s="132"/>
      <c r="H15" s="132"/>
      <c r="I15" s="132"/>
      <c r="J15" s="132"/>
      <c r="K15" s="132"/>
      <c r="L15" s="132" t="s">
        <v>26</v>
      </c>
      <c r="M15" s="132" t="s">
        <v>26</v>
      </c>
      <c r="N15" s="132"/>
      <c r="O15" s="217" t="s">
        <v>27</v>
      </c>
      <c r="P15" s="218"/>
    </row>
    <row r="16" spans="1:16" s="2" customFormat="1" x14ac:dyDescent="0.35">
      <c r="A16" s="261"/>
      <c r="B16" s="305"/>
      <c r="C16" s="297"/>
      <c r="D16" s="46" t="s">
        <v>275</v>
      </c>
      <c r="E16" s="51">
        <v>2</v>
      </c>
      <c r="F16" s="51">
        <v>1</v>
      </c>
      <c r="G16" s="24"/>
      <c r="H16" s="24"/>
      <c r="I16" s="24"/>
      <c r="J16" s="24"/>
      <c r="K16" s="24"/>
      <c r="L16" s="24" t="s">
        <v>26</v>
      </c>
      <c r="M16" s="24" t="s">
        <v>26</v>
      </c>
      <c r="N16" s="24"/>
      <c r="O16" s="212" t="s">
        <v>27</v>
      </c>
      <c r="P16" s="213"/>
    </row>
    <row r="17" spans="1:16" s="2" customFormat="1" ht="15" customHeight="1" x14ac:dyDescent="0.35">
      <c r="A17" s="261"/>
      <c r="B17" s="305"/>
      <c r="C17" s="297"/>
      <c r="D17" s="68" t="s">
        <v>276</v>
      </c>
      <c r="E17" s="51">
        <v>2</v>
      </c>
      <c r="F17" s="51">
        <v>1</v>
      </c>
      <c r="G17" s="24"/>
      <c r="H17" s="24"/>
      <c r="I17" s="24"/>
      <c r="J17" s="24"/>
      <c r="K17" s="24"/>
      <c r="L17" s="24" t="s">
        <v>26</v>
      </c>
      <c r="M17" s="24" t="s">
        <v>26</v>
      </c>
      <c r="N17" s="24"/>
      <c r="O17" s="26"/>
      <c r="P17" s="40">
        <f t="shared" ref="P17:P22" si="1">E17*F17*ROUND(O17, 2)</f>
        <v>0</v>
      </c>
    </row>
    <row r="18" spans="1:16" s="2" customFormat="1" x14ac:dyDescent="0.35">
      <c r="A18" s="261"/>
      <c r="B18" s="305"/>
      <c r="C18" s="222"/>
      <c r="D18" s="68" t="s">
        <v>277</v>
      </c>
      <c r="E18" s="51">
        <v>2</v>
      </c>
      <c r="F18" s="51">
        <v>1</v>
      </c>
      <c r="G18" s="24"/>
      <c r="H18" s="24"/>
      <c r="I18" s="24"/>
      <c r="J18" s="24"/>
      <c r="K18" s="24"/>
      <c r="L18" s="24" t="s">
        <v>26</v>
      </c>
      <c r="M18" s="24" t="s">
        <v>26</v>
      </c>
      <c r="N18" s="24"/>
      <c r="O18" s="26"/>
      <c r="P18" s="40">
        <f t="shared" si="1"/>
        <v>0</v>
      </c>
    </row>
    <row r="19" spans="1:16" s="2" customFormat="1" ht="15" customHeight="1" x14ac:dyDescent="0.35">
      <c r="A19" s="261"/>
      <c r="B19" s="305"/>
      <c r="C19" s="224" t="s">
        <v>278</v>
      </c>
      <c r="D19" s="46" t="s">
        <v>274</v>
      </c>
      <c r="E19" s="51">
        <v>2</v>
      </c>
      <c r="F19" s="51">
        <v>1</v>
      </c>
      <c r="G19" s="24"/>
      <c r="H19" s="24"/>
      <c r="I19" s="24"/>
      <c r="J19" s="24"/>
      <c r="K19" s="24"/>
      <c r="L19" s="24" t="s">
        <v>26</v>
      </c>
      <c r="M19" s="24" t="s">
        <v>26</v>
      </c>
      <c r="N19" s="24"/>
      <c r="O19" s="212" t="s">
        <v>27</v>
      </c>
      <c r="P19" s="213"/>
    </row>
    <row r="20" spans="1:16" s="2" customFormat="1" ht="15" customHeight="1" x14ac:dyDescent="0.35">
      <c r="A20" s="261"/>
      <c r="B20" s="305"/>
      <c r="C20" s="297"/>
      <c r="D20" s="46" t="s">
        <v>275</v>
      </c>
      <c r="E20" s="51">
        <v>2</v>
      </c>
      <c r="F20" s="51">
        <v>1</v>
      </c>
      <c r="G20" s="24"/>
      <c r="H20" s="24"/>
      <c r="I20" s="24"/>
      <c r="J20" s="24"/>
      <c r="K20" s="24"/>
      <c r="L20" s="24" t="s">
        <v>26</v>
      </c>
      <c r="M20" s="24" t="s">
        <v>26</v>
      </c>
      <c r="N20" s="24"/>
      <c r="O20" s="212" t="s">
        <v>27</v>
      </c>
      <c r="P20" s="213"/>
    </row>
    <row r="21" spans="1:16" s="2" customFormat="1" ht="15" customHeight="1" x14ac:dyDescent="0.35">
      <c r="A21" s="261"/>
      <c r="B21" s="305"/>
      <c r="C21" s="297"/>
      <c r="D21" s="68" t="s">
        <v>351</v>
      </c>
      <c r="E21" s="51">
        <v>2</v>
      </c>
      <c r="F21" s="51">
        <v>1</v>
      </c>
      <c r="G21" s="24"/>
      <c r="H21" s="24"/>
      <c r="I21" s="24"/>
      <c r="J21" s="24"/>
      <c r="K21" s="24"/>
      <c r="L21" s="24" t="s">
        <v>26</v>
      </c>
      <c r="M21" s="24" t="s">
        <v>26</v>
      </c>
      <c r="N21" s="24"/>
      <c r="O21" s="212" t="s">
        <v>27</v>
      </c>
      <c r="P21" s="213"/>
    </row>
    <row r="22" spans="1:16" s="11" customFormat="1" x14ac:dyDescent="0.35">
      <c r="A22" s="261"/>
      <c r="B22" s="305"/>
      <c r="C22" s="297"/>
      <c r="D22" s="68" t="s">
        <v>276</v>
      </c>
      <c r="E22" s="51">
        <v>2</v>
      </c>
      <c r="F22" s="51">
        <v>1</v>
      </c>
      <c r="G22" s="24"/>
      <c r="H22" s="24"/>
      <c r="I22" s="24"/>
      <c r="J22" s="24"/>
      <c r="K22" s="24"/>
      <c r="L22" s="24" t="s">
        <v>26</v>
      </c>
      <c r="M22" s="24" t="s">
        <v>26</v>
      </c>
      <c r="N22" s="24"/>
      <c r="O22" s="26"/>
      <c r="P22" s="40">
        <f t="shared" si="1"/>
        <v>0</v>
      </c>
    </row>
    <row r="23" spans="1:16" s="2" customFormat="1" ht="15" customHeight="1" x14ac:dyDescent="0.35">
      <c r="A23" s="261"/>
      <c r="B23" s="305"/>
      <c r="C23" s="222"/>
      <c r="D23" s="68" t="s">
        <v>277</v>
      </c>
      <c r="E23" s="51">
        <v>2</v>
      </c>
      <c r="F23" s="51">
        <v>1</v>
      </c>
      <c r="G23" s="24"/>
      <c r="H23" s="24"/>
      <c r="I23" s="24"/>
      <c r="J23" s="24"/>
      <c r="K23" s="24"/>
      <c r="L23" s="24" t="s">
        <v>26</v>
      </c>
      <c r="M23" s="24" t="s">
        <v>26</v>
      </c>
      <c r="N23" s="24"/>
      <c r="O23" s="26"/>
      <c r="P23" s="40">
        <f>E23*F23*ROUND(O23, 2)</f>
        <v>0</v>
      </c>
    </row>
    <row r="24" spans="1:16" s="2" customFormat="1" ht="15" customHeight="1" x14ac:dyDescent="0.35">
      <c r="A24" s="261"/>
      <c r="B24" s="305"/>
      <c r="C24" s="224" t="s">
        <v>352</v>
      </c>
      <c r="D24" s="46" t="s">
        <v>279</v>
      </c>
      <c r="E24" s="51">
        <v>2</v>
      </c>
      <c r="F24" s="51">
        <v>5</v>
      </c>
      <c r="G24" s="24"/>
      <c r="H24" s="24"/>
      <c r="I24" s="24"/>
      <c r="J24" s="24"/>
      <c r="K24" s="24"/>
      <c r="L24" s="24" t="s">
        <v>26</v>
      </c>
      <c r="M24" s="24" t="s">
        <v>26</v>
      </c>
      <c r="N24" s="24"/>
      <c r="O24" s="212" t="s">
        <v>27</v>
      </c>
      <c r="P24" s="213"/>
    </row>
    <row r="25" spans="1:16" s="2" customFormat="1" x14ac:dyDescent="0.35">
      <c r="A25" s="261"/>
      <c r="B25" s="305"/>
      <c r="C25" s="297"/>
      <c r="D25" s="46" t="s">
        <v>275</v>
      </c>
      <c r="E25" s="51">
        <v>2</v>
      </c>
      <c r="F25" s="51">
        <v>5</v>
      </c>
      <c r="G25" s="24"/>
      <c r="H25" s="24"/>
      <c r="I25" s="24"/>
      <c r="J25" s="24"/>
      <c r="K25" s="24"/>
      <c r="L25" s="24" t="s">
        <v>26</v>
      </c>
      <c r="M25" s="24" t="s">
        <v>26</v>
      </c>
      <c r="N25" s="24"/>
      <c r="O25" s="212" t="s">
        <v>27</v>
      </c>
      <c r="P25" s="213"/>
    </row>
    <row r="26" spans="1:16" s="2" customFormat="1" ht="15" customHeight="1" x14ac:dyDescent="0.35">
      <c r="A26" s="261"/>
      <c r="B26" s="305"/>
      <c r="C26" s="222"/>
      <c r="D26" s="68" t="s">
        <v>277</v>
      </c>
      <c r="E26" s="51">
        <v>2</v>
      </c>
      <c r="F26" s="51">
        <v>5</v>
      </c>
      <c r="G26" s="24"/>
      <c r="H26" s="24"/>
      <c r="I26" s="24"/>
      <c r="J26" s="24"/>
      <c r="K26" s="24"/>
      <c r="L26" s="24" t="s">
        <v>26</v>
      </c>
      <c r="M26" s="24" t="s">
        <v>26</v>
      </c>
      <c r="N26" s="24"/>
      <c r="O26" s="26"/>
      <c r="P26" s="40">
        <f>E26*F26*ROUND(O26, 2)</f>
        <v>0</v>
      </c>
    </row>
    <row r="27" spans="1:16" s="2" customFormat="1" ht="15" customHeight="1" x14ac:dyDescent="0.35">
      <c r="A27" s="261"/>
      <c r="B27" s="305"/>
      <c r="C27" s="224" t="s">
        <v>353</v>
      </c>
      <c r="D27" s="46" t="s">
        <v>55</v>
      </c>
      <c r="E27" s="51">
        <v>2</v>
      </c>
      <c r="F27" s="51">
        <v>5</v>
      </c>
      <c r="G27" s="24"/>
      <c r="H27" s="24"/>
      <c r="I27" s="24"/>
      <c r="J27" s="24"/>
      <c r="K27" s="24"/>
      <c r="L27" s="24" t="s">
        <v>26</v>
      </c>
      <c r="M27" s="24" t="s">
        <v>26</v>
      </c>
      <c r="N27" s="24"/>
      <c r="O27" s="212" t="s">
        <v>27</v>
      </c>
      <c r="P27" s="213"/>
    </row>
    <row r="28" spans="1:16" s="2" customFormat="1" ht="15" customHeight="1" x14ac:dyDescent="0.35">
      <c r="A28" s="261"/>
      <c r="B28" s="305"/>
      <c r="C28" s="297"/>
      <c r="D28" s="46" t="s">
        <v>280</v>
      </c>
      <c r="E28" s="51">
        <v>2</v>
      </c>
      <c r="F28" s="51">
        <v>5</v>
      </c>
      <c r="G28" s="24"/>
      <c r="H28" s="24"/>
      <c r="I28" s="24"/>
      <c r="J28" s="24"/>
      <c r="K28" s="24"/>
      <c r="L28" s="24" t="s">
        <v>26</v>
      </c>
      <c r="M28" s="24" t="s">
        <v>26</v>
      </c>
      <c r="N28" s="24"/>
      <c r="O28" s="212" t="s">
        <v>27</v>
      </c>
      <c r="P28" s="213"/>
    </row>
    <row r="29" spans="1:16" s="2" customFormat="1" x14ac:dyDescent="0.35">
      <c r="A29" s="261"/>
      <c r="B29" s="305"/>
      <c r="C29" s="297"/>
      <c r="D29" s="46" t="s">
        <v>281</v>
      </c>
      <c r="E29" s="51">
        <v>2</v>
      </c>
      <c r="F29" s="51">
        <v>5</v>
      </c>
      <c r="G29" s="24"/>
      <c r="H29" s="24"/>
      <c r="I29" s="24"/>
      <c r="J29" s="24"/>
      <c r="K29" s="24"/>
      <c r="L29" s="24" t="s">
        <v>26</v>
      </c>
      <c r="M29" s="24" t="s">
        <v>26</v>
      </c>
      <c r="N29" s="24"/>
      <c r="O29" s="212" t="s">
        <v>27</v>
      </c>
      <c r="P29" s="213"/>
    </row>
    <row r="30" spans="1:16" ht="15" customHeight="1" x14ac:dyDescent="0.35">
      <c r="A30" s="261"/>
      <c r="B30" s="305"/>
      <c r="C30" s="222"/>
      <c r="D30" s="68" t="s">
        <v>277</v>
      </c>
      <c r="E30" s="51">
        <v>2</v>
      </c>
      <c r="F30" s="51">
        <v>5</v>
      </c>
      <c r="G30" s="24"/>
      <c r="H30" s="24"/>
      <c r="I30" s="24"/>
      <c r="J30" s="24"/>
      <c r="K30" s="24"/>
      <c r="L30" s="24" t="s">
        <v>26</v>
      </c>
      <c r="M30" s="24" t="s">
        <v>26</v>
      </c>
      <c r="N30" s="42"/>
      <c r="O30" s="26"/>
      <c r="P30" s="40">
        <f>E30*F30*ROUND(O30, 2)</f>
        <v>0</v>
      </c>
    </row>
    <row r="31" spans="1:16" ht="15" customHeight="1" x14ac:dyDescent="0.35">
      <c r="A31" s="261"/>
      <c r="B31" s="305"/>
      <c r="C31" s="224" t="s">
        <v>354</v>
      </c>
      <c r="D31" s="46" t="s">
        <v>274</v>
      </c>
      <c r="E31" s="51">
        <v>2</v>
      </c>
      <c r="F31" s="51">
        <v>4</v>
      </c>
      <c r="G31" s="24"/>
      <c r="H31" s="24"/>
      <c r="I31" s="24"/>
      <c r="J31" s="24"/>
      <c r="K31" s="24"/>
      <c r="L31" s="24" t="s">
        <v>26</v>
      </c>
      <c r="M31" s="24" t="s">
        <v>26</v>
      </c>
      <c r="N31" s="42"/>
      <c r="O31" s="212" t="s">
        <v>27</v>
      </c>
      <c r="P31" s="213"/>
    </row>
    <row r="32" spans="1:16" x14ac:dyDescent="0.35">
      <c r="A32" s="261"/>
      <c r="B32" s="305"/>
      <c r="C32" s="297"/>
      <c r="D32" s="46" t="s">
        <v>282</v>
      </c>
      <c r="E32" s="51">
        <v>2</v>
      </c>
      <c r="F32" s="51">
        <v>4</v>
      </c>
      <c r="G32" s="24"/>
      <c r="H32" s="24"/>
      <c r="I32" s="24"/>
      <c r="J32" s="24"/>
      <c r="K32" s="24"/>
      <c r="L32" s="24" t="s">
        <v>26</v>
      </c>
      <c r="M32" s="24" t="s">
        <v>26</v>
      </c>
      <c r="N32" s="42"/>
      <c r="O32" s="212" t="s">
        <v>27</v>
      </c>
      <c r="P32" s="213"/>
    </row>
    <row r="33" spans="1:16" ht="15" customHeight="1" x14ac:dyDescent="0.35">
      <c r="A33" s="261"/>
      <c r="B33" s="305"/>
      <c r="C33" s="222"/>
      <c r="D33" s="68" t="s">
        <v>277</v>
      </c>
      <c r="E33" s="51">
        <v>2</v>
      </c>
      <c r="F33" s="51">
        <v>4</v>
      </c>
      <c r="G33" s="24"/>
      <c r="H33" s="24"/>
      <c r="I33" s="24"/>
      <c r="J33" s="24"/>
      <c r="K33" s="24"/>
      <c r="L33" s="24" t="s">
        <v>26</v>
      </c>
      <c r="M33" s="24" t="s">
        <v>26</v>
      </c>
      <c r="N33" s="42"/>
      <c r="O33" s="26"/>
      <c r="P33" s="40">
        <f>E33*F33*ROUND(O33, 2)</f>
        <v>0</v>
      </c>
    </row>
    <row r="34" spans="1:16" ht="15" customHeight="1" x14ac:dyDescent="0.35">
      <c r="A34" s="261"/>
      <c r="B34" s="305"/>
      <c r="C34" s="224" t="s">
        <v>355</v>
      </c>
      <c r="D34" s="46" t="s">
        <v>274</v>
      </c>
      <c r="E34" s="51">
        <v>2</v>
      </c>
      <c r="F34" s="51">
        <v>1</v>
      </c>
      <c r="G34" s="24"/>
      <c r="H34" s="24"/>
      <c r="I34" s="24"/>
      <c r="J34" s="24"/>
      <c r="K34" s="24"/>
      <c r="L34" s="24" t="s">
        <v>26</v>
      </c>
      <c r="M34" s="24" t="s">
        <v>26</v>
      </c>
      <c r="N34" s="42"/>
      <c r="O34" s="212" t="s">
        <v>27</v>
      </c>
      <c r="P34" s="213"/>
    </row>
    <row r="35" spans="1:16" ht="15" customHeight="1" x14ac:dyDescent="0.35">
      <c r="A35" s="261"/>
      <c r="B35" s="305"/>
      <c r="C35" s="222"/>
      <c r="D35" s="68" t="s">
        <v>277</v>
      </c>
      <c r="E35" s="51">
        <v>2</v>
      </c>
      <c r="F35" s="51">
        <v>1</v>
      </c>
      <c r="G35" s="24"/>
      <c r="H35" s="24"/>
      <c r="I35" s="24"/>
      <c r="J35" s="24"/>
      <c r="K35" s="24"/>
      <c r="L35" s="24" t="s">
        <v>26</v>
      </c>
      <c r="M35" s="24" t="s">
        <v>26</v>
      </c>
      <c r="N35" s="42"/>
      <c r="O35" s="26"/>
      <c r="P35" s="40">
        <f>E35*F35*ROUND(O35, 2)</f>
        <v>0</v>
      </c>
    </row>
    <row r="36" spans="1:16" ht="18" customHeight="1" x14ac:dyDescent="0.35">
      <c r="A36" s="261"/>
      <c r="B36" s="305"/>
      <c r="C36" s="224" t="s">
        <v>356</v>
      </c>
      <c r="D36" s="46" t="s">
        <v>274</v>
      </c>
      <c r="E36" s="51">
        <v>1</v>
      </c>
      <c r="F36" s="51">
        <v>2</v>
      </c>
      <c r="G36" s="51"/>
      <c r="H36" s="51"/>
      <c r="I36" s="51"/>
      <c r="J36" s="51"/>
      <c r="K36" s="51"/>
      <c r="L36" s="51"/>
      <c r="M36" s="51" t="s">
        <v>26</v>
      </c>
      <c r="N36" s="42"/>
      <c r="O36" s="212" t="s">
        <v>27</v>
      </c>
      <c r="P36" s="213"/>
    </row>
    <row r="37" spans="1:16" ht="18" customHeight="1" x14ac:dyDescent="0.35">
      <c r="A37" s="261"/>
      <c r="B37" s="305"/>
      <c r="C37" s="222"/>
      <c r="D37" s="68" t="s">
        <v>277</v>
      </c>
      <c r="E37" s="51">
        <v>1</v>
      </c>
      <c r="F37" s="51">
        <v>2</v>
      </c>
      <c r="G37" s="51"/>
      <c r="H37" s="51"/>
      <c r="I37" s="51"/>
      <c r="J37" s="51"/>
      <c r="K37" s="51"/>
      <c r="L37" s="51"/>
      <c r="M37" s="51" t="s">
        <v>26</v>
      </c>
      <c r="N37" s="42"/>
      <c r="O37" s="26"/>
      <c r="P37" s="40">
        <f>E37*F37*ROUND(O37, 2)</f>
        <v>0</v>
      </c>
    </row>
    <row r="38" spans="1:16" ht="15" customHeight="1" x14ac:dyDescent="0.35">
      <c r="A38" s="261"/>
      <c r="B38" s="305"/>
      <c r="C38" s="301" t="s">
        <v>357</v>
      </c>
      <c r="D38" s="46" t="s">
        <v>274</v>
      </c>
      <c r="E38" s="51">
        <v>2</v>
      </c>
      <c r="F38" s="51">
        <v>17</v>
      </c>
      <c r="G38" s="24"/>
      <c r="H38" s="24"/>
      <c r="I38" s="24"/>
      <c r="J38" s="24"/>
      <c r="K38" s="24"/>
      <c r="L38" s="24" t="s">
        <v>26</v>
      </c>
      <c r="M38" s="24" t="s">
        <v>26</v>
      </c>
      <c r="N38" s="42"/>
      <c r="O38" s="212" t="s">
        <v>27</v>
      </c>
      <c r="P38" s="213"/>
    </row>
    <row r="39" spans="1:16" x14ac:dyDescent="0.35">
      <c r="A39" s="261"/>
      <c r="B39" s="306"/>
      <c r="C39" s="302"/>
      <c r="D39" s="46" t="s">
        <v>55</v>
      </c>
      <c r="E39" s="51">
        <v>2</v>
      </c>
      <c r="F39" s="51">
        <v>17</v>
      </c>
      <c r="G39" s="24"/>
      <c r="H39" s="24"/>
      <c r="I39" s="24"/>
      <c r="J39" s="24"/>
      <c r="K39" s="24"/>
      <c r="L39" s="24" t="s">
        <v>26</v>
      </c>
      <c r="M39" s="24" t="s">
        <v>26</v>
      </c>
      <c r="N39" s="42"/>
      <c r="O39" s="212" t="s">
        <v>27</v>
      </c>
      <c r="P39" s="213"/>
    </row>
    <row r="40" spans="1:16" x14ac:dyDescent="0.35">
      <c r="A40" s="261"/>
      <c r="B40" s="305"/>
      <c r="C40" s="302"/>
      <c r="D40" s="46" t="s">
        <v>283</v>
      </c>
      <c r="E40" s="51">
        <v>2</v>
      </c>
      <c r="F40" s="51">
        <v>17</v>
      </c>
      <c r="G40" s="24"/>
      <c r="H40" s="24"/>
      <c r="I40" s="24"/>
      <c r="J40" s="24"/>
      <c r="K40" s="24"/>
      <c r="L40" s="24" t="s">
        <v>26</v>
      </c>
      <c r="M40" s="24" t="s">
        <v>26</v>
      </c>
      <c r="N40" s="42"/>
      <c r="O40" s="212" t="s">
        <v>27</v>
      </c>
      <c r="P40" s="213"/>
    </row>
    <row r="41" spans="1:16" x14ac:dyDescent="0.35">
      <c r="A41" s="261"/>
      <c r="B41" s="305"/>
      <c r="C41" s="302"/>
      <c r="D41" s="46" t="s">
        <v>284</v>
      </c>
      <c r="E41" s="51">
        <v>2</v>
      </c>
      <c r="F41" s="51">
        <v>17</v>
      </c>
      <c r="G41" s="24"/>
      <c r="H41" s="24"/>
      <c r="I41" s="24"/>
      <c r="J41" s="24"/>
      <c r="K41" s="24"/>
      <c r="L41" s="24" t="s">
        <v>26</v>
      </c>
      <c r="M41" s="24" t="s">
        <v>26</v>
      </c>
      <c r="N41" s="42"/>
      <c r="O41" s="212" t="s">
        <v>27</v>
      </c>
      <c r="P41" s="213"/>
    </row>
    <row r="42" spans="1:16" ht="15" customHeight="1" x14ac:dyDescent="0.35">
      <c r="A42" s="261"/>
      <c r="B42" s="305"/>
      <c r="C42" s="302"/>
      <c r="D42" s="68" t="s">
        <v>285</v>
      </c>
      <c r="E42" s="51">
        <v>2</v>
      </c>
      <c r="F42" s="51">
        <v>17</v>
      </c>
      <c r="G42" s="24"/>
      <c r="H42" s="24"/>
      <c r="I42" s="24"/>
      <c r="J42" s="24"/>
      <c r="K42" s="24"/>
      <c r="L42" s="24" t="s">
        <v>26</v>
      </c>
      <c r="M42" s="24" t="s">
        <v>26</v>
      </c>
      <c r="N42" s="42"/>
      <c r="O42" s="26"/>
      <c r="P42" s="40">
        <f>E42*F42*ROUND(O42, 2)</f>
        <v>0</v>
      </c>
    </row>
    <row r="43" spans="1:16" x14ac:dyDescent="0.35">
      <c r="A43" s="261"/>
      <c r="B43" s="305"/>
      <c r="C43" s="303"/>
      <c r="D43" s="68" t="s">
        <v>286</v>
      </c>
      <c r="E43" s="51">
        <v>2</v>
      </c>
      <c r="F43" s="51">
        <v>17</v>
      </c>
      <c r="G43" s="24"/>
      <c r="H43" s="24"/>
      <c r="I43" s="24"/>
      <c r="J43" s="24"/>
      <c r="K43" s="24"/>
      <c r="L43" s="24" t="s">
        <v>26</v>
      </c>
      <c r="M43" s="24" t="s">
        <v>26</v>
      </c>
      <c r="N43" s="42"/>
      <c r="O43" s="26"/>
      <c r="P43" s="40">
        <f>E43*F43*ROUND(O43, 2)</f>
        <v>0</v>
      </c>
    </row>
    <row r="44" spans="1:16" ht="18" customHeight="1" x14ac:dyDescent="0.35">
      <c r="A44" s="261"/>
      <c r="B44" s="305"/>
      <c r="C44" s="301" t="s">
        <v>358</v>
      </c>
      <c r="D44" s="68" t="s">
        <v>287</v>
      </c>
      <c r="E44" s="51">
        <v>2</v>
      </c>
      <c r="F44" s="51">
        <v>16</v>
      </c>
      <c r="G44" s="24"/>
      <c r="H44" s="24"/>
      <c r="I44" s="24"/>
      <c r="J44" s="24"/>
      <c r="K44" s="24"/>
      <c r="L44" s="24" t="s">
        <v>26</v>
      </c>
      <c r="M44" s="24" t="s">
        <v>26</v>
      </c>
      <c r="N44" s="42"/>
      <c r="O44" s="212" t="s">
        <v>27</v>
      </c>
      <c r="P44" s="213"/>
    </row>
    <row r="45" spans="1:16" ht="17.25" customHeight="1" x14ac:dyDescent="0.35">
      <c r="A45" s="261"/>
      <c r="B45" s="305"/>
      <c r="C45" s="303"/>
      <c r="D45" s="68" t="s">
        <v>288</v>
      </c>
      <c r="E45" s="51">
        <v>2</v>
      </c>
      <c r="F45" s="51">
        <v>16</v>
      </c>
      <c r="G45" s="24"/>
      <c r="H45" s="24"/>
      <c r="I45" s="24"/>
      <c r="J45" s="24"/>
      <c r="K45" s="24"/>
      <c r="L45" s="24" t="s">
        <v>26</v>
      </c>
      <c r="M45" s="24" t="s">
        <v>26</v>
      </c>
      <c r="N45" s="42"/>
      <c r="O45" s="212" t="s">
        <v>27</v>
      </c>
      <c r="P45" s="213"/>
    </row>
    <row r="46" spans="1:16" ht="26" x14ac:dyDescent="0.35">
      <c r="A46" s="261"/>
      <c r="B46" s="305"/>
      <c r="C46" s="184" t="s">
        <v>289</v>
      </c>
      <c r="D46" s="72" t="s">
        <v>290</v>
      </c>
      <c r="E46" s="51">
        <v>2</v>
      </c>
      <c r="F46" s="51">
        <v>29</v>
      </c>
      <c r="G46" s="24"/>
      <c r="H46" s="24"/>
      <c r="I46" s="24"/>
      <c r="J46" s="24"/>
      <c r="K46" s="24"/>
      <c r="L46" s="24" t="s">
        <v>26</v>
      </c>
      <c r="M46" s="24" t="s">
        <v>26</v>
      </c>
      <c r="N46" s="42"/>
      <c r="O46" s="212" t="s">
        <v>27</v>
      </c>
      <c r="P46" s="213"/>
    </row>
    <row r="47" spans="1:16" ht="39" x14ac:dyDescent="0.35">
      <c r="A47" s="261"/>
      <c r="B47" s="305"/>
      <c r="C47" s="184" t="s">
        <v>291</v>
      </c>
      <c r="D47" s="72" t="s">
        <v>292</v>
      </c>
      <c r="E47" s="51">
        <v>2</v>
      </c>
      <c r="F47" s="51">
        <v>3</v>
      </c>
      <c r="G47" s="24"/>
      <c r="H47" s="24"/>
      <c r="I47" s="24"/>
      <c r="J47" s="24"/>
      <c r="K47" s="24"/>
      <c r="L47" s="24" t="s">
        <v>26</v>
      </c>
      <c r="M47" s="24" t="s">
        <v>26</v>
      </c>
      <c r="N47" s="42"/>
      <c r="O47" s="212" t="s">
        <v>27</v>
      </c>
      <c r="P47" s="213"/>
    </row>
    <row r="48" spans="1:16" ht="15" customHeight="1" x14ac:dyDescent="0.35">
      <c r="A48" s="261"/>
      <c r="B48" s="305"/>
      <c r="C48" s="233" t="s">
        <v>75</v>
      </c>
      <c r="D48" s="46" t="s">
        <v>76</v>
      </c>
      <c r="E48" s="51">
        <v>1</v>
      </c>
      <c r="F48" s="51">
        <v>1</v>
      </c>
      <c r="G48" s="24"/>
      <c r="H48" s="24"/>
      <c r="I48" s="24"/>
      <c r="J48" s="24"/>
      <c r="K48" s="24"/>
      <c r="L48" s="24" t="s">
        <v>26</v>
      </c>
      <c r="M48" s="52"/>
      <c r="N48" s="42"/>
      <c r="O48" s="212" t="s">
        <v>27</v>
      </c>
      <c r="P48" s="213"/>
    </row>
    <row r="49" spans="1:16" x14ac:dyDescent="0.35">
      <c r="A49" s="261"/>
      <c r="B49" s="305"/>
      <c r="C49" s="282"/>
      <c r="D49" s="58" t="s">
        <v>44</v>
      </c>
      <c r="E49" s="51">
        <v>1</v>
      </c>
      <c r="F49" s="51">
        <v>1</v>
      </c>
      <c r="G49" s="24"/>
      <c r="H49" s="24"/>
      <c r="I49" s="24"/>
      <c r="J49" s="24"/>
      <c r="K49" s="24"/>
      <c r="L49" s="24" t="s">
        <v>26</v>
      </c>
      <c r="M49" s="52"/>
      <c r="N49" s="42"/>
      <c r="O49" s="212" t="s">
        <v>27</v>
      </c>
      <c r="P49" s="213"/>
    </row>
    <row r="50" spans="1:16" x14ac:dyDescent="0.35">
      <c r="A50" s="214"/>
      <c r="B50" s="307"/>
      <c r="C50" s="231"/>
      <c r="D50" s="58" t="s">
        <v>77</v>
      </c>
      <c r="E50" s="51">
        <v>1</v>
      </c>
      <c r="F50" s="51">
        <v>1</v>
      </c>
      <c r="G50" s="24"/>
      <c r="H50" s="24"/>
      <c r="I50" s="24"/>
      <c r="J50" s="24"/>
      <c r="K50" s="24"/>
      <c r="L50" s="24" t="s">
        <v>26</v>
      </c>
      <c r="M50" s="52"/>
      <c r="N50" s="42"/>
      <c r="O50" s="212" t="s">
        <v>27</v>
      </c>
      <c r="P50" s="213"/>
    </row>
    <row r="51" spans="1:16" ht="15" thickBot="1" x14ac:dyDescent="0.4">
      <c r="A51" s="149">
        <v>4</v>
      </c>
      <c r="B51" s="168" t="s">
        <v>394</v>
      </c>
      <c r="C51" s="114" t="s">
        <v>383</v>
      </c>
      <c r="D51" s="147" t="s">
        <v>384</v>
      </c>
      <c r="E51" s="148">
        <v>2</v>
      </c>
      <c r="F51" s="148">
        <v>1</v>
      </c>
      <c r="G51" s="149"/>
      <c r="H51" s="149"/>
      <c r="I51" s="149"/>
      <c r="J51" s="149"/>
      <c r="K51" s="149"/>
      <c r="L51" s="149" t="s">
        <v>26</v>
      </c>
      <c r="M51" s="150" t="s">
        <v>26</v>
      </c>
      <c r="N51" s="151"/>
      <c r="O51" s="155"/>
      <c r="P51" s="169">
        <f>E51*F51*ROUND(O51,2)</f>
        <v>0</v>
      </c>
    </row>
    <row r="52" spans="1:16" ht="15" thickBot="1" x14ac:dyDescent="0.4">
      <c r="O52" s="38" t="s">
        <v>28</v>
      </c>
      <c r="P52" s="39">
        <f>SUM(P8,P9:P14,P17:P18,P22:P23,P26,P30,P33,P35,P37,P42:P43,P51)</f>
        <v>0</v>
      </c>
    </row>
    <row r="54" spans="1:16" x14ac:dyDescent="0.35">
      <c r="A54" s="195"/>
      <c r="B54" s="196"/>
      <c r="C54" s="196"/>
      <c r="D54" s="196"/>
      <c r="E54" s="197"/>
      <c r="F54" s="197"/>
      <c r="G54" s="197"/>
      <c r="H54" s="196"/>
      <c r="I54" s="196"/>
      <c r="J54" s="196"/>
      <c r="K54" s="196"/>
      <c r="L54" s="196"/>
    </row>
    <row r="55" spans="1:16" x14ac:dyDescent="0.35">
      <c r="A55" s="195"/>
      <c r="B55" s="196"/>
      <c r="C55" s="196"/>
      <c r="D55" s="196"/>
      <c r="E55" s="197"/>
      <c r="F55" s="197"/>
      <c r="G55" s="197"/>
      <c r="H55" s="196"/>
      <c r="I55" s="196"/>
      <c r="J55" s="196"/>
      <c r="K55" s="196"/>
      <c r="L55" s="196"/>
    </row>
    <row r="56" spans="1:16" x14ac:dyDescent="0.35">
      <c r="A56" s="195"/>
      <c r="B56" s="196"/>
      <c r="C56" s="196"/>
      <c r="D56" s="196"/>
      <c r="E56" s="197"/>
      <c r="F56" s="197"/>
      <c r="G56" s="197"/>
      <c r="H56" s="196"/>
      <c r="I56" s="196"/>
      <c r="J56" s="196"/>
      <c r="K56" s="196"/>
      <c r="L56" s="196"/>
    </row>
    <row r="57" spans="1:16" x14ac:dyDescent="0.35">
      <c r="A57" s="207" t="s">
        <v>432</v>
      </c>
      <c r="B57" s="207"/>
      <c r="C57" s="207"/>
      <c r="D57" s="196"/>
      <c r="E57" s="198" t="s">
        <v>433</v>
      </c>
      <c r="F57" s="197"/>
      <c r="G57" s="197"/>
      <c r="H57" s="196"/>
      <c r="I57" s="196"/>
      <c r="J57" s="196"/>
      <c r="K57" s="196"/>
      <c r="L57" s="196"/>
    </row>
    <row r="58" spans="1:16" ht="30" customHeight="1" x14ac:dyDescent="0.35">
      <c r="A58" s="195"/>
      <c r="B58" s="196"/>
      <c r="C58" s="196"/>
      <c r="D58" s="196"/>
      <c r="E58" s="205" t="s">
        <v>434</v>
      </c>
      <c r="F58" s="205"/>
      <c r="G58" s="205"/>
      <c r="H58" s="205"/>
      <c r="I58" s="205"/>
      <c r="J58" s="196"/>
      <c r="K58" s="196"/>
      <c r="L58" s="196"/>
    </row>
    <row r="59" spans="1:16" x14ac:dyDescent="0.35">
      <c r="A59" s="195"/>
      <c r="B59" s="196"/>
      <c r="C59" s="196"/>
      <c r="D59" s="196"/>
      <c r="E59" s="197"/>
      <c r="F59" s="197"/>
      <c r="G59" s="197"/>
      <c r="H59" s="196"/>
      <c r="I59" s="196"/>
      <c r="J59" s="196"/>
      <c r="K59" s="196"/>
      <c r="L59" s="196"/>
    </row>
  </sheetData>
  <sheetProtection algorithmName="SHA-512" hashValue="D9FLBCsKTQa94+wVaEcjaLwT8NTAX92USzHNSutwTuto+sPrZP71LK3Q5ck3ZfyIMbhm6NliukcTZvfYYHKfcg==" saltValue="R22INfBMFTUWnQA0/uE4LQ==" spinCount="100000" sheet="1" objects="1" scenarios="1"/>
  <mergeCells count="55">
    <mergeCell ref="O48:P48"/>
    <mergeCell ref="G1:P1"/>
    <mergeCell ref="O44:P44"/>
    <mergeCell ref="O45:P45"/>
    <mergeCell ref="O46:P46"/>
    <mergeCell ref="O47:P47"/>
    <mergeCell ref="O27:P27"/>
    <mergeCell ref="O28:P28"/>
    <mergeCell ref="O24:P24"/>
    <mergeCell ref="O34:P34"/>
    <mergeCell ref="O39:P39"/>
    <mergeCell ref="O19:P19"/>
    <mergeCell ref="O20:P20"/>
    <mergeCell ref="O31:P31"/>
    <mergeCell ref="O36:P36"/>
    <mergeCell ref="O38:P38"/>
    <mergeCell ref="O5:O7"/>
    <mergeCell ref="P5:P7"/>
    <mergeCell ref="G6:J6"/>
    <mergeCell ref="K6:M6"/>
    <mergeCell ref="C15:C18"/>
    <mergeCell ref="O15:P15"/>
    <mergeCell ref="O16:P16"/>
    <mergeCell ref="B15:B50"/>
    <mergeCell ref="C19:C23"/>
    <mergeCell ref="A2:I2"/>
    <mergeCell ref="A3:I3"/>
    <mergeCell ref="A1:F1"/>
    <mergeCell ref="A5:A7"/>
    <mergeCell ref="B5:B7"/>
    <mergeCell ref="C5:C7"/>
    <mergeCell ref="D5:D7"/>
    <mergeCell ref="E5:E7"/>
    <mergeCell ref="G5:N5"/>
    <mergeCell ref="C24:C26"/>
    <mergeCell ref="C27:C30"/>
    <mergeCell ref="C31:C33"/>
    <mergeCell ref="C34:C35"/>
    <mergeCell ref="F5:F7"/>
    <mergeCell ref="A57:C57"/>
    <mergeCell ref="E58:I58"/>
    <mergeCell ref="A9:A14"/>
    <mergeCell ref="O50:P50"/>
    <mergeCell ref="A15:A50"/>
    <mergeCell ref="O21:P21"/>
    <mergeCell ref="O25:P25"/>
    <mergeCell ref="O29:P29"/>
    <mergeCell ref="O32:P32"/>
    <mergeCell ref="C36:C37"/>
    <mergeCell ref="C38:C43"/>
    <mergeCell ref="O40:P40"/>
    <mergeCell ref="O41:P41"/>
    <mergeCell ref="O49:P49"/>
    <mergeCell ref="C44:C45"/>
    <mergeCell ref="C48:C50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8" fitToHeight="0" orientation="landscape" horizontalDpi="4294967295" verticalDpi="4294967295" r:id="rId1"/>
  <headerFooter>
    <oddFooter>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I20"/>
  <sheetViews>
    <sheetView zoomScaleNormal="100" workbookViewId="0">
      <selection activeCell="L6" sqref="L6"/>
    </sheetView>
  </sheetViews>
  <sheetFormatPr defaultRowHeight="14.5" x14ac:dyDescent="0.35"/>
  <cols>
    <col min="2" max="2" width="40.7265625" customWidth="1"/>
    <col min="3" max="3" width="68.7265625" customWidth="1"/>
    <col min="4" max="4" width="6.81640625" customWidth="1"/>
    <col min="5" max="5" width="8.1796875" customWidth="1"/>
    <col min="6" max="7" width="7" customWidth="1"/>
    <col min="8" max="9" width="16.7265625" customWidth="1"/>
  </cols>
  <sheetData>
    <row r="1" spans="1:9" ht="35.25" customHeight="1" x14ac:dyDescent="0.35">
      <c r="A1" s="211"/>
      <c r="B1" s="211"/>
      <c r="C1" s="211"/>
      <c r="D1" s="18"/>
      <c r="E1" s="243" t="s">
        <v>424</v>
      </c>
      <c r="F1" s="243"/>
      <c r="G1" s="243"/>
      <c r="H1" s="243"/>
      <c r="I1" s="243"/>
    </row>
    <row r="2" spans="1:9" ht="35.25" customHeight="1" x14ac:dyDescent="0.35">
      <c r="A2" s="235" t="s">
        <v>293</v>
      </c>
      <c r="B2" s="235"/>
      <c r="C2" s="235"/>
      <c r="D2" s="235"/>
      <c r="E2" s="235"/>
      <c r="F2" s="1"/>
      <c r="G2" s="1"/>
      <c r="H2" s="1"/>
      <c r="I2" s="1"/>
    </row>
    <row r="3" spans="1:9" ht="15.5" x14ac:dyDescent="0.35">
      <c r="A3" s="235" t="s">
        <v>11</v>
      </c>
      <c r="B3" s="235"/>
      <c r="C3" s="235"/>
      <c r="D3" s="101"/>
      <c r="E3" s="101"/>
      <c r="F3" s="1"/>
      <c r="G3" s="1"/>
      <c r="H3" s="1"/>
      <c r="I3" s="1"/>
    </row>
    <row r="4" spans="1:9" ht="15.5" x14ac:dyDescent="0.35">
      <c r="A4" s="101"/>
      <c r="B4" s="101"/>
      <c r="C4" s="101"/>
      <c r="D4" s="101"/>
      <c r="E4" s="101"/>
      <c r="F4" s="1"/>
      <c r="G4" s="1"/>
      <c r="H4" s="1"/>
      <c r="I4" s="1"/>
    </row>
    <row r="5" spans="1:9" ht="15.5" x14ac:dyDescent="0.35">
      <c r="A5" s="235" t="s">
        <v>415</v>
      </c>
      <c r="B5" s="235"/>
      <c r="C5" s="235"/>
      <c r="D5" s="235"/>
      <c r="E5" s="235"/>
      <c r="F5" s="1"/>
      <c r="G5" s="1"/>
      <c r="H5" s="1"/>
      <c r="I5" s="1"/>
    </row>
    <row r="6" spans="1:9" ht="15" thickBot="1" x14ac:dyDescent="0.4">
      <c r="A6" s="17"/>
      <c r="B6" s="1"/>
      <c r="C6" s="1"/>
      <c r="D6" s="11"/>
      <c r="E6" s="11"/>
      <c r="F6" s="1"/>
      <c r="G6" s="1"/>
      <c r="H6" s="1"/>
      <c r="I6" s="1"/>
    </row>
    <row r="7" spans="1:9" x14ac:dyDescent="0.35">
      <c r="A7" s="236" t="s">
        <v>8</v>
      </c>
      <c r="B7" s="238" t="s">
        <v>0</v>
      </c>
      <c r="C7" s="238" t="s">
        <v>2</v>
      </c>
      <c r="D7" s="236" t="s">
        <v>3</v>
      </c>
      <c r="E7" s="236" t="s">
        <v>12</v>
      </c>
      <c r="F7" s="308" t="s">
        <v>416</v>
      </c>
      <c r="G7" s="309"/>
      <c r="H7" s="236" t="s">
        <v>14</v>
      </c>
      <c r="I7" s="236" t="s">
        <v>15</v>
      </c>
    </row>
    <row r="8" spans="1:9" x14ac:dyDescent="0.35">
      <c r="A8" s="237"/>
      <c r="B8" s="237"/>
      <c r="C8" s="237"/>
      <c r="D8" s="239"/>
      <c r="E8" s="239"/>
      <c r="F8" s="310"/>
      <c r="G8" s="311"/>
      <c r="H8" s="239"/>
      <c r="I8" s="239"/>
    </row>
    <row r="9" spans="1:9" ht="90.5" thickBot="1" x14ac:dyDescent="0.4">
      <c r="A9" s="237"/>
      <c r="B9" s="237"/>
      <c r="C9" s="237"/>
      <c r="D9" s="239"/>
      <c r="E9" s="239"/>
      <c r="F9" s="178" t="s">
        <v>417</v>
      </c>
      <c r="G9" s="178" t="s">
        <v>418</v>
      </c>
      <c r="H9" s="239"/>
      <c r="I9" s="239"/>
    </row>
    <row r="10" spans="1:9" x14ac:dyDescent="0.35">
      <c r="A10" s="116"/>
      <c r="B10" s="312" t="s">
        <v>419</v>
      </c>
      <c r="C10" s="313"/>
      <c r="D10" s="313"/>
      <c r="E10" s="313"/>
      <c r="F10" s="313"/>
      <c r="G10" s="313"/>
      <c r="H10" s="313"/>
      <c r="I10" s="314"/>
    </row>
    <row r="11" spans="1:9" x14ac:dyDescent="0.35">
      <c r="A11" s="104">
        <v>1</v>
      </c>
      <c r="B11" s="46" t="s">
        <v>425</v>
      </c>
      <c r="C11" s="46" t="s">
        <v>420</v>
      </c>
      <c r="D11" s="24">
        <v>12</v>
      </c>
      <c r="E11" s="24">
        <v>1</v>
      </c>
      <c r="F11" s="24" t="s">
        <v>26</v>
      </c>
      <c r="G11" s="52"/>
      <c r="H11" s="26"/>
      <c r="I11" s="40">
        <f>D11*E11*ROUND(H11, 2)</f>
        <v>0</v>
      </c>
    </row>
    <row r="12" spans="1:9" ht="26" x14ac:dyDescent="0.35">
      <c r="A12" s="104">
        <v>2</v>
      </c>
      <c r="B12" s="46" t="s">
        <v>426</v>
      </c>
      <c r="C12" s="46" t="s">
        <v>421</v>
      </c>
      <c r="D12" s="24">
        <v>1</v>
      </c>
      <c r="E12" s="24">
        <v>1</v>
      </c>
      <c r="F12" s="24"/>
      <c r="G12" s="52" t="s">
        <v>26</v>
      </c>
      <c r="H12" s="26"/>
      <c r="I12" s="40">
        <f t="shared" ref="I12:I13" si="0">D12*E12*ROUND(H12, 2)</f>
        <v>0</v>
      </c>
    </row>
    <row r="13" spans="1:9" ht="15" thickBot="1" x14ac:dyDescent="0.4">
      <c r="A13" s="105">
        <v>3</v>
      </c>
      <c r="B13" s="48" t="s">
        <v>422</v>
      </c>
      <c r="C13" s="117" t="s">
        <v>423</v>
      </c>
      <c r="D13" s="33">
        <v>1</v>
      </c>
      <c r="E13" s="33">
        <v>1</v>
      </c>
      <c r="F13" s="33"/>
      <c r="G13" s="54" t="s">
        <v>26</v>
      </c>
      <c r="H13" s="36"/>
      <c r="I13" s="99">
        <f t="shared" si="0"/>
        <v>0</v>
      </c>
    </row>
    <row r="14" spans="1:9" ht="15" thickBot="1" x14ac:dyDescent="0.4">
      <c r="A14" s="17"/>
      <c r="B14" s="1"/>
      <c r="C14" s="1"/>
      <c r="D14" s="11"/>
      <c r="E14" s="11"/>
      <c r="F14" s="1"/>
      <c r="G14" s="1"/>
      <c r="H14" s="38" t="s">
        <v>28</v>
      </c>
      <c r="I14" s="98">
        <f>SUM(I11:I13)</f>
        <v>0</v>
      </c>
    </row>
    <row r="16" spans="1:9" x14ac:dyDescent="0.35">
      <c r="A16" s="196"/>
      <c r="B16" s="196"/>
      <c r="C16" s="196"/>
      <c r="D16" s="196"/>
      <c r="E16" s="196"/>
      <c r="F16" s="196"/>
      <c r="G16" s="196"/>
      <c r="H16" s="196"/>
    </row>
    <row r="17" spans="1:8" x14ac:dyDescent="0.35">
      <c r="A17" s="196"/>
      <c r="B17" s="196"/>
      <c r="C17" s="196"/>
      <c r="D17" s="196"/>
      <c r="E17" s="196"/>
      <c r="F17" s="196"/>
      <c r="G17" s="196"/>
      <c r="H17" s="196"/>
    </row>
    <row r="18" spans="1:8" x14ac:dyDescent="0.35">
      <c r="A18" s="196"/>
      <c r="B18" s="196"/>
      <c r="C18" s="196"/>
      <c r="D18" s="196"/>
      <c r="E18" s="196"/>
      <c r="F18" s="196"/>
      <c r="G18" s="196"/>
      <c r="H18" s="196"/>
    </row>
    <row r="19" spans="1:8" x14ac:dyDescent="0.35">
      <c r="A19" s="207" t="s">
        <v>432</v>
      </c>
      <c r="B19" s="207"/>
      <c r="C19" s="196"/>
      <c r="D19" s="198" t="s">
        <v>433</v>
      </c>
      <c r="E19" s="196"/>
      <c r="F19" s="196"/>
      <c r="G19" s="196"/>
      <c r="H19" s="196"/>
    </row>
    <row r="20" spans="1:8" ht="30" customHeight="1" x14ac:dyDescent="0.35">
      <c r="A20" s="196"/>
      <c r="B20" s="196"/>
      <c r="C20" s="196"/>
      <c r="D20" s="205" t="s">
        <v>434</v>
      </c>
      <c r="E20" s="205"/>
      <c r="F20" s="205"/>
      <c r="G20" s="205"/>
      <c r="H20" s="204"/>
    </row>
  </sheetData>
  <sheetProtection algorithmName="SHA-512" hashValue="cGM8/2dBAj296kE114ticYMOjlOQ4pDIZxjP58NoLVxAZa8wyd2DSMeU9i4AXpEgRla6K4IJfGw9BsZOEXSDkw==" saltValue="/jVSaDUI8zXu8zt6O+KKqQ==" spinCount="100000" sheet="1" objects="1" scenarios="1"/>
  <mergeCells count="16">
    <mergeCell ref="A1:C1"/>
    <mergeCell ref="E1:I1"/>
    <mergeCell ref="A2:E2"/>
    <mergeCell ref="A3:C3"/>
    <mergeCell ref="A5:E5"/>
    <mergeCell ref="A19:B19"/>
    <mergeCell ref="D20:G20"/>
    <mergeCell ref="F7:G8"/>
    <mergeCell ref="H7:H9"/>
    <mergeCell ref="I7:I9"/>
    <mergeCell ref="B10:I10"/>
    <mergeCell ref="A7:A9"/>
    <mergeCell ref="B7:B9"/>
    <mergeCell ref="C7:C9"/>
    <mergeCell ref="D7:D9"/>
    <mergeCell ref="E7:E9"/>
  </mergeCells>
  <pageMargins left="0.7" right="0.7" top="0.75" bottom="0.75" header="0.3" footer="0.3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Q99"/>
  <sheetViews>
    <sheetView zoomScaleNormal="100" zoomScalePageLayoutView="90" workbookViewId="0">
      <pane xSplit="1" ySplit="6" topLeftCell="B79" activePane="bottomRight" state="frozen"/>
      <selection pane="topRight" activeCell="B1" sqref="B1"/>
      <selection pane="bottomLeft" activeCell="A7" sqref="A7"/>
      <selection pane="bottomRight" activeCell="P7" sqref="P7:P13 P16 P18:P21 P24:P27 P33:P37 P44:P61 P65:P67 P72:P74 P76:P87 P90:P91"/>
    </sheetView>
  </sheetViews>
  <sheetFormatPr defaultColWidth="8.7265625" defaultRowHeight="14.5" x14ac:dyDescent="0.35"/>
  <cols>
    <col min="1" max="1" width="6" style="17" customWidth="1"/>
    <col min="2" max="2" width="14.81640625" style="1" customWidth="1"/>
    <col min="3" max="3" width="20" style="1" customWidth="1"/>
    <col min="4" max="4" width="68.7265625" style="1" customWidth="1"/>
    <col min="5" max="6" width="8.7265625" style="11" customWidth="1"/>
    <col min="7" max="7" width="3.26953125" style="11" bestFit="1" customWidth="1"/>
    <col min="8" max="8" width="3.26953125" style="1" bestFit="1" customWidth="1"/>
    <col min="9" max="9" width="5.7265625" style="1" bestFit="1" customWidth="1"/>
    <col min="10" max="10" width="3.26953125" style="1" bestFit="1" customWidth="1"/>
    <col min="11" max="13" width="5.7265625" style="1" bestFit="1" customWidth="1"/>
    <col min="14" max="14" width="6.1796875" style="1" bestFit="1" customWidth="1"/>
    <col min="15" max="15" width="18.1796875" style="1" customWidth="1"/>
    <col min="16" max="16" width="20.453125" style="1" customWidth="1"/>
    <col min="17" max="16384" width="8.7265625" style="1"/>
  </cols>
  <sheetData>
    <row r="1" spans="1:17" ht="55" customHeight="1" x14ac:dyDescent="0.35">
      <c r="A1" s="211"/>
      <c r="B1" s="211"/>
      <c r="C1" s="211"/>
      <c r="D1" s="211"/>
      <c r="E1" s="211"/>
      <c r="F1" s="211"/>
      <c r="G1" s="243" t="s">
        <v>398</v>
      </c>
      <c r="H1" s="243"/>
      <c r="I1" s="243"/>
      <c r="J1" s="243"/>
      <c r="K1" s="243"/>
      <c r="L1" s="243"/>
      <c r="M1" s="243"/>
      <c r="N1" s="243"/>
      <c r="O1" s="243"/>
      <c r="P1" s="243"/>
    </row>
    <row r="2" spans="1:17" ht="15" customHeight="1" x14ac:dyDescent="0.35">
      <c r="A2" s="235" t="s">
        <v>319</v>
      </c>
      <c r="B2" s="235"/>
      <c r="C2" s="235"/>
      <c r="D2" s="235"/>
      <c r="E2" s="235"/>
      <c r="F2" s="235"/>
      <c r="G2" s="235"/>
      <c r="H2" s="235"/>
      <c r="I2" s="235"/>
    </row>
    <row r="3" spans="1:17" ht="15" customHeight="1" thickBot="1" x14ac:dyDescent="0.4">
      <c r="A3" s="235" t="s">
        <v>11</v>
      </c>
      <c r="B3" s="235"/>
      <c r="C3" s="235"/>
      <c r="D3" s="235"/>
      <c r="E3" s="235"/>
      <c r="F3" s="235"/>
      <c r="G3" s="235"/>
      <c r="H3" s="235"/>
      <c r="I3" s="235"/>
    </row>
    <row r="4" spans="1:17" x14ac:dyDescent="0.35">
      <c r="A4" s="236" t="s">
        <v>8</v>
      </c>
      <c r="B4" s="238" t="s">
        <v>0</v>
      </c>
      <c r="C4" s="238" t="s">
        <v>1</v>
      </c>
      <c r="D4" s="238" t="s">
        <v>2</v>
      </c>
      <c r="E4" s="236" t="s">
        <v>3</v>
      </c>
      <c r="F4" s="236" t="s">
        <v>12</v>
      </c>
      <c r="G4" s="240" t="s">
        <v>13</v>
      </c>
      <c r="H4" s="241"/>
      <c r="I4" s="241"/>
      <c r="J4" s="241"/>
      <c r="K4" s="241"/>
      <c r="L4" s="241"/>
      <c r="M4" s="241"/>
      <c r="N4" s="242"/>
      <c r="O4" s="236" t="s">
        <v>14</v>
      </c>
      <c r="P4" s="236" t="s">
        <v>15</v>
      </c>
    </row>
    <row r="5" spans="1:17" x14ac:dyDescent="0.35">
      <c r="A5" s="237"/>
      <c r="B5" s="237"/>
      <c r="C5" s="237"/>
      <c r="D5" s="237"/>
      <c r="E5" s="239"/>
      <c r="F5" s="239"/>
      <c r="G5" s="244" t="s">
        <v>16</v>
      </c>
      <c r="H5" s="245"/>
      <c r="I5" s="245"/>
      <c r="J5" s="245"/>
      <c r="K5" s="245" t="s">
        <v>17</v>
      </c>
      <c r="L5" s="245"/>
      <c r="M5" s="245"/>
      <c r="N5" s="173" t="s">
        <v>18</v>
      </c>
      <c r="O5" s="239"/>
      <c r="P5" s="239"/>
    </row>
    <row r="6" spans="1:17" ht="60" customHeight="1" thickBot="1" x14ac:dyDescent="0.4">
      <c r="A6" s="237"/>
      <c r="B6" s="237"/>
      <c r="C6" s="237"/>
      <c r="D6" s="237"/>
      <c r="E6" s="239"/>
      <c r="F6" s="239"/>
      <c r="G6" s="174" t="s">
        <v>19</v>
      </c>
      <c r="H6" s="175" t="s">
        <v>20</v>
      </c>
      <c r="I6" s="176" t="s">
        <v>21</v>
      </c>
      <c r="J6" s="176" t="s">
        <v>35</v>
      </c>
      <c r="K6" s="176" t="s">
        <v>22</v>
      </c>
      <c r="L6" s="176" t="s">
        <v>23</v>
      </c>
      <c r="M6" s="176" t="s">
        <v>24</v>
      </c>
      <c r="N6" s="177" t="s">
        <v>25</v>
      </c>
      <c r="O6" s="239"/>
      <c r="P6" s="239"/>
    </row>
    <row r="7" spans="1:17" s="2" customFormat="1" x14ac:dyDescent="0.35">
      <c r="A7" s="227">
        <v>1</v>
      </c>
      <c r="B7" s="44" t="s">
        <v>29</v>
      </c>
      <c r="C7" s="96" t="s">
        <v>29</v>
      </c>
      <c r="D7" s="45" t="s">
        <v>407</v>
      </c>
      <c r="E7" s="109">
        <v>0.25</v>
      </c>
      <c r="F7" s="30">
        <v>1</v>
      </c>
      <c r="G7" s="30"/>
      <c r="H7" s="30"/>
      <c r="I7" s="30"/>
      <c r="J7" s="30"/>
      <c r="K7" s="30"/>
      <c r="L7" s="30"/>
      <c r="M7" s="30"/>
      <c r="N7" s="30" t="s">
        <v>26</v>
      </c>
      <c r="O7" s="31"/>
      <c r="P7" s="110">
        <f>E7*F7*ROUND(O7,2)</f>
        <v>0</v>
      </c>
    </row>
    <row r="8" spans="1:17" s="2" customFormat="1" ht="65" x14ac:dyDescent="0.35">
      <c r="A8" s="215"/>
      <c r="B8" s="46" t="s">
        <v>303</v>
      </c>
      <c r="C8" s="97" t="s">
        <v>304</v>
      </c>
      <c r="D8" s="47" t="s">
        <v>408</v>
      </c>
      <c r="E8" s="108">
        <v>0.25</v>
      </c>
      <c r="F8" s="24">
        <v>1</v>
      </c>
      <c r="G8" s="24"/>
      <c r="H8" s="24"/>
      <c r="I8" s="24"/>
      <c r="J8" s="24"/>
      <c r="K8" s="24"/>
      <c r="L8" s="24"/>
      <c r="M8" s="24"/>
      <c r="N8" s="24" t="s">
        <v>26</v>
      </c>
      <c r="O8" s="22"/>
      <c r="P8" s="110">
        <f t="shared" ref="P8:P9" si="0">E8*F8*ROUND(O8,2)</f>
        <v>0</v>
      </c>
      <c r="Q8" s="23"/>
    </row>
    <row r="9" spans="1:17" s="2" customFormat="1" ht="15" customHeight="1" x14ac:dyDescent="0.35">
      <c r="A9" s="216"/>
      <c r="B9" s="86" t="s">
        <v>30</v>
      </c>
      <c r="C9" s="127" t="s">
        <v>30</v>
      </c>
      <c r="D9" s="128" t="s">
        <v>409</v>
      </c>
      <c r="E9" s="129">
        <v>0.25</v>
      </c>
      <c r="F9" s="25">
        <v>1</v>
      </c>
      <c r="G9" s="25"/>
      <c r="H9" s="25"/>
      <c r="I9" s="25"/>
      <c r="J9" s="25"/>
      <c r="K9" s="25"/>
      <c r="L9" s="25"/>
      <c r="M9" s="25"/>
      <c r="N9" s="25" t="s">
        <v>26</v>
      </c>
      <c r="O9" s="37"/>
      <c r="P9" s="130">
        <f t="shared" si="0"/>
        <v>0</v>
      </c>
      <c r="Q9" s="23"/>
    </row>
    <row r="10" spans="1:17" s="2" customFormat="1" ht="15" customHeight="1" x14ac:dyDescent="0.35">
      <c r="A10" s="215">
        <v>2</v>
      </c>
      <c r="B10" s="106" t="s">
        <v>29</v>
      </c>
      <c r="C10" s="102" t="s">
        <v>29</v>
      </c>
      <c r="D10" s="47" t="s">
        <v>410</v>
      </c>
      <c r="E10" s="24">
        <v>0.5</v>
      </c>
      <c r="F10" s="51">
        <v>1</v>
      </c>
      <c r="G10" s="24"/>
      <c r="H10" s="24"/>
      <c r="I10" s="24"/>
      <c r="J10" s="24"/>
      <c r="K10" s="24"/>
      <c r="L10" s="24" t="s">
        <v>26</v>
      </c>
      <c r="M10" s="52"/>
      <c r="N10" s="24" t="s">
        <v>26</v>
      </c>
      <c r="O10" s="22"/>
      <c r="P10" s="32">
        <f>E10*F10*ROUND(O10, 2)</f>
        <v>0</v>
      </c>
    </row>
    <row r="11" spans="1:17" s="2" customFormat="1" ht="78" x14ac:dyDescent="0.35">
      <c r="A11" s="215"/>
      <c r="B11" s="106" t="s">
        <v>305</v>
      </c>
      <c r="C11" s="102" t="s">
        <v>34</v>
      </c>
      <c r="D11" s="47" t="s">
        <v>33</v>
      </c>
      <c r="E11" s="24">
        <v>1</v>
      </c>
      <c r="F11" s="51">
        <v>1</v>
      </c>
      <c r="G11" s="24"/>
      <c r="H11" s="24"/>
      <c r="I11" s="24"/>
      <c r="J11" s="24"/>
      <c r="K11" s="24"/>
      <c r="L11" s="24" t="s">
        <v>26</v>
      </c>
      <c r="M11" s="52"/>
      <c r="N11" s="24" t="s">
        <v>26</v>
      </c>
      <c r="O11" s="22"/>
      <c r="P11" s="32">
        <f t="shared" ref="P11:P13" si="1">E11*F11*ROUND(O11, 2)</f>
        <v>0</v>
      </c>
    </row>
    <row r="12" spans="1:17" s="2" customFormat="1" ht="26" x14ac:dyDescent="0.35">
      <c r="A12" s="215"/>
      <c r="B12" s="106" t="s">
        <v>4</v>
      </c>
      <c r="C12" s="102" t="s">
        <v>4</v>
      </c>
      <c r="D12" s="106" t="s">
        <v>411</v>
      </c>
      <c r="E12" s="24">
        <v>0.25</v>
      </c>
      <c r="F12" s="51">
        <v>1</v>
      </c>
      <c r="G12" s="24"/>
      <c r="H12" s="24"/>
      <c r="I12" s="24"/>
      <c r="J12" s="24"/>
      <c r="K12" s="24"/>
      <c r="L12" s="24" t="s">
        <v>26</v>
      </c>
      <c r="M12" s="52"/>
      <c r="N12" s="24" t="s">
        <v>26</v>
      </c>
      <c r="O12" s="22"/>
      <c r="P12" s="32">
        <f t="shared" si="1"/>
        <v>0</v>
      </c>
    </row>
    <row r="13" spans="1:17" s="2" customFormat="1" x14ac:dyDescent="0.35">
      <c r="A13" s="215"/>
      <c r="B13" s="106" t="s">
        <v>32</v>
      </c>
      <c r="C13" s="102" t="s">
        <v>4</v>
      </c>
      <c r="D13" s="47" t="s">
        <v>33</v>
      </c>
      <c r="E13" s="24">
        <v>1</v>
      </c>
      <c r="F13" s="51">
        <v>1</v>
      </c>
      <c r="G13" s="24"/>
      <c r="H13" s="24"/>
      <c r="I13" s="24"/>
      <c r="J13" s="24"/>
      <c r="K13" s="24"/>
      <c r="L13" s="24" t="s">
        <v>26</v>
      </c>
      <c r="M13" s="52"/>
      <c r="N13" s="24" t="s">
        <v>26</v>
      </c>
      <c r="O13" s="22"/>
      <c r="P13" s="32">
        <f t="shared" si="1"/>
        <v>0</v>
      </c>
    </row>
    <row r="14" spans="1:17" s="2" customFormat="1" ht="15" customHeight="1" x14ac:dyDescent="0.35">
      <c r="A14" s="214">
        <v>3</v>
      </c>
      <c r="B14" s="228" t="s">
        <v>29</v>
      </c>
      <c r="C14" s="231" t="s">
        <v>36</v>
      </c>
      <c r="D14" s="61" t="s">
        <v>37</v>
      </c>
      <c r="E14" s="131">
        <v>2</v>
      </c>
      <c r="F14" s="131">
        <v>1</v>
      </c>
      <c r="G14" s="132"/>
      <c r="H14" s="132"/>
      <c r="I14" s="132"/>
      <c r="J14" s="132"/>
      <c r="K14" s="132"/>
      <c r="L14" s="132" t="s">
        <v>26</v>
      </c>
      <c r="M14" s="133" t="s">
        <v>26</v>
      </c>
      <c r="N14" s="132"/>
      <c r="O14" s="217" t="s">
        <v>27</v>
      </c>
      <c r="P14" s="218"/>
    </row>
    <row r="15" spans="1:17" s="2" customFormat="1" ht="15" customHeight="1" x14ac:dyDescent="0.35">
      <c r="A15" s="215"/>
      <c r="B15" s="229"/>
      <c r="C15" s="232"/>
      <c r="D15" s="55" t="s">
        <v>38</v>
      </c>
      <c r="E15" s="51">
        <v>2</v>
      </c>
      <c r="F15" s="51">
        <v>1</v>
      </c>
      <c r="G15" s="24"/>
      <c r="H15" s="24"/>
      <c r="I15" s="24"/>
      <c r="J15" s="24"/>
      <c r="K15" s="24"/>
      <c r="L15" s="24" t="s">
        <v>26</v>
      </c>
      <c r="M15" s="52" t="s">
        <v>26</v>
      </c>
      <c r="N15" s="24"/>
      <c r="O15" s="212" t="s">
        <v>27</v>
      </c>
      <c r="P15" s="213"/>
    </row>
    <row r="16" spans="1:17" s="2" customFormat="1" ht="15" customHeight="1" x14ac:dyDescent="0.3">
      <c r="A16" s="216"/>
      <c r="B16" s="230"/>
      <c r="C16" s="233"/>
      <c r="D16" s="62" t="s">
        <v>307</v>
      </c>
      <c r="E16" s="63">
        <v>1</v>
      </c>
      <c r="F16" s="63">
        <v>2</v>
      </c>
      <c r="G16" s="25"/>
      <c r="H16" s="25"/>
      <c r="I16" s="25"/>
      <c r="J16" s="25"/>
      <c r="K16" s="25"/>
      <c r="L16" s="25" t="s">
        <v>26</v>
      </c>
      <c r="M16" s="64"/>
      <c r="N16" s="25"/>
      <c r="O16" s="134"/>
      <c r="P16" s="35">
        <f t="shared" ref="P16:P21" si="2">E16*F16*ROUND(O16, 2)</f>
        <v>0</v>
      </c>
    </row>
    <row r="17" spans="1:17" s="2" customFormat="1" ht="15" customHeight="1" x14ac:dyDescent="0.35">
      <c r="A17" s="215">
        <v>4</v>
      </c>
      <c r="B17" s="229" t="s">
        <v>39</v>
      </c>
      <c r="C17" s="232" t="s">
        <v>40</v>
      </c>
      <c r="D17" s="55" t="s">
        <v>41</v>
      </c>
      <c r="E17" s="51">
        <v>52</v>
      </c>
      <c r="F17" s="51">
        <v>1</v>
      </c>
      <c r="G17" s="24"/>
      <c r="H17" s="24" t="s">
        <v>26</v>
      </c>
      <c r="I17" s="24"/>
      <c r="J17" s="24"/>
      <c r="K17" s="24"/>
      <c r="L17" s="24"/>
      <c r="M17" s="52"/>
      <c r="N17" s="24"/>
      <c r="O17" s="212" t="s">
        <v>27</v>
      </c>
      <c r="P17" s="213"/>
    </row>
    <row r="18" spans="1:17" s="11" customFormat="1" ht="15" customHeight="1" x14ac:dyDescent="0.35">
      <c r="A18" s="215"/>
      <c r="B18" s="229"/>
      <c r="C18" s="232"/>
      <c r="D18" s="55" t="s">
        <v>42</v>
      </c>
      <c r="E18" s="51">
        <v>1</v>
      </c>
      <c r="F18" s="51">
        <v>1</v>
      </c>
      <c r="G18" s="24"/>
      <c r="H18" s="24"/>
      <c r="I18" s="24"/>
      <c r="J18" s="24"/>
      <c r="K18" s="24"/>
      <c r="L18" s="24" t="s">
        <v>26</v>
      </c>
      <c r="M18" s="52"/>
      <c r="N18" s="24"/>
      <c r="O18" s="22"/>
      <c r="P18" s="32">
        <f t="shared" si="2"/>
        <v>0</v>
      </c>
    </row>
    <row r="19" spans="1:17" s="2" customFormat="1" ht="15" customHeight="1" x14ac:dyDescent="0.3">
      <c r="A19" s="215"/>
      <c r="B19" s="229"/>
      <c r="C19" s="232"/>
      <c r="D19" s="57" t="s">
        <v>43</v>
      </c>
      <c r="E19" s="51">
        <v>1</v>
      </c>
      <c r="F19" s="51">
        <v>1</v>
      </c>
      <c r="G19" s="24"/>
      <c r="H19" s="24"/>
      <c r="I19" s="24"/>
      <c r="J19" s="24"/>
      <c r="K19" s="24"/>
      <c r="L19" s="24" t="s">
        <v>26</v>
      </c>
      <c r="M19" s="52"/>
      <c r="N19" s="24"/>
      <c r="O19" s="22"/>
      <c r="P19" s="32">
        <f t="shared" si="2"/>
        <v>0</v>
      </c>
    </row>
    <row r="20" spans="1:17" s="2" customFormat="1" ht="15" customHeight="1" x14ac:dyDescent="0.3">
      <c r="A20" s="215"/>
      <c r="B20" s="229"/>
      <c r="C20" s="232"/>
      <c r="D20" s="57" t="s">
        <v>44</v>
      </c>
      <c r="E20" s="51">
        <v>1</v>
      </c>
      <c r="F20" s="51">
        <v>1</v>
      </c>
      <c r="G20" s="24"/>
      <c r="H20" s="24"/>
      <c r="I20" s="24"/>
      <c r="J20" s="24"/>
      <c r="K20" s="24"/>
      <c r="L20" s="24" t="s">
        <v>26</v>
      </c>
      <c r="M20" s="52"/>
      <c r="N20" s="24"/>
      <c r="O20" s="26"/>
      <c r="P20" s="32">
        <f t="shared" si="2"/>
        <v>0</v>
      </c>
    </row>
    <row r="21" spans="1:17" s="2" customFormat="1" ht="15" customHeight="1" x14ac:dyDescent="0.35">
      <c r="A21" s="215"/>
      <c r="B21" s="229"/>
      <c r="C21" s="232"/>
      <c r="D21" s="55" t="s">
        <v>45</v>
      </c>
      <c r="E21" s="51">
        <v>1</v>
      </c>
      <c r="F21" s="51">
        <v>1</v>
      </c>
      <c r="G21" s="24"/>
      <c r="H21" s="24"/>
      <c r="I21" s="24"/>
      <c r="J21" s="24"/>
      <c r="K21" s="24"/>
      <c r="L21" s="24" t="s">
        <v>26</v>
      </c>
      <c r="M21" s="52"/>
      <c r="N21" s="24"/>
      <c r="O21" s="26"/>
      <c r="P21" s="32">
        <f t="shared" si="2"/>
        <v>0</v>
      </c>
    </row>
    <row r="22" spans="1:17" s="2" customFormat="1" ht="15" customHeight="1" x14ac:dyDescent="0.35">
      <c r="A22" s="214">
        <v>5</v>
      </c>
      <c r="B22" s="219" t="s">
        <v>46</v>
      </c>
      <c r="C22" s="222" t="s">
        <v>47</v>
      </c>
      <c r="D22" s="61" t="s">
        <v>41</v>
      </c>
      <c r="E22" s="131">
        <v>52</v>
      </c>
      <c r="F22" s="131">
        <v>2</v>
      </c>
      <c r="G22" s="132"/>
      <c r="H22" s="132" t="s">
        <v>26</v>
      </c>
      <c r="I22" s="132"/>
      <c r="J22" s="132"/>
      <c r="K22" s="132"/>
      <c r="L22" s="132"/>
      <c r="M22" s="133"/>
      <c r="N22" s="132"/>
      <c r="O22" s="217" t="s">
        <v>27</v>
      </c>
      <c r="P22" s="218"/>
    </row>
    <row r="23" spans="1:17" s="2" customFormat="1" ht="15" customHeight="1" x14ac:dyDescent="0.3">
      <c r="A23" s="215"/>
      <c r="B23" s="220"/>
      <c r="C23" s="223"/>
      <c r="D23" s="57" t="s">
        <v>48</v>
      </c>
      <c r="E23" s="51">
        <v>1</v>
      </c>
      <c r="F23" s="51">
        <v>2</v>
      </c>
      <c r="G23" s="24"/>
      <c r="H23" s="24"/>
      <c r="I23" s="24"/>
      <c r="J23" s="24"/>
      <c r="K23" s="24"/>
      <c r="L23" s="24" t="s">
        <v>26</v>
      </c>
      <c r="M23" s="52"/>
      <c r="N23" s="24"/>
      <c r="O23" s="212" t="s">
        <v>27</v>
      </c>
      <c r="P23" s="213"/>
    </row>
    <row r="24" spans="1:17" s="2" customFormat="1" ht="15" customHeight="1" x14ac:dyDescent="0.3">
      <c r="A24" s="215"/>
      <c r="B24" s="220"/>
      <c r="C24" s="223"/>
      <c r="D24" s="57" t="s">
        <v>49</v>
      </c>
      <c r="E24" s="51">
        <v>1</v>
      </c>
      <c r="F24" s="51">
        <v>2</v>
      </c>
      <c r="G24" s="24"/>
      <c r="H24" s="24"/>
      <c r="I24" s="24"/>
      <c r="J24" s="24"/>
      <c r="K24" s="24"/>
      <c r="L24" s="24" t="s">
        <v>26</v>
      </c>
      <c r="M24" s="52"/>
      <c r="N24" s="24"/>
      <c r="O24" s="22"/>
      <c r="P24" s="32">
        <f>E24*F24*ROUND(O24, 2)</f>
        <v>0</v>
      </c>
    </row>
    <row r="25" spans="1:17" s="2" customFormat="1" ht="15" customHeight="1" x14ac:dyDescent="0.3">
      <c r="A25" s="215"/>
      <c r="B25" s="220"/>
      <c r="C25" s="223"/>
      <c r="D25" s="58" t="s">
        <v>50</v>
      </c>
      <c r="E25" s="51">
        <v>1</v>
      </c>
      <c r="F25" s="51">
        <v>2</v>
      </c>
      <c r="G25" s="24"/>
      <c r="H25" s="24"/>
      <c r="I25" s="24"/>
      <c r="J25" s="24"/>
      <c r="K25" s="24"/>
      <c r="L25" s="24" t="s">
        <v>26</v>
      </c>
      <c r="M25" s="52"/>
      <c r="N25" s="24"/>
      <c r="O25" s="22"/>
      <c r="P25" s="32">
        <f>E25*F25*ROUND(O25, 2)</f>
        <v>0</v>
      </c>
    </row>
    <row r="26" spans="1:17" s="2" customFormat="1" ht="15" customHeight="1" x14ac:dyDescent="0.3">
      <c r="A26" s="215"/>
      <c r="B26" s="220"/>
      <c r="C26" s="223"/>
      <c r="D26" s="57" t="s">
        <v>51</v>
      </c>
      <c r="E26" s="51">
        <v>1</v>
      </c>
      <c r="F26" s="51">
        <v>2</v>
      </c>
      <c r="G26" s="24"/>
      <c r="H26" s="24"/>
      <c r="I26" s="24"/>
      <c r="J26" s="24"/>
      <c r="K26" s="24"/>
      <c r="L26" s="24" t="s">
        <v>26</v>
      </c>
      <c r="M26" s="52"/>
      <c r="N26" s="24"/>
      <c r="O26" s="26"/>
      <c r="P26" s="32">
        <f>E26*F26*ROUND(O26, 2)</f>
        <v>0</v>
      </c>
    </row>
    <row r="27" spans="1:17" s="2" customFormat="1" ht="15" customHeight="1" x14ac:dyDescent="0.3">
      <c r="A27" s="216"/>
      <c r="B27" s="221"/>
      <c r="C27" s="224"/>
      <c r="D27" s="62" t="s">
        <v>52</v>
      </c>
      <c r="E27" s="63">
        <v>1</v>
      </c>
      <c r="F27" s="63">
        <v>2</v>
      </c>
      <c r="G27" s="25"/>
      <c r="H27" s="25"/>
      <c r="I27" s="25"/>
      <c r="J27" s="25"/>
      <c r="K27" s="25"/>
      <c r="L27" s="25" t="s">
        <v>26</v>
      </c>
      <c r="M27" s="64"/>
      <c r="N27" s="25"/>
      <c r="O27" s="37"/>
      <c r="P27" s="35">
        <f>E27*F27*ROUND(O27, 2)</f>
        <v>0</v>
      </c>
    </row>
    <row r="28" spans="1:17" s="2" customFormat="1" ht="15" customHeight="1" x14ac:dyDescent="0.35">
      <c r="A28" s="215">
        <v>6</v>
      </c>
      <c r="B28" s="234" t="s">
        <v>53</v>
      </c>
      <c r="C28" s="232" t="s">
        <v>306</v>
      </c>
      <c r="D28" s="55" t="s">
        <v>41</v>
      </c>
      <c r="E28" s="51">
        <v>365</v>
      </c>
      <c r="F28" s="51">
        <v>53</v>
      </c>
      <c r="G28" s="24" t="s">
        <v>26</v>
      </c>
      <c r="H28" s="24"/>
      <c r="I28" s="24"/>
      <c r="J28" s="24"/>
      <c r="K28" s="24"/>
      <c r="L28" s="24"/>
      <c r="M28" s="52"/>
      <c r="N28" s="24"/>
      <c r="O28" s="212" t="s">
        <v>27</v>
      </c>
      <c r="P28" s="213"/>
    </row>
    <row r="29" spans="1:17" s="2" customFormat="1" ht="15" customHeight="1" x14ac:dyDescent="0.35">
      <c r="A29" s="215"/>
      <c r="B29" s="234"/>
      <c r="C29" s="232"/>
      <c r="D29" s="55" t="s">
        <v>54</v>
      </c>
      <c r="E29" s="51">
        <v>1</v>
      </c>
      <c r="F29" s="51">
        <v>53</v>
      </c>
      <c r="G29" s="24"/>
      <c r="H29" s="24"/>
      <c r="I29" s="24"/>
      <c r="J29" s="24"/>
      <c r="K29" s="24"/>
      <c r="L29" s="24" t="s">
        <v>26</v>
      </c>
      <c r="M29" s="52"/>
      <c r="N29" s="24"/>
      <c r="O29" s="212" t="s">
        <v>27</v>
      </c>
      <c r="P29" s="213"/>
    </row>
    <row r="30" spans="1:17" s="2" customFormat="1" ht="15" customHeight="1" x14ac:dyDescent="0.35">
      <c r="A30" s="215"/>
      <c r="B30" s="229"/>
      <c r="C30" s="232"/>
      <c r="D30" s="55" t="s">
        <v>55</v>
      </c>
      <c r="E30" s="51">
        <v>1</v>
      </c>
      <c r="F30" s="51">
        <v>53</v>
      </c>
      <c r="G30" s="24"/>
      <c r="H30" s="24"/>
      <c r="I30" s="24"/>
      <c r="J30" s="24"/>
      <c r="K30" s="24"/>
      <c r="L30" s="24" t="s">
        <v>26</v>
      </c>
      <c r="M30" s="52"/>
      <c r="N30" s="24"/>
      <c r="O30" s="212" t="s">
        <v>27</v>
      </c>
      <c r="P30" s="213"/>
      <c r="Q30" s="23"/>
    </row>
    <row r="31" spans="1:17" s="2" customFormat="1" ht="15" customHeight="1" x14ac:dyDescent="0.35">
      <c r="A31" s="215"/>
      <c r="B31" s="229"/>
      <c r="C31" s="232"/>
      <c r="D31" s="55" t="s">
        <v>56</v>
      </c>
      <c r="E31" s="51">
        <v>1</v>
      </c>
      <c r="F31" s="51">
        <v>43</v>
      </c>
      <c r="G31" s="24"/>
      <c r="H31" s="24"/>
      <c r="I31" s="24"/>
      <c r="J31" s="24"/>
      <c r="K31" s="24"/>
      <c r="L31" s="24" t="s">
        <v>26</v>
      </c>
      <c r="M31" s="52"/>
      <c r="N31" s="24"/>
      <c r="O31" s="212" t="s">
        <v>27</v>
      </c>
      <c r="P31" s="213"/>
      <c r="Q31" s="23"/>
    </row>
    <row r="32" spans="1:17" s="2" customFormat="1" ht="15" customHeight="1" x14ac:dyDescent="0.35">
      <c r="A32" s="215"/>
      <c r="B32" s="229"/>
      <c r="C32" s="232"/>
      <c r="D32" s="55" t="s">
        <v>57</v>
      </c>
      <c r="E32" s="51">
        <v>52</v>
      </c>
      <c r="F32" s="51">
        <v>1</v>
      </c>
      <c r="G32" s="51"/>
      <c r="H32" s="51" t="s">
        <v>26</v>
      </c>
      <c r="I32" s="24"/>
      <c r="J32" s="24"/>
      <c r="K32" s="24"/>
      <c r="L32" s="24"/>
      <c r="M32" s="188"/>
      <c r="N32" s="24"/>
      <c r="O32" s="212" t="s">
        <v>27</v>
      </c>
      <c r="P32" s="213"/>
      <c r="Q32" s="23"/>
    </row>
    <row r="33" spans="1:17" s="2" customFormat="1" ht="15" customHeight="1" x14ac:dyDescent="0.35">
      <c r="A33" s="215"/>
      <c r="B33" s="229"/>
      <c r="C33" s="232"/>
      <c r="D33" s="55" t="s">
        <v>58</v>
      </c>
      <c r="E33" s="51">
        <v>1</v>
      </c>
      <c r="F33" s="51">
        <v>43</v>
      </c>
      <c r="G33" s="24"/>
      <c r="H33" s="24"/>
      <c r="I33" s="24"/>
      <c r="J33" s="24"/>
      <c r="K33" s="24"/>
      <c r="L33" s="24" t="s">
        <v>26</v>
      </c>
      <c r="M33" s="52"/>
      <c r="N33" s="24"/>
      <c r="O33" s="26"/>
      <c r="P33" s="32">
        <f>E33*F33*ROUND(O33, 2)</f>
        <v>0</v>
      </c>
      <c r="Q33" s="23"/>
    </row>
    <row r="34" spans="1:17" s="2" customFormat="1" ht="15" customHeight="1" x14ac:dyDescent="0.35">
      <c r="A34" s="215"/>
      <c r="B34" s="229"/>
      <c r="C34" s="232"/>
      <c r="D34" s="55" t="s">
        <v>59</v>
      </c>
      <c r="E34" s="51">
        <v>1</v>
      </c>
      <c r="F34" s="51">
        <v>43</v>
      </c>
      <c r="G34" s="24"/>
      <c r="H34" s="24"/>
      <c r="I34" s="24"/>
      <c r="J34" s="24"/>
      <c r="K34" s="24"/>
      <c r="L34" s="24" t="s">
        <v>26</v>
      </c>
      <c r="M34" s="52"/>
      <c r="N34" s="24"/>
      <c r="O34" s="26"/>
      <c r="P34" s="32">
        <f>E34*F34*ROUND(O34, 2)</f>
        <v>0</v>
      </c>
      <c r="Q34" s="23"/>
    </row>
    <row r="35" spans="1:17" s="2" customFormat="1" ht="15" customHeight="1" x14ac:dyDescent="0.35">
      <c r="A35" s="215"/>
      <c r="B35" s="229"/>
      <c r="C35" s="232"/>
      <c r="D35" s="55" t="s">
        <v>43</v>
      </c>
      <c r="E35" s="51">
        <v>1</v>
      </c>
      <c r="F35" s="51">
        <v>43</v>
      </c>
      <c r="G35" s="24"/>
      <c r="H35" s="24"/>
      <c r="I35" s="24"/>
      <c r="J35" s="24"/>
      <c r="K35" s="24"/>
      <c r="L35" s="24" t="s">
        <v>26</v>
      </c>
      <c r="M35" s="52"/>
      <c r="N35" s="24"/>
      <c r="O35" s="26"/>
      <c r="P35" s="32">
        <f>E35*F35*ROUND(O35, 2)</f>
        <v>0</v>
      </c>
      <c r="Q35" s="23"/>
    </row>
    <row r="36" spans="1:17" s="2" customFormat="1" ht="15" customHeight="1" x14ac:dyDescent="0.35">
      <c r="A36" s="215"/>
      <c r="B36" s="229"/>
      <c r="C36" s="232"/>
      <c r="D36" s="55" t="s">
        <v>44</v>
      </c>
      <c r="E36" s="51">
        <v>1</v>
      </c>
      <c r="F36" s="51">
        <v>53</v>
      </c>
      <c r="G36" s="24"/>
      <c r="H36" s="24"/>
      <c r="I36" s="24"/>
      <c r="J36" s="24"/>
      <c r="K36" s="24"/>
      <c r="L36" s="24" t="s">
        <v>26</v>
      </c>
      <c r="M36" s="52"/>
      <c r="N36" s="24"/>
      <c r="O36" s="26"/>
      <c r="P36" s="32">
        <f>E36*F36*ROUND(O36, 2)</f>
        <v>0</v>
      </c>
      <c r="Q36" s="23"/>
    </row>
    <row r="37" spans="1:17" s="2" customFormat="1" x14ac:dyDescent="0.35">
      <c r="A37" s="215"/>
      <c r="B37" s="229"/>
      <c r="C37" s="232"/>
      <c r="D37" s="55" t="s">
        <v>45</v>
      </c>
      <c r="E37" s="51">
        <v>1</v>
      </c>
      <c r="F37" s="51">
        <v>43</v>
      </c>
      <c r="G37" s="24"/>
      <c r="H37" s="24"/>
      <c r="I37" s="24"/>
      <c r="J37" s="24"/>
      <c r="K37" s="24"/>
      <c r="L37" s="24" t="s">
        <v>26</v>
      </c>
      <c r="M37" s="52"/>
      <c r="N37" s="24"/>
      <c r="O37" s="26"/>
      <c r="P37" s="32">
        <f>E37*F37*ROUND(O37, 2)</f>
        <v>0</v>
      </c>
      <c r="Q37" s="23"/>
    </row>
    <row r="38" spans="1:17" s="2" customFormat="1" ht="15" customHeight="1" x14ac:dyDescent="0.35">
      <c r="A38" s="214">
        <v>7</v>
      </c>
      <c r="B38" s="228" t="s">
        <v>60</v>
      </c>
      <c r="C38" s="231" t="s">
        <v>61</v>
      </c>
      <c r="D38" s="61" t="s">
        <v>41</v>
      </c>
      <c r="E38" s="131">
        <v>365</v>
      </c>
      <c r="F38" s="131">
        <v>1</v>
      </c>
      <c r="G38" s="132" t="s">
        <v>26</v>
      </c>
      <c r="H38" s="132"/>
      <c r="I38" s="132"/>
      <c r="J38" s="135"/>
      <c r="K38" s="132"/>
      <c r="L38" s="132"/>
      <c r="M38" s="133"/>
      <c r="N38" s="132"/>
      <c r="O38" s="217" t="s">
        <v>27</v>
      </c>
      <c r="P38" s="218"/>
      <c r="Q38" s="23"/>
    </row>
    <row r="39" spans="1:17" s="2" customFormat="1" ht="15" customHeight="1" x14ac:dyDescent="0.35">
      <c r="A39" s="215"/>
      <c r="B39" s="229"/>
      <c r="C39" s="232"/>
      <c r="D39" s="59" t="s">
        <v>62</v>
      </c>
      <c r="E39" s="51">
        <v>365</v>
      </c>
      <c r="F39" s="51">
        <v>1</v>
      </c>
      <c r="G39" s="24" t="s">
        <v>26</v>
      </c>
      <c r="H39" s="24"/>
      <c r="I39" s="24"/>
      <c r="J39" s="51"/>
      <c r="K39" s="24"/>
      <c r="L39" s="24"/>
      <c r="M39" s="52"/>
      <c r="N39" s="24"/>
      <c r="O39" s="212" t="s">
        <v>27</v>
      </c>
      <c r="P39" s="213"/>
      <c r="Q39" s="23"/>
    </row>
    <row r="40" spans="1:17" s="2" customFormat="1" ht="15" customHeight="1" x14ac:dyDescent="0.35">
      <c r="A40" s="215"/>
      <c r="B40" s="229"/>
      <c r="C40" s="232"/>
      <c r="D40" s="55" t="s">
        <v>63</v>
      </c>
      <c r="E40" s="60">
        <v>36</v>
      </c>
      <c r="F40" s="51">
        <v>1</v>
      </c>
      <c r="G40" s="24"/>
      <c r="H40" s="24"/>
      <c r="I40" s="24" t="s">
        <v>26</v>
      </c>
      <c r="J40" s="51"/>
      <c r="K40" s="24"/>
      <c r="L40" s="24"/>
      <c r="M40" s="52"/>
      <c r="N40" s="24"/>
      <c r="O40" s="212" t="s">
        <v>27</v>
      </c>
      <c r="P40" s="213"/>
      <c r="Q40" s="23"/>
    </row>
    <row r="41" spans="1:17" s="2" customFormat="1" ht="15" customHeight="1" x14ac:dyDescent="0.35">
      <c r="A41" s="215"/>
      <c r="B41" s="229"/>
      <c r="C41" s="232"/>
      <c r="D41" s="61" t="s">
        <v>64</v>
      </c>
      <c r="E41" s="51">
        <v>36</v>
      </c>
      <c r="F41" s="51">
        <v>1</v>
      </c>
      <c r="G41" s="24"/>
      <c r="H41" s="24"/>
      <c r="I41" s="24" t="s">
        <v>26</v>
      </c>
      <c r="J41" s="51"/>
      <c r="K41" s="24"/>
      <c r="L41" s="24"/>
      <c r="M41" s="52"/>
      <c r="N41" s="24"/>
      <c r="O41" s="212" t="s">
        <v>27</v>
      </c>
      <c r="P41" s="213"/>
      <c r="Q41" s="23"/>
    </row>
    <row r="42" spans="1:17" s="2" customFormat="1" ht="15" customHeight="1" x14ac:dyDescent="0.35">
      <c r="A42" s="215"/>
      <c r="B42" s="229"/>
      <c r="C42" s="232"/>
      <c r="D42" s="55" t="s">
        <v>65</v>
      </c>
      <c r="E42" s="51">
        <v>2</v>
      </c>
      <c r="F42" s="51">
        <v>1</v>
      </c>
      <c r="G42" s="24"/>
      <c r="H42" s="24"/>
      <c r="I42" s="24"/>
      <c r="J42" s="24"/>
      <c r="K42" s="24"/>
      <c r="L42" s="24" t="s">
        <v>26</v>
      </c>
      <c r="M42" s="52" t="s">
        <v>26</v>
      </c>
      <c r="N42" s="24"/>
      <c r="O42" s="212" t="s">
        <v>27</v>
      </c>
      <c r="P42" s="213"/>
      <c r="Q42" s="23"/>
    </row>
    <row r="43" spans="1:17" s="2" customFormat="1" ht="15" customHeight="1" x14ac:dyDescent="0.35">
      <c r="A43" s="215"/>
      <c r="B43" s="229"/>
      <c r="C43" s="232"/>
      <c r="D43" s="55" t="s">
        <v>66</v>
      </c>
      <c r="E43" s="51">
        <v>2</v>
      </c>
      <c r="F43" s="51">
        <v>1</v>
      </c>
      <c r="G43" s="24"/>
      <c r="H43" s="24"/>
      <c r="I43" s="24"/>
      <c r="J43" s="24"/>
      <c r="K43" s="24"/>
      <c r="L43" s="24" t="s">
        <v>26</v>
      </c>
      <c r="M43" s="52" t="s">
        <v>26</v>
      </c>
      <c r="N43" s="24"/>
      <c r="O43" s="212" t="s">
        <v>27</v>
      </c>
      <c r="P43" s="213"/>
      <c r="Q43" s="23"/>
    </row>
    <row r="44" spans="1:17" s="2" customFormat="1" ht="15" customHeight="1" x14ac:dyDescent="0.35">
      <c r="A44" s="215"/>
      <c r="B44" s="229"/>
      <c r="C44" s="232"/>
      <c r="D44" s="55" t="s">
        <v>360</v>
      </c>
      <c r="E44" s="51">
        <v>1</v>
      </c>
      <c r="F44" s="51">
        <v>1</v>
      </c>
      <c r="G44" s="24"/>
      <c r="H44" s="24"/>
      <c r="I44" s="24"/>
      <c r="J44" s="24"/>
      <c r="K44" s="24"/>
      <c r="L44" s="24" t="s">
        <v>26</v>
      </c>
      <c r="M44" s="52"/>
      <c r="N44" s="24"/>
      <c r="O44" s="26"/>
      <c r="P44" s="32">
        <f>E44*F44*ROUND(O44, 2)</f>
        <v>0</v>
      </c>
      <c r="Q44" s="23"/>
    </row>
    <row r="45" spans="1:17" s="2" customFormat="1" ht="15" customHeight="1" x14ac:dyDescent="0.35">
      <c r="A45" s="215"/>
      <c r="B45" s="229"/>
      <c r="C45" s="232"/>
      <c r="D45" s="55" t="s">
        <v>361</v>
      </c>
      <c r="E45" s="51">
        <v>1</v>
      </c>
      <c r="F45" s="51">
        <v>1</v>
      </c>
      <c r="G45" s="24"/>
      <c r="H45" s="24"/>
      <c r="I45" s="24"/>
      <c r="J45" s="24"/>
      <c r="K45" s="24"/>
      <c r="L45" s="24" t="s">
        <v>26</v>
      </c>
      <c r="M45" s="52"/>
      <c r="N45" s="24"/>
      <c r="O45" s="26"/>
      <c r="P45" s="32">
        <f>E45*F45*ROUND(O45, 2)</f>
        <v>0</v>
      </c>
      <c r="Q45" s="23"/>
    </row>
    <row r="46" spans="1:17" s="2" customFormat="1" ht="26" x14ac:dyDescent="0.35">
      <c r="A46" s="215"/>
      <c r="B46" s="229"/>
      <c r="C46" s="232"/>
      <c r="D46" s="46" t="s">
        <v>362</v>
      </c>
      <c r="E46" s="51">
        <v>1</v>
      </c>
      <c r="F46" s="51">
        <v>1</v>
      </c>
      <c r="G46" s="24"/>
      <c r="H46" s="24"/>
      <c r="I46" s="24"/>
      <c r="J46" s="24"/>
      <c r="K46" s="24"/>
      <c r="L46" s="24" t="s">
        <v>26</v>
      </c>
      <c r="M46" s="52"/>
      <c r="N46" s="24"/>
      <c r="O46" s="22"/>
      <c r="P46" s="32">
        <f t="shared" ref="P46:P59" si="3">E46*F46*ROUND(O46, 2)</f>
        <v>0</v>
      </c>
      <c r="Q46" s="23"/>
    </row>
    <row r="47" spans="1:17" s="2" customFormat="1" ht="15" customHeight="1" x14ac:dyDescent="0.35">
      <c r="A47" s="215"/>
      <c r="B47" s="229"/>
      <c r="C47" s="232"/>
      <c r="D47" s="55" t="s">
        <v>363</v>
      </c>
      <c r="E47" s="51">
        <v>1</v>
      </c>
      <c r="F47" s="51">
        <v>1</v>
      </c>
      <c r="G47" s="24"/>
      <c r="H47" s="51"/>
      <c r="I47" s="51"/>
      <c r="J47" s="24"/>
      <c r="K47" s="24"/>
      <c r="L47" s="24" t="s">
        <v>26</v>
      </c>
      <c r="M47" s="52"/>
      <c r="N47" s="24"/>
      <c r="O47" s="22"/>
      <c r="P47" s="32">
        <f t="shared" si="3"/>
        <v>0</v>
      </c>
      <c r="Q47" s="23"/>
    </row>
    <row r="48" spans="1:17" s="2" customFormat="1" ht="15" customHeight="1" x14ac:dyDescent="0.35">
      <c r="A48" s="215"/>
      <c r="B48" s="229"/>
      <c r="C48" s="232"/>
      <c r="D48" s="55" t="s">
        <v>364</v>
      </c>
      <c r="E48" s="51">
        <v>1</v>
      </c>
      <c r="F48" s="51">
        <v>1</v>
      </c>
      <c r="G48" s="24"/>
      <c r="H48" s="24"/>
      <c r="I48" s="24"/>
      <c r="J48" s="24"/>
      <c r="K48" s="24"/>
      <c r="L48" s="24" t="s">
        <v>26</v>
      </c>
      <c r="M48" s="52"/>
      <c r="N48" s="24"/>
      <c r="O48" s="26"/>
      <c r="P48" s="32">
        <f t="shared" si="3"/>
        <v>0</v>
      </c>
    </row>
    <row r="49" spans="1:16" s="2" customFormat="1" ht="15" customHeight="1" x14ac:dyDescent="0.35">
      <c r="A49" s="215"/>
      <c r="B49" s="229"/>
      <c r="C49" s="232"/>
      <c r="D49" s="55" t="s">
        <v>365</v>
      </c>
      <c r="E49" s="51">
        <v>0.5</v>
      </c>
      <c r="F49" s="51">
        <v>1</v>
      </c>
      <c r="G49" s="24"/>
      <c r="H49" s="24"/>
      <c r="I49" s="24"/>
      <c r="J49" s="24"/>
      <c r="K49" s="24"/>
      <c r="L49" s="24" t="s">
        <v>26</v>
      </c>
      <c r="M49" s="52"/>
      <c r="N49" s="24"/>
      <c r="O49" s="26"/>
      <c r="P49" s="32">
        <f t="shared" si="3"/>
        <v>0</v>
      </c>
    </row>
    <row r="50" spans="1:16" s="2" customFormat="1" ht="15" customHeight="1" x14ac:dyDescent="0.35">
      <c r="A50" s="215"/>
      <c r="B50" s="229"/>
      <c r="C50" s="232"/>
      <c r="D50" s="55" t="s">
        <v>366</v>
      </c>
      <c r="E50" s="51">
        <v>1</v>
      </c>
      <c r="F50" s="51">
        <v>1</v>
      </c>
      <c r="G50" s="24"/>
      <c r="H50" s="24"/>
      <c r="I50" s="24"/>
      <c r="J50" s="51"/>
      <c r="K50" s="24"/>
      <c r="L50" s="24" t="s">
        <v>26</v>
      </c>
      <c r="M50" s="52"/>
      <c r="N50" s="24"/>
      <c r="O50" s="22"/>
      <c r="P50" s="32">
        <f>E50*F50*ROUND(O50, 2)</f>
        <v>0</v>
      </c>
    </row>
    <row r="51" spans="1:16" s="2" customFormat="1" x14ac:dyDescent="0.35">
      <c r="A51" s="215"/>
      <c r="B51" s="229"/>
      <c r="C51" s="232"/>
      <c r="D51" s="55" t="s">
        <v>367</v>
      </c>
      <c r="E51" s="51">
        <v>1</v>
      </c>
      <c r="F51" s="51">
        <v>1</v>
      </c>
      <c r="G51" s="24"/>
      <c r="H51" s="24"/>
      <c r="I51" s="24"/>
      <c r="J51" s="24"/>
      <c r="K51" s="24"/>
      <c r="L51" s="24" t="s">
        <v>26</v>
      </c>
      <c r="M51" s="52"/>
      <c r="N51" s="24"/>
      <c r="O51" s="22"/>
      <c r="P51" s="32">
        <f t="shared" si="3"/>
        <v>0</v>
      </c>
    </row>
    <row r="52" spans="1:16" s="2" customFormat="1" ht="15" customHeight="1" x14ac:dyDescent="0.35">
      <c r="A52" s="215"/>
      <c r="B52" s="229"/>
      <c r="C52" s="232"/>
      <c r="D52" s="55" t="s">
        <v>368</v>
      </c>
      <c r="E52" s="51">
        <v>1</v>
      </c>
      <c r="F52" s="51">
        <v>1</v>
      </c>
      <c r="G52" s="24"/>
      <c r="H52" s="51"/>
      <c r="I52" s="51"/>
      <c r="J52" s="24"/>
      <c r="K52" s="24"/>
      <c r="L52" s="24" t="s">
        <v>26</v>
      </c>
      <c r="M52" s="52"/>
      <c r="N52" s="24"/>
      <c r="O52" s="22"/>
      <c r="P52" s="32">
        <f t="shared" si="3"/>
        <v>0</v>
      </c>
    </row>
    <row r="53" spans="1:16" s="2" customFormat="1" ht="15" customHeight="1" x14ac:dyDescent="0.35">
      <c r="A53" s="215"/>
      <c r="B53" s="229"/>
      <c r="C53" s="232"/>
      <c r="D53" s="55" t="s">
        <v>369</v>
      </c>
      <c r="E53" s="51">
        <v>1</v>
      </c>
      <c r="F53" s="51">
        <v>1</v>
      </c>
      <c r="G53" s="24"/>
      <c r="H53" s="24"/>
      <c r="I53" s="24"/>
      <c r="J53" s="24"/>
      <c r="K53" s="24"/>
      <c r="L53" s="24" t="s">
        <v>26</v>
      </c>
      <c r="M53" s="52"/>
      <c r="N53" s="24"/>
      <c r="O53" s="22"/>
      <c r="P53" s="32">
        <f t="shared" si="3"/>
        <v>0</v>
      </c>
    </row>
    <row r="54" spans="1:16" s="2" customFormat="1" ht="15" customHeight="1" x14ac:dyDescent="0.35">
      <c r="A54" s="215"/>
      <c r="B54" s="229"/>
      <c r="C54" s="232"/>
      <c r="D54" s="55" t="s">
        <v>370</v>
      </c>
      <c r="E54" s="51">
        <v>1</v>
      </c>
      <c r="F54" s="51">
        <v>1</v>
      </c>
      <c r="G54" s="24"/>
      <c r="H54" s="24"/>
      <c r="I54" s="24"/>
      <c r="J54" s="24"/>
      <c r="K54" s="24"/>
      <c r="L54" s="24" t="s">
        <v>26</v>
      </c>
      <c r="M54" s="52"/>
      <c r="N54" s="24"/>
      <c r="O54" s="22"/>
      <c r="P54" s="32">
        <f t="shared" si="3"/>
        <v>0</v>
      </c>
    </row>
    <row r="55" spans="1:16" s="2" customFormat="1" ht="15" customHeight="1" x14ac:dyDescent="0.35">
      <c r="A55" s="215"/>
      <c r="B55" s="229"/>
      <c r="C55" s="232"/>
      <c r="D55" s="55" t="s">
        <v>371</v>
      </c>
      <c r="E55" s="51">
        <v>1</v>
      </c>
      <c r="F55" s="51">
        <v>1</v>
      </c>
      <c r="G55" s="24"/>
      <c r="H55" s="24"/>
      <c r="I55" s="24"/>
      <c r="J55" s="24"/>
      <c r="K55" s="24"/>
      <c r="L55" s="24" t="s">
        <v>26</v>
      </c>
      <c r="M55" s="52"/>
      <c r="N55" s="24"/>
      <c r="O55" s="22"/>
      <c r="P55" s="32">
        <f t="shared" si="3"/>
        <v>0</v>
      </c>
    </row>
    <row r="56" spans="1:16" s="2" customFormat="1" ht="15" customHeight="1" x14ac:dyDescent="0.35">
      <c r="A56" s="215"/>
      <c r="B56" s="229"/>
      <c r="C56" s="232"/>
      <c r="D56" s="55" t="s">
        <v>372</v>
      </c>
      <c r="E56" s="51">
        <v>1</v>
      </c>
      <c r="F56" s="51">
        <v>1</v>
      </c>
      <c r="G56" s="24"/>
      <c r="H56" s="24"/>
      <c r="I56" s="24"/>
      <c r="J56" s="24"/>
      <c r="K56" s="24"/>
      <c r="L56" s="24" t="s">
        <v>26</v>
      </c>
      <c r="M56" s="52"/>
      <c r="N56" s="24"/>
      <c r="O56" s="22"/>
      <c r="P56" s="32">
        <f t="shared" si="3"/>
        <v>0</v>
      </c>
    </row>
    <row r="57" spans="1:16" s="2" customFormat="1" ht="15" customHeight="1" x14ac:dyDescent="0.35">
      <c r="A57" s="215"/>
      <c r="B57" s="229"/>
      <c r="C57" s="232"/>
      <c r="D57" s="55" t="s">
        <v>373</v>
      </c>
      <c r="E57" s="51">
        <v>1</v>
      </c>
      <c r="F57" s="51">
        <v>1</v>
      </c>
      <c r="G57" s="24"/>
      <c r="H57" s="51"/>
      <c r="I57" s="51"/>
      <c r="J57" s="24"/>
      <c r="K57" s="24"/>
      <c r="L57" s="24" t="s">
        <v>26</v>
      </c>
      <c r="M57" s="52"/>
      <c r="N57" s="24"/>
      <c r="O57" s="22"/>
      <c r="P57" s="32">
        <f t="shared" si="3"/>
        <v>0</v>
      </c>
    </row>
    <row r="58" spans="1:16" s="2" customFormat="1" ht="15" customHeight="1" x14ac:dyDescent="0.35">
      <c r="A58" s="215"/>
      <c r="B58" s="229"/>
      <c r="C58" s="232"/>
      <c r="D58" s="55" t="s">
        <v>374</v>
      </c>
      <c r="E58" s="51">
        <v>1</v>
      </c>
      <c r="F58" s="51">
        <v>1</v>
      </c>
      <c r="G58" s="24"/>
      <c r="H58" s="24"/>
      <c r="I58" s="24"/>
      <c r="J58" s="24"/>
      <c r="K58" s="24"/>
      <c r="L58" s="24" t="s">
        <v>26</v>
      </c>
      <c r="M58" s="52"/>
      <c r="N58" s="24"/>
      <c r="O58" s="22"/>
      <c r="P58" s="32">
        <f t="shared" si="3"/>
        <v>0</v>
      </c>
    </row>
    <row r="59" spans="1:16" s="2" customFormat="1" ht="15" customHeight="1" x14ac:dyDescent="0.35">
      <c r="A59" s="215"/>
      <c r="B59" s="229"/>
      <c r="C59" s="232"/>
      <c r="D59" s="55" t="s">
        <v>375</v>
      </c>
      <c r="E59" s="51">
        <v>1</v>
      </c>
      <c r="F59" s="51">
        <v>1</v>
      </c>
      <c r="G59" s="24"/>
      <c r="H59" s="24"/>
      <c r="I59" s="24"/>
      <c r="J59" s="24"/>
      <c r="K59" s="24"/>
      <c r="L59" s="24" t="s">
        <v>26</v>
      </c>
      <c r="M59" s="52"/>
      <c r="N59" s="24"/>
      <c r="O59" s="22"/>
      <c r="P59" s="32">
        <f t="shared" si="3"/>
        <v>0</v>
      </c>
    </row>
    <row r="60" spans="1:16" s="2" customFormat="1" ht="15" customHeight="1" x14ac:dyDescent="0.35">
      <c r="A60" s="215"/>
      <c r="B60" s="229"/>
      <c r="C60" s="232"/>
      <c r="D60" s="55" t="s">
        <v>376</v>
      </c>
      <c r="E60" s="51">
        <v>1</v>
      </c>
      <c r="F60" s="51">
        <v>1</v>
      </c>
      <c r="G60" s="24"/>
      <c r="H60" s="24"/>
      <c r="I60" s="24"/>
      <c r="J60" s="24"/>
      <c r="K60" s="24"/>
      <c r="L60" s="24" t="s">
        <v>26</v>
      </c>
      <c r="M60" s="52"/>
      <c r="N60" s="24"/>
      <c r="O60" s="22"/>
      <c r="P60" s="32">
        <f>E60*F60*ROUND(O60, 2)</f>
        <v>0</v>
      </c>
    </row>
    <row r="61" spans="1:16" s="2" customFormat="1" ht="15" customHeight="1" x14ac:dyDescent="0.35">
      <c r="A61" s="216"/>
      <c r="B61" s="230"/>
      <c r="C61" s="233"/>
      <c r="D61" s="59" t="s">
        <v>377</v>
      </c>
      <c r="E61" s="63">
        <v>1</v>
      </c>
      <c r="F61" s="63">
        <v>1</v>
      </c>
      <c r="G61" s="25"/>
      <c r="H61" s="63"/>
      <c r="I61" s="63"/>
      <c r="J61" s="25"/>
      <c r="K61" s="25"/>
      <c r="L61" s="25" t="s">
        <v>26</v>
      </c>
      <c r="M61" s="64"/>
      <c r="N61" s="25"/>
      <c r="O61" s="22"/>
      <c r="P61" s="35">
        <f>E61*F61*ROUND(O61, 2)</f>
        <v>0</v>
      </c>
    </row>
    <row r="62" spans="1:16" s="2" customFormat="1" ht="15" customHeight="1" x14ac:dyDescent="0.35">
      <c r="A62" s="215">
        <v>8</v>
      </c>
      <c r="B62" s="229" t="s">
        <v>31</v>
      </c>
      <c r="C62" s="232" t="s">
        <v>67</v>
      </c>
      <c r="D62" s="55" t="s">
        <v>41</v>
      </c>
      <c r="E62" s="51">
        <v>365</v>
      </c>
      <c r="F62" s="51">
        <v>1</v>
      </c>
      <c r="G62" s="24" t="s">
        <v>26</v>
      </c>
      <c r="H62" s="138"/>
      <c r="I62" s="138"/>
      <c r="J62" s="24"/>
      <c r="K62" s="24"/>
      <c r="L62" s="24"/>
      <c r="M62" s="52"/>
      <c r="N62" s="24"/>
      <c r="O62" s="212" t="s">
        <v>27</v>
      </c>
      <c r="P62" s="213"/>
    </row>
    <row r="63" spans="1:16" s="2" customFormat="1" ht="15" customHeight="1" x14ac:dyDescent="0.3">
      <c r="A63" s="215"/>
      <c r="B63" s="229"/>
      <c r="C63" s="232"/>
      <c r="D63" s="57" t="s">
        <v>68</v>
      </c>
      <c r="E63" s="51">
        <v>365</v>
      </c>
      <c r="F63" s="51">
        <v>1</v>
      </c>
      <c r="G63" s="24" t="s">
        <v>26</v>
      </c>
      <c r="H63" s="24"/>
      <c r="I63" s="24"/>
      <c r="J63" s="24"/>
      <c r="K63" s="24"/>
      <c r="L63" s="24"/>
      <c r="M63" s="52"/>
      <c r="N63" s="24"/>
      <c r="O63" s="212" t="s">
        <v>27</v>
      </c>
      <c r="P63" s="213"/>
    </row>
    <row r="64" spans="1:16" s="2" customFormat="1" ht="15" customHeight="1" x14ac:dyDescent="0.3">
      <c r="A64" s="215"/>
      <c r="B64" s="229"/>
      <c r="C64" s="232"/>
      <c r="D64" s="57" t="s">
        <v>69</v>
      </c>
      <c r="E64" s="51">
        <v>2</v>
      </c>
      <c r="F64" s="51">
        <v>1</v>
      </c>
      <c r="G64" s="24"/>
      <c r="H64" s="24"/>
      <c r="I64" s="24"/>
      <c r="J64" s="24"/>
      <c r="K64" s="24"/>
      <c r="L64" s="24" t="s">
        <v>26</v>
      </c>
      <c r="M64" s="52" t="s">
        <v>26</v>
      </c>
      <c r="N64" s="24"/>
      <c r="O64" s="212" t="s">
        <v>27</v>
      </c>
      <c r="P64" s="213"/>
    </row>
    <row r="65" spans="1:17" s="2" customFormat="1" ht="15" customHeight="1" x14ac:dyDescent="0.3">
      <c r="A65" s="215"/>
      <c r="B65" s="229"/>
      <c r="C65" s="232"/>
      <c r="D65" s="57" t="s">
        <v>70</v>
      </c>
      <c r="E65" s="51">
        <v>1</v>
      </c>
      <c r="F65" s="51">
        <v>1</v>
      </c>
      <c r="G65" s="24"/>
      <c r="H65" s="24"/>
      <c r="I65" s="24"/>
      <c r="J65" s="24"/>
      <c r="K65" s="24"/>
      <c r="L65" s="24" t="s">
        <v>26</v>
      </c>
      <c r="M65" s="52"/>
      <c r="N65" s="24"/>
      <c r="O65" s="22"/>
      <c r="P65" s="32">
        <f>E65*F65*ROUND(O65, 2)</f>
        <v>0</v>
      </c>
    </row>
    <row r="66" spans="1:17" s="2" customFormat="1" ht="15" customHeight="1" x14ac:dyDescent="0.35">
      <c r="A66" s="214">
        <v>9</v>
      </c>
      <c r="B66" s="228" t="s">
        <v>4</v>
      </c>
      <c r="C66" s="231" t="s">
        <v>71</v>
      </c>
      <c r="D66" s="61" t="s">
        <v>72</v>
      </c>
      <c r="E66" s="131">
        <v>365</v>
      </c>
      <c r="F66" s="131">
        <v>6</v>
      </c>
      <c r="G66" s="132" t="s">
        <v>26</v>
      </c>
      <c r="H66" s="132"/>
      <c r="I66" s="132"/>
      <c r="J66" s="132" t="s">
        <v>26</v>
      </c>
      <c r="K66" s="132"/>
      <c r="L66" s="132"/>
      <c r="M66" s="133"/>
      <c r="N66" s="132"/>
      <c r="O66" s="136"/>
      <c r="P66" s="137">
        <f>E66*F66*ROUND(O66, 2)</f>
        <v>0</v>
      </c>
    </row>
    <row r="67" spans="1:17" s="2" customFormat="1" ht="15" customHeight="1" x14ac:dyDescent="0.3">
      <c r="A67" s="216"/>
      <c r="B67" s="230"/>
      <c r="C67" s="233"/>
      <c r="D67" s="62" t="s">
        <v>73</v>
      </c>
      <c r="E67" s="63">
        <v>1</v>
      </c>
      <c r="F67" s="63">
        <v>8</v>
      </c>
      <c r="G67" s="25"/>
      <c r="H67" s="25"/>
      <c r="I67" s="25"/>
      <c r="J67" s="25"/>
      <c r="K67" s="25"/>
      <c r="L67" s="25" t="s">
        <v>26</v>
      </c>
      <c r="M67" s="64"/>
      <c r="N67" s="25"/>
      <c r="O67" s="37"/>
      <c r="P67" s="35">
        <f>E67*F67*ROUND(O67, 2)</f>
        <v>0</v>
      </c>
    </row>
    <row r="68" spans="1:17" s="2" customFormat="1" ht="15" customHeight="1" x14ac:dyDescent="0.35">
      <c r="A68" s="215">
        <v>10</v>
      </c>
      <c r="B68" s="229" t="s">
        <v>74</v>
      </c>
      <c r="C68" s="232" t="s">
        <v>75</v>
      </c>
      <c r="D68" s="55" t="s">
        <v>76</v>
      </c>
      <c r="E68" s="51">
        <v>1</v>
      </c>
      <c r="F68" s="84">
        <v>1</v>
      </c>
      <c r="G68" s="24"/>
      <c r="H68" s="24"/>
      <c r="I68" s="24"/>
      <c r="J68" s="24"/>
      <c r="K68" s="24"/>
      <c r="L68" s="24" t="s">
        <v>26</v>
      </c>
      <c r="M68" s="52"/>
      <c r="N68" s="24"/>
      <c r="O68" s="212" t="s">
        <v>27</v>
      </c>
      <c r="P68" s="213"/>
    </row>
    <row r="69" spans="1:17" s="2" customFormat="1" ht="15" customHeight="1" x14ac:dyDescent="0.3">
      <c r="A69" s="215"/>
      <c r="B69" s="229"/>
      <c r="C69" s="232"/>
      <c r="D69" s="57" t="s">
        <v>44</v>
      </c>
      <c r="E69" s="51">
        <v>1</v>
      </c>
      <c r="F69" s="84">
        <v>1</v>
      </c>
      <c r="G69" s="24"/>
      <c r="H69" s="24"/>
      <c r="I69" s="24"/>
      <c r="J69" s="24"/>
      <c r="K69" s="24"/>
      <c r="L69" s="24" t="s">
        <v>26</v>
      </c>
      <c r="M69" s="52"/>
      <c r="N69" s="24"/>
      <c r="O69" s="212" t="s">
        <v>27</v>
      </c>
      <c r="P69" s="213"/>
    </row>
    <row r="70" spans="1:17" s="2" customFormat="1" ht="15" customHeight="1" x14ac:dyDescent="0.3">
      <c r="A70" s="215"/>
      <c r="B70" s="229"/>
      <c r="C70" s="232"/>
      <c r="D70" s="57" t="s">
        <v>77</v>
      </c>
      <c r="E70" s="51">
        <v>1</v>
      </c>
      <c r="F70" s="84">
        <v>1</v>
      </c>
      <c r="G70" s="24"/>
      <c r="H70" s="24"/>
      <c r="I70" s="24"/>
      <c r="J70" s="24"/>
      <c r="K70" s="24"/>
      <c r="L70" s="24" t="s">
        <v>26</v>
      </c>
      <c r="M70" s="52"/>
      <c r="N70" s="24"/>
      <c r="O70" s="212" t="s">
        <v>27</v>
      </c>
      <c r="P70" s="213"/>
    </row>
    <row r="71" spans="1:17" s="2" customFormat="1" ht="15" customHeight="1" x14ac:dyDescent="0.35">
      <c r="A71" s="214">
        <v>11</v>
      </c>
      <c r="B71" s="219" t="s">
        <v>412</v>
      </c>
      <c r="C71" s="222" t="s">
        <v>78</v>
      </c>
      <c r="D71" s="61" t="s">
        <v>172</v>
      </c>
      <c r="E71" s="131">
        <v>365</v>
      </c>
      <c r="F71" s="131">
        <v>4</v>
      </c>
      <c r="G71" s="132" t="s">
        <v>26</v>
      </c>
      <c r="H71" s="132"/>
      <c r="I71" s="132"/>
      <c r="J71" s="132"/>
      <c r="K71" s="132"/>
      <c r="L71" s="132"/>
      <c r="M71" s="133"/>
      <c r="N71" s="132"/>
      <c r="O71" s="217" t="s">
        <v>27</v>
      </c>
      <c r="P71" s="218"/>
      <c r="Q71" s="23"/>
    </row>
    <row r="72" spans="1:17" s="2" customFormat="1" ht="15" customHeight="1" x14ac:dyDescent="0.35">
      <c r="A72" s="215"/>
      <c r="B72" s="220"/>
      <c r="C72" s="223"/>
      <c r="D72" s="55" t="s">
        <v>308</v>
      </c>
      <c r="E72" s="51">
        <v>1</v>
      </c>
      <c r="F72" s="51">
        <v>2</v>
      </c>
      <c r="G72" s="24"/>
      <c r="H72" s="24"/>
      <c r="I72" s="24"/>
      <c r="J72" s="24"/>
      <c r="K72" s="24"/>
      <c r="L72" s="24" t="s">
        <v>26</v>
      </c>
      <c r="M72" s="52"/>
      <c r="N72" s="24"/>
      <c r="O72" s="26"/>
      <c r="P72" s="32">
        <f t="shared" ref="P72:P91" si="4">E72*F72*ROUND(O72, 2)</f>
        <v>0</v>
      </c>
      <c r="Q72" s="23"/>
    </row>
    <row r="73" spans="1:17" s="2" customFormat="1" ht="15" customHeight="1" x14ac:dyDescent="0.35">
      <c r="A73" s="215"/>
      <c r="B73" s="220"/>
      <c r="C73" s="223"/>
      <c r="D73" s="55" t="s">
        <v>79</v>
      </c>
      <c r="E73" s="51">
        <v>2</v>
      </c>
      <c r="F73" s="51">
        <v>4</v>
      </c>
      <c r="G73" s="24"/>
      <c r="H73" s="24"/>
      <c r="I73" s="24"/>
      <c r="J73" s="24"/>
      <c r="K73" s="24"/>
      <c r="L73" s="24" t="s">
        <v>26</v>
      </c>
      <c r="M73" s="52" t="s">
        <v>26</v>
      </c>
      <c r="N73" s="24"/>
      <c r="O73" s="26"/>
      <c r="P73" s="32">
        <f t="shared" si="4"/>
        <v>0</v>
      </c>
      <c r="Q73" s="23"/>
    </row>
    <row r="74" spans="1:17" s="2" customFormat="1" ht="15" customHeight="1" x14ac:dyDescent="0.35">
      <c r="A74" s="215"/>
      <c r="B74" s="220"/>
      <c r="C74" s="223"/>
      <c r="D74" s="55" t="s">
        <v>80</v>
      </c>
      <c r="E74" s="51">
        <v>2</v>
      </c>
      <c r="F74" s="51">
        <v>4</v>
      </c>
      <c r="G74" s="24"/>
      <c r="H74" s="24"/>
      <c r="I74" s="24"/>
      <c r="J74" s="24"/>
      <c r="K74" s="24"/>
      <c r="L74" s="24" t="s">
        <v>26</v>
      </c>
      <c r="M74" s="52" t="s">
        <v>26</v>
      </c>
      <c r="N74" s="24"/>
      <c r="O74" s="26"/>
      <c r="P74" s="32">
        <f t="shared" si="4"/>
        <v>0</v>
      </c>
      <c r="Q74" s="23"/>
    </row>
    <row r="75" spans="1:17" s="2" customFormat="1" ht="15" customHeight="1" x14ac:dyDescent="0.35">
      <c r="A75" s="215"/>
      <c r="B75" s="220"/>
      <c r="C75" s="223"/>
      <c r="D75" s="55" t="s">
        <v>81</v>
      </c>
      <c r="E75" s="51">
        <v>2</v>
      </c>
      <c r="F75" s="51">
        <v>4</v>
      </c>
      <c r="G75" s="24"/>
      <c r="H75" s="24"/>
      <c r="I75" s="24"/>
      <c r="J75" s="24"/>
      <c r="K75" s="24"/>
      <c r="L75" s="24" t="s">
        <v>26</v>
      </c>
      <c r="M75" s="52" t="s">
        <v>26</v>
      </c>
      <c r="N75" s="24"/>
      <c r="O75" s="225" t="s">
        <v>27</v>
      </c>
      <c r="P75" s="226"/>
      <c r="Q75" s="23"/>
    </row>
    <row r="76" spans="1:17" s="2" customFormat="1" ht="15" customHeight="1" x14ac:dyDescent="0.35">
      <c r="A76" s="215"/>
      <c r="B76" s="220"/>
      <c r="C76" s="223"/>
      <c r="D76" s="55" t="s">
        <v>309</v>
      </c>
      <c r="E76" s="51">
        <v>1</v>
      </c>
      <c r="F76" s="51">
        <v>4</v>
      </c>
      <c r="G76" s="24"/>
      <c r="H76" s="24"/>
      <c r="I76" s="24"/>
      <c r="J76" s="24"/>
      <c r="K76" s="24"/>
      <c r="L76" s="24" t="s">
        <v>26</v>
      </c>
      <c r="M76" s="52"/>
      <c r="N76" s="24"/>
      <c r="O76" s="26"/>
      <c r="P76" s="32">
        <f t="shared" si="4"/>
        <v>0</v>
      </c>
      <c r="Q76" s="23"/>
    </row>
    <row r="77" spans="1:17" s="2" customFormat="1" ht="15" customHeight="1" x14ac:dyDescent="0.35">
      <c r="A77" s="215"/>
      <c r="B77" s="220"/>
      <c r="C77" s="223"/>
      <c r="D77" s="55" t="s">
        <v>310</v>
      </c>
      <c r="E77" s="51">
        <v>1</v>
      </c>
      <c r="F77" s="51">
        <v>4</v>
      </c>
      <c r="G77" s="24"/>
      <c r="H77" s="24"/>
      <c r="I77" s="24"/>
      <c r="J77" s="24"/>
      <c r="K77" s="24"/>
      <c r="L77" s="24" t="s">
        <v>26</v>
      </c>
      <c r="M77" s="52"/>
      <c r="N77" s="24"/>
      <c r="O77" s="26"/>
      <c r="P77" s="32">
        <f t="shared" si="4"/>
        <v>0</v>
      </c>
      <c r="Q77" s="23"/>
    </row>
    <row r="78" spans="1:17" s="2" customFormat="1" ht="15" customHeight="1" x14ac:dyDescent="0.35">
      <c r="A78" s="215"/>
      <c r="B78" s="220"/>
      <c r="C78" s="223"/>
      <c r="D78" s="55" t="s">
        <v>82</v>
      </c>
      <c r="E78" s="51">
        <v>2</v>
      </c>
      <c r="F78" s="51">
        <v>4</v>
      </c>
      <c r="G78" s="24"/>
      <c r="H78" s="24"/>
      <c r="I78" s="24"/>
      <c r="J78" s="24"/>
      <c r="K78" s="24"/>
      <c r="L78" s="24" t="s">
        <v>26</v>
      </c>
      <c r="M78" s="52" t="s">
        <v>26</v>
      </c>
      <c r="N78" s="24"/>
      <c r="O78" s="26"/>
      <c r="P78" s="32">
        <f t="shared" si="4"/>
        <v>0</v>
      </c>
      <c r="Q78" s="23"/>
    </row>
    <row r="79" spans="1:17" s="2" customFormat="1" ht="15" customHeight="1" x14ac:dyDescent="0.35">
      <c r="A79" s="215"/>
      <c r="B79" s="220"/>
      <c r="C79" s="223"/>
      <c r="D79" s="55" t="s">
        <v>83</v>
      </c>
      <c r="E79" s="51">
        <v>2</v>
      </c>
      <c r="F79" s="51">
        <v>4</v>
      </c>
      <c r="G79" s="24"/>
      <c r="H79" s="24"/>
      <c r="I79" s="24"/>
      <c r="J79" s="24"/>
      <c r="K79" s="24"/>
      <c r="L79" s="24" t="s">
        <v>26</v>
      </c>
      <c r="M79" s="52" t="s">
        <v>26</v>
      </c>
      <c r="N79" s="24"/>
      <c r="O79" s="26"/>
      <c r="P79" s="32">
        <f t="shared" si="4"/>
        <v>0</v>
      </c>
      <c r="Q79" s="23"/>
    </row>
    <row r="80" spans="1:17" s="2" customFormat="1" ht="15" customHeight="1" x14ac:dyDescent="0.35">
      <c r="A80" s="215"/>
      <c r="B80" s="220"/>
      <c r="C80" s="223"/>
      <c r="D80" s="55" t="s">
        <v>84</v>
      </c>
      <c r="E80" s="51">
        <v>1</v>
      </c>
      <c r="F80" s="51">
        <v>4</v>
      </c>
      <c r="G80" s="24"/>
      <c r="H80" s="24"/>
      <c r="I80" s="24"/>
      <c r="J80" s="24"/>
      <c r="K80" s="24"/>
      <c r="L80" s="24" t="s">
        <v>26</v>
      </c>
      <c r="M80" s="52"/>
      <c r="N80" s="24"/>
      <c r="O80" s="26"/>
      <c r="P80" s="32">
        <f t="shared" si="4"/>
        <v>0</v>
      </c>
      <c r="Q80" s="23"/>
    </row>
    <row r="81" spans="1:17" s="2" customFormat="1" ht="15" customHeight="1" x14ac:dyDescent="0.35">
      <c r="A81" s="215"/>
      <c r="B81" s="220"/>
      <c r="C81" s="223"/>
      <c r="D81" s="55" t="s">
        <v>85</v>
      </c>
      <c r="E81" s="51">
        <v>1</v>
      </c>
      <c r="F81" s="51">
        <v>4</v>
      </c>
      <c r="G81" s="24"/>
      <c r="H81" s="24"/>
      <c r="I81" s="24"/>
      <c r="J81" s="24"/>
      <c r="K81" s="24"/>
      <c r="L81" s="24" t="s">
        <v>26</v>
      </c>
      <c r="M81" s="52"/>
      <c r="N81" s="24"/>
      <c r="O81" s="26"/>
      <c r="P81" s="32">
        <f t="shared" si="4"/>
        <v>0</v>
      </c>
      <c r="Q81" s="23"/>
    </row>
    <row r="82" spans="1:17" s="2" customFormat="1" ht="15" customHeight="1" x14ac:dyDescent="0.35">
      <c r="A82" s="215"/>
      <c r="B82" s="220"/>
      <c r="C82" s="223"/>
      <c r="D82" s="55" t="s">
        <v>86</v>
      </c>
      <c r="E82" s="51">
        <v>1</v>
      </c>
      <c r="F82" s="51">
        <v>4</v>
      </c>
      <c r="G82" s="24"/>
      <c r="H82" s="24"/>
      <c r="I82" s="24"/>
      <c r="J82" s="24"/>
      <c r="K82" s="24"/>
      <c r="L82" s="24" t="s">
        <v>26</v>
      </c>
      <c r="M82" s="52"/>
      <c r="N82" s="24"/>
      <c r="O82" s="26"/>
      <c r="P82" s="32">
        <f t="shared" si="4"/>
        <v>0</v>
      </c>
      <c r="Q82" s="23"/>
    </row>
    <row r="83" spans="1:17" s="2" customFormat="1" ht="15" customHeight="1" x14ac:dyDescent="0.35">
      <c r="A83" s="215"/>
      <c r="B83" s="220"/>
      <c r="C83" s="223"/>
      <c r="D83" s="55" t="s">
        <v>311</v>
      </c>
      <c r="E83" s="51">
        <v>1</v>
      </c>
      <c r="F83" s="51">
        <v>4</v>
      </c>
      <c r="G83" s="24"/>
      <c r="H83" s="24"/>
      <c r="I83" s="24"/>
      <c r="J83" s="24"/>
      <c r="K83" s="24"/>
      <c r="L83" s="24" t="s">
        <v>26</v>
      </c>
      <c r="M83" s="52"/>
      <c r="N83" s="24"/>
      <c r="O83" s="26"/>
      <c r="P83" s="32">
        <f t="shared" si="4"/>
        <v>0</v>
      </c>
      <c r="Q83" s="23"/>
    </row>
    <row r="84" spans="1:17" s="2" customFormat="1" ht="15" customHeight="1" x14ac:dyDescent="0.35">
      <c r="A84" s="215"/>
      <c r="B84" s="220"/>
      <c r="C84" s="223"/>
      <c r="D84" s="55" t="s">
        <v>312</v>
      </c>
      <c r="E84" s="51">
        <v>1</v>
      </c>
      <c r="F84" s="51">
        <v>4</v>
      </c>
      <c r="G84" s="24"/>
      <c r="H84" s="24"/>
      <c r="I84" s="24"/>
      <c r="J84" s="24"/>
      <c r="K84" s="24"/>
      <c r="L84" s="24" t="s">
        <v>26</v>
      </c>
      <c r="M84" s="52"/>
      <c r="N84" s="24"/>
      <c r="O84" s="26"/>
      <c r="P84" s="32">
        <f t="shared" si="4"/>
        <v>0</v>
      </c>
      <c r="Q84" s="23"/>
    </row>
    <row r="85" spans="1:17" s="2" customFormat="1" ht="15" customHeight="1" x14ac:dyDescent="0.35">
      <c r="A85" s="215"/>
      <c r="B85" s="220"/>
      <c r="C85" s="223"/>
      <c r="D85" s="55" t="s">
        <v>313</v>
      </c>
      <c r="E85" s="51">
        <v>1</v>
      </c>
      <c r="F85" s="51">
        <v>4</v>
      </c>
      <c r="G85" s="24"/>
      <c r="H85" s="24"/>
      <c r="I85" s="24"/>
      <c r="J85" s="24"/>
      <c r="K85" s="24"/>
      <c r="L85" s="24" t="s">
        <v>26</v>
      </c>
      <c r="M85" s="52"/>
      <c r="N85" s="24"/>
      <c r="O85" s="26"/>
      <c r="P85" s="32">
        <f t="shared" si="4"/>
        <v>0</v>
      </c>
      <c r="Q85" s="23"/>
    </row>
    <row r="86" spans="1:17" s="2" customFormat="1" ht="15" customHeight="1" x14ac:dyDescent="0.35">
      <c r="A86" s="215"/>
      <c r="B86" s="220"/>
      <c r="C86" s="223"/>
      <c r="D86" s="55" t="s">
        <v>314</v>
      </c>
      <c r="E86" s="51">
        <v>1</v>
      </c>
      <c r="F86" s="51">
        <v>4</v>
      </c>
      <c r="G86" s="24"/>
      <c r="H86" s="24"/>
      <c r="I86" s="24"/>
      <c r="J86" s="24"/>
      <c r="K86" s="24"/>
      <c r="L86" s="24" t="s">
        <v>26</v>
      </c>
      <c r="M86" s="52"/>
      <c r="N86" s="24"/>
      <c r="O86" s="26"/>
      <c r="P86" s="32">
        <f t="shared" si="4"/>
        <v>0</v>
      </c>
      <c r="Q86" s="23"/>
    </row>
    <row r="87" spans="1:17" s="2" customFormat="1" ht="15" customHeight="1" x14ac:dyDescent="0.35">
      <c r="A87" s="215"/>
      <c r="B87" s="220"/>
      <c r="C87" s="223"/>
      <c r="D87" s="55" t="s">
        <v>315</v>
      </c>
      <c r="E87" s="51">
        <v>2</v>
      </c>
      <c r="F87" s="51">
        <v>4</v>
      </c>
      <c r="G87" s="24"/>
      <c r="H87" s="24"/>
      <c r="I87" s="24"/>
      <c r="J87" s="24"/>
      <c r="K87" s="24"/>
      <c r="L87" s="24" t="s">
        <v>26</v>
      </c>
      <c r="M87" s="52" t="s">
        <v>26</v>
      </c>
      <c r="N87" s="24"/>
      <c r="O87" s="26"/>
      <c r="P87" s="32">
        <f t="shared" si="4"/>
        <v>0</v>
      </c>
      <c r="Q87" s="23"/>
    </row>
    <row r="88" spans="1:17" s="2" customFormat="1" ht="15" customHeight="1" x14ac:dyDescent="0.35">
      <c r="A88" s="215"/>
      <c r="B88" s="220"/>
      <c r="C88" s="223"/>
      <c r="D88" s="55" t="s">
        <v>316</v>
      </c>
      <c r="E88" s="51">
        <v>2</v>
      </c>
      <c r="F88" s="51">
        <v>4</v>
      </c>
      <c r="G88" s="24"/>
      <c r="H88" s="24"/>
      <c r="I88" s="24"/>
      <c r="J88" s="24"/>
      <c r="K88" s="24"/>
      <c r="L88" s="24" t="s">
        <v>26</v>
      </c>
      <c r="M88" s="52" t="s">
        <v>26</v>
      </c>
      <c r="N88" s="24"/>
      <c r="O88" s="225" t="s">
        <v>27</v>
      </c>
      <c r="P88" s="226"/>
      <c r="Q88" s="23"/>
    </row>
    <row r="89" spans="1:17" s="2" customFormat="1" ht="15" customHeight="1" x14ac:dyDescent="0.35">
      <c r="A89" s="215"/>
      <c r="B89" s="220"/>
      <c r="C89" s="223"/>
      <c r="D89" s="55" t="s">
        <v>317</v>
      </c>
      <c r="E89" s="51">
        <v>2</v>
      </c>
      <c r="F89" s="51">
        <v>4</v>
      </c>
      <c r="G89" s="24"/>
      <c r="H89" s="24"/>
      <c r="I89" s="24"/>
      <c r="J89" s="24"/>
      <c r="K89" s="24"/>
      <c r="L89" s="24" t="s">
        <v>26</v>
      </c>
      <c r="M89" s="52" t="s">
        <v>26</v>
      </c>
      <c r="N89" s="24"/>
      <c r="O89" s="209" t="s">
        <v>27</v>
      </c>
      <c r="P89" s="210"/>
      <c r="Q89" s="23"/>
    </row>
    <row r="90" spans="1:17" s="2" customFormat="1" ht="15" customHeight="1" x14ac:dyDescent="0.3">
      <c r="A90" s="216"/>
      <c r="B90" s="221"/>
      <c r="C90" s="224"/>
      <c r="D90" s="62" t="s">
        <v>318</v>
      </c>
      <c r="E90" s="63">
        <v>2</v>
      </c>
      <c r="F90" s="63">
        <v>1</v>
      </c>
      <c r="G90" s="25"/>
      <c r="H90" s="25"/>
      <c r="I90" s="25"/>
      <c r="J90" s="25"/>
      <c r="K90" s="25"/>
      <c r="L90" s="25" t="s">
        <v>26</v>
      </c>
      <c r="M90" s="64" t="s">
        <v>26</v>
      </c>
      <c r="N90" s="25"/>
      <c r="O90" s="37"/>
      <c r="P90" s="35">
        <f t="shared" si="4"/>
        <v>0</v>
      </c>
      <c r="Q90" s="23"/>
    </row>
    <row r="91" spans="1:17" s="2" customFormat="1" ht="15" customHeight="1" thickBot="1" x14ac:dyDescent="0.35">
      <c r="A91" s="33">
        <v>12</v>
      </c>
      <c r="B91" s="107" t="s">
        <v>382</v>
      </c>
      <c r="C91" s="103" t="s">
        <v>383</v>
      </c>
      <c r="D91" s="56" t="s">
        <v>384</v>
      </c>
      <c r="E91" s="53">
        <v>1</v>
      </c>
      <c r="F91" s="53">
        <v>1</v>
      </c>
      <c r="G91" s="33"/>
      <c r="H91" s="33"/>
      <c r="I91" s="33"/>
      <c r="J91" s="33"/>
      <c r="K91" s="33"/>
      <c r="L91" s="33" t="s">
        <v>26</v>
      </c>
      <c r="M91" s="54"/>
      <c r="N91" s="33"/>
      <c r="O91" s="36"/>
      <c r="P91" s="34">
        <f t="shared" si="4"/>
        <v>0</v>
      </c>
      <c r="Q91" s="23"/>
    </row>
    <row r="92" spans="1:17" ht="15" thickBot="1" x14ac:dyDescent="0.4"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38" t="s">
        <v>28</v>
      </c>
      <c r="P92" s="39">
        <f>SUM(P7:P13,P16,P18:P21,P24:P27,P33:P37,P44:P61,P65:P67,P72:P74,P76:P87,P90:P91)</f>
        <v>0</v>
      </c>
      <c r="Q92" s="27"/>
    </row>
    <row r="93" spans="1:17" x14ac:dyDescent="0.35">
      <c r="A93" s="211" t="s">
        <v>413</v>
      </c>
      <c r="B93" s="211"/>
      <c r="C93" s="211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7" x14ac:dyDescent="0.35">
      <c r="A94" s="28"/>
      <c r="B94" s="29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7" x14ac:dyDescent="0.35">
      <c r="A95" s="28"/>
      <c r="B95" s="29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7" x14ac:dyDescent="0.35">
      <c r="A96" s="195"/>
      <c r="B96" s="196"/>
      <c r="C96" s="196"/>
      <c r="D96" s="196"/>
      <c r="E96" s="197"/>
      <c r="F96" s="197"/>
      <c r="G96" s="197"/>
      <c r="H96" s="196"/>
      <c r="I96" s="196"/>
      <c r="J96" s="196"/>
    </row>
    <row r="97" spans="1:10" x14ac:dyDescent="0.35">
      <c r="A97" s="195"/>
      <c r="B97" s="196"/>
      <c r="C97" s="196"/>
      <c r="D97" s="196"/>
      <c r="E97" s="197"/>
      <c r="F97" s="197"/>
      <c r="G97" s="197"/>
      <c r="H97" s="196"/>
      <c r="I97" s="196"/>
      <c r="J97" s="196"/>
    </row>
    <row r="98" spans="1:10" x14ac:dyDescent="0.35">
      <c r="A98" s="198" t="s">
        <v>432</v>
      </c>
      <c r="B98" s="198"/>
      <c r="C98" s="196"/>
      <c r="D98" s="196"/>
      <c r="E98" s="198" t="s">
        <v>433</v>
      </c>
      <c r="F98" s="198"/>
      <c r="G98" s="197"/>
      <c r="H98" s="196"/>
      <c r="I98" s="196"/>
      <c r="J98" s="196"/>
    </row>
    <row r="99" spans="1:10" ht="30" customHeight="1" x14ac:dyDescent="0.35">
      <c r="A99" s="195"/>
      <c r="B99" s="196"/>
      <c r="C99" s="196"/>
      <c r="D99" s="196"/>
      <c r="E99" s="205" t="s">
        <v>434</v>
      </c>
      <c r="F99" s="205"/>
      <c r="G99" s="205"/>
      <c r="H99" s="205"/>
      <c r="I99" s="205"/>
      <c r="J99" s="196"/>
    </row>
  </sheetData>
  <sheetProtection algorithmName="SHA-512" hashValue="V8cJitrjYsMz/W1Asx2itZm5FVXk8BIQ7CPz7cJO3c0MCdGMaqdamjPqFbSiCh29+T3usDTtKq+1E+l6QqMe7g==" saltValue="ByG2y40mjHKnu/2HjozVfg==" spinCount="100000" sheet="1" objects="1" scenarios="1"/>
  <mergeCells count="72">
    <mergeCell ref="A2:I2"/>
    <mergeCell ref="A3:I3"/>
    <mergeCell ref="A1:F1"/>
    <mergeCell ref="A4:A6"/>
    <mergeCell ref="B4:B6"/>
    <mergeCell ref="C4:C6"/>
    <mergeCell ref="D4:D6"/>
    <mergeCell ref="E4:E6"/>
    <mergeCell ref="F4:F6"/>
    <mergeCell ref="G4:N4"/>
    <mergeCell ref="G1:P1"/>
    <mergeCell ref="O4:O6"/>
    <mergeCell ref="P4:P6"/>
    <mergeCell ref="G5:J5"/>
    <mergeCell ref="K5:M5"/>
    <mergeCell ref="O22:P22"/>
    <mergeCell ref="O14:P14"/>
    <mergeCell ref="O15:P15"/>
    <mergeCell ref="O17:P17"/>
    <mergeCell ref="O23:P23"/>
    <mergeCell ref="C22:C27"/>
    <mergeCell ref="C17:C21"/>
    <mergeCell ref="A22:A27"/>
    <mergeCell ref="A66:A67"/>
    <mergeCell ref="C66:C67"/>
    <mergeCell ref="A28:A37"/>
    <mergeCell ref="B62:B65"/>
    <mergeCell ref="B38:B61"/>
    <mergeCell ref="B28:B37"/>
    <mergeCell ref="B22:B27"/>
    <mergeCell ref="O28:P28"/>
    <mergeCell ref="O30:P30"/>
    <mergeCell ref="B68:B70"/>
    <mergeCell ref="C68:C70"/>
    <mergeCell ref="A38:A61"/>
    <mergeCell ref="A62:A65"/>
    <mergeCell ref="C62:C65"/>
    <mergeCell ref="O29:P29"/>
    <mergeCell ref="C38:C61"/>
    <mergeCell ref="O39:P39"/>
    <mergeCell ref="O40:P40"/>
    <mergeCell ref="C28:C37"/>
    <mergeCell ref="O31:P31"/>
    <mergeCell ref="O32:P32"/>
    <mergeCell ref="O38:P38"/>
    <mergeCell ref="B66:B67"/>
    <mergeCell ref="A7:A9"/>
    <mergeCell ref="A10:A13"/>
    <mergeCell ref="B14:B16"/>
    <mergeCell ref="C14:C16"/>
    <mergeCell ref="B17:B21"/>
    <mergeCell ref="A14:A16"/>
    <mergeCell ref="A17:A21"/>
    <mergeCell ref="O41:P41"/>
    <mergeCell ref="O42:P42"/>
    <mergeCell ref="A71:A90"/>
    <mergeCell ref="O63:P63"/>
    <mergeCell ref="O64:P64"/>
    <mergeCell ref="O43:P43"/>
    <mergeCell ref="O62:P62"/>
    <mergeCell ref="O71:P71"/>
    <mergeCell ref="O68:P68"/>
    <mergeCell ref="B71:B90"/>
    <mergeCell ref="C71:C90"/>
    <mergeCell ref="A68:A70"/>
    <mergeCell ref="O75:P75"/>
    <mergeCell ref="O88:P88"/>
    <mergeCell ref="E99:I99"/>
    <mergeCell ref="O89:P89"/>
    <mergeCell ref="A93:C93"/>
    <mergeCell ref="O69:P69"/>
    <mergeCell ref="O70:P70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7" fitToHeight="0" orientation="landscape" horizontalDpi="4294967295" verticalDpi="4294967295" r:id="rId1"/>
  <headerFooter>
    <oddFooter>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41"/>
  <sheetViews>
    <sheetView topLeftCell="A13" zoomScaleNormal="100" zoomScalePageLayoutView="90" workbookViewId="0">
      <selection activeCell="P8" sqref="P8:P20 P22:P26 P30:P31"/>
    </sheetView>
  </sheetViews>
  <sheetFormatPr defaultColWidth="8.7265625" defaultRowHeight="14.5" x14ac:dyDescent="0.35"/>
  <cols>
    <col min="1" max="1" width="6" style="191" customWidth="1"/>
    <col min="2" max="2" width="14.81640625" style="1" customWidth="1"/>
    <col min="3" max="3" width="20" style="1" customWidth="1"/>
    <col min="4" max="4" width="68.7265625" style="1" customWidth="1"/>
    <col min="5" max="6" width="8.7265625" style="191" customWidth="1"/>
    <col min="7" max="7" width="3.26953125" style="191" bestFit="1" customWidth="1"/>
    <col min="8" max="8" width="3.26953125" style="1" bestFit="1" customWidth="1"/>
    <col min="9" max="9" width="5.7265625" style="1" bestFit="1" customWidth="1"/>
    <col min="10" max="10" width="3.26953125" style="1" bestFit="1" customWidth="1"/>
    <col min="11" max="13" width="5.7265625" style="1" bestFit="1" customWidth="1"/>
    <col min="14" max="14" width="6.1796875" style="1" bestFit="1" customWidth="1"/>
    <col min="15" max="15" width="19.1796875" style="1" customWidth="1"/>
    <col min="16" max="16" width="23.81640625" style="1" customWidth="1"/>
    <col min="17" max="16384" width="8.7265625" style="1"/>
  </cols>
  <sheetData>
    <row r="1" spans="1:16" ht="55" customHeight="1" x14ac:dyDescent="0.35">
      <c r="A1" s="211"/>
      <c r="B1" s="211"/>
      <c r="C1" s="211"/>
      <c r="D1" s="211"/>
      <c r="E1" s="211"/>
      <c r="F1" s="211"/>
      <c r="G1" s="243" t="s">
        <v>399</v>
      </c>
      <c r="H1" s="243"/>
      <c r="I1" s="243"/>
      <c r="J1" s="243"/>
      <c r="K1" s="243"/>
      <c r="L1" s="243"/>
      <c r="M1" s="243"/>
      <c r="N1" s="243"/>
      <c r="O1" s="243"/>
      <c r="P1" s="243"/>
    </row>
    <row r="2" spans="1:16" ht="15" customHeight="1" x14ac:dyDescent="0.35">
      <c r="A2" s="235" t="s">
        <v>320</v>
      </c>
      <c r="B2" s="235"/>
      <c r="C2" s="235"/>
      <c r="D2" s="235"/>
      <c r="E2" s="235"/>
      <c r="F2" s="235"/>
      <c r="G2" s="235"/>
      <c r="H2" s="235"/>
      <c r="I2" s="235"/>
    </row>
    <row r="3" spans="1:16" ht="15" customHeight="1" x14ac:dyDescent="0.35">
      <c r="A3" s="235" t="s">
        <v>11</v>
      </c>
      <c r="B3" s="235"/>
      <c r="C3" s="235"/>
      <c r="D3" s="235"/>
      <c r="E3" s="235"/>
      <c r="F3" s="235"/>
      <c r="G3" s="235"/>
      <c r="H3" s="235"/>
      <c r="I3" s="235"/>
    </row>
    <row r="4" spans="1:16" ht="15" customHeight="1" thickBot="1" x14ac:dyDescent="0.4"/>
    <row r="5" spans="1:16" x14ac:dyDescent="0.35">
      <c r="A5" s="236" t="s">
        <v>8</v>
      </c>
      <c r="B5" s="238" t="s">
        <v>0</v>
      </c>
      <c r="C5" s="238" t="s">
        <v>1</v>
      </c>
      <c r="D5" s="238" t="s">
        <v>2</v>
      </c>
      <c r="E5" s="236" t="s">
        <v>3</v>
      </c>
      <c r="F5" s="236" t="s">
        <v>12</v>
      </c>
      <c r="G5" s="240" t="s">
        <v>13</v>
      </c>
      <c r="H5" s="241"/>
      <c r="I5" s="241"/>
      <c r="J5" s="241"/>
      <c r="K5" s="241"/>
      <c r="L5" s="241"/>
      <c r="M5" s="241"/>
      <c r="N5" s="242"/>
      <c r="O5" s="236" t="s">
        <v>14</v>
      </c>
      <c r="P5" s="236" t="s">
        <v>15</v>
      </c>
    </row>
    <row r="6" spans="1:16" x14ac:dyDescent="0.35">
      <c r="A6" s="237"/>
      <c r="B6" s="237"/>
      <c r="C6" s="237"/>
      <c r="D6" s="237"/>
      <c r="E6" s="239"/>
      <c r="F6" s="239"/>
      <c r="G6" s="244" t="s">
        <v>16</v>
      </c>
      <c r="H6" s="245"/>
      <c r="I6" s="245"/>
      <c r="J6" s="245"/>
      <c r="K6" s="245" t="s">
        <v>17</v>
      </c>
      <c r="L6" s="245"/>
      <c r="M6" s="245"/>
      <c r="N6" s="173" t="s">
        <v>18</v>
      </c>
      <c r="O6" s="239"/>
      <c r="P6" s="239"/>
    </row>
    <row r="7" spans="1:16" ht="60" customHeight="1" x14ac:dyDescent="0.35">
      <c r="A7" s="237"/>
      <c r="B7" s="237"/>
      <c r="C7" s="237"/>
      <c r="D7" s="237"/>
      <c r="E7" s="239"/>
      <c r="F7" s="239"/>
      <c r="G7" s="174" t="s">
        <v>19</v>
      </c>
      <c r="H7" s="175" t="s">
        <v>20</v>
      </c>
      <c r="I7" s="176" t="s">
        <v>21</v>
      </c>
      <c r="J7" s="176" t="s">
        <v>35</v>
      </c>
      <c r="K7" s="176" t="s">
        <v>22</v>
      </c>
      <c r="L7" s="176" t="s">
        <v>23</v>
      </c>
      <c r="M7" s="176" t="s">
        <v>24</v>
      </c>
      <c r="N7" s="177" t="s">
        <v>25</v>
      </c>
      <c r="O7" s="239"/>
      <c r="P7" s="239"/>
    </row>
    <row r="8" spans="1:16" s="2" customFormat="1" ht="15" customHeight="1" x14ac:dyDescent="0.35">
      <c r="A8" s="215">
        <v>1</v>
      </c>
      <c r="B8" s="234" t="s">
        <v>87</v>
      </c>
      <c r="C8" s="232" t="s">
        <v>34</v>
      </c>
      <c r="D8" s="46" t="s">
        <v>88</v>
      </c>
      <c r="E8" s="65">
        <v>4</v>
      </c>
      <c r="F8" s="65">
        <v>27</v>
      </c>
      <c r="G8" s="24"/>
      <c r="H8" s="24"/>
      <c r="I8" s="24"/>
      <c r="J8" s="24"/>
      <c r="K8" s="24" t="s">
        <v>26</v>
      </c>
      <c r="L8" s="24" t="s">
        <v>26</v>
      </c>
      <c r="M8" s="52" t="s">
        <v>26</v>
      </c>
      <c r="N8" s="24"/>
      <c r="O8" s="26"/>
      <c r="P8" s="40">
        <f>E8*F8*ROUND(O8, 2)</f>
        <v>0</v>
      </c>
    </row>
    <row r="9" spans="1:16" s="2" customFormat="1" ht="15" customHeight="1" x14ac:dyDescent="0.35">
      <c r="A9" s="215"/>
      <c r="B9" s="234"/>
      <c r="C9" s="232"/>
      <c r="D9" s="46" t="s">
        <v>89</v>
      </c>
      <c r="E9" s="65">
        <v>4</v>
      </c>
      <c r="F9" s="65">
        <v>3</v>
      </c>
      <c r="G9" s="24"/>
      <c r="H9" s="24"/>
      <c r="I9" s="24"/>
      <c r="J9" s="24"/>
      <c r="K9" s="24" t="s">
        <v>26</v>
      </c>
      <c r="L9" s="24" t="s">
        <v>26</v>
      </c>
      <c r="M9" s="52" t="s">
        <v>26</v>
      </c>
      <c r="N9" s="24"/>
      <c r="O9" s="26"/>
      <c r="P9" s="40">
        <f>E9*F9*ROUND(O9, 2)</f>
        <v>0</v>
      </c>
    </row>
    <row r="10" spans="1:16" s="2" customFormat="1" x14ac:dyDescent="0.35">
      <c r="A10" s="215"/>
      <c r="B10" s="234"/>
      <c r="C10" s="232"/>
      <c r="D10" s="46" t="s">
        <v>90</v>
      </c>
      <c r="E10" s="65">
        <v>4</v>
      </c>
      <c r="F10" s="65">
        <v>2</v>
      </c>
      <c r="G10" s="24"/>
      <c r="H10" s="24"/>
      <c r="I10" s="24"/>
      <c r="J10" s="24"/>
      <c r="K10" s="24" t="s">
        <v>26</v>
      </c>
      <c r="L10" s="24" t="s">
        <v>26</v>
      </c>
      <c r="M10" s="52" t="s">
        <v>26</v>
      </c>
      <c r="N10" s="24"/>
      <c r="O10" s="26"/>
      <c r="P10" s="40">
        <f t="shared" ref="P10:P14" si="0">E10*F10*ROUND(O10, 2)</f>
        <v>0</v>
      </c>
    </row>
    <row r="11" spans="1:16" s="2" customFormat="1" x14ac:dyDescent="0.35">
      <c r="A11" s="215"/>
      <c r="B11" s="234"/>
      <c r="C11" s="232"/>
      <c r="D11" s="46" t="s">
        <v>100</v>
      </c>
      <c r="E11" s="65">
        <v>2</v>
      </c>
      <c r="F11" s="65">
        <v>1</v>
      </c>
      <c r="G11" s="24"/>
      <c r="H11" s="24"/>
      <c r="I11" s="24"/>
      <c r="J11" s="24"/>
      <c r="K11" s="24"/>
      <c r="L11" s="24" t="s">
        <v>26</v>
      </c>
      <c r="M11" s="52" t="s">
        <v>26</v>
      </c>
      <c r="N11" s="24"/>
      <c r="O11" s="26"/>
      <c r="P11" s="40">
        <f t="shared" si="0"/>
        <v>0</v>
      </c>
    </row>
    <row r="12" spans="1:16" s="2" customFormat="1" ht="22.5" customHeight="1" x14ac:dyDescent="0.35">
      <c r="A12" s="215"/>
      <c r="B12" s="234"/>
      <c r="C12" s="232"/>
      <c r="D12" s="46" t="s">
        <v>91</v>
      </c>
      <c r="E12" s="65">
        <v>2</v>
      </c>
      <c r="F12" s="65">
        <v>32</v>
      </c>
      <c r="G12" s="24"/>
      <c r="H12" s="24"/>
      <c r="I12" s="24"/>
      <c r="J12" s="24"/>
      <c r="K12" s="24"/>
      <c r="L12" s="24" t="s">
        <v>26</v>
      </c>
      <c r="M12" s="52" t="s">
        <v>26</v>
      </c>
      <c r="N12" s="24"/>
      <c r="O12" s="26"/>
      <c r="P12" s="40">
        <f t="shared" si="0"/>
        <v>0</v>
      </c>
    </row>
    <row r="13" spans="1:16" s="2" customFormat="1" x14ac:dyDescent="0.35">
      <c r="A13" s="215"/>
      <c r="B13" s="234"/>
      <c r="C13" s="232"/>
      <c r="D13" s="46" t="s">
        <v>92</v>
      </c>
      <c r="E13" s="65">
        <v>1</v>
      </c>
      <c r="F13" s="65">
        <v>32</v>
      </c>
      <c r="G13" s="24"/>
      <c r="H13" s="24"/>
      <c r="I13" s="24"/>
      <c r="J13" s="24"/>
      <c r="K13" s="24"/>
      <c r="L13" s="51" t="s">
        <v>26</v>
      </c>
      <c r="M13" s="188"/>
      <c r="N13" s="24"/>
      <c r="O13" s="26"/>
      <c r="P13" s="40">
        <f t="shared" si="0"/>
        <v>0</v>
      </c>
    </row>
    <row r="14" spans="1:16" s="2" customFormat="1" ht="15" customHeight="1" x14ac:dyDescent="0.35">
      <c r="A14" s="214">
        <v>2</v>
      </c>
      <c r="B14" s="246" t="s">
        <v>93</v>
      </c>
      <c r="C14" s="231" t="s">
        <v>34</v>
      </c>
      <c r="D14" s="139" t="s">
        <v>94</v>
      </c>
      <c r="E14" s="140">
        <v>4</v>
      </c>
      <c r="F14" s="140">
        <v>2</v>
      </c>
      <c r="G14" s="132"/>
      <c r="H14" s="132"/>
      <c r="I14" s="132"/>
      <c r="J14" s="132"/>
      <c r="K14" s="132" t="s">
        <v>26</v>
      </c>
      <c r="L14" s="132" t="s">
        <v>26</v>
      </c>
      <c r="M14" s="133" t="s">
        <v>26</v>
      </c>
      <c r="N14" s="132"/>
      <c r="O14" s="141"/>
      <c r="P14" s="142">
        <f t="shared" si="0"/>
        <v>0</v>
      </c>
    </row>
    <row r="15" spans="1:16" s="2" customFormat="1" ht="15" customHeight="1" x14ac:dyDescent="0.35">
      <c r="A15" s="215"/>
      <c r="B15" s="234"/>
      <c r="C15" s="232"/>
      <c r="D15" s="46" t="s">
        <v>95</v>
      </c>
      <c r="E15" s="65">
        <v>4</v>
      </c>
      <c r="F15" s="65">
        <v>1</v>
      </c>
      <c r="G15" s="24"/>
      <c r="H15" s="24"/>
      <c r="I15" s="24"/>
      <c r="J15" s="24"/>
      <c r="K15" s="24" t="s">
        <v>26</v>
      </c>
      <c r="L15" s="24" t="s">
        <v>26</v>
      </c>
      <c r="M15" s="52" t="s">
        <v>26</v>
      </c>
      <c r="N15" s="24"/>
      <c r="O15" s="26"/>
      <c r="P15" s="40">
        <f t="shared" ref="P15:P19" si="1">E15*F15*ROUND(O15, 2)</f>
        <v>0</v>
      </c>
    </row>
    <row r="16" spans="1:16" s="2" customFormat="1" x14ac:dyDescent="0.35">
      <c r="A16" s="215"/>
      <c r="B16" s="234"/>
      <c r="C16" s="232"/>
      <c r="D16" s="46" t="s">
        <v>96</v>
      </c>
      <c r="E16" s="65">
        <v>4</v>
      </c>
      <c r="F16" s="65">
        <v>1</v>
      </c>
      <c r="G16" s="24"/>
      <c r="H16" s="24"/>
      <c r="I16" s="24"/>
      <c r="J16" s="24"/>
      <c r="K16" s="24" t="s">
        <v>26</v>
      </c>
      <c r="L16" s="24" t="s">
        <v>26</v>
      </c>
      <c r="M16" s="52" t="s">
        <v>26</v>
      </c>
      <c r="N16" s="24"/>
      <c r="O16" s="26"/>
      <c r="P16" s="40">
        <f t="shared" si="1"/>
        <v>0</v>
      </c>
    </row>
    <row r="17" spans="1:16" s="2" customFormat="1" x14ac:dyDescent="0.35">
      <c r="A17" s="215"/>
      <c r="B17" s="234"/>
      <c r="C17" s="232"/>
      <c r="D17" s="46" t="s">
        <v>100</v>
      </c>
      <c r="E17" s="65">
        <v>4</v>
      </c>
      <c r="F17" s="65">
        <v>1</v>
      </c>
      <c r="G17" s="24"/>
      <c r="H17" s="24"/>
      <c r="I17" s="24"/>
      <c r="J17" s="24"/>
      <c r="K17" s="24" t="s">
        <v>26</v>
      </c>
      <c r="L17" s="24" t="s">
        <v>26</v>
      </c>
      <c r="M17" s="52" t="s">
        <v>26</v>
      </c>
      <c r="N17" s="24"/>
      <c r="O17" s="26"/>
      <c r="P17" s="40">
        <f t="shared" si="1"/>
        <v>0</v>
      </c>
    </row>
    <row r="18" spans="1:16" s="2" customFormat="1" ht="26" x14ac:dyDescent="0.35">
      <c r="A18" s="215"/>
      <c r="B18" s="234"/>
      <c r="C18" s="232"/>
      <c r="D18" s="46" t="s">
        <v>385</v>
      </c>
      <c r="E18" s="65">
        <v>2</v>
      </c>
      <c r="F18" s="65">
        <v>4</v>
      </c>
      <c r="G18" s="24"/>
      <c r="H18" s="24"/>
      <c r="I18" s="24"/>
      <c r="J18" s="24"/>
      <c r="K18" s="24"/>
      <c r="L18" s="24" t="s">
        <v>26</v>
      </c>
      <c r="M18" s="52" t="s">
        <v>26</v>
      </c>
      <c r="N18" s="24"/>
      <c r="O18" s="26"/>
      <c r="P18" s="40">
        <f t="shared" si="1"/>
        <v>0</v>
      </c>
    </row>
    <row r="19" spans="1:16" s="11" customFormat="1" ht="39" x14ac:dyDescent="0.35">
      <c r="A19" s="215"/>
      <c r="B19" s="234"/>
      <c r="C19" s="232"/>
      <c r="D19" s="46" t="s">
        <v>386</v>
      </c>
      <c r="E19" s="65">
        <v>2</v>
      </c>
      <c r="F19" s="65">
        <v>4</v>
      </c>
      <c r="G19" s="24"/>
      <c r="H19" s="24"/>
      <c r="I19" s="24"/>
      <c r="J19" s="24"/>
      <c r="K19" s="24"/>
      <c r="L19" s="24" t="s">
        <v>26</v>
      </c>
      <c r="M19" s="52" t="s">
        <v>26</v>
      </c>
      <c r="N19" s="24"/>
      <c r="O19" s="26"/>
      <c r="P19" s="40">
        <f t="shared" si="1"/>
        <v>0</v>
      </c>
    </row>
    <row r="20" spans="1:16" s="2" customFormat="1" x14ac:dyDescent="0.35">
      <c r="A20" s="216"/>
      <c r="B20" s="247"/>
      <c r="C20" s="233"/>
      <c r="D20" s="86" t="s">
        <v>97</v>
      </c>
      <c r="E20" s="87">
        <v>2</v>
      </c>
      <c r="F20" s="87">
        <v>1</v>
      </c>
      <c r="G20" s="25"/>
      <c r="H20" s="25"/>
      <c r="I20" s="25"/>
      <c r="J20" s="25"/>
      <c r="K20" s="25"/>
      <c r="L20" s="25" t="s">
        <v>26</v>
      </c>
      <c r="M20" s="64" t="s">
        <v>26</v>
      </c>
      <c r="N20" s="25"/>
      <c r="O20" s="37"/>
      <c r="P20" s="99">
        <f>E20*F20*ROUND(O20, 2)</f>
        <v>0</v>
      </c>
    </row>
    <row r="21" spans="1:16" s="2" customFormat="1" ht="15" customHeight="1" x14ac:dyDescent="0.35">
      <c r="A21" s="215">
        <v>3</v>
      </c>
      <c r="B21" s="234" t="s">
        <v>387</v>
      </c>
      <c r="C21" s="232" t="s">
        <v>34</v>
      </c>
      <c r="D21" s="66" t="s">
        <v>98</v>
      </c>
      <c r="E21" s="65">
        <v>4</v>
      </c>
      <c r="F21" s="65">
        <v>2</v>
      </c>
      <c r="G21" s="24"/>
      <c r="H21" s="24"/>
      <c r="I21" s="24"/>
      <c r="J21" s="24"/>
      <c r="K21" s="24" t="s">
        <v>26</v>
      </c>
      <c r="L21" s="24" t="s">
        <v>26</v>
      </c>
      <c r="M21" s="52" t="s">
        <v>26</v>
      </c>
      <c r="N21" s="24"/>
      <c r="O21" s="212" t="s">
        <v>27</v>
      </c>
      <c r="P21" s="213"/>
    </row>
    <row r="22" spans="1:16" s="2" customFormat="1" x14ac:dyDescent="0.35">
      <c r="A22" s="215"/>
      <c r="B22" s="234"/>
      <c r="C22" s="232"/>
      <c r="D22" s="46" t="s">
        <v>99</v>
      </c>
      <c r="E22" s="65">
        <v>2</v>
      </c>
      <c r="F22" s="65">
        <v>3</v>
      </c>
      <c r="G22" s="24"/>
      <c r="H22" s="24"/>
      <c r="I22" s="24"/>
      <c r="J22" s="24"/>
      <c r="K22" s="138"/>
      <c r="L22" s="51" t="s">
        <v>26</v>
      </c>
      <c r="M22" s="189" t="s">
        <v>26</v>
      </c>
      <c r="N22" s="24"/>
      <c r="O22" s="26"/>
      <c r="P22" s="32">
        <f t="shared" ref="P22:P26" si="2">E22*F22*ROUND(O22, 2)</f>
        <v>0</v>
      </c>
    </row>
    <row r="23" spans="1:16" s="2" customFormat="1" ht="15" customHeight="1" x14ac:dyDescent="0.35">
      <c r="A23" s="215"/>
      <c r="B23" s="234"/>
      <c r="C23" s="232"/>
      <c r="D23" s="46" t="s">
        <v>388</v>
      </c>
      <c r="E23" s="65">
        <v>2</v>
      </c>
      <c r="F23" s="65">
        <v>10</v>
      </c>
      <c r="G23" s="24"/>
      <c r="H23" s="24"/>
      <c r="I23" s="24"/>
      <c r="J23" s="24"/>
      <c r="K23" s="138"/>
      <c r="L23" s="51" t="s">
        <v>26</v>
      </c>
      <c r="M23" s="189" t="s">
        <v>26</v>
      </c>
      <c r="N23" s="24"/>
      <c r="O23" s="26"/>
      <c r="P23" s="32">
        <f t="shared" si="2"/>
        <v>0</v>
      </c>
    </row>
    <row r="24" spans="1:16" s="2" customFormat="1" ht="15" customHeight="1" x14ac:dyDescent="0.35">
      <c r="A24" s="215"/>
      <c r="B24" s="234"/>
      <c r="C24" s="232"/>
      <c r="D24" s="46" t="s">
        <v>100</v>
      </c>
      <c r="E24" s="65">
        <v>2</v>
      </c>
      <c r="F24" s="65">
        <v>1</v>
      </c>
      <c r="G24" s="24"/>
      <c r="H24" s="24"/>
      <c r="I24" s="24"/>
      <c r="J24" s="24"/>
      <c r="K24" s="138"/>
      <c r="L24" s="51" t="s">
        <v>26</v>
      </c>
      <c r="M24" s="189" t="s">
        <v>26</v>
      </c>
      <c r="N24" s="24"/>
      <c r="O24" s="26"/>
      <c r="P24" s="32">
        <f t="shared" si="2"/>
        <v>0</v>
      </c>
    </row>
    <row r="25" spans="1:16" s="2" customFormat="1" ht="23.25" customHeight="1" x14ac:dyDescent="0.35">
      <c r="A25" s="215"/>
      <c r="B25" s="234"/>
      <c r="C25" s="232"/>
      <c r="D25" s="46" t="s">
        <v>385</v>
      </c>
      <c r="E25" s="65">
        <v>2</v>
      </c>
      <c r="F25" s="65">
        <v>15</v>
      </c>
      <c r="G25" s="24"/>
      <c r="H25" s="24"/>
      <c r="I25" s="24"/>
      <c r="J25" s="24"/>
      <c r="K25" s="24"/>
      <c r="L25" s="51" t="s">
        <v>26</v>
      </c>
      <c r="M25" s="189" t="s">
        <v>26</v>
      </c>
      <c r="N25" s="24"/>
      <c r="O25" s="26"/>
      <c r="P25" s="32">
        <f t="shared" si="2"/>
        <v>0</v>
      </c>
    </row>
    <row r="26" spans="1:16" s="2" customFormat="1" ht="15" customHeight="1" x14ac:dyDescent="0.35">
      <c r="A26" s="215"/>
      <c r="B26" s="234"/>
      <c r="C26" s="232"/>
      <c r="D26" s="46" t="s">
        <v>97</v>
      </c>
      <c r="E26" s="65">
        <v>1</v>
      </c>
      <c r="F26" s="65">
        <v>1</v>
      </c>
      <c r="G26" s="24"/>
      <c r="H26" s="24"/>
      <c r="I26" s="24"/>
      <c r="J26" s="24"/>
      <c r="K26" s="24"/>
      <c r="L26" s="51" t="s">
        <v>26</v>
      </c>
      <c r="M26" s="189"/>
      <c r="N26" s="24"/>
      <c r="O26" s="26"/>
      <c r="P26" s="32">
        <f t="shared" si="2"/>
        <v>0</v>
      </c>
    </row>
    <row r="27" spans="1:16" s="2" customFormat="1" x14ac:dyDescent="0.35">
      <c r="A27" s="215">
        <v>4</v>
      </c>
      <c r="B27" s="229" t="s">
        <v>74</v>
      </c>
      <c r="C27" s="232" t="s">
        <v>75</v>
      </c>
      <c r="D27" s="46" t="s">
        <v>76</v>
      </c>
      <c r="E27" s="51">
        <v>1</v>
      </c>
      <c r="F27" s="51">
        <v>1</v>
      </c>
      <c r="G27" s="24"/>
      <c r="H27" s="24"/>
      <c r="I27" s="24"/>
      <c r="J27" s="24"/>
      <c r="K27" s="24"/>
      <c r="L27" s="24" t="s">
        <v>26</v>
      </c>
      <c r="M27" s="52"/>
      <c r="N27" s="24"/>
      <c r="O27" s="212" t="s">
        <v>27</v>
      </c>
      <c r="P27" s="213"/>
    </row>
    <row r="28" spans="1:16" s="2" customFormat="1" x14ac:dyDescent="0.35">
      <c r="A28" s="215"/>
      <c r="B28" s="229"/>
      <c r="C28" s="232"/>
      <c r="D28" s="46" t="s">
        <v>44</v>
      </c>
      <c r="E28" s="51">
        <v>1</v>
      </c>
      <c r="F28" s="51">
        <v>1</v>
      </c>
      <c r="G28" s="24"/>
      <c r="H28" s="24"/>
      <c r="I28" s="24"/>
      <c r="J28" s="24"/>
      <c r="K28" s="24"/>
      <c r="L28" s="24" t="s">
        <v>26</v>
      </c>
      <c r="M28" s="52"/>
      <c r="N28" s="24"/>
      <c r="O28" s="212" t="s">
        <v>27</v>
      </c>
      <c r="P28" s="213"/>
    </row>
    <row r="29" spans="1:16" s="2" customFormat="1" x14ac:dyDescent="0.35">
      <c r="A29" s="215"/>
      <c r="B29" s="229"/>
      <c r="C29" s="232"/>
      <c r="D29" s="46" t="s">
        <v>77</v>
      </c>
      <c r="E29" s="51">
        <v>1</v>
      </c>
      <c r="F29" s="51">
        <v>1</v>
      </c>
      <c r="G29" s="24"/>
      <c r="H29" s="24"/>
      <c r="I29" s="24"/>
      <c r="J29" s="24"/>
      <c r="K29" s="24"/>
      <c r="L29" s="24" t="s">
        <v>26</v>
      </c>
      <c r="M29" s="52"/>
      <c r="N29" s="24"/>
      <c r="O29" s="212" t="s">
        <v>27</v>
      </c>
      <c r="P29" s="213"/>
    </row>
    <row r="30" spans="1:16" s="2" customFormat="1" ht="15.75" customHeight="1" x14ac:dyDescent="0.35">
      <c r="A30" s="193">
        <v>5</v>
      </c>
      <c r="B30" s="194" t="s">
        <v>430</v>
      </c>
      <c r="C30" s="192" t="s">
        <v>383</v>
      </c>
      <c r="D30" s="46" t="s">
        <v>384</v>
      </c>
      <c r="E30" s="51">
        <v>2</v>
      </c>
      <c r="F30" s="51">
        <v>1</v>
      </c>
      <c r="G30" s="24"/>
      <c r="H30" s="24"/>
      <c r="I30" s="24"/>
      <c r="J30" s="24"/>
      <c r="K30" s="24"/>
      <c r="L30" s="24" t="s">
        <v>26</v>
      </c>
      <c r="M30" s="52" t="s">
        <v>26</v>
      </c>
      <c r="N30" s="24"/>
      <c r="O30" s="199"/>
      <c r="P30" s="32">
        <f>E30*F30*ROUND(O30,2)</f>
        <v>0</v>
      </c>
    </row>
    <row r="31" spans="1:16" s="2" customFormat="1" ht="39.5" thickBot="1" x14ac:dyDescent="0.4">
      <c r="A31" s="111">
        <v>6</v>
      </c>
      <c r="B31" s="115" t="s">
        <v>427</v>
      </c>
      <c r="C31" s="113" t="s">
        <v>429</v>
      </c>
      <c r="D31" s="48" t="s">
        <v>428</v>
      </c>
      <c r="E31" s="113">
        <v>2</v>
      </c>
      <c r="F31" s="113">
        <v>1</v>
      </c>
      <c r="G31" s="103"/>
      <c r="H31" s="103"/>
      <c r="I31" s="103"/>
      <c r="J31" s="103"/>
      <c r="K31" s="103"/>
      <c r="L31" s="103" t="s">
        <v>26</v>
      </c>
      <c r="M31" s="143" t="s">
        <v>26</v>
      </c>
      <c r="N31" s="103"/>
      <c r="O31" s="200"/>
      <c r="P31" s="34">
        <f>E31*F31*ROUND(O31,2)</f>
        <v>0</v>
      </c>
    </row>
    <row r="32" spans="1:16" ht="15" thickBot="1" x14ac:dyDescent="0.4">
      <c r="H32" s="191"/>
      <c r="I32" s="191"/>
      <c r="J32" s="191"/>
      <c r="K32" s="191"/>
      <c r="L32" s="191"/>
      <c r="M32" s="191"/>
      <c r="N32" s="191"/>
      <c r="O32" s="38" t="s">
        <v>28</v>
      </c>
      <c r="P32" s="39">
        <f>SUM(P8:P20,P22:P26,P30:P31)</f>
        <v>0</v>
      </c>
    </row>
    <row r="33" spans="1:16" x14ac:dyDescent="0.35">
      <c r="H33" s="191"/>
      <c r="I33" s="191"/>
      <c r="J33" s="191"/>
      <c r="K33" s="191"/>
      <c r="L33" s="191"/>
      <c r="M33" s="191"/>
      <c r="N33" s="191"/>
      <c r="O33" s="191"/>
      <c r="P33" s="191"/>
    </row>
    <row r="34" spans="1:16" x14ac:dyDescent="0.35">
      <c r="A34" s="211" t="s">
        <v>397</v>
      </c>
      <c r="B34" s="211"/>
      <c r="C34" s="211"/>
      <c r="D34" s="211"/>
    </row>
    <row r="36" spans="1:16" x14ac:dyDescent="0.35">
      <c r="A36" s="195"/>
      <c r="B36" s="196"/>
      <c r="C36" s="196"/>
      <c r="D36" s="196"/>
      <c r="E36" s="195"/>
      <c r="F36" s="195"/>
      <c r="G36" s="195"/>
      <c r="H36" s="196"/>
      <c r="I36" s="196"/>
      <c r="J36" s="196"/>
      <c r="K36" s="196"/>
    </row>
    <row r="37" spans="1:16" x14ac:dyDescent="0.35">
      <c r="A37" s="195"/>
      <c r="B37" s="196"/>
      <c r="C37" s="196"/>
      <c r="D37" s="196"/>
      <c r="E37" s="195"/>
      <c r="F37" s="195"/>
      <c r="G37" s="195"/>
      <c r="H37" s="196"/>
      <c r="I37" s="196"/>
      <c r="J37" s="196"/>
      <c r="K37" s="196"/>
    </row>
    <row r="38" spans="1:16" x14ac:dyDescent="0.35">
      <c r="A38" s="195"/>
      <c r="B38" s="196"/>
      <c r="C38" s="196"/>
      <c r="D38" s="196"/>
      <c r="E38" s="195"/>
      <c r="F38" s="195"/>
      <c r="G38" s="195"/>
      <c r="H38" s="196"/>
      <c r="I38" s="196"/>
      <c r="J38" s="196"/>
      <c r="K38" s="196"/>
    </row>
    <row r="39" spans="1:16" x14ac:dyDescent="0.35">
      <c r="A39" s="198" t="s">
        <v>432</v>
      </c>
      <c r="B39" s="198"/>
      <c r="C39" s="196"/>
      <c r="D39" s="196"/>
      <c r="E39" s="198" t="s">
        <v>433</v>
      </c>
      <c r="F39" s="195"/>
      <c r="G39" s="195"/>
      <c r="H39" s="196"/>
      <c r="I39" s="196"/>
      <c r="J39" s="196"/>
      <c r="K39" s="196"/>
    </row>
    <row r="40" spans="1:16" ht="30" customHeight="1" x14ac:dyDescent="0.35">
      <c r="A40" s="195"/>
      <c r="B40" s="196"/>
      <c r="C40" s="196"/>
      <c r="D40" s="196"/>
      <c r="E40" s="205" t="s">
        <v>434</v>
      </c>
      <c r="F40" s="205"/>
      <c r="G40" s="205"/>
      <c r="H40" s="205"/>
      <c r="I40" s="205"/>
      <c r="J40" s="196"/>
      <c r="K40" s="196"/>
    </row>
    <row r="41" spans="1:16" x14ac:dyDescent="0.35">
      <c r="A41" s="195"/>
      <c r="B41" s="196"/>
      <c r="C41" s="196"/>
      <c r="D41" s="196"/>
      <c r="E41" s="195"/>
      <c r="F41" s="195"/>
      <c r="G41" s="195"/>
      <c r="H41" s="196"/>
      <c r="I41" s="196"/>
      <c r="J41" s="196"/>
      <c r="K41" s="196"/>
    </row>
  </sheetData>
  <sheetProtection algorithmName="SHA-512" hashValue="XJtUGro5jiwppNaMezs+lg4ymplbmVF4KRKKIfv8DlGiqFDQqRfS5Hm2cnlxviPux3i+g2qhnc/3v2T8h9b8ug==" saltValue="RKkLtq76i2xtLm9ooX2wfg==" spinCount="100000" sheet="1" objects="1" scenarios="1"/>
  <mergeCells count="33">
    <mergeCell ref="C14:C20"/>
    <mergeCell ref="B14:B20"/>
    <mergeCell ref="O5:O7"/>
    <mergeCell ref="P5:P7"/>
    <mergeCell ref="G6:J6"/>
    <mergeCell ref="K6:M6"/>
    <mergeCell ref="B5:B7"/>
    <mergeCell ref="C5:C7"/>
    <mergeCell ref="D5:D7"/>
    <mergeCell ref="E5:E7"/>
    <mergeCell ref="G5:N5"/>
    <mergeCell ref="G1:P1"/>
    <mergeCell ref="B8:B13"/>
    <mergeCell ref="C8:C13"/>
    <mergeCell ref="O27:P27"/>
    <mergeCell ref="O28:P28"/>
    <mergeCell ref="F5:F7"/>
    <mergeCell ref="A1:F1"/>
    <mergeCell ref="A2:I2"/>
    <mergeCell ref="A3:I3"/>
    <mergeCell ref="A8:A13"/>
    <mergeCell ref="A5:A7"/>
    <mergeCell ref="A27:A29"/>
    <mergeCell ref="O21:P21"/>
    <mergeCell ref="B27:B29"/>
    <mergeCell ref="C27:C29"/>
    <mergeCell ref="A14:A20"/>
    <mergeCell ref="E40:I40"/>
    <mergeCell ref="A34:D34"/>
    <mergeCell ref="O29:P29"/>
    <mergeCell ref="C21:C26"/>
    <mergeCell ref="B21:B26"/>
    <mergeCell ref="A21:A2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4" fitToHeight="0" orientation="landscape" horizontalDpi="4294967295" verticalDpi="4294967295" r:id="rId1"/>
  <headerFooter>
    <oddFooter>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92"/>
  <sheetViews>
    <sheetView tabSelected="1" zoomScaleNormal="100" workbookViewId="0">
      <pane xSplit="1" ySplit="7" topLeftCell="B57" activePane="bottomRight" state="frozen"/>
      <selection pane="topRight" activeCell="B1" sqref="B1"/>
      <selection pane="bottomLeft" activeCell="A8" sqref="A8"/>
      <selection pane="bottomRight" activeCell="Q82" sqref="Q82"/>
    </sheetView>
  </sheetViews>
  <sheetFormatPr defaultColWidth="8.7265625" defaultRowHeight="14.5" x14ac:dyDescent="0.35"/>
  <cols>
    <col min="1" max="1" width="6" style="17" customWidth="1"/>
    <col min="2" max="2" width="14.81640625" style="1" customWidth="1"/>
    <col min="3" max="3" width="19.453125" style="1" customWidth="1"/>
    <col min="4" max="4" width="68.7265625" style="1" customWidth="1"/>
    <col min="5" max="6" width="8.7265625" style="11" customWidth="1"/>
    <col min="7" max="7" width="3.26953125" style="11" bestFit="1" customWidth="1"/>
    <col min="8" max="8" width="3.26953125" style="1" bestFit="1" customWidth="1"/>
    <col min="9" max="9" width="5.7265625" style="1" bestFit="1" customWidth="1"/>
    <col min="10" max="10" width="3.26953125" style="1" bestFit="1" customWidth="1"/>
    <col min="11" max="13" width="5.7265625" style="1" bestFit="1" customWidth="1"/>
    <col min="14" max="14" width="6.1796875" style="1" bestFit="1" customWidth="1"/>
    <col min="15" max="15" width="17.81640625" style="1" customWidth="1"/>
    <col min="16" max="16" width="19.54296875" style="1" customWidth="1"/>
    <col min="17" max="16384" width="8.7265625" style="1"/>
  </cols>
  <sheetData>
    <row r="1" spans="1:16" ht="55" customHeight="1" x14ac:dyDescent="0.35">
      <c r="A1" s="211"/>
      <c r="B1" s="211"/>
      <c r="C1" s="211"/>
      <c r="D1" s="211"/>
      <c r="E1" s="211"/>
      <c r="F1" s="211"/>
      <c r="G1" s="243" t="s">
        <v>400</v>
      </c>
      <c r="H1" s="243"/>
      <c r="I1" s="243"/>
      <c r="J1" s="243"/>
      <c r="K1" s="243"/>
      <c r="L1" s="243"/>
      <c r="M1" s="243"/>
      <c r="N1" s="243"/>
      <c r="O1" s="243"/>
      <c r="P1" s="243"/>
    </row>
    <row r="2" spans="1:16" ht="15" customHeight="1" x14ac:dyDescent="0.35">
      <c r="A2" s="235" t="s">
        <v>380</v>
      </c>
      <c r="B2" s="235"/>
      <c r="C2" s="235"/>
      <c r="D2" s="235"/>
      <c r="E2" s="235"/>
      <c r="F2" s="235"/>
      <c r="G2" s="235"/>
      <c r="H2" s="235"/>
      <c r="I2" s="235"/>
    </row>
    <row r="3" spans="1:16" ht="15" customHeight="1" x14ac:dyDescent="0.35">
      <c r="A3" s="235" t="s">
        <v>11</v>
      </c>
      <c r="B3" s="235"/>
      <c r="C3" s="235"/>
      <c r="D3" s="235"/>
      <c r="E3" s="235"/>
      <c r="F3" s="235"/>
      <c r="G3" s="235"/>
      <c r="H3" s="235"/>
      <c r="I3" s="235"/>
    </row>
    <row r="4" spans="1:16" ht="15" customHeight="1" thickBot="1" x14ac:dyDescent="0.4"/>
    <row r="5" spans="1:16" x14ac:dyDescent="0.35">
      <c r="A5" s="236" t="s">
        <v>8</v>
      </c>
      <c r="B5" s="238" t="s">
        <v>0</v>
      </c>
      <c r="C5" s="238" t="s">
        <v>1</v>
      </c>
      <c r="D5" s="238" t="s">
        <v>2</v>
      </c>
      <c r="E5" s="236" t="s">
        <v>3</v>
      </c>
      <c r="F5" s="236" t="s">
        <v>12</v>
      </c>
      <c r="G5" s="240" t="s">
        <v>13</v>
      </c>
      <c r="H5" s="241"/>
      <c r="I5" s="241"/>
      <c r="J5" s="241"/>
      <c r="K5" s="241"/>
      <c r="L5" s="241"/>
      <c r="M5" s="241"/>
      <c r="N5" s="242"/>
      <c r="O5" s="236" t="s">
        <v>14</v>
      </c>
      <c r="P5" s="236" t="s">
        <v>15</v>
      </c>
    </row>
    <row r="6" spans="1:16" x14ac:dyDescent="0.35">
      <c r="A6" s="237"/>
      <c r="B6" s="237"/>
      <c r="C6" s="237"/>
      <c r="D6" s="237"/>
      <c r="E6" s="239"/>
      <c r="F6" s="239"/>
      <c r="G6" s="244" t="s">
        <v>16</v>
      </c>
      <c r="H6" s="245"/>
      <c r="I6" s="245"/>
      <c r="J6" s="245"/>
      <c r="K6" s="245" t="s">
        <v>17</v>
      </c>
      <c r="L6" s="245"/>
      <c r="M6" s="245"/>
      <c r="N6" s="173" t="s">
        <v>18</v>
      </c>
      <c r="O6" s="239"/>
      <c r="P6" s="239"/>
    </row>
    <row r="7" spans="1:16" ht="60" customHeight="1" x14ac:dyDescent="0.35">
      <c r="A7" s="237"/>
      <c r="B7" s="237"/>
      <c r="C7" s="237"/>
      <c r="D7" s="237"/>
      <c r="E7" s="239"/>
      <c r="F7" s="239"/>
      <c r="G7" s="174" t="s">
        <v>19</v>
      </c>
      <c r="H7" s="175" t="s">
        <v>20</v>
      </c>
      <c r="I7" s="176" t="s">
        <v>21</v>
      </c>
      <c r="J7" s="176" t="s">
        <v>35</v>
      </c>
      <c r="K7" s="176" t="s">
        <v>22</v>
      </c>
      <c r="L7" s="176" t="s">
        <v>23</v>
      </c>
      <c r="M7" s="176" t="s">
        <v>24</v>
      </c>
      <c r="N7" s="177" t="s">
        <v>25</v>
      </c>
      <c r="O7" s="239"/>
      <c r="P7" s="239"/>
    </row>
    <row r="8" spans="1:16" s="2" customFormat="1" x14ac:dyDescent="0.35">
      <c r="A8" s="216">
        <v>1</v>
      </c>
      <c r="B8" s="186" t="s">
        <v>102</v>
      </c>
      <c r="C8" s="187" t="s">
        <v>101</v>
      </c>
      <c r="D8" s="46" t="s">
        <v>321</v>
      </c>
      <c r="E8" s="24">
        <v>1</v>
      </c>
      <c r="F8" s="51">
        <v>24</v>
      </c>
      <c r="G8" s="24"/>
      <c r="H8" s="24"/>
      <c r="I8" s="24"/>
      <c r="J8" s="24"/>
      <c r="K8" s="24"/>
      <c r="L8" s="24" t="s">
        <v>26</v>
      </c>
      <c r="M8" s="52"/>
      <c r="N8" s="24"/>
      <c r="O8" s="26"/>
      <c r="P8" s="40">
        <f>E8*F8*ROUND(O8, 2)</f>
        <v>0</v>
      </c>
    </row>
    <row r="9" spans="1:16" s="2" customFormat="1" ht="15" customHeight="1" x14ac:dyDescent="0.35">
      <c r="A9" s="214"/>
      <c r="B9" s="186" t="s">
        <v>322</v>
      </c>
      <c r="C9" s="187" t="s">
        <v>323</v>
      </c>
      <c r="D9" s="46" t="s">
        <v>324</v>
      </c>
      <c r="E9" s="24">
        <v>1</v>
      </c>
      <c r="F9" s="84">
        <v>1</v>
      </c>
      <c r="G9" s="24"/>
      <c r="H9" s="24"/>
      <c r="I9" s="24"/>
      <c r="J9" s="24"/>
      <c r="K9" s="24"/>
      <c r="L9" s="24" t="s">
        <v>26</v>
      </c>
      <c r="M9" s="52"/>
      <c r="N9" s="24"/>
      <c r="O9" s="26"/>
      <c r="P9" s="40">
        <f>E9*F9*ROUND(O9,2)</f>
        <v>0</v>
      </c>
    </row>
    <row r="10" spans="1:16" s="2" customFormat="1" ht="15" customHeight="1" x14ac:dyDescent="0.35">
      <c r="A10" s="216">
        <v>2</v>
      </c>
      <c r="B10" s="258" t="s">
        <v>105</v>
      </c>
      <c r="C10" s="253" t="s">
        <v>325</v>
      </c>
      <c r="D10" s="46" t="s">
        <v>41</v>
      </c>
      <c r="E10" s="51">
        <v>365</v>
      </c>
      <c r="F10" s="51">
        <v>9</v>
      </c>
      <c r="G10" s="24" t="s">
        <v>26</v>
      </c>
      <c r="H10" s="24"/>
      <c r="I10" s="24"/>
      <c r="J10" s="24"/>
      <c r="K10" s="24"/>
      <c r="L10" s="24"/>
      <c r="M10" s="52"/>
      <c r="N10" s="24"/>
      <c r="O10" s="212" t="s">
        <v>27</v>
      </c>
      <c r="P10" s="213"/>
    </row>
    <row r="11" spans="1:16" s="2" customFormat="1" ht="15" customHeight="1" x14ac:dyDescent="0.3">
      <c r="A11" s="261"/>
      <c r="B11" s="259"/>
      <c r="C11" s="254"/>
      <c r="D11" s="69" t="s">
        <v>106</v>
      </c>
      <c r="E11" s="51">
        <v>2</v>
      </c>
      <c r="F11" s="51">
        <v>7</v>
      </c>
      <c r="G11" s="24"/>
      <c r="H11" s="24"/>
      <c r="I11" s="24"/>
      <c r="J11" s="24"/>
      <c r="K11" s="24"/>
      <c r="L11" s="24" t="s">
        <v>26</v>
      </c>
      <c r="M11" s="52" t="s">
        <v>26</v>
      </c>
      <c r="N11" s="24"/>
      <c r="O11" s="212" t="s">
        <v>27</v>
      </c>
      <c r="P11" s="213"/>
    </row>
    <row r="12" spans="1:16" s="2" customFormat="1" ht="15" customHeight="1" x14ac:dyDescent="0.3">
      <c r="A12" s="261"/>
      <c r="B12" s="259"/>
      <c r="C12" s="254"/>
      <c r="D12" s="69" t="s">
        <v>107</v>
      </c>
      <c r="E12" s="51">
        <v>2</v>
      </c>
      <c r="F12" s="51">
        <v>2</v>
      </c>
      <c r="G12" s="24"/>
      <c r="H12" s="24"/>
      <c r="I12" s="24"/>
      <c r="J12" s="24"/>
      <c r="K12" s="24"/>
      <c r="L12" s="24" t="s">
        <v>26</v>
      </c>
      <c r="M12" s="52" t="s">
        <v>26</v>
      </c>
      <c r="N12" s="24"/>
      <c r="O12" s="212" t="s">
        <v>27</v>
      </c>
      <c r="P12" s="213"/>
    </row>
    <row r="13" spans="1:16" s="2" customFormat="1" x14ac:dyDescent="0.3">
      <c r="A13" s="261"/>
      <c r="B13" s="259"/>
      <c r="C13" s="254"/>
      <c r="D13" s="58" t="s">
        <v>108</v>
      </c>
      <c r="E13" s="51">
        <v>2</v>
      </c>
      <c r="F13" s="51">
        <v>9</v>
      </c>
      <c r="G13" s="24"/>
      <c r="H13" s="24"/>
      <c r="I13" s="24"/>
      <c r="J13" s="24"/>
      <c r="K13" s="24"/>
      <c r="L13" s="24" t="s">
        <v>26</v>
      </c>
      <c r="M13" s="52" t="s">
        <v>26</v>
      </c>
      <c r="N13" s="24"/>
      <c r="O13" s="212" t="s">
        <v>27</v>
      </c>
      <c r="P13" s="213"/>
    </row>
    <row r="14" spans="1:16" s="2" customFormat="1" ht="15" customHeight="1" x14ac:dyDescent="0.35">
      <c r="A14" s="261"/>
      <c r="B14" s="259"/>
      <c r="C14" s="254"/>
      <c r="D14" s="46" t="s">
        <v>109</v>
      </c>
      <c r="E14" s="51">
        <v>1</v>
      </c>
      <c r="F14" s="51">
        <v>9</v>
      </c>
      <c r="G14" s="24"/>
      <c r="H14" s="24"/>
      <c r="I14" s="24"/>
      <c r="J14" s="24"/>
      <c r="K14" s="24"/>
      <c r="L14" s="24" t="s">
        <v>26</v>
      </c>
      <c r="M14" s="52"/>
      <c r="N14" s="24"/>
      <c r="O14" s="212" t="s">
        <v>27</v>
      </c>
      <c r="P14" s="213"/>
    </row>
    <row r="15" spans="1:16" s="2" customFormat="1" ht="15" customHeight="1" x14ac:dyDescent="0.3">
      <c r="A15" s="261"/>
      <c r="B15" s="259"/>
      <c r="C15" s="254"/>
      <c r="D15" s="58" t="s">
        <v>110</v>
      </c>
      <c r="E15" s="51">
        <v>2</v>
      </c>
      <c r="F15" s="51">
        <v>9</v>
      </c>
      <c r="G15" s="24"/>
      <c r="H15" s="24"/>
      <c r="I15" s="24"/>
      <c r="J15" s="24"/>
      <c r="K15" s="24"/>
      <c r="L15" s="24" t="s">
        <v>26</v>
      </c>
      <c r="M15" s="52" t="s">
        <v>26</v>
      </c>
      <c r="N15" s="24"/>
      <c r="O15" s="26"/>
      <c r="P15" s="40">
        <f t="shared" ref="P15:P16" si="0">E15*F15*ROUND(O15, 2)</f>
        <v>0</v>
      </c>
    </row>
    <row r="16" spans="1:16" s="11" customFormat="1" ht="14.25" customHeight="1" x14ac:dyDescent="0.35">
      <c r="A16" s="261"/>
      <c r="B16" s="259"/>
      <c r="C16" s="254"/>
      <c r="D16" s="70" t="s">
        <v>326</v>
      </c>
      <c r="E16" s="51">
        <v>2</v>
      </c>
      <c r="F16" s="51">
        <v>1</v>
      </c>
      <c r="G16" s="24"/>
      <c r="H16" s="24"/>
      <c r="I16" s="24"/>
      <c r="J16" s="24"/>
      <c r="K16" s="24"/>
      <c r="L16" s="24" t="s">
        <v>26</v>
      </c>
      <c r="M16" s="52" t="s">
        <v>26</v>
      </c>
      <c r="N16" s="24"/>
      <c r="O16" s="26"/>
      <c r="P16" s="40">
        <f t="shared" si="0"/>
        <v>0</v>
      </c>
    </row>
    <row r="17" spans="1:16" s="2" customFormat="1" ht="25.5" customHeight="1" x14ac:dyDescent="0.3">
      <c r="A17" s="261"/>
      <c r="B17" s="259"/>
      <c r="C17" s="255"/>
      <c r="D17" s="58" t="s">
        <v>111</v>
      </c>
      <c r="E17" s="51">
        <v>2</v>
      </c>
      <c r="F17" s="51">
        <v>1</v>
      </c>
      <c r="G17" s="24"/>
      <c r="H17" s="24"/>
      <c r="I17" s="24"/>
      <c r="J17" s="24"/>
      <c r="K17" s="24"/>
      <c r="L17" s="24" t="s">
        <v>26</v>
      </c>
      <c r="M17" s="52" t="s">
        <v>26</v>
      </c>
      <c r="N17" s="24"/>
      <c r="O17" s="26"/>
      <c r="P17" s="40">
        <f>E17*F17*ROUND(O17, 2)</f>
        <v>0</v>
      </c>
    </row>
    <row r="18" spans="1:16" s="2" customFormat="1" x14ac:dyDescent="0.35">
      <c r="A18" s="261"/>
      <c r="B18" s="259"/>
      <c r="C18" s="253" t="s">
        <v>75</v>
      </c>
      <c r="D18" s="46" t="s">
        <v>76</v>
      </c>
      <c r="E18" s="51">
        <v>1</v>
      </c>
      <c r="F18" s="51">
        <v>1</v>
      </c>
      <c r="G18" s="24"/>
      <c r="H18" s="24"/>
      <c r="I18" s="24"/>
      <c r="J18" s="24"/>
      <c r="K18" s="24"/>
      <c r="L18" s="24" t="s">
        <v>26</v>
      </c>
      <c r="M18" s="52"/>
      <c r="N18" s="24"/>
      <c r="O18" s="212" t="s">
        <v>27</v>
      </c>
      <c r="P18" s="213"/>
    </row>
    <row r="19" spans="1:16" s="2" customFormat="1" x14ac:dyDescent="0.3">
      <c r="A19" s="261"/>
      <c r="B19" s="259"/>
      <c r="C19" s="254"/>
      <c r="D19" s="58" t="s">
        <v>44</v>
      </c>
      <c r="E19" s="51">
        <v>1</v>
      </c>
      <c r="F19" s="51">
        <v>1</v>
      </c>
      <c r="G19" s="24"/>
      <c r="H19" s="24"/>
      <c r="I19" s="24"/>
      <c r="J19" s="24"/>
      <c r="K19" s="24"/>
      <c r="L19" s="24" t="s">
        <v>26</v>
      </c>
      <c r="M19" s="52"/>
      <c r="N19" s="24"/>
      <c r="O19" s="212" t="s">
        <v>27</v>
      </c>
      <c r="P19" s="213"/>
    </row>
    <row r="20" spans="1:16" s="2" customFormat="1" x14ac:dyDescent="0.3">
      <c r="A20" s="214"/>
      <c r="B20" s="260"/>
      <c r="C20" s="255"/>
      <c r="D20" s="58" t="s">
        <v>77</v>
      </c>
      <c r="E20" s="51">
        <v>1</v>
      </c>
      <c r="F20" s="51">
        <v>1</v>
      </c>
      <c r="G20" s="24"/>
      <c r="H20" s="24"/>
      <c r="I20" s="24"/>
      <c r="J20" s="24"/>
      <c r="K20" s="24"/>
      <c r="L20" s="24" t="s">
        <v>26</v>
      </c>
      <c r="M20" s="52"/>
      <c r="N20" s="24"/>
      <c r="O20" s="212" t="s">
        <v>27</v>
      </c>
      <c r="P20" s="213"/>
    </row>
    <row r="21" spans="1:16" s="2" customFormat="1" x14ac:dyDescent="0.3">
      <c r="A21" s="216">
        <v>3</v>
      </c>
      <c r="B21" s="262" t="s">
        <v>103</v>
      </c>
      <c r="C21" s="265" t="s">
        <v>327</v>
      </c>
      <c r="D21" s="73" t="s">
        <v>112</v>
      </c>
      <c r="E21" s="51">
        <v>365</v>
      </c>
      <c r="F21" s="51">
        <v>33</v>
      </c>
      <c r="G21" s="24" t="s">
        <v>26</v>
      </c>
      <c r="H21" s="24"/>
      <c r="I21" s="24"/>
      <c r="J21" s="24"/>
      <c r="K21" s="24"/>
      <c r="L21" s="24"/>
      <c r="M21" s="52"/>
      <c r="N21" s="24"/>
      <c r="O21" s="212" t="s">
        <v>27</v>
      </c>
      <c r="P21" s="213"/>
    </row>
    <row r="22" spans="1:16" s="2" customFormat="1" x14ac:dyDescent="0.35">
      <c r="A22" s="261"/>
      <c r="B22" s="263"/>
      <c r="C22" s="266"/>
      <c r="D22" s="68" t="s">
        <v>113</v>
      </c>
      <c r="E22" s="51">
        <v>2</v>
      </c>
      <c r="F22" s="51">
        <v>33</v>
      </c>
      <c r="G22" s="24"/>
      <c r="H22" s="24"/>
      <c r="I22" s="24"/>
      <c r="J22" s="24"/>
      <c r="K22" s="24"/>
      <c r="L22" s="24" t="s">
        <v>26</v>
      </c>
      <c r="M22" s="24" t="s">
        <v>26</v>
      </c>
      <c r="N22" s="24"/>
      <c r="O22" s="26"/>
      <c r="P22" s="32">
        <f t="shared" ref="P22:P34" si="1">E22*F22*ROUND(O22, 2)</f>
        <v>0</v>
      </c>
    </row>
    <row r="23" spans="1:16" s="2" customFormat="1" x14ac:dyDescent="0.35">
      <c r="A23" s="261"/>
      <c r="B23" s="263"/>
      <c r="C23" s="266"/>
      <c r="D23" s="68" t="s">
        <v>114</v>
      </c>
      <c r="E23" s="51">
        <v>2</v>
      </c>
      <c r="F23" s="51">
        <v>33</v>
      </c>
      <c r="G23" s="24"/>
      <c r="H23" s="24"/>
      <c r="I23" s="24"/>
      <c r="J23" s="24"/>
      <c r="K23" s="24"/>
      <c r="L23" s="24" t="s">
        <v>26</v>
      </c>
      <c r="M23" s="24" t="s">
        <v>26</v>
      </c>
      <c r="N23" s="24"/>
      <c r="O23" s="26"/>
      <c r="P23" s="32">
        <f t="shared" si="1"/>
        <v>0</v>
      </c>
    </row>
    <row r="24" spans="1:16" s="2" customFormat="1" x14ac:dyDescent="0.35">
      <c r="A24" s="261"/>
      <c r="B24" s="263"/>
      <c r="C24" s="266"/>
      <c r="D24" s="68" t="s">
        <v>115</v>
      </c>
      <c r="E24" s="51">
        <v>2</v>
      </c>
      <c r="F24" s="51">
        <v>33</v>
      </c>
      <c r="G24" s="24"/>
      <c r="H24" s="24"/>
      <c r="I24" s="24"/>
      <c r="J24" s="24"/>
      <c r="K24" s="24"/>
      <c r="L24" s="24" t="s">
        <v>26</v>
      </c>
      <c r="M24" s="24" t="s">
        <v>26</v>
      </c>
      <c r="N24" s="24"/>
      <c r="O24" s="26"/>
      <c r="P24" s="32">
        <f t="shared" si="1"/>
        <v>0</v>
      </c>
    </row>
    <row r="25" spans="1:16" s="2" customFormat="1" x14ac:dyDescent="0.35">
      <c r="A25" s="261"/>
      <c r="B25" s="263"/>
      <c r="C25" s="266"/>
      <c r="D25" s="68" t="s">
        <v>116</v>
      </c>
      <c r="E25" s="51">
        <v>2</v>
      </c>
      <c r="F25" s="51">
        <v>4</v>
      </c>
      <c r="G25" s="24"/>
      <c r="H25" s="24"/>
      <c r="I25" s="24"/>
      <c r="J25" s="24"/>
      <c r="K25" s="24"/>
      <c r="L25" s="24" t="s">
        <v>26</v>
      </c>
      <c r="M25" s="24" t="s">
        <v>26</v>
      </c>
      <c r="N25" s="24"/>
      <c r="O25" s="26"/>
      <c r="P25" s="32">
        <f t="shared" si="1"/>
        <v>0</v>
      </c>
    </row>
    <row r="26" spans="1:16" s="2" customFormat="1" ht="26" x14ac:dyDescent="0.35">
      <c r="A26" s="261"/>
      <c r="B26" s="263"/>
      <c r="C26" s="266"/>
      <c r="D26" s="68" t="s">
        <v>117</v>
      </c>
      <c r="E26" s="51">
        <v>2</v>
      </c>
      <c r="F26" s="51">
        <v>8</v>
      </c>
      <c r="G26" s="24"/>
      <c r="H26" s="24"/>
      <c r="I26" s="24"/>
      <c r="J26" s="24"/>
      <c r="K26" s="24"/>
      <c r="L26" s="24" t="s">
        <v>26</v>
      </c>
      <c r="M26" s="24" t="s">
        <v>26</v>
      </c>
      <c r="N26" s="24"/>
      <c r="O26" s="26"/>
      <c r="P26" s="32">
        <f t="shared" si="1"/>
        <v>0</v>
      </c>
    </row>
    <row r="27" spans="1:16" s="2" customFormat="1" ht="26" x14ac:dyDescent="0.35">
      <c r="A27" s="261"/>
      <c r="B27" s="263"/>
      <c r="C27" s="266"/>
      <c r="D27" s="68" t="s">
        <v>328</v>
      </c>
      <c r="E27" s="51">
        <v>2</v>
      </c>
      <c r="F27" s="51">
        <v>33</v>
      </c>
      <c r="G27" s="24"/>
      <c r="H27" s="24"/>
      <c r="I27" s="24"/>
      <c r="J27" s="24"/>
      <c r="K27" s="24"/>
      <c r="L27" s="24" t="s">
        <v>26</v>
      </c>
      <c r="M27" s="24" t="s">
        <v>26</v>
      </c>
      <c r="N27" s="24"/>
      <c r="O27" s="26"/>
      <c r="P27" s="32">
        <f t="shared" si="1"/>
        <v>0</v>
      </c>
    </row>
    <row r="28" spans="1:16" s="2" customFormat="1" ht="39" x14ac:dyDescent="0.35">
      <c r="A28" s="261"/>
      <c r="B28" s="263"/>
      <c r="C28" s="266"/>
      <c r="D28" s="68" t="s">
        <v>118</v>
      </c>
      <c r="E28" s="51">
        <v>2</v>
      </c>
      <c r="F28" s="51">
        <v>33</v>
      </c>
      <c r="G28" s="24"/>
      <c r="H28" s="24"/>
      <c r="I28" s="24"/>
      <c r="J28" s="24"/>
      <c r="K28" s="24"/>
      <c r="L28" s="24" t="s">
        <v>26</v>
      </c>
      <c r="M28" s="24" t="s">
        <v>26</v>
      </c>
      <c r="N28" s="24"/>
      <c r="O28" s="26"/>
      <c r="P28" s="32">
        <f t="shared" si="1"/>
        <v>0</v>
      </c>
    </row>
    <row r="29" spans="1:16" s="2" customFormat="1" x14ac:dyDescent="0.35">
      <c r="A29" s="261"/>
      <c r="B29" s="263"/>
      <c r="C29" s="266"/>
      <c r="D29" s="68" t="s">
        <v>119</v>
      </c>
      <c r="E29" s="51">
        <v>2</v>
      </c>
      <c r="F29" s="51">
        <v>33</v>
      </c>
      <c r="G29" s="24"/>
      <c r="H29" s="24"/>
      <c r="I29" s="24"/>
      <c r="J29" s="24"/>
      <c r="K29" s="24"/>
      <c r="L29" s="24" t="s">
        <v>26</v>
      </c>
      <c r="M29" s="24" t="s">
        <v>26</v>
      </c>
      <c r="N29" s="24"/>
      <c r="O29" s="26"/>
      <c r="P29" s="32">
        <f t="shared" si="1"/>
        <v>0</v>
      </c>
    </row>
    <row r="30" spans="1:16" s="2" customFormat="1" x14ac:dyDescent="0.35">
      <c r="A30" s="261"/>
      <c r="B30" s="263"/>
      <c r="C30" s="266"/>
      <c r="D30" s="68" t="s">
        <v>120</v>
      </c>
      <c r="E30" s="51">
        <v>2</v>
      </c>
      <c r="F30" s="51">
        <v>33</v>
      </c>
      <c r="G30" s="24"/>
      <c r="H30" s="24"/>
      <c r="I30" s="24"/>
      <c r="J30" s="24"/>
      <c r="K30" s="24"/>
      <c r="L30" s="24" t="s">
        <v>26</v>
      </c>
      <c r="M30" s="24" t="s">
        <v>26</v>
      </c>
      <c r="N30" s="24"/>
      <c r="O30" s="26"/>
      <c r="P30" s="32">
        <f t="shared" si="1"/>
        <v>0</v>
      </c>
    </row>
    <row r="31" spans="1:16" s="2" customFormat="1" ht="15" customHeight="1" x14ac:dyDescent="0.35">
      <c r="A31" s="261"/>
      <c r="B31" s="263"/>
      <c r="C31" s="266"/>
      <c r="D31" s="68" t="s">
        <v>121</v>
      </c>
      <c r="E31" s="51">
        <v>2</v>
      </c>
      <c r="F31" s="51">
        <v>33</v>
      </c>
      <c r="G31" s="24"/>
      <c r="H31" s="24"/>
      <c r="I31" s="24"/>
      <c r="J31" s="24"/>
      <c r="K31" s="24"/>
      <c r="L31" s="24" t="s">
        <v>26</v>
      </c>
      <c r="M31" s="24" t="s">
        <v>26</v>
      </c>
      <c r="N31" s="24"/>
      <c r="O31" s="26"/>
      <c r="P31" s="32">
        <f t="shared" si="1"/>
        <v>0</v>
      </c>
    </row>
    <row r="32" spans="1:16" s="2" customFormat="1" ht="15" customHeight="1" x14ac:dyDescent="0.35">
      <c r="A32" s="261"/>
      <c r="B32" s="263"/>
      <c r="C32" s="266"/>
      <c r="D32" s="72" t="s">
        <v>122</v>
      </c>
      <c r="E32" s="51">
        <v>2</v>
      </c>
      <c r="F32" s="51">
        <v>18</v>
      </c>
      <c r="G32" s="24"/>
      <c r="H32" s="24"/>
      <c r="I32" s="24"/>
      <c r="J32" s="24"/>
      <c r="K32" s="24"/>
      <c r="L32" s="24" t="s">
        <v>26</v>
      </c>
      <c r="M32" s="24" t="s">
        <v>26</v>
      </c>
      <c r="N32" s="24"/>
      <c r="O32" s="26"/>
      <c r="P32" s="32">
        <f t="shared" si="1"/>
        <v>0</v>
      </c>
    </row>
    <row r="33" spans="1:16" s="2" customFormat="1" ht="15" customHeight="1" x14ac:dyDescent="0.35">
      <c r="A33" s="261"/>
      <c r="B33" s="263"/>
      <c r="C33" s="266"/>
      <c r="D33" s="68" t="s">
        <v>123</v>
      </c>
      <c r="E33" s="51">
        <v>2</v>
      </c>
      <c r="F33" s="51">
        <v>4</v>
      </c>
      <c r="G33" s="24"/>
      <c r="H33" s="24"/>
      <c r="I33" s="24"/>
      <c r="J33" s="24"/>
      <c r="K33" s="24"/>
      <c r="L33" s="24" t="s">
        <v>26</v>
      </c>
      <c r="M33" s="24" t="s">
        <v>26</v>
      </c>
      <c r="N33" s="24"/>
      <c r="O33" s="26"/>
      <c r="P33" s="32">
        <f t="shared" si="1"/>
        <v>0</v>
      </c>
    </row>
    <row r="34" spans="1:16" s="2" customFormat="1" ht="26" x14ac:dyDescent="0.35">
      <c r="A34" s="261"/>
      <c r="B34" s="263"/>
      <c r="C34" s="267"/>
      <c r="D34" s="68" t="s">
        <v>124</v>
      </c>
      <c r="E34" s="51">
        <v>2</v>
      </c>
      <c r="F34" s="51">
        <v>4</v>
      </c>
      <c r="G34" s="24"/>
      <c r="H34" s="24"/>
      <c r="I34" s="24"/>
      <c r="J34" s="24"/>
      <c r="K34" s="24"/>
      <c r="L34" s="24" t="s">
        <v>26</v>
      </c>
      <c r="M34" s="24" t="s">
        <v>26</v>
      </c>
      <c r="N34" s="24"/>
      <c r="O34" s="26"/>
      <c r="P34" s="32">
        <f t="shared" si="1"/>
        <v>0</v>
      </c>
    </row>
    <row r="35" spans="1:16" s="2" customFormat="1" x14ac:dyDescent="0.35">
      <c r="A35" s="261"/>
      <c r="B35" s="263"/>
      <c r="C35" s="253" t="s">
        <v>125</v>
      </c>
      <c r="D35" s="46" t="s">
        <v>76</v>
      </c>
      <c r="E35" s="51">
        <v>1</v>
      </c>
      <c r="F35" s="51">
        <v>1</v>
      </c>
      <c r="G35" s="24"/>
      <c r="H35" s="24"/>
      <c r="I35" s="24"/>
      <c r="J35" s="24"/>
      <c r="K35" s="24"/>
      <c r="L35" s="24" t="s">
        <v>26</v>
      </c>
      <c r="M35" s="52"/>
      <c r="N35" s="24"/>
      <c r="O35" s="212" t="s">
        <v>27</v>
      </c>
      <c r="P35" s="213"/>
    </row>
    <row r="36" spans="1:16" s="2" customFormat="1" x14ac:dyDescent="0.3">
      <c r="A36" s="261"/>
      <c r="B36" s="263"/>
      <c r="C36" s="254"/>
      <c r="D36" s="58" t="s">
        <v>44</v>
      </c>
      <c r="E36" s="51">
        <v>1</v>
      </c>
      <c r="F36" s="51">
        <v>1</v>
      </c>
      <c r="G36" s="24"/>
      <c r="H36" s="24"/>
      <c r="I36" s="24"/>
      <c r="J36" s="24"/>
      <c r="K36" s="24"/>
      <c r="L36" s="24" t="s">
        <v>26</v>
      </c>
      <c r="M36" s="52"/>
      <c r="N36" s="24"/>
      <c r="O36" s="212" t="s">
        <v>27</v>
      </c>
      <c r="P36" s="213"/>
    </row>
    <row r="37" spans="1:16" s="2" customFormat="1" x14ac:dyDescent="0.3">
      <c r="A37" s="214"/>
      <c r="B37" s="264"/>
      <c r="C37" s="255"/>
      <c r="D37" s="58" t="s">
        <v>77</v>
      </c>
      <c r="E37" s="51">
        <v>1</v>
      </c>
      <c r="F37" s="51">
        <v>1</v>
      </c>
      <c r="G37" s="24"/>
      <c r="H37" s="24"/>
      <c r="I37" s="24"/>
      <c r="J37" s="24"/>
      <c r="K37" s="24"/>
      <c r="L37" s="24" t="s">
        <v>26</v>
      </c>
      <c r="M37" s="52"/>
      <c r="N37" s="24"/>
      <c r="O37" s="212" t="s">
        <v>27</v>
      </c>
      <c r="P37" s="213"/>
    </row>
    <row r="38" spans="1:16" s="2" customFormat="1" ht="39" x14ac:dyDescent="0.3">
      <c r="A38" s="179">
        <v>4</v>
      </c>
      <c r="B38" s="186" t="s">
        <v>427</v>
      </c>
      <c r="C38" s="185" t="s">
        <v>431</v>
      </c>
      <c r="D38" s="58" t="s">
        <v>428</v>
      </c>
      <c r="E38" s="51">
        <v>2</v>
      </c>
      <c r="F38" s="51">
        <v>1</v>
      </c>
      <c r="G38" s="24"/>
      <c r="H38" s="24"/>
      <c r="I38" s="24"/>
      <c r="J38" s="24"/>
      <c r="K38" s="24"/>
      <c r="L38" s="24" t="s">
        <v>26</v>
      </c>
      <c r="M38" s="52" t="s">
        <v>26</v>
      </c>
      <c r="N38" s="24"/>
      <c r="O38" s="26"/>
      <c r="P38" s="32">
        <f>E38*F38*ROUND(O38, 2)</f>
        <v>0</v>
      </c>
    </row>
    <row r="39" spans="1:16" s="2" customFormat="1" ht="15" customHeight="1" x14ac:dyDescent="0.3">
      <c r="A39" s="215">
        <v>5</v>
      </c>
      <c r="B39" s="250" t="s">
        <v>126</v>
      </c>
      <c r="C39" s="253" t="s">
        <v>329</v>
      </c>
      <c r="D39" s="69" t="s">
        <v>127</v>
      </c>
      <c r="E39" s="51">
        <v>365</v>
      </c>
      <c r="F39" s="51">
        <v>3</v>
      </c>
      <c r="G39" s="24" t="s">
        <v>26</v>
      </c>
      <c r="H39" s="24"/>
      <c r="I39" s="24"/>
      <c r="J39" s="24"/>
      <c r="K39" s="24"/>
      <c r="L39" s="24"/>
      <c r="M39" s="52"/>
      <c r="N39" s="24"/>
      <c r="O39" s="212" t="s">
        <v>27</v>
      </c>
      <c r="P39" s="213"/>
    </row>
    <row r="40" spans="1:16" s="2" customFormat="1" x14ac:dyDescent="0.35">
      <c r="A40" s="248"/>
      <c r="B40" s="251"/>
      <c r="C40" s="254"/>
      <c r="D40" s="66" t="s">
        <v>128</v>
      </c>
      <c r="E40" s="51">
        <v>2</v>
      </c>
      <c r="F40" s="51">
        <v>3</v>
      </c>
      <c r="G40" s="24"/>
      <c r="H40" s="24"/>
      <c r="I40" s="24"/>
      <c r="J40" s="24"/>
      <c r="K40" s="24"/>
      <c r="L40" s="24" t="s">
        <v>26</v>
      </c>
      <c r="M40" s="52" t="s">
        <v>26</v>
      </c>
      <c r="N40" s="24"/>
      <c r="O40" s="212" t="s">
        <v>27</v>
      </c>
      <c r="P40" s="213"/>
    </row>
    <row r="41" spans="1:16" s="2" customFormat="1" x14ac:dyDescent="0.35">
      <c r="A41" s="248"/>
      <c r="B41" s="251"/>
      <c r="C41" s="254"/>
      <c r="D41" s="66" t="s">
        <v>129</v>
      </c>
      <c r="E41" s="51">
        <v>2</v>
      </c>
      <c r="F41" s="51">
        <v>3</v>
      </c>
      <c r="G41" s="24"/>
      <c r="H41" s="24"/>
      <c r="I41" s="24"/>
      <c r="J41" s="24"/>
      <c r="K41" s="24"/>
      <c r="L41" s="24" t="s">
        <v>26</v>
      </c>
      <c r="M41" s="52" t="s">
        <v>26</v>
      </c>
      <c r="N41" s="24"/>
      <c r="O41" s="26"/>
      <c r="P41" s="32">
        <f>E41*F41*ROUND(O41, 2)</f>
        <v>0</v>
      </c>
    </row>
    <row r="42" spans="1:16" s="2" customFormat="1" x14ac:dyDescent="0.3">
      <c r="A42" s="248"/>
      <c r="B42" s="251"/>
      <c r="C42" s="255"/>
      <c r="D42" s="73" t="s">
        <v>130</v>
      </c>
      <c r="E42" s="51">
        <v>2</v>
      </c>
      <c r="F42" s="51">
        <v>3</v>
      </c>
      <c r="G42" s="24"/>
      <c r="H42" s="24"/>
      <c r="I42" s="24"/>
      <c r="J42" s="24"/>
      <c r="K42" s="24"/>
      <c r="L42" s="24" t="s">
        <v>26</v>
      </c>
      <c r="M42" s="52" t="s">
        <v>26</v>
      </c>
      <c r="N42" s="24"/>
      <c r="O42" s="26"/>
      <c r="P42" s="32">
        <f>E42*F42*ROUND(O42, 2)</f>
        <v>0</v>
      </c>
    </row>
    <row r="43" spans="1:16" s="2" customFormat="1" ht="15" customHeight="1" x14ac:dyDescent="0.3">
      <c r="A43" s="248"/>
      <c r="B43" s="251"/>
      <c r="C43" s="253" t="s">
        <v>131</v>
      </c>
      <c r="D43" s="69" t="s">
        <v>127</v>
      </c>
      <c r="E43" s="51">
        <v>365</v>
      </c>
      <c r="F43" s="51">
        <v>2</v>
      </c>
      <c r="G43" s="24" t="s">
        <v>26</v>
      </c>
      <c r="H43" s="24"/>
      <c r="I43" s="24"/>
      <c r="J43" s="24"/>
      <c r="K43" s="24"/>
      <c r="L43" s="74"/>
      <c r="M43" s="52"/>
      <c r="N43" s="24"/>
      <c r="O43" s="212" t="s">
        <v>27</v>
      </c>
      <c r="P43" s="213"/>
    </row>
    <row r="44" spans="1:16" s="2" customFormat="1" x14ac:dyDescent="0.35">
      <c r="A44" s="248"/>
      <c r="B44" s="251"/>
      <c r="C44" s="254"/>
      <c r="D44" s="66" t="s">
        <v>128</v>
      </c>
      <c r="E44" s="51">
        <v>2</v>
      </c>
      <c r="F44" s="51">
        <v>2</v>
      </c>
      <c r="G44" s="24"/>
      <c r="H44" s="24"/>
      <c r="I44" s="24"/>
      <c r="J44" s="24"/>
      <c r="K44" s="24"/>
      <c r="L44" s="24" t="s">
        <v>26</v>
      </c>
      <c r="M44" s="52" t="s">
        <v>26</v>
      </c>
      <c r="N44" s="24"/>
      <c r="O44" s="212" t="s">
        <v>27</v>
      </c>
      <c r="P44" s="213"/>
    </row>
    <row r="45" spans="1:16" s="2" customFormat="1" ht="15" customHeight="1" x14ac:dyDescent="0.3">
      <c r="A45" s="248"/>
      <c r="B45" s="251"/>
      <c r="C45" s="254"/>
      <c r="D45" s="69" t="s">
        <v>132</v>
      </c>
      <c r="E45" s="51">
        <v>2</v>
      </c>
      <c r="F45" s="51">
        <v>2</v>
      </c>
      <c r="G45" s="24"/>
      <c r="H45" s="24"/>
      <c r="I45" s="24"/>
      <c r="J45" s="24"/>
      <c r="K45" s="24"/>
      <c r="L45" s="24" t="s">
        <v>26</v>
      </c>
      <c r="M45" s="52" t="s">
        <v>26</v>
      </c>
      <c r="N45" s="24"/>
      <c r="O45" s="26"/>
      <c r="P45" s="32">
        <f>E45*F45*ROUND(O45, 2)</f>
        <v>0</v>
      </c>
    </row>
    <row r="46" spans="1:16" s="2" customFormat="1" x14ac:dyDescent="0.3">
      <c r="A46" s="248"/>
      <c r="B46" s="251"/>
      <c r="C46" s="254"/>
      <c r="D46" s="69" t="s">
        <v>133</v>
      </c>
      <c r="E46" s="51">
        <v>2</v>
      </c>
      <c r="F46" s="51">
        <v>2</v>
      </c>
      <c r="G46" s="24"/>
      <c r="H46" s="24"/>
      <c r="I46" s="24"/>
      <c r="J46" s="24"/>
      <c r="K46" s="24"/>
      <c r="L46" s="24" t="s">
        <v>26</v>
      </c>
      <c r="M46" s="52" t="s">
        <v>26</v>
      </c>
      <c r="N46" s="24"/>
      <c r="O46" s="26"/>
      <c r="P46" s="32">
        <f>E46*F46*ROUND(O46, 2)</f>
        <v>0</v>
      </c>
    </row>
    <row r="47" spans="1:16" s="2" customFormat="1" x14ac:dyDescent="0.35">
      <c r="A47" s="248"/>
      <c r="B47" s="251"/>
      <c r="C47" s="254"/>
      <c r="D47" s="67" t="s">
        <v>134</v>
      </c>
      <c r="E47" s="51">
        <v>2</v>
      </c>
      <c r="F47" s="51">
        <v>2</v>
      </c>
      <c r="G47" s="24"/>
      <c r="H47" s="24"/>
      <c r="I47" s="24"/>
      <c r="J47" s="24"/>
      <c r="K47" s="24"/>
      <c r="L47" s="24" t="s">
        <v>26</v>
      </c>
      <c r="M47" s="52" t="s">
        <v>26</v>
      </c>
      <c r="N47" s="24"/>
      <c r="O47" s="26"/>
      <c r="P47" s="32">
        <f>E47*F47*ROUND(O47, 2)</f>
        <v>0</v>
      </c>
    </row>
    <row r="48" spans="1:16" s="2" customFormat="1" x14ac:dyDescent="0.35">
      <c r="A48" s="248"/>
      <c r="B48" s="251"/>
      <c r="C48" s="255"/>
      <c r="D48" s="67" t="s">
        <v>135</v>
      </c>
      <c r="E48" s="51">
        <v>2</v>
      </c>
      <c r="F48" s="51">
        <v>2</v>
      </c>
      <c r="G48" s="24"/>
      <c r="H48" s="24"/>
      <c r="I48" s="24"/>
      <c r="J48" s="24"/>
      <c r="K48" s="24"/>
      <c r="L48" s="24" t="s">
        <v>26</v>
      </c>
      <c r="M48" s="52" t="s">
        <v>26</v>
      </c>
      <c r="N48" s="24"/>
      <c r="O48" s="26"/>
      <c r="P48" s="32">
        <f>E48*F48*ROUND(O48, 2)</f>
        <v>0</v>
      </c>
    </row>
    <row r="49" spans="1:16" s="2" customFormat="1" ht="15" customHeight="1" x14ac:dyDescent="0.3">
      <c r="A49" s="248"/>
      <c r="B49" s="251"/>
      <c r="C49" s="253" t="s">
        <v>330</v>
      </c>
      <c r="D49" s="69" t="s">
        <v>127</v>
      </c>
      <c r="E49" s="51">
        <v>365</v>
      </c>
      <c r="F49" s="51">
        <v>7</v>
      </c>
      <c r="G49" s="24" t="s">
        <v>26</v>
      </c>
      <c r="H49" s="24"/>
      <c r="I49" s="24"/>
      <c r="J49" s="24"/>
      <c r="K49" s="24"/>
      <c r="L49" s="24"/>
      <c r="M49" s="52"/>
      <c r="N49" s="24"/>
      <c r="O49" s="212" t="s">
        <v>27</v>
      </c>
      <c r="P49" s="213"/>
    </row>
    <row r="50" spans="1:16" s="2" customFormat="1" x14ac:dyDescent="0.3">
      <c r="A50" s="248"/>
      <c r="B50" s="251"/>
      <c r="C50" s="254"/>
      <c r="D50" s="69" t="s">
        <v>132</v>
      </c>
      <c r="E50" s="51">
        <v>2</v>
      </c>
      <c r="F50" s="51">
        <v>7</v>
      </c>
      <c r="G50" s="24"/>
      <c r="H50" s="24"/>
      <c r="I50" s="24"/>
      <c r="J50" s="24"/>
      <c r="K50" s="24"/>
      <c r="L50" s="24" t="s">
        <v>26</v>
      </c>
      <c r="M50" s="52" t="s">
        <v>26</v>
      </c>
      <c r="N50" s="24"/>
      <c r="O50" s="26"/>
      <c r="P50" s="32">
        <f>E50*F50*ROUND(O50, 2)</f>
        <v>0</v>
      </c>
    </row>
    <row r="51" spans="1:16" s="2" customFormat="1" x14ac:dyDescent="0.3">
      <c r="A51" s="248"/>
      <c r="B51" s="251"/>
      <c r="C51" s="254"/>
      <c r="D51" s="69" t="s">
        <v>136</v>
      </c>
      <c r="E51" s="51">
        <v>2</v>
      </c>
      <c r="F51" s="51">
        <v>7</v>
      </c>
      <c r="G51" s="24"/>
      <c r="H51" s="24"/>
      <c r="I51" s="24"/>
      <c r="J51" s="24"/>
      <c r="K51" s="24"/>
      <c r="L51" s="24" t="s">
        <v>26</v>
      </c>
      <c r="M51" s="52" t="s">
        <v>26</v>
      </c>
      <c r="N51" s="24"/>
      <c r="O51" s="26"/>
      <c r="P51" s="32">
        <f>E51*F51*ROUND(O51, 2)</f>
        <v>0</v>
      </c>
    </row>
    <row r="52" spans="1:16" s="2" customFormat="1" x14ac:dyDescent="0.35">
      <c r="A52" s="248"/>
      <c r="B52" s="251"/>
      <c r="C52" s="255"/>
      <c r="D52" s="67" t="s">
        <v>137</v>
      </c>
      <c r="E52" s="51">
        <v>2</v>
      </c>
      <c r="F52" s="51">
        <v>7</v>
      </c>
      <c r="G52" s="24"/>
      <c r="H52" s="24"/>
      <c r="I52" s="24"/>
      <c r="J52" s="24"/>
      <c r="K52" s="24"/>
      <c r="L52" s="24" t="s">
        <v>26</v>
      </c>
      <c r="M52" s="52" t="s">
        <v>26</v>
      </c>
      <c r="N52" s="24"/>
      <c r="O52" s="26"/>
      <c r="P52" s="32">
        <f>E52*F52*ROUND(O52, 2)</f>
        <v>0</v>
      </c>
    </row>
    <row r="53" spans="1:16" s="2" customFormat="1" x14ac:dyDescent="0.35">
      <c r="A53" s="248"/>
      <c r="B53" s="251"/>
      <c r="C53" s="253" t="s">
        <v>75</v>
      </c>
      <c r="D53" s="46" t="s">
        <v>76</v>
      </c>
      <c r="E53" s="51">
        <v>1</v>
      </c>
      <c r="F53" s="51">
        <v>1</v>
      </c>
      <c r="G53" s="24"/>
      <c r="H53" s="24"/>
      <c r="I53" s="24"/>
      <c r="J53" s="24"/>
      <c r="K53" s="24"/>
      <c r="L53" s="24" t="s">
        <v>26</v>
      </c>
      <c r="M53" s="52"/>
      <c r="N53" s="24"/>
      <c r="O53" s="212" t="s">
        <v>27</v>
      </c>
      <c r="P53" s="213"/>
    </row>
    <row r="54" spans="1:16" s="2" customFormat="1" x14ac:dyDescent="0.3">
      <c r="A54" s="248"/>
      <c r="B54" s="251"/>
      <c r="C54" s="254"/>
      <c r="D54" s="58" t="s">
        <v>44</v>
      </c>
      <c r="E54" s="51">
        <v>1</v>
      </c>
      <c r="F54" s="51">
        <v>1</v>
      </c>
      <c r="G54" s="24"/>
      <c r="H54" s="24"/>
      <c r="I54" s="24"/>
      <c r="J54" s="24"/>
      <c r="K54" s="24"/>
      <c r="L54" s="24" t="s">
        <v>26</v>
      </c>
      <c r="M54" s="52"/>
      <c r="N54" s="24"/>
      <c r="O54" s="212" t="s">
        <v>27</v>
      </c>
      <c r="P54" s="213"/>
    </row>
    <row r="55" spans="1:16" s="2" customFormat="1" x14ac:dyDescent="0.3">
      <c r="A55" s="249"/>
      <c r="B55" s="252"/>
      <c r="C55" s="255"/>
      <c r="D55" s="58" t="s">
        <v>77</v>
      </c>
      <c r="E55" s="51">
        <v>1</v>
      </c>
      <c r="F55" s="51">
        <v>1</v>
      </c>
      <c r="G55" s="24"/>
      <c r="H55" s="24"/>
      <c r="I55" s="24"/>
      <c r="J55" s="24"/>
      <c r="K55" s="24"/>
      <c r="L55" s="24" t="s">
        <v>26</v>
      </c>
      <c r="M55" s="52"/>
      <c r="N55" s="24"/>
      <c r="O55" s="212" t="s">
        <v>27</v>
      </c>
      <c r="P55" s="213"/>
    </row>
    <row r="56" spans="1:16" s="2" customFormat="1" x14ac:dyDescent="0.3">
      <c r="A56" s="215">
        <v>6</v>
      </c>
      <c r="B56" s="256" t="s">
        <v>9</v>
      </c>
      <c r="C56" s="257" t="s">
        <v>138</v>
      </c>
      <c r="D56" s="58" t="s">
        <v>139</v>
      </c>
      <c r="E56" s="51">
        <v>365</v>
      </c>
      <c r="F56" s="51">
        <v>25</v>
      </c>
      <c r="G56" s="24" t="s">
        <v>26</v>
      </c>
      <c r="H56" s="24"/>
      <c r="I56" s="24"/>
      <c r="J56" s="138"/>
      <c r="K56" s="24"/>
      <c r="L56" s="24"/>
      <c r="M56" s="52"/>
      <c r="N56" s="24"/>
      <c r="O56" s="212" t="s">
        <v>27</v>
      </c>
      <c r="P56" s="213"/>
    </row>
    <row r="57" spans="1:16" s="2" customFormat="1" x14ac:dyDescent="0.3">
      <c r="A57" s="215"/>
      <c r="B57" s="256"/>
      <c r="C57" s="257"/>
      <c r="D57" s="75" t="s">
        <v>140</v>
      </c>
      <c r="E57" s="51">
        <v>365</v>
      </c>
      <c r="F57" s="51">
        <v>25</v>
      </c>
      <c r="G57" s="24" t="s">
        <v>26</v>
      </c>
      <c r="H57" s="24"/>
      <c r="I57" s="24"/>
      <c r="J57" s="51"/>
      <c r="K57" s="24"/>
      <c r="L57" s="24"/>
      <c r="M57" s="52"/>
      <c r="N57" s="24"/>
      <c r="O57" s="212" t="s">
        <v>27</v>
      </c>
      <c r="P57" s="213"/>
    </row>
    <row r="58" spans="1:16" s="2" customFormat="1" x14ac:dyDescent="0.35">
      <c r="A58" s="215"/>
      <c r="B58" s="256"/>
      <c r="C58" s="257"/>
      <c r="D58" s="68" t="s">
        <v>149</v>
      </c>
      <c r="E58" s="51">
        <v>2</v>
      </c>
      <c r="F58" s="51">
        <v>25</v>
      </c>
      <c r="G58" s="24"/>
      <c r="H58" s="24"/>
      <c r="I58" s="24"/>
      <c r="J58" s="51"/>
      <c r="K58" s="24"/>
      <c r="L58" s="24" t="s">
        <v>26</v>
      </c>
      <c r="M58" s="52" t="s">
        <v>26</v>
      </c>
      <c r="N58" s="24"/>
      <c r="O58" s="212" t="s">
        <v>27</v>
      </c>
      <c r="P58" s="213"/>
    </row>
    <row r="59" spans="1:16" s="2" customFormat="1" x14ac:dyDescent="0.3">
      <c r="A59" s="215"/>
      <c r="B59" s="256"/>
      <c r="C59" s="257"/>
      <c r="D59" s="75" t="s">
        <v>141</v>
      </c>
      <c r="E59" s="51">
        <v>2</v>
      </c>
      <c r="F59" s="51">
        <v>25</v>
      </c>
      <c r="G59" s="24"/>
      <c r="H59" s="24"/>
      <c r="I59" s="24"/>
      <c r="J59" s="51"/>
      <c r="K59" s="24"/>
      <c r="L59" s="24" t="s">
        <v>26</v>
      </c>
      <c r="M59" s="52" t="s">
        <v>26</v>
      </c>
      <c r="N59" s="24"/>
      <c r="O59" s="212" t="s">
        <v>27</v>
      </c>
      <c r="P59" s="213"/>
    </row>
    <row r="60" spans="1:16" s="2" customFormat="1" x14ac:dyDescent="0.35">
      <c r="A60" s="215"/>
      <c r="B60" s="256"/>
      <c r="C60" s="257"/>
      <c r="D60" s="68" t="s">
        <v>142</v>
      </c>
      <c r="E60" s="51">
        <v>2</v>
      </c>
      <c r="F60" s="51">
        <v>1</v>
      </c>
      <c r="G60" s="24"/>
      <c r="H60" s="24"/>
      <c r="I60" s="24"/>
      <c r="J60" s="24"/>
      <c r="K60" s="24"/>
      <c r="L60" s="24" t="s">
        <v>26</v>
      </c>
      <c r="M60" s="52" t="s">
        <v>26</v>
      </c>
      <c r="N60" s="24"/>
      <c r="O60" s="26"/>
      <c r="P60" s="32">
        <f t="shared" ref="P60:P67" si="2">E60*F60*ROUND(O60, 2)</f>
        <v>0</v>
      </c>
    </row>
    <row r="61" spans="1:16" s="2" customFormat="1" x14ac:dyDescent="0.3">
      <c r="A61" s="215"/>
      <c r="B61" s="256"/>
      <c r="C61" s="257" t="s">
        <v>331</v>
      </c>
      <c r="D61" s="58" t="s">
        <v>143</v>
      </c>
      <c r="E61" s="51">
        <v>12</v>
      </c>
      <c r="F61" s="51">
        <v>1</v>
      </c>
      <c r="G61" s="24"/>
      <c r="H61" s="24"/>
      <c r="I61" s="24"/>
      <c r="J61" s="24" t="s">
        <v>26</v>
      </c>
      <c r="K61" s="24"/>
      <c r="L61" s="24"/>
      <c r="M61" s="52"/>
      <c r="N61" s="24"/>
      <c r="O61" s="26"/>
      <c r="P61" s="32">
        <f t="shared" si="2"/>
        <v>0</v>
      </c>
    </row>
    <row r="62" spans="1:16" s="2" customFormat="1" x14ac:dyDescent="0.3">
      <c r="A62" s="215"/>
      <c r="B62" s="256"/>
      <c r="C62" s="257"/>
      <c r="D62" s="58" t="s">
        <v>144</v>
      </c>
      <c r="E62" s="51">
        <v>2</v>
      </c>
      <c r="F62" s="51">
        <v>1</v>
      </c>
      <c r="G62" s="24"/>
      <c r="H62" s="24"/>
      <c r="I62" s="24"/>
      <c r="J62" s="24"/>
      <c r="K62" s="24"/>
      <c r="L62" s="24" t="s">
        <v>26</v>
      </c>
      <c r="M62" s="52" t="s">
        <v>26</v>
      </c>
      <c r="N62" s="24"/>
      <c r="O62" s="26"/>
      <c r="P62" s="32">
        <f t="shared" si="2"/>
        <v>0</v>
      </c>
    </row>
    <row r="63" spans="1:16" s="2" customFormat="1" x14ac:dyDescent="0.3">
      <c r="A63" s="215"/>
      <c r="B63" s="256"/>
      <c r="C63" s="257"/>
      <c r="D63" s="58" t="s">
        <v>145</v>
      </c>
      <c r="E63" s="51">
        <v>2</v>
      </c>
      <c r="F63" s="51">
        <v>1</v>
      </c>
      <c r="G63" s="24"/>
      <c r="H63" s="24"/>
      <c r="I63" s="24"/>
      <c r="J63" s="24"/>
      <c r="K63" s="24"/>
      <c r="L63" s="24" t="s">
        <v>26</v>
      </c>
      <c r="M63" s="52" t="s">
        <v>26</v>
      </c>
      <c r="N63" s="24"/>
      <c r="O63" s="26"/>
      <c r="P63" s="32">
        <f t="shared" si="2"/>
        <v>0</v>
      </c>
    </row>
    <row r="64" spans="1:16" s="2" customFormat="1" x14ac:dyDescent="0.3">
      <c r="A64" s="215"/>
      <c r="B64" s="256"/>
      <c r="C64" s="257"/>
      <c r="D64" s="58" t="s">
        <v>146</v>
      </c>
      <c r="E64" s="51">
        <v>2</v>
      </c>
      <c r="F64" s="51">
        <v>1</v>
      </c>
      <c r="G64" s="24"/>
      <c r="H64" s="24"/>
      <c r="I64" s="24"/>
      <c r="J64" s="24"/>
      <c r="K64" s="24"/>
      <c r="L64" s="24" t="s">
        <v>26</v>
      </c>
      <c r="M64" s="52" t="s">
        <v>26</v>
      </c>
      <c r="N64" s="24"/>
      <c r="O64" s="26"/>
      <c r="P64" s="32">
        <f t="shared" si="2"/>
        <v>0</v>
      </c>
    </row>
    <row r="65" spans="1:16" s="2" customFormat="1" x14ac:dyDescent="0.3">
      <c r="A65" s="215"/>
      <c r="B65" s="256"/>
      <c r="C65" s="257"/>
      <c r="D65" s="58" t="s">
        <v>147</v>
      </c>
      <c r="E65" s="51">
        <v>2</v>
      </c>
      <c r="F65" s="51">
        <v>1</v>
      </c>
      <c r="G65" s="24"/>
      <c r="H65" s="24"/>
      <c r="I65" s="24"/>
      <c r="J65" s="24"/>
      <c r="K65" s="24"/>
      <c r="L65" s="24" t="s">
        <v>26</v>
      </c>
      <c r="M65" s="52" t="s">
        <v>26</v>
      </c>
      <c r="N65" s="24"/>
      <c r="O65" s="26"/>
      <c r="P65" s="32">
        <f t="shared" si="2"/>
        <v>0</v>
      </c>
    </row>
    <row r="66" spans="1:16" s="2" customFormat="1" x14ac:dyDescent="0.3">
      <c r="A66" s="215"/>
      <c r="B66" s="256"/>
      <c r="C66" s="257"/>
      <c r="D66" s="76" t="s">
        <v>148</v>
      </c>
      <c r="E66" s="51">
        <v>2</v>
      </c>
      <c r="F66" s="51">
        <v>1</v>
      </c>
      <c r="G66" s="24"/>
      <c r="H66" s="24"/>
      <c r="I66" s="24"/>
      <c r="J66" s="24"/>
      <c r="K66" s="24"/>
      <c r="L66" s="24" t="s">
        <v>26</v>
      </c>
      <c r="M66" s="52" t="s">
        <v>26</v>
      </c>
      <c r="N66" s="24"/>
      <c r="O66" s="26"/>
      <c r="P66" s="32">
        <f t="shared" si="2"/>
        <v>0</v>
      </c>
    </row>
    <row r="67" spans="1:16" s="2" customFormat="1" x14ac:dyDescent="0.3">
      <c r="A67" s="215"/>
      <c r="B67" s="256"/>
      <c r="C67" s="257"/>
      <c r="D67" s="76" t="s">
        <v>150</v>
      </c>
      <c r="E67" s="51">
        <v>2</v>
      </c>
      <c r="F67" s="51">
        <v>1</v>
      </c>
      <c r="G67" s="24"/>
      <c r="H67" s="24"/>
      <c r="I67" s="24"/>
      <c r="J67" s="24"/>
      <c r="K67" s="24"/>
      <c r="L67" s="24" t="s">
        <v>26</v>
      </c>
      <c r="M67" s="52" t="s">
        <v>26</v>
      </c>
      <c r="N67" s="41"/>
      <c r="O67" s="26"/>
      <c r="P67" s="32">
        <f t="shared" si="2"/>
        <v>0</v>
      </c>
    </row>
    <row r="68" spans="1:16" s="2" customFormat="1" ht="15" customHeight="1" x14ac:dyDescent="0.3">
      <c r="A68" s="215"/>
      <c r="B68" s="256"/>
      <c r="C68" s="257" t="s">
        <v>389</v>
      </c>
      <c r="D68" s="58" t="s">
        <v>151</v>
      </c>
      <c r="E68" s="51">
        <v>1</v>
      </c>
      <c r="F68" s="51">
        <v>2</v>
      </c>
      <c r="G68" s="51"/>
      <c r="H68" s="51"/>
      <c r="I68" s="51"/>
      <c r="J68" s="51"/>
      <c r="K68" s="51"/>
      <c r="L68" s="51" t="s">
        <v>26</v>
      </c>
      <c r="M68" s="188"/>
      <c r="N68" s="42"/>
      <c r="O68" s="26"/>
      <c r="P68" s="32">
        <f>E68*F68*ROUND(O68, 2)</f>
        <v>0</v>
      </c>
    </row>
    <row r="69" spans="1:16" s="2" customFormat="1" x14ac:dyDescent="0.3">
      <c r="A69" s="215"/>
      <c r="B69" s="256"/>
      <c r="C69" s="257"/>
      <c r="D69" s="58" t="s">
        <v>152</v>
      </c>
      <c r="E69" s="51">
        <v>1</v>
      </c>
      <c r="F69" s="51">
        <v>2</v>
      </c>
      <c r="G69" s="51"/>
      <c r="H69" s="51"/>
      <c r="I69" s="51"/>
      <c r="J69" s="51"/>
      <c r="K69" s="51"/>
      <c r="L69" s="51" t="s">
        <v>26</v>
      </c>
      <c r="M69" s="188"/>
      <c r="N69" s="42"/>
      <c r="O69" s="26"/>
      <c r="P69" s="32">
        <f>E69*F69*ROUND(O69, 2)</f>
        <v>0</v>
      </c>
    </row>
    <row r="70" spans="1:16" x14ac:dyDescent="0.35">
      <c r="A70" s="215"/>
      <c r="B70" s="256"/>
      <c r="C70" s="257"/>
      <c r="D70" s="58" t="s">
        <v>153</v>
      </c>
      <c r="E70" s="51">
        <v>1</v>
      </c>
      <c r="F70" s="51">
        <v>2</v>
      </c>
      <c r="G70" s="51"/>
      <c r="H70" s="51"/>
      <c r="I70" s="51"/>
      <c r="J70" s="51"/>
      <c r="K70" s="51"/>
      <c r="L70" s="51" t="s">
        <v>26</v>
      </c>
      <c r="M70" s="188"/>
      <c r="N70" s="42"/>
      <c r="O70" s="26"/>
      <c r="P70" s="32">
        <f>E70*F70*ROUND(O70, 2)</f>
        <v>0</v>
      </c>
    </row>
    <row r="71" spans="1:16" x14ac:dyDescent="0.35">
      <c r="A71" s="215"/>
      <c r="B71" s="256"/>
      <c r="C71" s="257"/>
      <c r="D71" s="58" t="s">
        <v>154</v>
      </c>
      <c r="E71" s="51">
        <v>1</v>
      </c>
      <c r="F71" s="51">
        <v>2</v>
      </c>
      <c r="G71" s="51"/>
      <c r="H71" s="51"/>
      <c r="I71" s="51"/>
      <c r="J71" s="51"/>
      <c r="K71" s="51"/>
      <c r="L71" s="51" t="s">
        <v>26</v>
      </c>
      <c r="M71" s="188"/>
      <c r="N71" s="42"/>
      <c r="O71" s="26"/>
      <c r="P71" s="32">
        <f>E71*F71*ROUND(O71, 2)</f>
        <v>0</v>
      </c>
    </row>
    <row r="72" spans="1:16" x14ac:dyDescent="0.35">
      <c r="A72" s="215"/>
      <c r="B72" s="256"/>
      <c r="C72" s="257"/>
      <c r="D72" s="58" t="s">
        <v>155</v>
      </c>
      <c r="E72" s="51">
        <v>1</v>
      </c>
      <c r="F72" s="51">
        <v>2</v>
      </c>
      <c r="G72" s="51"/>
      <c r="H72" s="51"/>
      <c r="I72" s="51"/>
      <c r="J72" s="51"/>
      <c r="K72" s="51"/>
      <c r="L72" s="51" t="s">
        <v>26</v>
      </c>
      <c r="M72" s="188"/>
      <c r="N72" s="42"/>
      <c r="O72" s="26"/>
      <c r="P72" s="32">
        <f>E72*F72*ROUND(O72, 2)</f>
        <v>0</v>
      </c>
    </row>
    <row r="73" spans="1:16" x14ac:dyDescent="0.35">
      <c r="A73" s="215"/>
      <c r="B73" s="256"/>
      <c r="C73" s="257" t="s">
        <v>75</v>
      </c>
      <c r="D73" s="46" t="s">
        <v>76</v>
      </c>
      <c r="E73" s="51">
        <v>1</v>
      </c>
      <c r="F73" s="51">
        <v>1</v>
      </c>
      <c r="G73" s="24"/>
      <c r="H73" s="24"/>
      <c r="I73" s="24"/>
      <c r="J73" s="24"/>
      <c r="K73" s="24"/>
      <c r="L73" s="24" t="s">
        <v>26</v>
      </c>
      <c r="M73" s="52"/>
      <c r="N73" s="42"/>
      <c r="O73" s="212" t="s">
        <v>27</v>
      </c>
      <c r="P73" s="213"/>
    </row>
    <row r="74" spans="1:16" x14ac:dyDescent="0.35">
      <c r="A74" s="215"/>
      <c r="B74" s="256"/>
      <c r="C74" s="257"/>
      <c r="D74" s="58" t="s">
        <v>44</v>
      </c>
      <c r="E74" s="51">
        <v>1</v>
      </c>
      <c r="F74" s="51">
        <v>1</v>
      </c>
      <c r="G74" s="24"/>
      <c r="H74" s="24"/>
      <c r="I74" s="24"/>
      <c r="J74" s="24"/>
      <c r="K74" s="24"/>
      <c r="L74" s="24" t="s">
        <v>26</v>
      </c>
      <c r="M74" s="52"/>
      <c r="N74" s="42"/>
      <c r="O74" s="212" t="s">
        <v>27</v>
      </c>
      <c r="P74" s="213"/>
    </row>
    <row r="75" spans="1:16" x14ac:dyDescent="0.35">
      <c r="A75" s="215"/>
      <c r="B75" s="256"/>
      <c r="C75" s="257"/>
      <c r="D75" s="58" t="s">
        <v>77</v>
      </c>
      <c r="E75" s="51">
        <v>1</v>
      </c>
      <c r="F75" s="51">
        <v>1</v>
      </c>
      <c r="G75" s="24"/>
      <c r="H75" s="24"/>
      <c r="I75" s="24"/>
      <c r="J75" s="24"/>
      <c r="K75" s="24"/>
      <c r="L75" s="24" t="s">
        <v>26</v>
      </c>
      <c r="M75" s="52"/>
      <c r="N75" s="24"/>
      <c r="O75" s="212" t="s">
        <v>27</v>
      </c>
      <c r="P75" s="213"/>
    </row>
    <row r="76" spans="1:16" x14ac:dyDescent="0.35">
      <c r="A76" s="215">
        <v>7</v>
      </c>
      <c r="B76" s="256" t="s">
        <v>104</v>
      </c>
      <c r="C76" s="257" t="s">
        <v>156</v>
      </c>
      <c r="D76" s="68" t="s">
        <v>157</v>
      </c>
      <c r="E76" s="51">
        <v>2</v>
      </c>
      <c r="F76" s="51">
        <v>1</v>
      </c>
      <c r="G76" s="24"/>
      <c r="H76" s="138"/>
      <c r="I76" s="138"/>
      <c r="J76" s="24"/>
      <c r="K76" s="24"/>
      <c r="L76" s="24" t="s">
        <v>26</v>
      </c>
      <c r="M76" s="52" t="s">
        <v>26</v>
      </c>
      <c r="N76" s="24"/>
      <c r="O76" s="26"/>
      <c r="P76" s="32">
        <f>E76*F76*ROUND(O76, 2)</f>
        <v>0</v>
      </c>
    </row>
    <row r="77" spans="1:16" x14ac:dyDescent="0.35">
      <c r="A77" s="215"/>
      <c r="B77" s="256"/>
      <c r="C77" s="257"/>
      <c r="D77" s="68" t="s">
        <v>158</v>
      </c>
      <c r="E77" s="51">
        <v>2</v>
      </c>
      <c r="F77" s="51">
        <v>1</v>
      </c>
      <c r="G77" s="24"/>
      <c r="H77" s="24"/>
      <c r="I77" s="24"/>
      <c r="J77" s="24"/>
      <c r="K77" s="24"/>
      <c r="L77" s="24" t="s">
        <v>26</v>
      </c>
      <c r="M77" s="52" t="s">
        <v>26</v>
      </c>
      <c r="N77" s="24"/>
      <c r="O77" s="26"/>
      <c r="P77" s="32">
        <f>E77*F77*ROUND(O77, 2)</f>
        <v>0</v>
      </c>
    </row>
    <row r="78" spans="1:16" x14ac:dyDescent="0.35">
      <c r="A78" s="215"/>
      <c r="B78" s="256"/>
      <c r="C78" s="257"/>
      <c r="D78" s="68" t="s">
        <v>159</v>
      </c>
      <c r="E78" s="51">
        <v>2</v>
      </c>
      <c r="F78" s="51">
        <v>1</v>
      </c>
      <c r="G78" s="24"/>
      <c r="H78" s="24"/>
      <c r="I78" s="24"/>
      <c r="J78" s="24"/>
      <c r="K78" s="24"/>
      <c r="L78" s="24" t="s">
        <v>26</v>
      </c>
      <c r="M78" s="52" t="s">
        <v>26</v>
      </c>
      <c r="N78" s="41"/>
      <c r="O78" s="26"/>
      <c r="P78" s="32">
        <f>E78*F78*ROUND(O78, 2)</f>
        <v>0</v>
      </c>
    </row>
    <row r="79" spans="1:16" x14ac:dyDescent="0.35">
      <c r="A79" s="215"/>
      <c r="B79" s="256"/>
      <c r="C79" s="257"/>
      <c r="D79" s="68" t="s">
        <v>160</v>
      </c>
      <c r="E79" s="51">
        <v>2</v>
      </c>
      <c r="F79" s="51">
        <v>1</v>
      </c>
      <c r="G79" s="24"/>
      <c r="H79" s="24"/>
      <c r="I79" s="24"/>
      <c r="J79" s="24"/>
      <c r="K79" s="24"/>
      <c r="L79" s="24" t="s">
        <v>26</v>
      </c>
      <c r="M79" s="52" t="s">
        <v>26</v>
      </c>
      <c r="N79" s="42"/>
      <c r="O79" s="26"/>
      <c r="P79" s="32">
        <f>E79*F79*ROUND(O79, 2)</f>
        <v>0</v>
      </c>
    </row>
    <row r="80" spans="1:16" x14ac:dyDescent="0.35">
      <c r="A80" s="215"/>
      <c r="B80" s="256"/>
      <c r="C80" s="257" t="s">
        <v>161</v>
      </c>
      <c r="D80" s="46" t="s">
        <v>76</v>
      </c>
      <c r="E80" s="51">
        <v>1</v>
      </c>
      <c r="F80" s="51">
        <v>1</v>
      </c>
      <c r="G80" s="24"/>
      <c r="H80" s="24"/>
      <c r="I80" s="24"/>
      <c r="J80" s="24"/>
      <c r="K80" s="24"/>
      <c r="L80" s="24" t="s">
        <v>26</v>
      </c>
      <c r="M80" s="52"/>
      <c r="N80" s="42"/>
      <c r="O80" s="212" t="s">
        <v>27</v>
      </c>
      <c r="P80" s="213"/>
    </row>
    <row r="81" spans="1:16" x14ac:dyDescent="0.35">
      <c r="A81" s="215"/>
      <c r="B81" s="256"/>
      <c r="C81" s="257"/>
      <c r="D81" s="58" t="s">
        <v>44</v>
      </c>
      <c r="E81" s="51">
        <v>1</v>
      </c>
      <c r="F81" s="51">
        <v>1</v>
      </c>
      <c r="G81" s="24"/>
      <c r="H81" s="24"/>
      <c r="I81" s="24"/>
      <c r="J81" s="24"/>
      <c r="K81" s="24"/>
      <c r="L81" s="24" t="s">
        <v>26</v>
      </c>
      <c r="M81" s="52"/>
      <c r="N81" s="42"/>
      <c r="O81" s="212" t="s">
        <v>27</v>
      </c>
      <c r="P81" s="213"/>
    </row>
    <row r="82" spans="1:16" x14ac:dyDescent="0.35">
      <c r="A82" s="215"/>
      <c r="B82" s="256"/>
      <c r="C82" s="257"/>
      <c r="D82" s="58" t="s">
        <v>77</v>
      </c>
      <c r="E82" s="51">
        <v>1</v>
      </c>
      <c r="F82" s="51">
        <v>1</v>
      </c>
      <c r="G82" s="24"/>
      <c r="H82" s="24"/>
      <c r="I82" s="24"/>
      <c r="J82" s="24"/>
      <c r="K82" s="24"/>
      <c r="L82" s="24" t="s">
        <v>26</v>
      </c>
      <c r="M82" s="52"/>
      <c r="N82" s="42"/>
      <c r="O82" s="212" t="s">
        <v>27</v>
      </c>
      <c r="P82" s="213"/>
    </row>
    <row r="83" spans="1:16" ht="15" thickBot="1" x14ac:dyDescent="0.4">
      <c r="A83" s="144">
        <v>8</v>
      </c>
      <c r="B83" s="145" t="s">
        <v>390</v>
      </c>
      <c r="C83" s="146" t="s">
        <v>383</v>
      </c>
      <c r="D83" s="147" t="s">
        <v>384</v>
      </c>
      <c r="E83" s="148">
        <v>2</v>
      </c>
      <c r="F83" s="148">
        <v>1</v>
      </c>
      <c r="G83" s="149"/>
      <c r="H83" s="149"/>
      <c r="I83" s="149"/>
      <c r="J83" s="149"/>
      <c r="K83" s="149"/>
      <c r="L83" s="149" t="s">
        <v>26</v>
      </c>
      <c r="M83" s="150" t="s">
        <v>26</v>
      </c>
      <c r="N83" s="151"/>
      <c r="O83" s="36"/>
      <c r="P83" s="34">
        <f>E83*F83*ROUND(O83,2)</f>
        <v>0</v>
      </c>
    </row>
    <row r="84" spans="1:16" ht="15" thickBot="1" x14ac:dyDescent="0.4">
      <c r="A84" s="88"/>
      <c r="B84" s="89"/>
      <c r="C84" s="89"/>
      <c r="D84" s="89"/>
      <c r="E84" s="90"/>
      <c r="F84" s="90"/>
      <c r="G84" s="90"/>
      <c r="H84" s="89"/>
      <c r="I84" s="89"/>
      <c r="J84" s="89"/>
      <c r="K84" s="89"/>
      <c r="L84" s="89"/>
      <c r="M84" s="89"/>
      <c r="N84" s="89"/>
      <c r="O84" s="38" t="s">
        <v>28</v>
      </c>
      <c r="P84" s="39">
        <f>SUM(P8:P9,P15:P17,P22:P34,P41:P42,P45:P48,P50:P52,P60:P72,P76:P79,P83+P38)</f>
        <v>0</v>
      </c>
    </row>
    <row r="85" spans="1:16" x14ac:dyDescent="0.35">
      <c r="A85" s="91"/>
      <c r="B85" s="16"/>
      <c r="C85" s="16"/>
      <c r="D85" s="16"/>
      <c r="E85" s="92"/>
      <c r="F85" s="92"/>
      <c r="G85" s="92"/>
      <c r="H85" s="16"/>
      <c r="I85" s="16"/>
      <c r="J85" s="16"/>
      <c r="K85" s="16"/>
      <c r="L85" s="16"/>
      <c r="M85" s="16"/>
      <c r="N85" s="16"/>
    </row>
    <row r="86" spans="1:16" x14ac:dyDescent="0.35">
      <c r="A86" s="201"/>
      <c r="B86" s="202"/>
      <c r="C86" s="202"/>
      <c r="D86" s="202"/>
      <c r="E86" s="203"/>
      <c r="F86" s="203"/>
      <c r="G86" s="203"/>
      <c r="H86" s="202"/>
      <c r="I86" s="202"/>
      <c r="J86" s="202"/>
      <c r="K86" s="16"/>
      <c r="L86" s="16"/>
      <c r="M86" s="16"/>
      <c r="N86" s="16"/>
    </row>
    <row r="87" spans="1:16" x14ac:dyDescent="0.35">
      <c r="A87" s="195"/>
      <c r="B87" s="196"/>
      <c r="C87" s="196"/>
      <c r="D87" s="196"/>
      <c r="E87" s="197"/>
      <c r="F87" s="197"/>
      <c r="G87" s="197"/>
      <c r="H87" s="196"/>
      <c r="I87" s="196"/>
      <c r="J87" s="196"/>
    </row>
    <row r="88" spans="1:16" x14ac:dyDescent="0.35">
      <c r="A88" s="195"/>
      <c r="B88" s="196"/>
      <c r="C88" s="196"/>
      <c r="D88" s="196"/>
      <c r="E88" s="197"/>
      <c r="F88" s="197"/>
      <c r="G88" s="197"/>
      <c r="H88" s="196"/>
      <c r="I88" s="196"/>
      <c r="J88" s="196"/>
    </row>
    <row r="89" spans="1:16" ht="15" customHeight="1" x14ac:dyDescent="0.35">
      <c r="A89" s="207" t="s">
        <v>432</v>
      </c>
      <c r="B89" s="207"/>
      <c r="C89" s="207"/>
      <c r="D89" s="196"/>
      <c r="E89" s="198" t="s">
        <v>433</v>
      </c>
      <c r="F89" s="197"/>
      <c r="G89" s="197"/>
      <c r="H89" s="196"/>
      <c r="I89" s="196"/>
      <c r="J89" s="196"/>
    </row>
    <row r="90" spans="1:16" ht="30" customHeight="1" x14ac:dyDescent="0.35">
      <c r="A90" s="195"/>
      <c r="B90" s="196"/>
      <c r="C90" s="196"/>
      <c r="D90" s="196"/>
      <c r="E90" s="205" t="s">
        <v>434</v>
      </c>
      <c r="F90" s="205"/>
      <c r="G90" s="205"/>
      <c r="H90" s="205"/>
      <c r="I90" s="205"/>
      <c r="J90" s="196"/>
    </row>
    <row r="91" spans="1:16" x14ac:dyDescent="0.35">
      <c r="A91" s="195"/>
      <c r="B91" s="196"/>
      <c r="C91" s="196"/>
      <c r="D91" s="196"/>
      <c r="E91" s="197"/>
      <c r="F91" s="197"/>
      <c r="G91" s="197"/>
      <c r="H91" s="196"/>
      <c r="I91" s="196"/>
      <c r="J91" s="196"/>
    </row>
    <row r="92" spans="1:16" x14ac:dyDescent="0.35">
      <c r="A92" s="191"/>
    </row>
  </sheetData>
  <sheetProtection algorithmName="SHA-512" hashValue="cQCeLeFFoNKib/2SHwojo2DK+7MaV+t3JtduuA/JC4hJ+RvgaPafS/rQLq1wbV3M1bcjd5s4Z8U8daO06FEZzg==" saltValue="b1m1Ao2aOdPo9HoPLUmdJw==" spinCount="100000" sheet="1" objects="1" scenarios="1"/>
  <mergeCells count="72">
    <mergeCell ref="O55:P55"/>
    <mergeCell ref="O49:P49"/>
    <mergeCell ref="O56:P56"/>
    <mergeCell ref="O44:P44"/>
    <mergeCell ref="O53:P53"/>
    <mergeCell ref="O54:P54"/>
    <mergeCell ref="O5:O7"/>
    <mergeCell ref="P5:P7"/>
    <mergeCell ref="G6:J6"/>
    <mergeCell ref="K6:M6"/>
    <mergeCell ref="O18:P18"/>
    <mergeCell ref="O14:P14"/>
    <mergeCell ref="O39:P39"/>
    <mergeCell ref="O21:P21"/>
    <mergeCell ref="O20:P20"/>
    <mergeCell ref="O35:P35"/>
    <mergeCell ref="O36:P36"/>
    <mergeCell ref="O43:P43"/>
    <mergeCell ref="O37:P37"/>
    <mergeCell ref="A21:A37"/>
    <mergeCell ref="C39:C42"/>
    <mergeCell ref="E5:E7"/>
    <mergeCell ref="F5:F7"/>
    <mergeCell ref="G5:N5"/>
    <mergeCell ref="C10:C17"/>
    <mergeCell ref="C18:C20"/>
    <mergeCell ref="A8:A9"/>
    <mergeCell ref="A10:A20"/>
    <mergeCell ref="B21:B37"/>
    <mergeCell ref="C21:C34"/>
    <mergeCell ref="C35:C37"/>
    <mergeCell ref="O19:P19"/>
    <mergeCell ref="O40:P40"/>
    <mergeCell ref="G1:P1"/>
    <mergeCell ref="B10:B20"/>
    <mergeCell ref="O74:P74"/>
    <mergeCell ref="O75:P75"/>
    <mergeCell ref="O80:P80"/>
    <mergeCell ref="A1:F1"/>
    <mergeCell ref="A5:A7"/>
    <mergeCell ref="B5:B7"/>
    <mergeCell ref="C5:C7"/>
    <mergeCell ref="D5:D7"/>
    <mergeCell ref="O10:P10"/>
    <mergeCell ref="O11:P11"/>
    <mergeCell ref="O12:P12"/>
    <mergeCell ref="O13:P13"/>
    <mergeCell ref="A2:I2"/>
    <mergeCell ref="A3:I3"/>
    <mergeCell ref="O73:P73"/>
    <mergeCell ref="B76:B82"/>
    <mergeCell ref="C76:C79"/>
    <mergeCell ref="C80:C82"/>
    <mergeCell ref="O82:P82"/>
    <mergeCell ref="O81:P81"/>
    <mergeCell ref="B56:B75"/>
    <mergeCell ref="C61:C67"/>
    <mergeCell ref="C68:C72"/>
    <mergeCell ref="C73:C75"/>
    <mergeCell ref="O59:P59"/>
    <mergeCell ref="C56:C60"/>
    <mergeCell ref="O57:P57"/>
    <mergeCell ref="O58:P58"/>
    <mergeCell ref="A89:C89"/>
    <mergeCell ref="E90:I90"/>
    <mergeCell ref="A56:A75"/>
    <mergeCell ref="A76:A82"/>
    <mergeCell ref="A39:A55"/>
    <mergeCell ref="B39:B55"/>
    <mergeCell ref="C43:C48"/>
    <mergeCell ref="C49:C52"/>
    <mergeCell ref="C53:C5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8" fitToHeight="0" orientation="landscape" horizontalDpi="4294967295" verticalDpi="4294967295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P24"/>
  <sheetViews>
    <sheetView zoomScaleNormal="100" workbookViewId="0">
      <selection activeCell="P11" sqref="P11:P12"/>
    </sheetView>
  </sheetViews>
  <sheetFormatPr defaultColWidth="8.7265625" defaultRowHeight="14.5" x14ac:dyDescent="0.35"/>
  <cols>
    <col min="1" max="1" width="6" style="17" customWidth="1"/>
    <col min="2" max="2" width="11.1796875" style="1" customWidth="1"/>
    <col min="3" max="3" width="20" style="1" customWidth="1"/>
    <col min="4" max="4" width="68.7265625" style="1" customWidth="1"/>
    <col min="5" max="5" width="10" style="11" customWidth="1"/>
    <col min="6" max="6" width="9.453125" style="11" customWidth="1"/>
    <col min="7" max="7" width="3.26953125" style="11" bestFit="1" customWidth="1"/>
    <col min="8" max="8" width="3.26953125" style="1" bestFit="1" customWidth="1"/>
    <col min="9" max="9" width="5.7265625" style="1" bestFit="1" customWidth="1"/>
    <col min="10" max="10" width="3.26953125" style="1" bestFit="1" customWidth="1"/>
    <col min="11" max="13" width="5.7265625" style="1" bestFit="1" customWidth="1"/>
    <col min="14" max="14" width="8.7265625" style="1"/>
    <col min="15" max="15" width="14.26953125" style="1" customWidth="1"/>
    <col min="16" max="16" width="15.453125" style="1" customWidth="1"/>
    <col min="17" max="16384" width="8.7265625" style="1"/>
  </cols>
  <sheetData>
    <row r="1" spans="1:16" ht="55" customHeight="1" x14ac:dyDescent="0.35">
      <c r="A1" s="211"/>
      <c r="B1" s="211"/>
      <c r="C1" s="211"/>
      <c r="D1" s="211"/>
      <c r="E1" s="211"/>
      <c r="F1" s="211"/>
      <c r="G1" s="243" t="s">
        <v>401</v>
      </c>
      <c r="H1" s="243"/>
      <c r="I1" s="243"/>
      <c r="J1" s="243"/>
      <c r="K1" s="243"/>
      <c r="L1" s="243"/>
      <c r="M1" s="243"/>
      <c r="N1" s="243"/>
      <c r="O1" s="243"/>
      <c r="P1" s="243"/>
    </row>
    <row r="2" spans="1:16" ht="15" customHeight="1" x14ac:dyDescent="0.35">
      <c r="A2" s="235" t="s">
        <v>332</v>
      </c>
      <c r="B2" s="235"/>
      <c r="C2" s="235"/>
      <c r="D2" s="235"/>
      <c r="E2" s="235"/>
      <c r="F2" s="235"/>
      <c r="G2" s="235"/>
      <c r="H2" s="235"/>
      <c r="I2" s="235"/>
    </row>
    <row r="3" spans="1:16" ht="15" customHeight="1" x14ac:dyDescent="0.35">
      <c r="A3" s="235" t="s">
        <v>11</v>
      </c>
      <c r="B3" s="235"/>
      <c r="C3" s="235"/>
      <c r="D3" s="235"/>
      <c r="E3" s="235"/>
      <c r="F3" s="235"/>
      <c r="G3" s="235"/>
      <c r="H3" s="235"/>
      <c r="I3" s="235"/>
    </row>
    <row r="4" spans="1:16" ht="15" customHeight="1" thickBot="1" x14ac:dyDescent="0.4"/>
    <row r="5" spans="1:16" x14ac:dyDescent="0.35">
      <c r="A5" s="268" t="s">
        <v>8</v>
      </c>
      <c r="B5" s="271" t="s">
        <v>0</v>
      </c>
      <c r="C5" s="271" t="s">
        <v>1</v>
      </c>
      <c r="D5" s="271" t="s">
        <v>2</v>
      </c>
      <c r="E5" s="268" t="s">
        <v>3</v>
      </c>
      <c r="F5" s="268" t="s">
        <v>12</v>
      </c>
      <c r="G5" s="277" t="s">
        <v>13</v>
      </c>
      <c r="H5" s="278"/>
      <c r="I5" s="278"/>
      <c r="J5" s="278"/>
      <c r="K5" s="278"/>
      <c r="L5" s="278"/>
      <c r="M5" s="278"/>
      <c r="N5" s="279"/>
      <c r="O5" s="268" t="s">
        <v>14</v>
      </c>
      <c r="P5" s="268" t="s">
        <v>15</v>
      </c>
    </row>
    <row r="6" spans="1:16" x14ac:dyDescent="0.35">
      <c r="A6" s="269"/>
      <c r="B6" s="269"/>
      <c r="C6" s="269"/>
      <c r="D6" s="269"/>
      <c r="E6" s="272"/>
      <c r="F6" s="272"/>
      <c r="G6" s="244" t="s">
        <v>16</v>
      </c>
      <c r="H6" s="245"/>
      <c r="I6" s="245"/>
      <c r="J6" s="245"/>
      <c r="K6" s="245" t="s">
        <v>17</v>
      </c>
      <c r="L6" s="245"/>
      <c r="M6" s="245"/>
      <c r="N6" s="173" t="s">
        <v>18</v>
      </c>
      <c r="O6" s="272"/>
      <c r="P6" s="272"/>
    </row>
    <row r="7" spans="1:16" ht="60" customHeight="1" x14ac:dyDescent="0.35">
      <c r="A7" s="270"/>
      <c r="B7" s="270"/>
      <c r="C7" s="270"/>
      <c r="D7" s="270"/>
      <c r="E7" s="273"/>
      <c r="F7" s="273"/>
      <c r="G7" s="174" t="s">
        <v>19</v>
      </c>
      <c r="H7" s="175" t="s">
        <v>20</v>
      </c>
      <c r="I7" s="176" t="s">
        <v>21</v>
      </c>
      <c r="J7" s="176" t="s">
        <v>35</v>
      </c>
      <c r="K7" s="176" t="s">
        <v>22</v>
      </c>
      <c r="L7" s="176" t="s">
        <v>23</v>
      </c>
      <c r="M7" s="176" t="s">
        <v>24</v>
      </c>
      <c r="N7" s="177" t="s">
        <v>25</v>
      </c>
      <c r="O7" s="273"/>
      <c r="P7" s="273"/>
    </row>
    <row r="8" spans="1:16" s="2" customFormat="1" ht="15" customHeight="1" x14ac:dyDescent="0.35">
      <c r="A8" s="216">
        <v>1</v>
      </c>
      <c r="B8" s="247" t="s">
        <v>162</v>
      </c>
      <c r="C8" s="233" t="s">
        <v>163</v>
      </c>
      <c r="D8" s="46" t="s">
        <v>164</v>
      </c>
      <c r="E8" s="51">
        <v>365</v>
      </c>
      <c r="F8" s="51">
        <v>1</v>
      </c>
      <c r="G8" s="24" t="s">
        <v>26</v>
      </c>
      <c r="H8" s="24"/>
      <c r="I8" s="24"/>
      <c r="J8" s="24"/>
      <c r="K8" s="24"/>
      <c r="L8" s="24"/>
      <c r="M8" s="52"/>
      <c r="N8" s="24"/>
      <c r="O8" s="212" t="s">
        <v>27</v>
      </c>
      <c r="P8" s="213"/>
    </row>
    <row r="9" spans="1:16" s="2" customFormat="1" x14ac:dyDescent="0.35">
      <c r="A9" s="261"/>
      <c r="B9" s="280"/>
      <c r="C9" s="282"/>
      <c r="D9" s="72" t="s">
        <v>165</v>
      </c>
      <c r="E9" s="51">
        <v>365</v>
      </c>
      <c r="F9" s="51">
        <v>1</v>
      </c>
      <c r="G9" s="24" t="s">
        <v>26</v>
      </c>
      <c r="H9" s="24"/>
      <c r="I9" s="24"/>
      <c r="J9" s="24"/>
      <c r="K9" s="24"/>
      <c r="L9" s="24"/>
      <c r="M9" s="52"/>
      <c r="N9" s="24"/>
      <c r="O9" s="212" t="s">
        <v>27</v>
      </c>
      <c r="P9" s="213"/>
    </row>
    <row r="10" spans="1:16" s="2" customFormat="1" x14ac:dyDescent="0.35">
      <c r="A10" s="261"/>
      <c r="B10" s="280"/>
      <c r="C10" s="282"/>
      <c r="D10" s="112" t="s">
        <v>166</v>
      </c>
      <c r="E10" s="51">
        <v>8</v>
      </c>
      <c r="F10" s="51">
        <v>1</v>
      </c>
      <c r="G10" s="24"/>
      <c r="H10" s="24"/>
      <c r="I10" s="24"/>
      <c r="J10" s="24" t="s">
        <v>26</v>
      </c>
      <c r="K10" s="24"/>
      <c r="L10" s="24"/>
      <c r="M10" s="52"/>
      <c r="N10" s="24"/>
      <c r="O10" s="212" t="s">
        <v>27</v>
      </c>
      <c r="P10" s="213"/>
    </row>
    <row r="11" spans="1:16" s="2" customFormat="1" x14ac:dyDescent="0.35">
      <c r="A11" s="261"/>
      <c r="B11" s="280"/>
      <c r="C11" s="282"/>
      <c r="D11" s="112" t="s">
        <v>167</v>
      </c>
      <c r="E11" s="84">
        <v>3</v>
      </c>
      <c r="F11" s="51">
        <v>1</v>
      </c>
      <c r="G11" s="24"/>
      <c r="H11" s="24"/>
      <c r="I11" s="24"/>
      <c r="J11" s="24"/>
      <c r="K11" s="24" t="s">
        <v>26</v>
      </c>
      <c r="L11" s="24"/>
      <c r="M11" s="52"/>
      <c r="N11" s="24"/>
      <c r="O11" s="26"/>
      <c r="P11" s="40">
        <f>E11*F11*ROUND(O11, 2)</f>
        <v>0</v>
      </c>
    </row>
    <row r="12" spans="1:16" s="2" customFormat="1" x14ac:dyDescent="0.35">
      <c r="A12" s="261"/>
      <c r="B12" s="280"/>
      <c r="C12" s="282"/>
      <c r="D12" s="112" t="s">
        <v>168</v>
      </c>
      <c r="E12" s="51">
        <v>1</v>
      </c>
      <c r="F12" s="51">
        <v>1</v>
      </c>
      <c r="G12" s="24"/>
      <c r="H12" s="24"/>
      <c r="I12" s="24"/>
      <c r="J12" s="24"/>
      <c r="K12" s="24"/>
      <c r="L12" s="24" t="s">
        <v>26</v>
      </c>
      <c r="M12" s="52"/>
      <c r="N12" s="24"/>
      <c r="O12" s="26"/>
      <c r="P12" s="40">
        <f>E12*F12*ROUND(O12, 2)</f>
        <v>0</v>
      </c>
    </row>
    <row r="13" spans="1:16" s="2" customFormat="1" x14ac:dyDescent="0.3">
      <c r="A13" s="261"/>
      <c r="B13" s="280"/>
      <c r="C13" s="231"/>
      <c r="D13" s="75" t="s">
        <v>169</v>
      </c>
      <c r="E13" s="51">
        <v>12</v>
      </c>
      <c r="F13" s="51">
        <v>1</v>
      </c>
      <c r="G13" s="24"/>
      <c r="H13" s="24"/>
      <c r="I13" s="24"/>
      <c r="J13" s="24" t="s">
        <v>26</v>
      </c>
      <c r="K13" s="24"/>
      <c r="L13" s="24"/>
      <c r="M13" s="52"/>
      <c r="N13" s="24"/>
      <c r="O13" s="212" t="s">
        <v>27</v>
      </c>
      <c r="P13" s="213"/>
    </row>
    <row r="14" spans="1:16" s="2" customFormat="1" x14ac:dyDescent="0.35">
      <c r="A14" s="261"/>
      <c r="B14" s="280"/>
      <c r="C14" s="233" t="s">
        <v>75</v>
      </c>
      <c r="D14" s="46" t="s">
        <v>76</v>
      </c>
      <c r="E14" s="51">
        <v>1</v>
      </c>
      <c r="F14" s="51">
        <v>1</v>
      </c>
      <c r="G14" s="24"/>
      <c r="H14" s="24"/>
      <c r="I14" s="24"/>
      <c r="J14" s="24"/>
      <c r="K14" s="24"/>
      <c r="L14" s="24" t="s">
        <v>26</v>
      </c>
      <c r="M14" s="52"/>
      <c r="N14" s="24"/>
      <c r="O14" s="212" t="s">
        <v>27</v>
      </c>
      <c r="P14" s="213"/>
    </row>
    <row r="15" spans="1:16" s="2" customFormat="1" x14ac:dyDescent="0.3">
      <c r="A15" s="261"/>
      <c r="B15" s="280"/>
      <c r="C15" s="282"/>
      <c r="D15" s="58" t="s">
        <v>44</v>
      </c>
      <c r="E15" s="51">
        <v>1</v>
      </c>
      <c r="F15" s="51">
        <v>1</v>
      </c>
      <c r="G15" s="24"/>
      <c r="H15" s="24"/>
      <c r="I15" s="24"/>
      <c r="J15" s="24"/>
      <c r="K15" s="24"/>
      <c r="L15" s="24" t="s">
        <v>26</v>
      </c>
      <c r="M15" s="52"/>
      <c r="N15" s="24"/>
      <c r="O15" s="212" t="s">
        <v>27</v>
      </c>
      <c r="P15" s="213"/>
    </row>
    <row r="16" spans="1:16" s="2" customFormat="1" ht="15" customHeight="1" thickBot="1" x14ac:dyDescent="0.35">
      <c r="A16" s="274"/>
      <c r="B16" s="281"/>
      <c r="C16" s="283"/>
      <c r="D16" s="71" t="s">
        <v>77</v>
      </c>
      <c r="E16" s="53">
        <v>1</v>
      </c>
      <c r="F16" s="53">
        <v>1</v>
      </c>
      <c r="G16" s="33"/>
      <c r="H16" s="33"/>
      <c r="I16" s="33"/>
      <c r="J16" s="33"/>
      <c r="K16" s="33"/>
      <c r="L16" s="33" t="s">
        <v>26</v>
      </c>
      <c r="M16" s="54"/>
      <c r="N16" s="33"/>
      <c r="O16" s="275" t="s">
        <v>27</v>
      </c>
      <c r="P16" s="276"/>
    </row>
    <row r="17" spans="1:16" ht="15" thickBot="1" x14ac:dyDescent="0.4">
      <c r="O17" s="38" t="s">
        <v>28</v>
      </c>
      <c r="P17" s="39">
        <f>SUM(P11:P12)</f>
        <v>0</v>
      </c>
    </row>
    <row r="20" spans="1:16" x14ac:dyDescent="0.35">
      <c r="A20" s="195"/>
      <c r="B20" s="196"/>
      <c r="C20" s="196"/>
      <c r="D20" s="196"/>
      <c r="E20" s="197"/>
      <c r="F20" s="197"/>
      <c r="G20" s="197"/>
      <c r="H20" s="196"/>
      <c r="I20" s="196"/>
      <c r="J20" s="196"/>
      <c r="N20" s="16"/>
    </row>
    <row r="21" spans="1:16" x14ac:dyDescent="0.35">
      <c r="A21" s="195"/>
      <c r="B21" s="196"/>
      <c r="C21" s="196"/>
      <c r="D21" s="196"/>
      <c r="E21" s="197"/>
      <c r="F21" s="197"/>
      <c r="G21" s="197"/>
      <c r="H21" s="196"/>
      <c r="I21" s="196"/>
      <c r="J21" s="196"/>
    </row>
    <row r="22" spans="1:16" x14ac:dyDescent="0.35">
      <c r="A22" s="198" t="s">
        <v>432</v>
      </c>
      <c r="B22" s="198"/>
      <c r="C22" s="198"/>
      <c r="D22" s="196"/>
      <c r="E22" s="198" t="s">
        <v>433</v>
      </c>
      <c r="F22" s="197"/>
      <c r="G22" s="197"/>
      <c r="H22" s="196"/>
      <c r="I22" s="196"/>
      <c r="J22" s="196"/>
    </row>
    <row r="23" spans="1:16" ht="30" customHeight="1" x14ac:dyDescent="0.35">
      <c r="A23" s="195"/>
      <c r="B23" s="196"/>
      <c r="C23" s="196"/>
      <c r="D23" s="196"/>
      <c r="E23" s="205" t="s">
        <v>434</v>
      </c>
      <c r="F23" s="205"/>
      <c r="G23" s="205"/>
      <c r="H23" s="205"/>
      <c r="I23" s="205"/>
      <c r="J23" s="196"/>
    </row>
    <row r="24" spans="1:16" x14ac:dyDescent="0.35">
      <c r="A24" s="195"/>
      <c r="B24" s="196"/>
      <c r="C24" s="196"/>
      <c r="D24" s="196"/>
      <c r="E24" s="197"/>
      <c r="F24" s="197"/>
      <c r="G24" s="197"/>
      <c r="H24" s="196"/>
      <c r="I24" s="196"/>
      <c r="J24" s="196"/>
    </row>
  </sheetData>
  <sheetProtection algorithmName="SHA-512" hashValue="YmMNrit8wC1F47wUPIIAuuNUxODaqkE2NH4dLa5EqoFs29eufmeo9vF3rQDBuao45nCrbcxd8jqtA540sosQtQ==" saltValue="DOtMaWKP4wZsyfRHLTKp1w==" spinCount="100000" sheet="1" objects="1" scenarios="1"/>
  <mergeCells count="27">
    <mergeCell ref="O5:O7"/>
    <mergeCell ref="P5:P7"/>
    <mergeCell ref="G6:J6"/>
    <mergeCell ref="K6:M6"/>
    <mergeCell ref="B8:B16"/>
    <mergeCell ref="C8:C13"/>
    <mergeCell ref="C14:C16"/>
    <mergeCell ref="O8:P8"/>
    <mergeCell ref="O9:P9"/>
    <mergeCell ref="O10:P10"/>
    <mergeCell ref="O13:P13"/>
    <mergeCell ref="E23:I23"/>
    <mergeCell ref="A1:F1"/>
    <mergeCell ref="A2:I2"/>
    <mergeCell ref="A3:I3"/>
    <mergeCell ref="A5:A7"/>
    <mergeCell ref="B5:B7"/>
    <mergeCell ref="C5:C7"/>
    <mergeCell ref="D5:D7"/>
    <mergeCell ref="E5:E7"/>
    <mergeCell ref="F5:F7"/>
    <mergeCell ref="G1:P1"/>
    <mergeCell ref="A8:A16"/>
    <mergeCell ref="O14:P14"/>
    <mergeCell ref="O15:P15"/>
    <mergeCell ref="O16:P16"/>
    <mergeCell ref="G5:N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0" fitToHeight="0" orientation="landscape" horizontalDpi="4294967295" verticalDpi="4294967295" r:id="rId1"/>
  <headerFooter>
    <oddFooter>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P71"/>
  <sheetViews>
    <sheetView zoomScaleNormal="100" workbookViewId="0">
      <pane xSplit="3" ySplit="7" topLeftCell="D35" activePane="bottomRight" state="frozen"/>
      <selection pane="topRight" activeCell="D1" sqref="D1"/>
      <selection pane="bottomLeft" activeCell="A8" sqref="A8"/>
      <selection pane="bottomRight" activeCell="P9" sqref="P9:P46 P50"/>
    </sheetView>
  </sheetViews>
  <sheetFormatPr defaultColWidth="8.7265625" defaultRowHeight="14.5" x14ac:dyDescent="0.35"/>
  <cols>
    <col min="1" max="1" width="4.453125" style="17" bestFit="1" customWidth="1"/>
    <col min="2" max="2" width="14.81640625" style="1" customWidth="1"/>
    <col min="3" max="3" width="19.7265625" style="1" customWidth="1"/>
    <col min="4" max="4" width="68.7265625" style="1" customWidth="1"/>
    <col min="5" max="6" width="8.7265625" style="11" customWidth="1"/>
    <col min="7" max="7" width="3.26953125" style="11" bestFit="1" customWidth="1"/>
    <col min="8" max="8" width="3.26953125" style="1" bestFit="1" customWidth="1"/>
    <col min="9" max="9" width="5.7265625" style="1" bestFit="1" customWidth="1"/>
    <col min="10" max="10" width="3.26953125" style="1" bestFit="1" customWidth="1"/>
    <col min="11" max="13" width="5.7265625" style="1" bestFit="1" customWidth="1"/>
    <col min="14" max="14" width="6.1796875" style="1" bestFit="1" customWidth="1"/>
    <col min="15" max="15" width="14.7265625" style="1" customWidth="1"/>
    <col min="16" max="16" width="19.54296875" style="1" customWidth="1"/>
    <col min="17" max="16384" width="8.7265625" style="1"/>
  </cols>
  <sheetData>
    <row r="1" spans="1:16" ht="55" customHeight="1" x14ac:dyDescent="0.35">
      <c r="A1" s="211"/>
      <c r="B1" s="211"/>
      <c r="C1" s="211"/>
      <c r="D1" s="211"/>
      <c r="E1" s="211"/>
      <c r="F1" s="211"/>
      <c r="G1" s="243" t="s">
        <v>402</v>
      </c>
      <c r="H1" s="243"/>
      <c r="I1" s="243"/>
      <c r="J1" s="243"/>
      <c r="K1" s="243"/>
      <c r="L1" s="243"/>
      <c r="M1" s="243"/>
      <c r="N1" s="243"/>
      <c r="O1" s="243"/>
      <c r="P1" s="243"/>
    </row>
    <row r="2" spans="1:16" ht="15" customHeight="1" x14ac:dyDescent="0.35">
      <c r="A2" s="235" t="s">
        <v>333</v>
      </c>
      <c r="B2" s="235"/>
      <c r="C2" s="235"/>
      <c r="D2" s="235"/>
      <c r="E2" s="235"/>
      <c r="F2" s="235"/>
      <c r="G2" s="235"/>
      <c r="H2" s="235"/>
      <c r="I2" s="235"/>
    </row>
    <row r="3" spans="1:16" ht="15" customHeight="1" x14ac:dyDescent="0.35">
      <c r="A3" s="235" t="s">
        <v>11</v>
      </c>
      <c r="B3" s="235"/>
      <c r="C3" s="235"/>
      <c r="D3" s="235"/>
      <c r="E3" s="235"/>
      <c r="F3" s="235"/>
      <c r="G3" s="235"/>
      <c r="H3" s="235"/>
      <c r="I3" s="235"/>
    </row>
    <row r="4" spans="1:16" ht="15" customHeight="1" thickBot="1" x14ac:dyDescent="0.4"/>
    <row r="5" spans="1:16" x14ac:dyDescent="0.35">
      <c r="A5" s="236" t="s">
        <v>8</v>
      </c>
      <c r="B5" s="238" t="s">
        <v>0</v>
      </c>
      <c r="C5" s="238" t="s">
        <v>1</v>
      </c>
      <c r="D5" s="238" t="s">
        <v>2</v>
      </c>
      <c r="E5" s="236" t="s">
        <v>3</v>
      </c>
      <c r="F5" s="236" t="s">
        <v>12</v>
      </c>
      <c r="G5" s="240" t="s">
        <v>13</v>
      </c>
      <c r="H5" s="241"/>
      <c r="I5" s="241"/>
      <c r="J5" s="241"/>
      <c r="K5" s="241"/>
      <c r="L5" s="241"/>
      <c r="M5" s="241"/>
      <c r="N5" s="242"/>
      <c r="O5" s="236" t="s">
        <v>14</v>
      </c>
      <c r="P5" s="236" t="s">
        <v>15</v>
      </c>
    </row>
    <row r="6" spans="1:16" x14ac:dyDescent="0.35">
      <c r="A6" s="237"/>
      <c r="B6" s="237"/>
      <c r="C6" s="237"/>
      <c r="D6" s="237"/>
      <c r="E6" s="239"/>
      <c r="F6" s="239"/>
      <c r="G6" s="244" t="s">
        <v>16</v>
      </c>
      <c r="H6" s="245"/>
      <c r="I6" s="245"/>
      <c r="J6" s="245"/>
      <c r="K6" s="245" t="s">
        <v>17</v>
      </c>
      <c r="L6" s="245"/>
      <c r="M6" s="245"/>
      <c r="N6" s="173" t="s">
        <v>18</v>
      </c>
      <c r="O6" s="239"/>
      <c r="P6" s="239"/>
    </row>
    <row r="7" spans="1:16" ht="60" customHeight="1" x14ac:dyDescent="0.35">
      <c r="A7" s="237"/>
      <c r="B7" s="237"/>
      <c r="C7" s="237"/>
      <c r="D7" s="237"/>
      <c r="E7" s="239"/>
      <c r="F7" s="239"/>
      <c r="G7" s="174" t="s">
        <v>19</v>
      </c>
      <c r="H7" s="175" t="s">
        <v>20</v>
      </c>
      <c r="I7" s="176" t="s">
        <v>21</v>
      </c>
      <c r="J7" s="176" t="s">
        <v>35</v>
      </c>
      <c r="K7" s="176" t="s">
        <v>22</v>
      </c>
      <c r="L7" s="176" t="s">
        <v>23</v>
      </c>
      <c r="M7" s="176" t="s">
        <v>24</v>
      </c>
      <c r="N7" s="177" t="s">
        <v>25</v>
      </c>
      <c r="O7" s="239"/>
      <c r="P7" s="239"/>
    </row>
    <row r="8" spans="1:16" s="2" customFormat="1" ht="15" customHeight="1" x14ac:dyDescent="0.35">
      <c r="A8" s="216">
        <v>1</v>
      </c>
      <c r="B8" s="284" t="s">
        <v>170</v>
      </c>
      <c r="C8" s="253" t="s">
        <v>171</v>
      </c>
      <c r="D8" s="112" t="s">
        <v>172</v>
      </c>
      <c r="E8" s="51">
        <v>365</v>
      </c>
      <c r="F8" s="51">
        <v>1</v>
      </c>
      <c r="G8" s="24" t="s">
        <v>26</v>
      </c>
      <c r="H8" s="24"/>
      <c r="I8" s="24"/>
      <c r="J8" s="24"/>
      <c r="K8" s="24"/>
      <c r="L8" s="24"/>
      <c r="M8" s="52"/>
      <c r="N8" s="24"/>
      <c r="O8" s="212" t="s">
        <v>27</v>
      </c>
      <c r="P8" s="213"/>
    </row>
    <row r="9" spans="1:16" s="2" customFormat="1" ht="15" customHeight="1" x14ac:dyDescent="0.35">
      <c r="A9" s="261"/>
      <c r="B9" s="285"/>
      <c r="C9" s="254"/>
      <c r="D9" s="55" t="s">
        <v>173</v>
      </c>
      <c r="E9" s="51">
        <v>2</v>
      </c>
      <c r="F9" s="51">
        <v>5</v>
      </c>
      <c r="G9" s="24"/>
      <c r="H9" s="24"/>
      <c r="I9" s="24"/>
      <c r="J9" s="24"/>
      <c r="K9" s="24"/>
      <c r="L9" s="24" t="s">
        <v>26</v>
      </c>
      <c r="M9" s="52" t="s">
        <v>26</v>
      </c>
      <c r="N9" s="24"/>
      <c r="O9" s="26"/>
      <c r="P9" s="40">
        <f>E9*F9*ROUND(O9, 2)</f>
        <v>0</v>
      </c>
    </row>
    <row r="10" spans="1:16" s="2" customFormat="1" x14ac:dyDescent="0.35">
      <c r="A10" s="261"/>
      <c r="B10" s="285"/>
      <c r="C10" s="254"/>
      <c r="D10" s="55" t="s">
        <v>174</v>
      </c>
      <c r="E10" s="51">
        <v>2</v>
      </c>
      <c r="F10" s="51">
        <v>5</v>
      </c>
      <c r="G10" s="24"/>
      <c r="H10" s="24"/>
      <c r="I10" s="24"/>
      <c r="J10" s="24"/>
      <c r="K10" s="24"/>
      <c r="L10" s="24" t="s">
        <v>26</v>
      </c>
      <c r="M10" s="52" t="s">
        <v>26</v>
      </c>
      <c r="N10" s="24"/>
      <c r="O10" s="26"/>
      <c r="P10" s="40">
        <f>E10*F10*ROUND(O10, 2)</f>
        <v>0</v>
      </c>
    </row>
    <row r="11" spans="1:16" s="2" customFormat="1" x14ac:dyDescent="0.35">
      <c r="A11" s="261"/>
      <c r="B11" s="285"/>
      <c r="C11" s="254"/>
      <c r="D11" s="55" t="s">
        <v>175</v>
      </c>
      <c r="E11" s="51">
        <v>2</v>
      </c>
      <c r="F11" s="51">
        <v>16</v>
      </c>
      <c r="G11" s="24"/>
      <c r="H11" s="24"/>
      <c r="I11" s="24"/>
      <c r="J11" s="24"/>
      <c r="K11" s="24"/>
      <c r="L11" s="24" t="s">
        <v>26</v>
      </c>
      <c r="M11" s="52" t="s">
        <v>26</v>
      </c>
      <c r="N11" s="24"/>
      <c r="O11" s="26"/>
      <c r="P11" s="40">
        <f t="shared" ref="P11:P28" si="0">E11*F11*ROUND(O11, 2)</f>
        <v>0</v>
      </c>
    </row>
    <row r="12" spans="1:16" s="2" customFormat="1" x14ac:dyDescent="0.35">
      <c r="A12" s="261"/>
      <c r="B12" s="285"/>
      <c r="C12" s="254"/>
      <c r="D12" s="55" t="s">
        <v>176</v>
      </c>
      <c r="E12" s="51">
        <v>2</v>
      </c>
      <c r="F12" s="51">
        <v>1</v>
      </c>
      <c r="G12" s="24"/>
      <c r="H12" s="24"/>
      <c r="I12" s="24"/>
      <c r="J12" s="24"/>
      <c r="K12" s="24"/>
      <c r="L12" s="24" t="s">
        <v>26</v>
      </c>
      <c r="M12" s="52" t="s">
        <v>26</v>
      </c>
      <c r="N12" s="24"/>
      <c r="O12" s="26"/>
      <c r="P12" s="40">
        <f t="shared" si="0"/>
        <v>0</v>
      </c>
    </row>
    <row r="13" spans="1:16" s="2" customFormat="1" x14ac:dyDescent="0.35">
      <c r="A13" s="261"/>
      <c r="B13" s="285"/>
      <c r="C13" s="254"/>
      <c r="D13" s="55" t="s">
        <v>177</v>
      </c>
      <c r="E13" s="51">
        <v>2</v>
      </c>
      <c r="F13" s="51">
        <v>1</v>
      </c>
      <c r="G13" s="24"/>
      <c r="H13" s="24"/>
      <c r="I13" s="24"/>
      <c r="J13" s="24"/>
      <c r="K13" s="24"/>
      <c r="L13" s="24" t="s">
        <v>26</v>
      </c>
      <c r="M13" s="52" t="s">
        <v>26</v>
      </c>
      <c r="N13" s="24"/>
      <c r="O13" s="26"/>
      <c r="P13" s="40">
        <f t="shared" si="0"/>
        <v>0</v>
      </c>
    </row>
    <row r="14" spans="1:16" s="2" customFormat="1" x14ac:dyDescent="0.35">
      <c r="A14" s="261"/>
      <c r="B14" s="285"/>
      <c r="C14" s="254"/>
      <c r="D14" s="55" t="s">
        <v>178</v>
      </c>
      <c r="E14" s="51">
        <v>2</v>
      </c>
      <c r="F14" s="51">
        <v>20</v>
      </c>
      <c r="G14" s="24"/>
      <c r="H14" s="24"/>
      <c r="I14" s="24"/>
      <c r="J14" s="24"/>
      <c r="K14" s="24"/>
      <c r="L14" s="24" t="s">
        <v>26</v>
      </c>
      <c r="M14" s="52" t="s">
        <v>26</v>
      </c>
      <c r="N14" s="24"/>
      <c r="O14" s="26"/>
      <c r="P14" s="40">
        <f t="shared" si="0"/>
        <v>0</v>
      </c>
    </row>
    <row r="15" spans="1:16" s="2" customFormat="1" x14ac:dyDescent="0.35">
      <c r="A15" s="261"/>
      <c r="B15" s="285"/>
      <c r="C15" s="254"/>
      <c r="D15" s="55" t="s">
        <v>179</v>
      </c>
      <c r="E15" s="51">
        <v>2</v>
      </c>
      <c r="F15" s="51">
        <v>25</v>
      </c>
      <c r="G15" s="24"/>
      <c r="H15" s="24"/>
      <c r="I15" s="24"/>
      <c r="J15" s="24"/>
      <c r="K15" s="24"/>
      <c r="L15" s="24" t="s">
        <v>26</v>
      </c>
      <c r="M15" s="52" t="s">
        <v>26</v>
      </c>
      <c r="N15" s="24"/>
      <c r="O15" s="26"/>
      <c r="P15" s="40">
        <f t="shared" si="0"/>
        <v>0</v>
      </c>
    </row>
    <row r="16" spans="1:16" s="2" customFormat="1" x14ac:dyDescent="0.35">
      <c r="A16" s="261"/>
      <c r="B16" s="285"/>
      <c r="C16" s="254"/>
      <c r="D16" s="55" t="s">
        <v>180</v>
      </c>
      <c r="E16" s="51">
        <v>2</v>
      </c>
      <c r="F16" s="51">
        <v>1</v>
      </c>
      <c r="G16" s="24"/>
      <c r="H16" s="24"/>
      <c r="I16" s="24"/>
      <c r="J16" s="24"/>
      <c r="K16" s="24"/>
      <c r="L16" s="24" t="s">
        <v>26</v>
      </c>
      <c r="M16" s="52" t="s">
        <v>26</v>
      </c>
      <c r="N16" s="24"/>
      <c r="O16" s="26"/>
      <c r="P16" s="40">
        <f t="shared" si="0"/>
        <v>0</v>
      </c>
    </row>
    <row r="17" spans="1:16" s="2" customFormat="1" x14ac:dyDescent="0.35">
      <c r="A17" s="261"/>
      <c r="B17" s="285"/>
      <c r="C17" s="254"/>
      <c r="D17" s="55" t="s">
        <v>181</v>
      </c>
      <c r="E17" s="51">
        <v>2</v>
      </c>
      <c r="F17" s="51">
        <v>11</v>
      </c>
      <c r="G17" s="24"/>
      <c r="H17" s="24"/>
      <c r="I17" s="24"/>
      <c r="J17" s="24"/>
      <c r="K17" s="24"/>
      <c r="L17" s="24" t="s">
        <v>26</v>
      </c>
      <c r="M17" s="52" t="s">
        <v>26</v>
      </c>
      <c r="N17" s="24"/>
      <c r="O17" s="26"/>
      <c r="P17" s="40">
        <f t="shared" si="0"/>
        <v>0</v>
      </c>
    </row>
    <row r="18" spans="1:16" s="2" customFormat="1" ht="15" customHeight="1" x14ac:dyDescent="0.35">
      <c r="A18" s="261"/>
      <c r="B18" s="285"/>
      <c r="C18" s="254"/>
      <c r="D18" s="55" t="s">
        <v>182</v>
      </c>
      <c r="E18" s="51">
        <v>2</v>
      </c>
      <c r="F18" s="51">
        <v>1</v>
      </c>
      <c r="G18" s="24"/>
      <c r="H18" s="24"/>
      <c r="I18" s="24"/>
      <c r="J18" s="24"/>
      <c r="K18" s="24"/>
      <c r="L18" s="24" t="s">
        <v>26</v>
      </c>
      <c r="M18" s="52" t="s">
        <v>26</v>
      </c>
      <c r="N18" s="24"/>
      <c r="O18" s="26"/>
      <c r="P18" s="40">
        <f t="shared" si="0"/>
        <v>0</v>
      </c>
    </row>
    <row r="19" spans="1:16" s="2" customFormat="1" ht="15" customHeight="1" x14ac:dyDescent="0.35">
      <c r="A19" s="261"/>
      <c r="B19" s="285"/>
      <c r="C19" s="254"/>
      <c r="D19" s="55" t="s">
        <v>183</v>
      </c>
      <c r="E19" s="51">
        <v>2</v>
      </c>
      <c r="F19" s="51">
        <v>11</v>
      </c>
      <c r="G19" s="24"/>
      <c r="H19" s="24"/>
      <c r="I19" s="24"/>
      <c r="J19" s="24"/>
      <c r="K19" s="24"/>
      <c r="L19" s="24" t="s">
        <v>26</v>
      </c>
      <c r="M19" s="52" t="s">
        <v>26</v>
      </c>
      <c r="N19" s="24"/>
      <c r="O19" s="26"/>
      <c r="P19" s="40">
        <f t="shared" si="0"/>
        <v>0</v>
      </c>
    </row>
    <row r="20" spans="1:16" s="2" customFormat="1" ht="15" customHeight="1" x14ac:dyDescent="0.35">
      <c r="A20" s="261"/>
      <c r="B20" s="285"/>
      <c r="C20" s="254"/>
      <c r="D20" s="55" t="s">
        <v>184</v>
      </c>
      <c r="E20" s="51">
        <v>2</v>
      </c>
      <c r="F20" s="51">
        <v>1</v>
      </c>
      <c r="G20" s="24"/>
      <c r="H20" s="24"/>
      <c r="I20" s="24"/>
      <c r="J20" s="24"/>
      <c r="K20" s="24"/>
      <c r="L20" s="24" t="s">
        <v>26</v>
      </c>
      <c r="M20" s="52" t="s">
        <v>26</v>
      </c>
      <c r="N20" s="24"/>
      <c r="O20" s="26"/>
      <c r="P20" s="40">
        <f t="shared" si="0"/>
        <v>0</v>
      </c>
    </row>
    <row r="21" spans="1:16" s="11" customFormat="1" x14ac:dyDescent="0.35">
      <c r="A21" s="261"/>
      <c r="B21" s="285"/>
      <c r="C21" s="254"/>
      <c r="D21" s="55" t="s">
        <v>185</v>
      </c>
      <c r="E21" s="51">
        <v>2</v>
      </c>
      <c r="F21" s="51">
        <v>1</v>
      </c>
      <c r="G21" s="24"/>
      <c r="H21" s="24"/>
      <c r="I21" s="24"/>
      <c r="J21" s="24"/>
      <c r="K21" s="24"/>
      <c r="L21" s="24" t="s">
        <v>26</v>
      </c>
      <c r="M21" s="52" t="s">
        <v>26</v>
      </c>
      <c r="N21" s="24"/>
      <c r="O21" s="26"/>
      <c r="P21" s="40">
        <f t="shared" si="0"/>
        <v>0</v>
      </c>
    </row>
    <row r="22" spans="1:16" s="2" customFormat="1" x14ac:dyDescent="0.35">
      <c r="A22" s="261"/>
      <c r="B22" s="285"/>
      <c r="C22" s="254"/>
      <c r="D22" s="55" t="s">
        <v>186</v>
      </c>
      <c r="E22" s="51">
        <v>2</v>
      </c>
      <c r="F22" s="51">
        <v>8</v>
      </c>
      <c r="G22" s="24"/>
      <c r="H22" s="24"/>
      <c r="I22" s="24"/>
      <c r="J22" s="24"/>
      <c r="K22" s="24"/>
      <c r="L22" s="24" t="s">
        <v>26</v>
      </c>
      <c r="M22" s="52" t="s">
        <v>26</v>
      </c>
      <c r="N22" s="24"/>
      <c r="O22" s="26"/>
      <c r="P22" s="40">
        <f t="shared" si="0"/>
        <v>0</v>
      </c>
    </row>
    <row r="23" spans="1:16" s="2" customFormat="1" x14ac:dyDescent="0.35">
      <c r="A23" s="261"/>
      <c r="B23" s="285"/>
      <c r="C23" s="254"/>
      <c r="D23" s="55" t="s">
        <v>187</v>
      </c>
      <c r="E23" s="51">
        <v>2</v>
      </c>
      <c r="F23" s="51">
        <v>12</v>
      </c>
      <c r="G23" s="24"/>
      <c r="H23" s="24"/>
      <c r="I23" s="24"/>
      <c r="J23" s="24"/>
      <c r="K23" s="24"/>
      <c r="L23" s="24" t="s">
        <v>26</v>
      </c>
      <c r="M23" s="52" t="s">
        <v>26</v>
      </c>
      <c r="N23" s="24"/>
      <c r="O23" s="26"/>
      <c r="P23" s="40">
        <f t="shared" si="0"/>
        <v>0</v>
      </c>
    </row>
    <row r="24" spans="1:16" s="2" customFormat="1" x14ac:dyDescent="0.35">
      <c r="A24" s="261"/>
      <c r="B24" s="285"/>
      <c r="C24" s="254"/>
      <c r="D24" s="55" t="s">
        <v>188</v>
      </c>
      <c r="E24" s="51">
        <v>2</v>
      </c>
      <c r="F24" s="51">
        <v>3</v>
      </c>
      <c r="G24" s="24"/>
      <c r="H24" s="24"/>
      <c r="I24" s="24"/>
      <c r="J24" s="24"/>
      <c r="K24" s="24"/>
      <c r="L24" s="24" t="s">
        <v>26</v>
      </c>
      <c r="M24" s="52" t="s">
        <v>26</v>
      </c>
      <c r="N24" s="24"/>
      <c r="O24" s="26"/>
      <c r="P24" s="40">
        <f t="shared" si="0"/>
        <v>0</v>
      </c>
    </row>
    <row r="25" spans="1:16" s="2" customFormat="1" x14ac:dyDescent="0.35">
      <c r="A25" s="261"/>
      <c r="B25" s="285"/>
      <c r="C25" s="254"/>
      <c r="D25" s="55" t="s">
        <v>189</v>
      </c>
      <c r="E25" s="51">
        <v>2</v>
      </c>
      <c r="F25" s="51">
        <v>1</v>
      </c>
      <c r="G25" s="24"/>
      <c r="H25" s="24"/>
      <c r="I25" s="24"/>
      <c r="J25" s="24"/>
      <c r="K25" s="24"/>
      <c r="L25" s="24" t="s">
        <v>26</v>
      </c>
      <c r="M25" s="52" t="s">
        <v>26</v>
      </c>
      <c r="N25" s="24"/>
      <c r="O25" s="26"/>
      <c r="P25" s="40">
        <f t="shared" si="0"/>
        <v>0</v>
      </c>
    </row>
    <row r="26" spans="1:16" s="2" customFormat="1" x14ac:dyDescent="0.35">
      <c r="A26" s="261"/>
      <c r="B26" s="285"/>
      <c r="C26" s="254"/>
      <c r="D26" s="55" t="s">
        <v>190</v>
      </c>
      <c r="E26" s="51">
        <v>2</v>
      </c>
      <c r="F26" s="51">
        <v>1</v>
      </c>
      <c r="G26" s="24"/>
      <c r="H26" s="24"/>
      <c r="I26" s="24"/>
      <c r="J26" s="24"/>
      <c r="K26" s="24"/>
      <c r="L26" s="24" t="s">
        <v>26</v>
      </c>
      <c r="M26" s="52" t="s">
        <v>26</v>
      </c>
      <c r="N26" s="24"/>
      <c r="O26" s="26"/>
      <c r="P26" s="40">
        <f t="shared" si="0"/>
        <v>0</v>
      </c>
    </row>
    <row r="27" spans="1:16" s="2" customFormat="1" x14ac:dyDescent="0.35">
      <c r="A27" s="261"/>
      <c r="B27" s="285"/>
      <c r="C27" s="254"/>
      <c r="D27" s="55" t="s">
        <v>191</v>
      </c>
      <c r="E27" s="51">
        <v>2</v>
      </c>
      <c r="F27" s="51">
        <v>2</v>
      </c>
      <c r="G27" s="24"/>
      <c r="H27" s="24"/>
      <c r="I27" s="24"/>
      <c r="J27" s="24"/>
      <c r="K27" s="24"/>
      <c r="L27" s="24" t="s">
        <v>26</v>
      </c>
      <c r="M27" s="52" t="s">
        <v>26</v>
      </c>
      <c r="N27" s="24"/>
      <c r="O27" s="26"/>
      <c r="P27" s="40">
        <f t="shared" si="0"/>
        <v>0</v>
      </c>
    </row>
    <row r="28" spans="1:16" s="2" customFormat="1" x14ac:dyDescent="0.35">
      <c r="A28" s="261"/>
      <c r="B28" s="285"/>
      <c r="C28" s="254"/>
      <c r="D28" s="55" t="s">
        <v>192</v>
      </c>
      <c r="E28" s="51">
        <v>2</v>
      </c>
      <c r="F28" s="51">
        <v>2</v>
      </c>
      <c r="G28" s="24"/>
      <c r="H28" s="24"/>
      <c r="I28" s="24"/>
      <c r="J28" s="24"/>
      <c r="K28" s="24"/>
      <c r="L28" s="24" t="s">
        <v>26</v>
      </c>
      <c r="M28" s="52" t="s">
        <v>26</v>
      </c>
      <c r="N28" s="24"/>
      <c r="O28" s="26"/>
      <c r="P28" s="40">
        <f t="shared" si="0"/>
        <v>0</v>
      </c>
    </row>
    <row r="29" spans="1:16" s="2" customFormat="1" x14ac:dyDescent="0.35">
      <c r="A29" s="261"/>
      <c r="B29" s="285"/>
      <c r="C29" s="254"/>
      <c r="D29" s="55" t="s">
        <v>193</v>
      </c>
      <c r="E29" s="51">
        <v>2</v>
      </c>
      <c r="F29" s="51">
        <v>6</v>
      </c>
      <c r="G29" s="24"/>
      <c r="H29" s="24"/>
      <c r="I29" s="24"/>
      <c r="J29" s="24"/>
      <c r="K29" s="24"/>
      <c r="L29" s="24" t="s">
        <v>26</v>
      </c>
      <c r="M29" s="52" t="s">
        <v>26</v>
      </c>
      <c r="N29" s="24"/>
      <c r="O29" s="26"/>
      <c r="P29" s="32">
        <f t="shared" ref="P29:P38" si="1">E29*F29*ROUND(O29, 2)</f>
        <v>0</v>
      </c>
    </row>
    <row r="30" spans="1:16" s="2" customFormat="1" x14ac:dyDescent="0.35">
      <c r="A30" s="261"/>
      <c r="B30" s="285"/>
      <c r="C30" s="254"/>
      <c r="D30" s="55" t="s">
        <v>194</v>
      </c>
      <c r="E30" s="51">
        <v>2</v>
      </c>
      <c r="F30" s="51">
        <v>1</v>
      </c>
      <c r="G30" s="24"/>
      <c r="H30" s="24"/>
      <c r="I30" s="24"/>
      <c r="J30" s="24"/>
      <c r="K30" s="24"/>
      <c r="L30" s="24" t="s">
        <v>26</v>
      </c>
      <c r="M30" s="52" t="s">
        <v>26</v>
      </c>
      <c r="N30" s="24"/>
      <c r="O30" s="26"/>
      <c r="P30" s="32">
        <f t="shared" si="1"/>
        <v>0</v>
      </c>
    </row>
    <row r="31" spans="1:16" s="2" customFormat="1" x14ac:dyDescent="0.35">
      <c r="A31" s="261"/>
      <c r="B31" s="285"/>
      <c r="C31" s="254"/>
      <c r="D31" s="55" t="s">
        <v>195</v>
      </c>
      <c r="E31" s="51">
        <v>2</v>
      </c>
      <c r="F31" s="51">
        <v>1</v>
      </c>
      <c r="G31" s="24"/>
      <c r="H31" s="24"/>
      <c r="I31" s="24"/>
      <c r="J31" s="24"/>
      <c r="K31" s="24"/>
      <c r="L31" s="24" t="s">
        <v>26</v>
      </c>
      <c r="M31" s="52" t="s">
        <v>26</v>
      </c>
      <c r="N31" s="24"/>
      <c r="O31" s="26"/>
      <c r="P31" s="32">
        <f t="shared" si="1"/>
        <v>0</v>
      </c>
    </row>
    <row r="32" spans="1:16" s="2" customFormat="1" x14ac:dyDescent="0.35">
      <c r="A32" s="261"/>
      <c r="B32" s="285"/>
      <c r="C32" s="254"/>
      <c r="D32" s="55" t="s">
        <v>196</v>
      </c>
      <c r="E32" s="51">
        <v>2</v>
      </c>
      <c r="F32" s="51">
        <v>1</v>
      </c>
      <c r="G32" s="24"/>
      <c r="H32" s="24"/>
      <c r="I32" s="24"/>
      <c r="J32" s="24"/>
      <c r="K32" s="24"/>
      <c r="L32" s="24" t="s">
        <v>26</v>
      </c>
      <c r="M32" s="52" t="s">
        <v>26</v>
      </c>
      <c r="N32" s="24"/>
      <c r="O32" s="26"/>
      <c r="P32" s="32">
        <f t="shared" si="1"/>
        <v>0</v>
      </c>
    </row>
    <row r="33" spans="1:16" s="2" customFormat="1" ht="14.25" customHeight="1" x14ac:dyDescent="0.35">
      <c r="A33" s="261"/>
      <c r="B33" s="285"/>
      <c r="C33" s="255"/>
      <c r="D33" s="77" t="s">
        <v>197</v>
      </c>
      <c r="E33" s="51">
        <v>2</v>
      </c>
      <c r="F33" s="24">
        <v>1</v>
      </c>
      <c r="G33" s="24"/>
      <c r="H33" s="24"/>
      <c r="I33" s="24"/>
      <c r="J33" s="24"/>
      <c r="K33" s="24"/>
      <c r="L33" s="24" t="s">
        <v>26</v>
      </c>
      <c r="M33" s="52" t="s">
        <v>26</v>
      </c>
      <c r="N33" s="24"/>
      <c r="O33" s="26"/>
      <c r="P33" s="32">
        <f t="shared" si="1"/>
        <v>0</v>
      </c>
    </row>
    <row r="34" spans="1:16" s="2" customFormat="1" x14ac:dyDescent="0.3">
      <c r="A34" s="261"/>
      <c r="B34" s="285"/>
      <c r="C34" s="265" t="s">
        <v>198</v>
      </c>
      <c r="D34" s="78" t="s">
        <v>175</v>
      </c>
      <c r="E34" s="51">
        <v>2</v>
      </c>
      <c r="F34" s="51">
        <v>6</v>
      </c>
      <c r="G34" s="24"/>
      <c r="H34" s="24"/>
      <c r="I34" s="24"/>
      <c r="J34" s="24"/>
      <c r="K34" s="24"/>
      <c r="L34" s="24" t="s">
        <v>26</v>
      </c>
      <c r="M34" s="52" t="s">
        <v>26</v>
      </c>
      <c r="N34" s="24"/>
      <c r="O34" s="26"/>
      <c r="P34" s="32">
        <f t="shared" si="1"/>
        <v>0</v>
      </c>
    </row>
    <row r="35" spans="1:16" s="2" customFormat="1" x14ac:dyDescent="0.3">
      <c r="A35" s="261"/>
      <c r="B35" s="285"/>
      <c r="C35" s="266"/>
      <c r="D35" s="78" t="s">
        <v>199</v>
      </c>
      <c r="E35" s="51">
        <v>2</v>
      </c>
      <c r="F35" s="51">
        <v>1</v>
      </c>
      <c r="G35" s="24"/>
      <c r="H35" s="24"/>
      <c r="I35" s="24"/>
      <c r="J35" s="24"/>
      <c r="K35" s="24"/>
      <c r="L35" s="24" t="s">
        <v>26</v>
      </c>
      <c r="M35" s="52" t="s">
        <v>26</v>
      </c>
      <c r="N35" s="24"/>
      <c r="O35" s="26"/>
      <c r="P35" s="32">
        <f t="shared" si="1"/>
        <v>0</v>
      </c>
    </row>
    <row r="36" spans="1:16" s="2" customFormat="1" ht="15" customHeight="1" x14ac:dyDescent="0.3">
      <c r="A36" s="261"/>
      <c r="B36" s="285"/>
      <c r="C36" s="266"/>
      <c r="D36" s="79" t="s">
        <v>200</v>
      </c>
      <c r="E36" s="51">
        <v>2</v>
      </c>
      <c r="F36" s="51">
        <v>1</v>
      </c>
      <c r="G36" s="24"/>
      <c r="H36" s="24"/>
      <c r="I36" s="24"/>
      <c r="J36" s="24"/>
      <c r="K36" s="24"/>
      <c r="L36" s="24" t="s">
        <v>26</v>
      </c>
      <c r="M36" s="52" t="s">
        <v>26</v>
      </c>
      <c r="N36" s="24"/>
      <c r="O36" s="26"/>
      <c r="P36" s="32">
        <f t="shared" si="1"/>
        <v>0</v>
      </c>
    </row>
    <row r="37" spans="1:16" s="2" customFormat="1" ht="15" customHeight="1" x14ac:dyDescent="0.3">
      <c r="A37" s="261"/>
      <c r="B37" s="285"/>
      <c r="C37" s="266"/>
      <c r="D37" s="78" t="s">
        <v>178</v>
      </c>
      <c r="E37" s="51">
        <v>2</v>
      </c>
      <c r="F37" s="51">
        <v>1</v>
      </c>
      <c r="G37" s="24"/>
      <c r="H37" s="24"/>
      <c r="I37" s="24"/>
      <c r="J37" s="24"/>
      <c r="K37" s="24"/>
      <c r="L37" s="24" t="s">
        <v>26</v>
      </c>
      <c r="M37" s="52" t="s">
        <v>26</v>
      </c>
      <c r="N37" s="24"/>
      <c r="O37" s="26"/>
      <c r="P37" s="32">
        <f t="shared" si="1"/>
        <v>0</v>
      </c>
    </row>
    <row r="38" spans="1:16" s="2" customFormat="1" ht="15" customHeight="1" x14ac:dyDescent="0.3">
      <c r="A38" s="261"/>
      <c r="B38" s="285"/>
      <c r="C38" s="266"/>
      <c r="D38" s="78" t="s">
        <v>179</v>
      </c>
      <c r="E38" s="51">
        <v>2</v>
      </c>
      <c r="F38" s="51">
        <v>1</v>
      </c>
      <c r="G38" s="24"/>
      <c r="H38" s="24"/>
      <c r="I38" s="24"/>
      <c r="J38" s="24"/>
      <c r="K38" s="24"/>
      <c r="L38" s="24" t="s">
        <v>26</v>
      </c>
      <c r="M38" s="52" t="s">
        <v>26</v>
      </c>
      <c r="N38" s="24"/>
      <c r="O38" s="26"/>
      <c r="P38" s="32">
        <f t="shared" si="1"/>
        <v>0</v>
      </c>
    </row>
    <row r="39" spans="1:16" s="2" customFormat="1" x14ac:dyDescent="0.3">
      <c r="A39" s="261"/>
      <c r="B39" s="286"/>
      <c r="C39" s="266"/>
      <c r="D39" s="78" t="s">
        <v>180</v>
      </c>
      <c r="E39" s="51">
        <v>2</v>
      </c>
      <c r="F39" s="51">
        <v>1</v>
      </c>
      <c r="G39" s="24"/>
      <c r="H39" s="24"/>
      <c r="I39" s="24"/>
      <c r="J39" s="24"/>
      <c r="K39" s="24"/>
      <c r="L39" s="24" t="s">
        <v>26</v>
      </c>
      <c r="M39" s="52" t="s">
        <v>26</v>
      </c>
      <c r="N39" s="24"/>
      <c r="O39" s="26"/>
      <c r="P39" s="32">
        <f t="shared" ref="P39:P46" si="2">E39*F39*ROUND(O39, 2)</f>
        <v>0</v>
      </c>
    </row>
    <row r="40" spans="1:16" s="2" customFormat="1" x14ac:dyDescent="0.3">
      <c r="A40" s="261"/>
      <c r="B40" s="285"/>
      <c r="C40" s="266"/>
      <c r="D40" s="78" t="s">
        <v>183</v>
      </c>
      <c r="E40" s="51">
        <v>2</v>
      </c>
      <c r="F40" s="51">
        <v>2</v>
      </c>
      <c r="G40" s="24"/>
      <c r="H40" s="24"/>
      <c r="I40" s="24"/>
      <c r="J40" s="24"/>
      <c r="K40" s="24"/>
      <c r="L40" s="24" t="s">
        <v>26</v>
      </c>
      <c r="M40" s="52" t="s">
        <v>26</v>
      </c>
      <c r="N40" s="24"/>
      <c r="O40" s="26"/>
      <c r="P40" s="32">
        <f t="shared" si="2"/>
        <v>0</v>
      </c>
    </row>
    <row r="41" spans="1:16" s="2" customFormat="1" x14ac:dyDescent="0.3">
      <c r="A41" s="261"/>
      <c r="B41" s="285"/>
      <c r="C41" s="266"/>
      <c r="D41" s="78" t="s">
        <v>184</v>
      </c>
      <c r="E41" s="51">
        <v>2</v>
      </c>
      <c r="F41" s="51">
        <v>1</v>
      </c>
      <c r="G41" s="24"/>
      <c r="H41" s="24"/>
      <c r="I41" s="24"/>
      <c r="J41" s="24"/>
      <c r="K41" s="24"/>
      <c r="L41" s="24" t="s">
        <v>26</v>
      </c>
      <c r="M41" s="52" t="s">
        <v>26</v>
      </c>
      <c r="N41" s="24"/>
      <c r="O41" s="26"/>
      <c r="P41" s="32">
        <f t="shared" si="2"/>
        <v>0</v>
      </c>
    </row>
    <row r="42" spans="1:16" s="2" customFormat="1" x14ac:dyDescent="0.3">
      <c r="A42" s="261"/>
      <c r="B42" s="285"/>
      <c r="C42" s="267"/>
      <c r="D42" s="78" t="s">
        <v>201</v>
      </c>
      <c r="E42" s="51">
        <v>2</v>
      </c>
      <c r="F42" s="51">
        <v>1</v>
      </c>
      <c r="G42" s="24"/>
      <c r="H42" s="24"/>
      <c r="I42" s="24"/>
      <c r="J42" s="24"/>
      <c r="K42" s="24"/>
      <c r="L42" s="24" t="s">
        <v>26</v>
      </c>
      <c r="M42" s="52" t="s">
        <v>26</v>
      </c>
      <c r="N42" s="24"/>
      <c r="O42" s="26"/>
      <c r="P42" s="32">
        <f t="shared" si="2"/>
        <v>0</v>
      </c>
    </row>
    <row r="43" spans="1:16" s="2" customFormat="1" ht="15" customHeight="1" x14ac:dyDescent="0.35">
      <c r="A43" s="261"/>
      <c r="B43" s="285"/>
      <c r="C43" s="265" t="s">
        <v>202</v>
      </c>
      <c r="D43" s="68" t="s">
        <v>203</v>
      </c>
      <c r="E43" s="51">
        <v>2</v>
      </c>
      <c r="F43" s="51">
        <v>4</v>
      </c>
      <c r="G43" s="24"/>
      <c r="H43" s="24"/>
      <c r="I43" s="24"/>
      <c r="J43" s="24"/>
      <c r="K43" s="24"/>
      <c r="L43" s="24" t="s">
        <v>26</v>
      </c>
      <c r="M43" s="52" t="s">
        <v>26</v>
      </c>
      <c r="N43" s="24"/>
      <c r="O43" s="26"/>
      <c r="P43" s="32">
        <f t="shared" si="2"/>
        <v>0</v>
      </c>
    </row>
    <row r="44" spans="1:16" s="2" customFormat="1" x14ac:dyDescent="0.35">
      <c r="A44" s="261"/>
      <c r="B44" s="285"/>
      <c r="C44" s="266"/>
      <c r="D44" s="68" t="s">
        <v>204</v>
      </c>
      <c r="E44" s="51">
        <v>2</v>
      </c>
      <c r="F44" s="51">
        <v>4</v>
      </c>
      <c r="G44" s="24"/>
      <c r="H44" s="24"/>
      <c r="I44" s="24"/>
      <c r="J44" s="24"/>
      <c r="K44" s="24"/>
      <c r="L44" s="24" t="s">
        <v>26</v>
      </c>
      <c r="M44" s="52" t="s">
        <v>26</v>
      </c>
      <c r="N44" s="24"/>
      <c r="O44" s="26"/>
      <c r="P44" s="32">
        <f t="shared" si="2"/>
        <v>0</v>
      </c>
    </row>
    <row r="45" spans="1:16" s="2" customFormat="1" x14ac:dyDescent="0.3">
      <c r="A45" s="261"/>
      <c r="B45" s="285"/>
      <c r="C45" s="266"/>
      <c r="D45" s="78" t="s">
        <v>188</v>
      </c>
      <c r="E45" s="51">
        <v>2</v>
      </c>
      <c r="F45" s="51">
        <v>3</v>
      </c>
      <c r="G45" s="24"/>
      <c r="H45" s="24"/>
      <c r="I45" s="24"/>
      <c r="J45" s="24"/>
      <c r="K45" s="24"/>
      <c r="L45" s="24" t="s">
        <v>26</v>
      </c>
      <c r="M45" s="52" t="s">
        <v>26</v>
      </c>
      <c r="N45" s="24"/>
      <c r="O45" s="26"/>
      <c r="P45" s="32">
        <f t="shared" si="2"/>
        <v>0</v>
      </c>
    </row>
    <row r="46" spans="1:16" s="2" customFormat="1" x14ac:dyDescent="0.3">
      <c r="A46" s="261"/>
      <c r="B46" s="285"/>
      <c r="C46" s="267"/>
      <c r="D46" s="78" t="s">
        <v>205</v>
      </c>
      <c r="E46" s="51">
        <v>2</v>
      </c>
      <c r="F46" s="51">
        <v>1</v>
      </c>
      <c r="G46" s="24"/>
      <c r="H46" s="24"/>
      <c r="I46" s="24"/>
      <c r="J46" s="24"/>
      <c r="K46" s="24"/>
      <c r="L46" s="24" t="s">
        <v>26</v>
      </c>
      <c r="M46" s="52" t="s">
        <v>26</v>
      </c>
      <c r="N46" s="24"/>
      <c r="O46" s="26"/>
      <c r="P46" s="32">
        <f t="shared" si="2"/>
        <v>0</v>
      </c>
    </row>
    <row r="47" spans="1:16" s="2" customFormat="1" ht="15" customHeight="1" x14ac:dyDescent="0.35">
      <c r="A47" s="261"/>
      <c r="B47" s="285"/>
      <c r="C47" s="253" t="s">
        <v>75</v>
      </c>
      <c r="D47" s="55" t="s">
        <v>76</v>
      </c>
      <c r="E47" s="51">
        <v>1</v>
      </c>
      <c r="F47" s="51">
        <v>1</v>
      </c>
      <c r="G47" s="24"/>
      <c r="H47" s="24"/>
      <c r="I47" s="24"/>
      <c r="J47" s="24"/>
      <c r="K47" s="24"/>
      <c r="L47" s="24" t="s">
        <v>26</v>
      </c>
      <c r="M47" s="52"/>
      <c r="N47" s="24"/>
      <c r="O47" s="212" t="s">
        <v>27</v>
      </c>
      <c r="P47" s="213"/>
    </row>
    <row r="48" spans="1:16" s="2" customFormat="1" x14ac:dyDescent="0.3">
      <c r="A48" s="261"/>
      <c r="B48" s="285"/>
      <c r="C48" s="254"/>
      <c r="D48" s="57" t="s">
        <v>44</v>
      </c>
      <c r="E48" s="51">
        <v>1</v>
      </c>
      <c r="F48" s="51">
        <v>1</v>
      </c>
      <c r="G48" s="24"/>
      <c r="H48" s="24"/>
      <c r="I48" s="24"/>
      <c r="J48" s="24"/>
      <c r="K48" s="24"/>
      <c r="L48" s="24" t="s">
        <v>26</v>
      </c>
      <c r="M48" s="52"/>
      <c r="N48" s="24"/>
      <c r="O48" s="212" t="s">
        <v>27</v>
      </c>
      <c r="P48" s="213"/>
    </row>
    <row r="49" spans="1:16" s="2" customFormat="1" x14ac:dyDescent="0.3">
      <c r="A49" s="214"/>
      <c r="B49" s="287"/>
      <c r="C49" s="255"/>
      <c r="D49" s="57" t="s">
        <v>77</v>
      </c>
      <c r="E49" s="51">
        <v>1</v>
      </c>
      <c r="F49" s="51">
        <v>1</v>
      </c>
      <c r="G49" s="24"/>
      <c r="H49" s="24"/>
      <c r="I49" s="24"/>
      <c r="J49" s="24"/>
      <c r="K49" s="24"/>
      <c r="L49" s="24" t="s">
        <v>26</v>
      </c>
      <c r="M49" s="52"/>
      <c r="N49" s="24"/>
      <c r="O49" s="288" t="s">
        <v>27</v>
      </c>
      <c r="P49" s="289"/>
    </row>
    <row r="50" spans="1:16" s="2" customFormat="1" ht="15" thickBot="1" x14ac:dyDescent="0.35">
      <c r="A50" s="149">
        <v>2</v>
      </c>
      <c r="B50" s="153" t="s">
        <v>391</v>
      </c>
      <c r="C50" s="146" t="s">
        <v>383</v>
      </c>
      <c r="D50" s="154" t="s">
        <v>384</v>
      </c>
      <c r="E50" s="148">
        <v>2</v>
      </c>
      <c r="F50" s="148">
        <v>1</v>
      </c>
      <c r="G50" s="149"/>
      <c r="H50" s="149"/>
      <c r="I50" s="149"/>
      <c r="J50" s="149"/>
      <c r="K50" s="149"/>
      <c r="L50" s="149" t="s">
        <v>26</v>
      </c>
      <c r="M50" s="150" t="s">
        <v>26</v>
      </c>
      <c r="N50" s="149"/>
      <c r="O50" s="155"/>
      <c r="P50" s="156">
        <f>E50*F50*ROUND(O50,2)</f>
        <v>0</v>
      </c>
    </row>
    <row r="51" spans="1:16" ht="15" thickBot="1" x14ac:dyDescent="0.4">
      <c r="A51" s="95"/>
      <c r="B51" s="93"/>
      <c r="C51" s="93"/>
      <c r="D51" s="93"/>
      <c r="E51" s="94"/>
      <c r="F51" s="94"/>
      <c r="G51" s="94"/>
      <c r="H51" s="93"/>
      <c r="I51" s="93"/>
      <c r="J51" s="93"/>
      <c r="K51" s="93"/>
      <c r="L51" s="85"/>
      <c r="M51" s="95"/>
      <c r="O51" s="38" t="s">
        <v>28</v>
      </c>
      <c r="P51" s="39">
        <f>SUM(P9:P46,P50)</f>
        <v>0</v>
      </c>
    </row>
    <row r="52" spans="1:16" x14ac:dyDescent="0.35">
      <c r="L52" s="16"/>
    </row>
    <row r="53" spans="1:16" x14ac:dyDescent="0.35">
      <c r="A53" s="195"/>
      <c r="B53" s="196"/>
      <c r="C53" s="196"/>
      <c r="D53" s="196"/>
      <c r="E53" s="197"/>
      <c r="F53" s="197"/>
      <c r="G53" s="197"/>
      <c r="H53" s="196"/>
      <c r="I53" s="196"/>
      <c r="J53" s="196"/>
      <c r="L53" s="16"/>
    </row>
    <row r="54" spans="1:16" x14ac:dyDescent="0.35">
      <c r="A54" s="195"/>
      <c r="B54" s="196"/>
      <c r="C54" s="196"/>
      <c r="D54" s="196"/>
      <c r="E54" s="197"/>
      <c r="F54" s="197"/>
      <c r="G54" s="197"/>
      <c r="H54" s="196"/>
      <c r="I54" s="196"/>
      <c r="J54" s="196"/>
      <c r="K54" s="196"/>
      <c r="L54" s="202"/>
    </row>
    <row r="55" spans="1:16" x14ac:dyDescent="0.35">
      <c r="A55" s="195"/>
      <c r="B55" s="196"/>
      <c r="C55" s="196"/>
      <c r="D55" s="196"/>
      <c r="E55" s="197"/>
      <c r="F55" s="197"/>
      <c r="G55" s="197"/>
      <c r="H55" s="196"/>
      <c r="I55" s="196"/>
      <c r="J55" s="196"/>
      <c r="K55" s="196"/>
      <c r="L55" s="202"/>
    </row>
    <row r="56" spans="1:16" x14ac:dyDescent="0.35">
      <c r="A56" s="207" t="s">
        <v>432</v>
      </c>
      <c r="B56" s="207"/>
      <c r="C56" s="207"/>
      <c r="D56" s="196"/>
      <c r="E56" s="198" t="s">
        <v>433</v>
      </c>
      <c r="F56" s="197"/>
      <c r="G56" s="197"/>
      <c r="H56" s="196"/>
      <c r="I56" s="196"/>
      <c r="J56" s="196"/>
      <c r="K56" s="196"/>
      <c r="L56" s="202"/>
    </row>
    <row r="57" spans="1:16" ht="30" customHeight="1" x14ac:dyDescent="0.35">
      <c r="A57" s="195"/>
      <c r="B57" s="196"/>
      <c r="C57" s="196"/>
      <c r="D57" s="196"/>
      <c r="E57" s="205" t="s">
        <v>434</v>
      </c>
      <c r="F57" s="205"/>
      <c r="G57" s="205"/>
      <c r="H57" s="205"/>
      <c r="I57" s="205"/>
      <c r="J57" s="196"/>
      <c r="K57" s="196"/>
      <c r="L57" s="202"/>
    </row>
    <row r="58" spans="1:16" x14ac:dyDescent="0.35">
      <c r="A58" s="195"/>
      <c r="B58" s="196"/>
      <c r="C58" s="196"/>
      <c r="D58" s="196"/>
      <c r="E58" s="197"/>
      <c r="F58" s="197"/>
      <c r="G58" s="197"/>
      <c r="H58" s="196"/>
      <c r="I58" s="196"/>
      <c r="J58" s="196"/>
      <c r="K58" s="196"/>
      <c r="L58" s="202"/>
    </row>
    <row r="59" spans="1:16" x14ac:dyDescent="0.35">
      <c r="L59" s="16"/>
    </row>
    <row r="60" spans="1:16" x14ac:dyDescent="0.35">
      <c r="L60" s="16"/>
    </row>
    <row r="61" spans="1:16" x14ac:dyDescent="0.35">
      <c r="L61" s="16"/>
    </row>
    <row r="62" spans="1:16" x14ac:dyDescent="0.35">
      <c r="L62" s="16"/>
    </row>
    <row r="63" spans="1:16" x14ac:dyDescent="0.35">
      <c r="L63" s="16"/>
    </row>
    <row r="64" spans="1:16" x14ac:dyDescent="0.35">
      <c r="L64" s="16"/>
    </row>
    <row r="65" spans="12:12" x14ac:dyDescent="0.35">
      <c r="L65" s="16"/>
    </row>
    <row r="66" spans="12:12" x14ac:dyDescent="0.35">
      <c r="L66" s="16"/>
    </row>
    <row r="67" spans="12:12" x14ac:dyDescent="0.35">
      <c r="L67" s="16"/>
    </row>
    <row r="68" spans="12:12" x14ac:dyDescent="0.35">
      <c r="L68" s="16"/>
    </row>
    <row r="69" spans="12:12" x14ac:dyDescent="0.35">
      <c r="L69" s="16"/>
    </row>
    <row r="70" spans="12:12" x14ac:dyDescent="0.35">
      <c r="L70" s="16"/>
    </row>
    <row r="71" spans="12:12" x14ac:dyDescent="0.35">
      <c r="L71" s="16"/>
    </row>
  </sheetData>
  <sheetProtection algorithmName="SHA-512" hashValue="SEhLfRqYU6Q1xGl4hq4jcx0tXXyyd9Tc9clm9DgiNimj3JwPlhDllRjiNUaRiTt6kgFTWCQQ5/kXt0mFnZtueQ==" saltValue="vDDr42fabKLBgosHnddh0w==" spinCount="100000" sheet="1" objects="1" scenarios="1"/>
  <mergeCells count="27">
    <mergeCell ref="O47:P47"/>
    <mergeCell ref="O48:P48"/>
    <mergeCell ref="G5:N5"/>
    <mergeCell ref="O5:O7"/>
    <mergeCell ref="P5:P7"/>
    <mergeCell ref="K6:M6"/>
    <mergeCell ref="C5:C7"/>
    <mergeCell ref="D5:D7"/>
    <mergeCell ref="E5:E7"/>
    <mergeCell ref="F5:F7"/>
    <mergeCell ref="C43:C46"/>
    <mergeCell ref="A56:C56"/>
    <mergeCell ref="E57:I57"/>
    <mergeCell ref="G1:P1"/>
    <mergeCell ref="A1:F1"/>
    <mergeCell ref="A5:A7"/>
    <mergeCell ref="B8:B49"/>
    <mergeCell ref="C8:C33"/>
    <mergeCell ref="C34:C42"/>
    <mergeCell ref="C47:C49"/>
    <mergeCell ref="O49:P49"/>
    <mergeCell ref="A2:I2"/>
    <mergeCell ref="A3:I3"/>
    <mergeCell ref="G6:J6"/>
    <mergeCell ref="A8:A49"/>
    <mergeCell ref="O8:P8"/>
    <mergeCell ref="B5:B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0" fitToHeight="0" orientation="landscape" r:id="rId1"/>
  <headerFooter>
    <oddFooter>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58"/>
  <sheetViews>
    <sheetView topLeftCell="A19" zoomScaleNormal="100" workbookViewId="0">
      <selection activeCell="A54" sqref="A54:J58"/>
    </sheetView>
  </sheetViews>
  <sheetFormatPr defaultColWidth="8.7265625" defaultRowHeight="14.5" x14ac:dyDescent="0.35"/>
  <cols>
    <col min="1" max="1" width="6" style="17" customWidth="1"/>
    <col min="2" max="2" width="14.81640625" style="1" bestFit="1" customWidth="1"/>
    <col min="3" max="3" width="20" style="1" customWidth="1"/>
    <col min="4" max="4" width="68.7265625" style="1" customWidth="1"/>
    <col min="5" max="6" width="8.7265625" style="11" customWidth="1"/>
    <col min="7" max="7" width="3.26953125" style="11" bestFit="1" customWidth="1"/>
    <col min="8" max="8" width="3.26953125" style="1" bestFit="1" customWidth="1"/>
    <col min="9" max="9" width="5.7265625" style="1" bestFit="1" customWidth="1"/>
    <col min="10" max="10" width="3.26953125" style="1" bestFit="1" customWidth="1"/>
    <col min="11" max="13" width="5.7265625" style="1" bestFit="1" customWidth="1"/>
    <col min="14" max="14" width="6.1796875" style="1" bestFit="1" customWidth="1"/>
    <col min="15" max="15" width="14.81640625" style="1" customWidth="1"/>
    <col min="16" max="16" width="16" style="1" customWidth="1"/>
    <col min="17" max="16384" width="8.7265625" style="1"/>
  </cols>
  <sheetData>
    <row r="1" spans="1:16" ht="55" customHeight="1" x14ac:dyDescent="0.35">
      <c r="A1" s="211"/>
      <c r="B1" s="211"/>
      <c r="C1" s="211"/>
      <c r="D1" s="211"/>
      <c r="E1" s="211"/>
      <c r="F1" s="211"/>
      <c r="G1" s="243" t="s">
        <v>403</v>
      </c>
      <c r="H1" s="243"/>
      <c r="I1" s="243"/>
      <c r="J1" s="243"/>
      <c r="K1" s="243"/>
      <c r="L1" s="243"/>
      <c r="M1" s="243"/>
      <c r="N1" s="243"/>
      <c r="O1" s="243"/>
      <c r="P1" s="243"/>
    </row>
    <row r="2" spans="1:16" ht="15" customHeight="1" x14ac:dyDescent="0.35">
      <c r="A2" s="235" t="s">
        <v>381</v>
      </c>
      <c r="B2" s="235"/>
      <c r="C2" s="235"/>
      <c r="D2" s="235"/>
      <c r="E2" s="235"/>
      <c r="F2" s="235"/>
      <c r="G2" s="235"/>
      <c r="H2" s="235"/>
      <c r="I2" s="235"/>
    </row>
    <row r="3" spans="1:16" ht="15" customHeight="1" x14ac:dyDescent="0.35">
      <c r="A3" s="235" t="s">
        <v>11</v>
      </c>
      <c r="B3" s="235"/>
      <c r="C3" s="235"/>
      <c r="D3" s="235"/>
      <c r="E3" s="235"/>
      <c r="F3" s="235"/>
      <c r="G3" s="235"/>
      <c r="H3" s="235"/>
      <c r="I3" s="235"/>
    </row>
    <row r="4" spans="1:16" ht="15" customHeight="1" thickBot="1" x14ac:dyDescent="0.4"/>
    <row r="5" spans="1:16" x14ac:dyDescent="0.35">
      <c r="A5" s="236" t="s">
        <v>8</v>
      </c>
      <c r="B5" s="238" t="s">
        <v>0</v>
      </c>
      <c r="C5" s="238" t="s">
        <v>1</v>
      </c>
      <c r="D5" s="238" t="s">
        <v>2</v>
      </c>
      <c r="E5" s="236" t="s">
        <v>3</v>
      </c>
      <c r="F5" s="236" t="s">
        <v>12</v>
      </c>
      <c r="G5" s="240" t="s">
        <v>13</v>
      </c>
      <c r="H5" s="241"/>
      <c r="I5" s="241"/>
      <c r="J5" s="241"/>
      <c r="K5" s="241"/>
      <c r="L5" s="241"/>
      <c r="M5" s="241"/>
      <c r="N5" s="242"/>
      <c r="O5" s="236" t="s">
        <v>14</v>
      </c>
      <c r="P5" s="236" t="s">
        <v>15</v>
      </c>
    </row>
    <row r="6" spans="1:16" x14ac:dyDescent="0.35">
      <c r="A6" s="237"/>
      <c r="B6" s="237"/>
      <c r="C6" s="237"/>
      <c r="D6" s="237"/>
      <c r="E6" s="239"/>
      <c r="F6" s="239"/>
      <c r="G6" s="244" t="s">
        <v>16</v>
      </c>
      <c r="H6" s="245"/>
      <c r="I6" s="245"/>
      <c r="J6" s="245"/>
      <c r="K6" s="245" t="s">
        <v>17</v>
      </c>
      <c r="L6" s="245"/>
      <c r="M6" s="245"/>
      <c r="N6" s="173" t="s">
        <v>18</v>
      </c>
      <c r="O6" s="239"/>
      <c r="P6" s="239"/>
    </row>
    <row r="7" spans="1:16" ht="60" customHeight="1" thickBot="1" x14ac:dyDescent="0.4">
      <c r="A7" s="237"/>
      <c r="B7" s="237"/>
      <c r="C7" s="237"/>
      <c r="D7" s="237"/>
      <c r="E7" s="239"/>
      <c r="F7" s="239"/>
      <c r="G7" s="174" t="s">
        <v>19</v>
      </c>
      <c r="H7" s="175" t="s">
        <v>20</v>
      </c>
      <c r="I7" s="176" t="s">
        <v>21</v>
      </c>
      <c r="J7" s="176" t="s">
        <v>35</v>
      </c>
      <c r="K7" s="176" t="s">
        <v>22</v>
      </c>
      <c r="L7" s="176" t="s">
        <v>23</v>
      </c>
      <c r="M7" s="176" t="s">
        <v>24</v>
      </c>
      <c r="N7" s="177" t="s">
        <v>25</v>
      </c>
      <c r="O7" s="239"/>
      <c r="P7" s="239"/>
    </row>
    <row r="8" spans="1:16" s="2" customFormat="1" ht="15" customHeight="1" x14ac:dyDescent="0.35">
      <c r="A8" s="290">
        <v>1</v>
      </c>
      <c r="B8" s="291" t="s">
        <v>206</v>
      </c>
      <c r="C8" s="296" t="s">
        <v>334</v>
      </c>
      <c r="D8" s="44" t="s">
        <v>207</v>
      </c>
      <c r="E8" s="49">
        <v>365</v>
      </c>
      <c r="F8" s="49">
        <v>132</v>
      </c>
      <c r="G8" s="30" t="s">
        <v>26</v>
      </c>
      <c r="H8" s="30"/>
      <c r="I8" s="30"/>
      <c r="J8" s="30"/>
      <c r="K8" s="30"/>
      <c r="L8" s="30"/>
      <c r="M8" s="50"/>
      <c r="N8" s="30"/>
      <c r="O8" s="294" t="s">
        <v>27</v>
      </c>
      <c r="P8" s="295"/>
    </row>
    <row r="9" spans="1:16" s="2" customFormat="1" x14ac:dyDescent="0.35">
      <c r="A9" s="261"/>
      <c r="B9" s="292"/>
      <c r="C9" s="282"/>
      <c r="D9" s="68" t="s">
        <v>208</v>
      </c>
      <c r="E9" s="51">
        <v>2</v>
      </c>
      <c r="F9" s="51">
        <v>132</v>
      </c>
      <c r="G9" s="24"/>
      <c r="H9" s="24"/>
      <c r="I9" s="24"/>
      <c r="J9" s="24"/>
      <c r="K9" s="24"/>
      <c r="L9" s="24" t="s">
        <v>26</v>
      </c>
      <c r="M9" s="52" t="s">
        <v>26</v>
      </c>
      <c r="N9" s="24"/>
      <c r="O9" s="212" t="s">
        <v>27</v>
      </c>
      <c r="P9" s="213"/>
    </row>
    <row r="10" spans="1:16" s="2" customFormat="1" ht="15.75" customHeight="1" x14ac:dyDescent="0.35">
      <c r="A10" s="261"/>
      <c r="B10" s="292"/>
      <c r="C10" s="282"/>
      <c r="D10" s="68" t="s">
        <v>209</v>
      </c>
      <c r="E10" s="51">
        <v>2</v>
      </c>
      <c r="F10" s="51">
        <v>132</v>
      </c>
      <c r="G10" s="24"/>
      <c r="H10" s="24"/>
      <c r="I10" s="24"/>
      <c r="J10" s="24"/>
      <c r="K10" s="24"/>
      <c r="L10" s="24" t="s">
        <v>26</v>
      </c>
      <c r="M10" s="52" t="s">
        <v>26</v>
      </c>
      <c r="N10" s="24"/>
      <c r="O10" s="212" t="s">
        <v>27</v>
      </c>
      <c r="P10" s="213"/>
    </row>
    <row r="11" spans="1:16" s="2" customFormat="1" x14ac:dyDescent="0.35">
      <c r="A11" s="261"/>
      <c r="B11" s="292"/>
      <c r="C11" s="282"/>
      <c r="D11" s="68" t="s">
        <v>210</v>
      </c>
      <c r="E11" s="51">
        <v>2</v>
      </c>
      <c r="F11" s="51">
        <v>132</v>
      </c>
      <c r="G11" s="24"/>
      <c r="H11" s="24"/>
      <c r="I11" s="24"/>
      <c r="J11" s="24"/>
      <c r="K11" s="24"/>
      <c r="L11" s="24" t="s">
        <v>26</v>
      </c>
      <c r="M11" s="52" t="s">
        <v>26</v>
      </c>
      <c r="N11" s="24"/>
      <c r="O11" s="212" t="s">
        <v>27</v>
      </c>
      <c r="P11" s="213"/>
    </row>
    <row r="12" spans="1:16" s="2" customFormat="1" x14ac:dyDescent="0.3">
      <c r="A12" s="261"/>
      <c r="B12" s="292"/>
      <c r="C12" s="282"/>
      <c r="D12" s="75" t="s">
        <v>211</v>
      </c>
      <c r="E12" s="80">
        <v>2</v>
      </c>
      <c r="F12" s="80">
        <v>132</v>
      </c>
      <c r="G12" s="24"/>
      <c r="H12" s="24"/>
      <c r="I12" s="24"/>
      <c r="J12" s="24"/>
      <c r="K12" s="24"/>
      <c r="L12" s="24" t="s">
        <v>26</v>
      </c>
      <c r="M12" s="52" t="s">
        <v>26</v>
      </c>
      <c r="N12" s="24"/>
      <c r="O12" s="212" t="s">
        <v>27</v>
      </c>
      <c r="P12" s="213"/>
    </row>
    <row r="13" spans="1:16" s="2" customFormat="1" x14ac:dyDescent="0.3">
      <c r="A13" s="261"/>
      <c r="B13" s="292"/>
      <c r="C13" s="282"/>
      <c r="D13" s="75" t="s">
        <v>212</v>
      </c>
      <c r="E13" s="80">
        <v>2</v>
      </c>
      <c r="F13" s="80">
        <v>132</v>
      </c>
      <c r="G13" s="24"/>
      <c r="H13" s="24"/>
      <c r="I13" s="24"/>
      <c r="J13" s="24"/>
      <c r="K13" s="24"/>
      <c r="L13" s="24" t="s">
        <v>26</v>
      </c>
      <c r="M13" s="52" t="s">
        <v>26</v>
      </c>
      <c r="N13" s="24"/>
      <c r="O13" s="212" t="s">
        <v>27</v>
      </c>
      <c r="P13" s="213"/>
    </row>
    <row r="14" spans="1:16" s="2" customFormat="1" x14ac:dyDescent="0.3">
      <c r="A14" s="261"/>
      <c r="B14" s="292"/>
      <c r="C14" s="282"/>
      <c r="D14" s="75" t="s">
        <v>213</v>
      </c>
      <c r="E14" s="80">
        <v>2</v>
      </c>
      <c r="F14" s="80">
        <v>132</v>
      </c>
      <c r="G14" s="24"/>
      <c r="H14" s="24"/>
      <c r="I14" s="24"/>
      <c r="J14" s="24"/>
      <c r="K14" s="24"/>
      <c r="L14" s="24" t="s">
        <v>26</v>
      </c>
      <c r="M14" s="52" t="s">
        <v>26</v>
      </c>
      <c r="N14" s="24"/>
      <c r="O14" s="212" t="s">
        <v>27</v>
      </c>
      <c r="P14" s="213"/>
    </row>
    <row r="15" spans="1:16" s="2" customFormat="1" x14ac:dyDescent="0.3">
      <c r="A15" s="261"/>
      <c r="B15" s="292"/>
      <c r="C15" s="231"/>
      <c r="D15" s="75" t="s">
        <v>214</v>
      </c>
      <c r="E15" s="80">
        <v>2</v>
      </c>
      <c r="F15" s="80">
        <v>132</v>
      </c>
      <c r="G15" s="24"/>
      <c r="H15" s="24"/>
      <c r="I15" s="24"/>
      <c r="J15" s="24"/>
      <c r="K15" s="24"/>
      <c r="L15" s="24" t="s">
        <v>26</v>
      </c>
      <c r="M15" s="52" t="s">
        <v>26</v>
      </c>
      <c r="N15" s="24"/>
      <c r="O15" s="212" t="s">
        <v>27</v>
      </c>
      <c r="P15" s="213"/>
    </row>
    <row r="16" spans="1:16" s="2" customFormat="1" ht="15" customHeight="1" x14ac:dyDescent="0.35">
      <c r="A16" s="261"/>
      <c r="B16" s="292"/>
      <c r="C16" s="233" t="s">
        <v>335</v>
      </c>
      <c r="D16" s="46" t="s">
        <v>207</v>
      </c>
      <c r="E16" s="51">
        <v>365</v>
      </c>
      <c r="F16" s="51">
        <v>41</v>
      </c>
      <c r="G16" s="24" t="s">
        <v>26</v>
      </c>
      <c r="H16" s="24"/>
      <c r="I16" s="24"/>
      <c r="J16" s="24"/>
      <c r="K16" s="24"/>
      <c r="L16" s="24"/>
      <c r="M16" s="52"/>
      <c r="N16" s="24"/>
      <c r="O16" s="212" t="s">
        <v>27</v>
      </c>
      <c r="P16" s="213"/>
    </row>
    <row r="17" spans="1:16" s="2" customFormat="1" x14ac:dyDescent="0.35">
      <c r="A17" s="261"/>
      <c r="B17" s="292"/>
      <c r="C17" s="282"/>
      <c r="D17" s="68" t="s">
        <v>208</v>
      </c>
      <c r="E17" s="51">
        <v>2</v>
      </c>
      <c r="F17" s="51">
        <v>41</v>
      </c>
      <c r="G17" s="24"/>
      <c r="H17" s="24"/>
      <c r="I17" s="24"/>
      <c r="J17" s="24"/>
      <c r="K17" s="24"/>
      <c r="L17" s="24" t="s">
        <v>26</v>
      </c>
      <c r="M17" s="52" t="s">
        <v>26</v>
      </c>
      <c r="N17" s="24"/>
      <c r="O17" s="212" t="s">
        <v>27</v>
      </c>
      <c r="P17" s="213"/>
    </row>
    <row r="18" spans="1:16" s="2" customFormat="1" ht="15" customHeight="1" x14ac:dyDescent="0.35">
      <c r="A18" s="261"/>
      <c r="B18" s="292"/>
      <c r="C18" s="282"/>
      <c r="D18" s="68" t="s">
        <v>209</v>
      </c>
      <c r="E18" s="51">
        <v>2</v>
      </c>
      <c r="F18" s="51">
        <v>41</v>
      </c>
      <c r="G18" s="24"/>
      <c r="H18" s="24"/>
      <c r="I18" s="24"/>
      <c r="J18" s="24"/>
      <c r="K18" s="24"/>
      <c r="L18" s="24" t="s">
        <v>26</v>
      </c>
      <c r="M18" s="52" t="s">
        <v>26</v>
      </c>
      <c r="N18" s="24"/>
      <c r="O18" s="212" t="s">
        <v>27</v>
      </c>
      <c r="P18" s="213"/>
    </row>
    <row r="19" spans="1:16" s="2" customFormat="1" ht="15" customHeight="1" x14ac:dyDescent="0.35">
      <c r="A19" s="261"/>
      <c r="B19" s="292"/>
      <c r="C19" s="282"/>
      <c r="D19" s="68" t="s">
        <v>210</v>
      </c>
      <c r="E19" s="51">
        <v>2</v>
      </c>
      <c r="F19" s="51">
        <v>41</v>
      </c>
      <c r="G19" s="24"/>
      <c r="H19" s="24"/>
      <c r="I19" s="24"/>
      <c r="J19" s="24"/>
      <c r="K19" s="24"/>
      <c r="L19" s="24" t="s">
        <v>26</v>
      </c>
      <c r="M19" s="52" t="s">
        <v>26</v>
      </c>
      <c r="N19" s="24"/>
      <c r="O19" s="212" t="s">
        <v>27</v>
      </c>
      <c r="P19" s="213"/>
    </row>
    <row r="20" spans="1:16" s="2" customFormat="1" ht="15" customHeight="1" x14ac:dyDescent="0.3">
      <c r="A20" s="261"/>
      <c r="B20" s="292"/>
      <c r="C20" s="282"/>
      <c r="D20" s="75" t="s">
        <v>211</v>
      </c>
      <c r="E20" s="80">
        <v>2</v>
      </c>
      <c r="F20" s="80">
        <v>41</v>
      </c>
      <c r="G20" s="24"/>
      <c r="H20" s="24"/>
      <c r="I20" s="24"/>
      <c r="J20" s="24"/>
      <c r="K20" s="24"/>
      <c r="L20" s="24" t="s">
        <v>26</v>
      </c>
      <c r="M20" s="52" t="s">
        <v>26</v>
      </c>
      <c r="N20" s="24"/>
      <c r="O20" s="212" t="s">
        <v>27</v>
      </c>
      <c r="P20" s="213"/>
    </row>
    <row r="21" spans="1:16" s="11" customFormat="1" x14ac:dyDescent="0.3">
      <c r="A21" s="261"/>
      <c r="B21" s="292"/>
      <c r="C21" s="282"/>
      <c r="D21" s="68" t="s">
        <v>215</v>
      </c>
      <c r="E21" s="80">
        <v>2</v>
      </c>
      <c r="F21" s="80">
        <v>41</v>
      </c>
      <c r="G21" s="24"/>
      <c r="H21" s="24"/>
      <c r="I21" s="24"/>
      <c r="J21" s="24"/>
      <c r="K21" s="24"/>
      <c r="L21" s="24" t="s">
        <v>26</v>
      </c>
      <c r="M21" s="52" t="s">
        <v>26</v>
      </c>
      <c r="N21" s="24"/>
      <c r="O21" s="212" t="s">
        <v>27</v>
      </c>
      <c r="P21" s="213"/>
    </row>
    <row r="22" spans="1:16" s="2" customFormat="1" x14ac:dyDescent="0.3">
      <c r="A22" s="261"/>
      <c r="B22" s="292"/>
      <c r="C22" s="282"/>
      <c r="D22" s="75" t="s">
        <v>216</v>
      </c>
      <c r="E22" s="80">
        <v>2</v>
      </c>
      <c r="F22" s="80">
        <v>41</v>
      </c>
      <c r="G22" s="24"/>
      <c r="H22" s="24"/>
      <c r="I22" s="24"/>
      <c r="J22" s="24"/>
      <c r="K22" s="24"/>
      <c r="L22" s="24" t="s">
        <v>26</v>
      </c>
      <c r="M22" s="52" t="s">
        <v>26</v>
      </c>
      <c r="N22" s="24"/>
      <c r="O22" s="212" t="s">
        <v>27</v>
      </c>
      <c r="P22" s="213"/>
    </row>
    <row r="23" spans="1:16" s="2" customFormat="1" x14ac:dyDescent="0.3">
      <c r="A23" s="261"/>
      <c r="B23" s="292"/>
      <c r="C23" s="282"/>
      <c r="D23" s="75" t="s">
        <v>217</v>
      </c>
      <c r="E23" s="80">
        <v>2</v>
      </c>
      <c r="F23" s="80">
        <v>41</v>
      </c>
      <c r="G23" s="24"/>
      <c r="H23" s="24"/>
      <c r="I23" s="24"/>
      <c r="J23" s="24"/>
      <c r="K23" s="24"/>
      <c r="L23" s="24" t="s">
        <v>26</v>
      </c>
      <c r="M23" s="52" t="s">
        <v>26</v>
      </c>
      <c r="N23" s="24"/>
      <c r="O23" s="212" t="s">
        <v>27</v>
      </c>
      <c r="P23" s="213"/>
    </row>
    <row r="24" spans="1:16" s="2" customFormat="1" x14ac:dyDescent="0.3">
      <c r="A24" s="261"/>
      <c r="B24" s="292"/>
      <c r="C24" s="282"/>
      <c r="D24" s="75" t="s">
        <v>218</v>
      </c>
      <c r="E24" s="80">
        <v>2</v>
      </c>
      <c r="F24" s="80">
        <v>41</v>
      </c>
      <c r="G24" s="24"/>
      <c r="H24" s="24"/>
      <c r="I24" s="24"/>
      <c r="J24" s="24"/>
      <c r="K24" s="24"/>
      <c r="L24" s="24" t="s">
        <v>26</v>
      </c>
      <c r="M24" s="52" t="s">
        <v>26</v>
      </c>
      <c r="N24" s="24"/>
      <c r="O24" s="212" t="s">
        <v>27</v>
      </c>
      <c r="P24" s="213"/>
    </row>
    <row r="25" spans="1:16" s="2" customFormat="1" x14ac:dyDescent="0.3">
      <c r="A25" s="261"/>
      <c r="B25" s="292"/>
      <c r="C25" s="282"/>
      <c r="D25" s="75" t="s">
        <v>219</v>
      </c>
      <c r="E25" s="80">
        <v>2</v>
      </c>
      <c r="F25" s="80">
        <v>41</v>
      </c>
      <c r="G25" s="24"/>
      <c r="H25" s="24"/>
      <c r="I25" s="24"/>
      <c r="J25" s="24"/>
      <c r="K25" s="24"/>
      <c r="L25" s="24" t="s">
        <v>26</v>
      </c>
      <c r="M25" s="52" t="s">
        <v>26</v>
      </c>
      <c r="N25" s="24"/>
      <c r="O25" s="212" t="s">
        <v>27</v>
      </c>
      <c r="P25" s="213"/>
    </row>
    <row r="26" spans="1:16" s="2" customFormat="1" x14ac:dyDescent="0.3">
      <c r="A26" s="261"/>
      <c r="B26" s="292"/>
      <c r="C26" s="231"/>
      <c r="D26" s="75" t="s">
        <v>214</v>
      </c>
      <c r="E26" s="80">
        <v>2</v>
      </c>
      <c r="F26" s="80">
        <v>41</v>
      </c>
      <c r="G26" s="24"/>
      <c r="H26" s="24"/>
      <c r="I26" s="24"/>
      <c r="J26" s="24"/>
      <c r="K26" s="24"/>
      <c r="L26" s="24" t="s">
        <v>26</v>
      </c>
      <c r="M26" s="52" t="s">
        <v>26</v>
      </c>
      <c r="N26" s="24"/>
      <c r="O26" s="212" t="s">
        <v>27</v>
      </c>
      <c r="P26" s="213"/>
    </row>
    <row r="27" spans="1:16" s="2" customFormat="1" ht="15" customHeight="1" x14ac:dyDescent="0.35">
      <c r="A27" s="261"/>
      <c r="B27" s="292"/>
      <c r="C27" s="233" t="s">
        <v>336</v>
      </c>
      <c r="D27" s="46" t="s">
        <v>207</v>
      </c>
      <c r="E27" s="51">
        <v>365</v>
      </c>
      <c r="F27" s="51">
        <v>139</v>
      </c>
      <c r="G27" s="24" t="s">
        <v>26</v>
      </c>
      <c r="H27" s="24"/>
      <c r="I27" s="24"/>
      <c r="J27" s="24"/>
      <c r="K27" s="24"/>
      <c r="L27" s="24"/>
      <c r="M27" s="52"/>
      <c r="N27" s="24"/>
      <c r="O27" s="212" t="s">
        <v>27</v>
      </c>
      <c r="P27" s="213"/>
    </row>
    <row r="28" spans="1:16" s="2" customFormat="1" x14ac:dyDescent="0.35">
      <c r="A28" s="261"/>
      <c r="B28" s="292"/>
      <c r="C28" s="282"/>
      <c r="D28" s="68" t="s">
        <v>208</v>
      </c>
      <c r="E28" s="51">
        <v>2</v>
      </c>
      <c r="F28" s="51">
        <v>139</v>
      </c>
      <c r="G28" s="24"/>
      <c r="H28" s="24"/>
      <c r="I28" s="24"/>
      <c r="J28" s="24"/>
      <c r="K28" s="24"/>
      <c r="L28" s="24" t="s">
        <v>26</v>
      </c>
      <c r="M28" s="52" t="s">
        <v>26</v>
      </c>
      <c r="N28" s="24"/>
      <c r="O28" s="212" t="s">
        <v>27</v>
      </c>
      <c r="P28" s="213"/>
    </row>
    <row r="29" spans="1:16" s="2" customFormat="1" ht="15" customHeight="1" x14ac:dyDescent="0.35">
      <c r="A29" s="261"/>
      <c r="B29" s="292"/>
      <c r="C29" s="282"/>
      <c r="D29" s="68" t="s">
        <v>209</v>
      </c>
      <c r="E29" s="51">
        <v>2</v>
      </c>
      <c r="F29" s="51">
        <v>139</v>
      </c>
      <c r="G29" s="24"/>
      <c r="H29" s="24"/>
      <c r="I29" s="24"/>
      <c r="J29" s="24"/>
      <c r="K29" s="24"/>
      <c r="L29" s="24" t="s">
        <v>26</v>
      </c>
      <c r="M29" s="52" t="s">
        <v>26</v>
      </c>
      <c r="N29" s="24"/>
      <c r="O29" s="212" t="s">
        <v>27</v>
      </c>
      <c r="P29" s="213"/>
    </row>
    <row r="30" spans="1:16" s="2" customFormat="1" x14ac:dyDescent="0.35">
      <c r="A30" s="261"/>
      <c r="B30" s="292"/>
      <c r="C30" s="282"/>
      <c r="D30" s="68" t="s">
        <v>210</v>
      </c>
      <c r="E30" s="51">
        <v>2</v>
      </c>
      <c r="F30" s="51">
        <v>139</v>
      </c>
      <c r="G30" s="24"/>
      <c r="H30" s="24"/>
      <c r="I30" s="24"/>
      <c r="J30" s="24"/>
      <c r="K30" s="24"/>
      <c r="L30" s="24" t="s">
        <v>26</v>
      </c>
      <c r="M30" s="52" t="s">
        <v>26</v>
      </c>
      <c r="N30" s="24"/>
      <c r="O30" s="212" t="s">
        <v>27</v>
      </c>
      <c r="P30" s="213"/>
    </row>
    <row r="31" spans="1:16" s="2" customFormat="1" x14ac:dyDescent="0.3">
      <c r="A31" s="261"/>
      <c r="B31" s="292"/>
      <c r="C31" s="282"/>
      <c r="D31" s="75" t="s">
        <v>220</v>
      </c>
      <c r="E31" s="80">
        <v>2</v>
      </c>
      <c r="F31" s="80">
        <v>139</v>
      </c>
      <c r="G31" s="24"/>
      <c r="H31" s="24"/>
      <c r="I31" s="24"/>
      <c r="J31" s="24"/>
      <c r="K31" s="24"/>
      <c r="L31" s="24" t="s">
        <v>26</v>
      </c>
      <c r="M31" s="52" t="s">
        <v>26</v>
      </c>
      <c r="N31" s="24"/>
      <c r="O31" s="212" t="s">
        <v>27</v>
      </c>
      <c r="P31" s="213"/>
    </row>
    <row r="32" spans="1:16" s="2" customFormat="1" x14ac:dyDescent="0.3">
      <c r="A32" s="261"/>
      <c r="B32" s="292"/>
      <c r="C32" s="282"/>
      <c r="D32" s="75" t="s">
        <v>219</v>
      </c>
      <c r="E32" s="80">
        <v>2</v>
      </c>
      <c r="F32" s="80">
        <v>139</v>
      </c>
      <c r="G32" s="24"/>
      <c r="H32" s="24"/>
      <c r="I32" s="24"/>
      <c r="J32" s="24"/>
      <c r="K32" s="24"/>
      <c r="L32" s="24" t="s">
        <v>26</v>
      </c>
      <c r="M32" s="52" t="s">
        <v>26</v>
      </c>
      <c r="N32" s="24"/>
      <c r="O32" s="212" t="s">
        <v>27</v>
      </c>
      <c r="P32" s="213"/>
    </row>
    <row r="33" spans="1:16" s="2" customFormat="1" x14ac:dyDescent="0.3">
      <c r="A33" s="261"/>
      <c r="B33" s="292"/>
      <c r="C33" s="231"/>
      <c r="D33" s="75" t="s">
        <v>214</v>
      </c>
      <c r="E33" s="80">
        <v>2</v>
      </c>
      <c r="F33" s="80">
        <v>139</v>
      </c>
      <c r="G33" s="24"/>
      <c r="H33" s="24"/>
      <c r="I33" s="24"/>
      <c r="J33" s="24"/>
      <c r="K33" s="24"/>
      <c r="L33" s="24" t="s">
        <v>26</v>
      </c>
      <c r="M33" s="52" t="s">
        <v>26</v>
      </c>
      <c r="N33" s="24"/>
      <c r="O33" s="212" t="s">
        <v>27</v>
      </c>
      <c r="P33" s="213"/>
    </row>
    <row r="34" spans="1:16" s="2" customFormat="1" ht="15" customHeight="1" x14ac:dyDescent="0.35">
      <c r="A34" s="261"/>
      <c r="B34" s="292"/>
      <c r="C34" s="233" t="s">
        <v>221</v>
      </c>
      <c r="D34" s="46" t="s">
        <v>207</v>
      </c>
      <c r="E34" s="51">
        <v>365</v>
      </c>
      <c r="F34" s="51">
        <v>10</v>
      </c>
      <c r="G34" s="24" t="s">
        <v>26</v>
      </c>
      <c r="H34" s="24"/>
      <c r="I34" s="24"/>
      <c r="J34" s="24"/>
      <c r="K34" s="24"/>
      <c r="L34" s="24"/>
      <c r="M34" s="52"/>
      <c r="N34" s="24"/>
      <c r="O34" s="212" t="s">
        <v>27</v>
      </c>
      <c r="P34" s="213"/>
    </row>
    <row r="35" spans="1:16" s="2" customFormat="1" x14ac:dyDescent="0.35">
      <c r="A35" s="261"/>
      <c r="B35" s="292"/>
      <c r="C35" s="282"/>
      <c r="D35" s="68" t="s">
        <v>222</v>
      </c>
      <c r="E35" s="51">
        <v>2</v>
      </c>
      <c r="F35" s="51">
        <v>10</v>
      </c>
      <c r="G35" s="24"/>
      <c r="H35" s="24"/>
      <c r="I35" s="24"/>
      <c r="J35" s="24"/>
      <c r="K35" s="24"/>
      <c r="L35" s="24" t="s">
        <v>26</v>
      </c>
      <c r="M35" s="52" t="s">
        <v>26</v>
      </c>
      <c r="N35" s="24"/>
      <c r="O35" s="212" t="s">
        <v>27</v>
      </c>
      <c r="P35" s="213"/>
    </row>
    <row r="36" spans="1:16" s="2" customFormat="1" ht="15" customHeight="1" x14ac:dyDescent="0.35">
      <c r="A36" s="261"/>
      <c r="B36" s="292"/>
      <c r="C36" s="282"/>
      <c r="D36" s="68" t="s">
        <v>209</v>
      </c>
      <c r="E36" s="51">
        <v>2</v>
      </c>
      <c r="F36" s="51">
        <v>10</v>
      </c>
      <c r="G36" s="24"/>
      <c r="H36" s="24"/>
      <c r="I36" s="24"/>
      <c r="J36" s="24"/>
      <c r="K36" s="24"/>
      <c r="L36" s="24" t="s">
        <v>26</v>
      </c>
      <c r="M36" s="52" t="s">
        <v>26</v>
      </c>
      <c r="N36" s="24"/>
      <c r="O36" s="212" t="s">
        <v>27</v>
      </c>
      <c r="P36" s="213"/>
    </row>
    <row r="37" spans="1:16" s="2" customFormat="1" ht="15" customHeight="1" x14ac:dyDescent="0.35">
      <c r="A37" s="261"/>
      <c r="B37" s="292"/>
      <c r="C37" s="282"/>
      <c r="D37" s="68" t="s">
        <v>210</v>
      </c>
      <c r="E37" s="51">
        <v>2</v>
      </c>
      <c r="F37" s="51">
        <v>10</v>
      </c>
      <c r="G37" s="24"/>
      <c r="H37" s="24"/>
      <c r="I37" s="24"/>
      <c r="J37" s="24"/>
      <c r="K37" s="24"/>
      <c r="L37" s="24" t="s">
        <v>26</v>
      </c>
      <c r="M37" s="52" t="s">
        <v>26</v>
      </c>
      <c r="N37" s="24"/>
      <c r="O37" s="212" t="s">
        <v>27</v>
      </c>
      <c r="P37" s="213"/>
    </row>
    <row r="38" spans="1:16" s="2" customFormat="1" x14ac:dyDescent="0.3">
      <c r="A38" s="261"/>
      <c r="B38" s="292"/>
      <c r="C38" s="282"/>
      <c r="D38" s="81" t="s">
        <v>219</v>
      </c>
      <c r="E38" s="80">
        <v>2</v>
      </c>
      <c r="F38" s="80">
        <v>10</v>
      </c>
      <c r="G38" s="24"/>
      <c r="H38" s="24"/>
      <c r="I38" s="24"/>
      <c r="J38" s="24"/>
      <c r="K38" s="24"/>
      <c r="L38" s="24" t="s">
        <v>26</v>
      </c>
      <c r="M38" s="52" t="s">
        <v>26</v>
      </c>
      <c r="N38" s="24"/>
      <c r="O38" s="212" t="s">
        <v>27</v>
      </c>
      <c r="P38" s="213"/>
    </row>
    <row r="39" spans="1:16" s="2" customFormat="1" x14ac:dyDescent="0.3">
      <c r="A39" s="261"/>
      <c r="B39" s="229"/>
      <c r="C39" s="282"/>
      <c r="D39" s="75" t="s">
        <v>337</v>
      </c>
      <c r="E39" s="80">
        <v>2</v>
      </c>
      <c r="F39" s="80">
        <v>10</v>
      </c>
      <c r="G39" s="24"/>
      <c r="H39" s="24"/>
      <c r="I39" s="24"/>
      <c r="J39" s="24"/>
      <c r="K39" s="24"/>
      <c r="L39" s="24" t="s">
        <v>26</v>
      </c>
      <c r="M39" s="52" t="s">
        <v>26</v>
      </c>
      <c r="N39" s="24"/>
      <c r="O39" s="212" t="s">
        <v>27</v>
      </c>
      <c r="P39" s="213"/>
    </row>
    <row r="40" spans="1:16" s="2" customFormat="1" ht="15" customHeight="1" x14ac:dyDescent="0.3">
      <c r="A40" s="261"/>
      <c r="B40" s="292"/>
      <c r="C40" s="231"/>
      <c r="D40" s="75" t="s">
        <v>214</v>
      </c>
      <c r="E40" s="80">
        <v>2</v>
      </c>
      <c r="F40" s="80">
        <v>10</v>
      </c>
      <c r="G40" s="24"/>
      <c r="H40" s="24"/>
      <c r="I40" s="24"/>
      <c r="J40" s="24"/>
      <c r="K40" s="24"/>
      <c r="L40" s="24" t="s">
        <v>26</v>
      </c>
      <c r="M40" s="52" t="s">
        <v>26</v>
      </c>
      <c r="N40" s="24"/>
      <c r="O40" s="212" t="s">
        <v>27</v>
      </c>
      <c r="P40" s="213"/>
    </row>
    <row r="41" spans="1:16" s="2" customFormat="1" ht="15" customHeight="1" x14ac:dyDescent="0.35">
      <c r="A41" s="261"/>
      <c r="B41" s="292"/>
      <c r="C41" s="233" t="s">
        <v>338</v>
      </c>
      <c r="D41" s="68" t="s">
        <v>223</v>
      </c>
      <c r="E41" s="51">
        <v>365</v>
      </c>
      <c r="F41" s="51">
        <v>94</v>
      </c>
      <c r="G41" s="24" t="s">
        <v>26</v>
      </c>
      <c r="H41" s="24"/>
      <c r="I41" s="24"/>
      <c r="J41" s="24"/>
      <c r="K41" s="24"/>
      <c r="L41" s="24"/>
      <c r="M41" s="52"/>
      <c r="N41" s="24"/>
      <c r="O41" s="212" t="s">
        <v>27</v>
      </c>
      <c r="P41" s="213"/>
    </row>
    <row r="42" spans="1:16" s="2" customFormat="1" ht="15" customHeight="1" x14ac:dyDescent="0.35">
      <c r="A42" s="261"/>
      <c r="B42" s="292"/>
      <c r="C42" s="282"/>
      <c r="D42" s="68" t="s">
        <v>224</v>
      </c>
      <c r="E42" s="51">
        <v>2</v>
      </c>
      <c r="F42" s="51">
        <v>94</v>
      </c>
      <c r="G42" s="24"/>
      <c r="H42" s="24"/>
      <c r="I42" s="24"/>
      <c r="J42" s="24"/>
      <c r="K42" s="24"/>
      <c r="L42" s="24" t="s">
        <v>26</v>
      </c>
      <c r="M42" s="52" t="s">
        <v>26</v>
      </c>
      <c r="N42" s="24"/>
      <c r="O42" s="212" t="s">
        <v>27</v>
      </c>
      <c r="P42" s="213"/>
    </row>
    <row r="43" spans="1:16" s="2" customFormat="1" ht="15" customHeight="1" x14ac:dyDescent="0.35">
      <c r="A43" s="261"/>
      <c r="B43" s="292"/>
      <c r="C43" s="282"/>
      <c r="D43" s="68" t="s">
        <v>225</v>
      </c>
      <c r="E43" s="51">
        <v>2</v>
      </c>
      <c r="F43" s="51">
        <v>1</v>
      </c>
      <c r="G43" s="24"/>
      <c r="H43" s="24"/>
      <c r="I43" s="24"/>
      <c r="J43" s="24"/>
      <c r="K43" s="24"/>
      <c r="L43" s="24" t="s">
        <v>26</v>
      </c>
      <c r="M43" s="52" t="s">
        <v>26</v>
      </c>
      <c r="N43" s="24"/>
      <c r="O43" s="212" t="s">
        <v>27</v>
      </c>
      <c r="P43" s="213"/>
    </row>
    <row r="44" spans="1:16" s="2" customFormat="1" ht="15" customHeight="1" x14ac:dyDescent="0.3">
      <c r="A44" s="261"/>
      <c r="B44" s="292"/>
      <c r="C44" s="231"/>
      <c r="D44" s="75" t="s">
        <v>226</v>
      </c>
      <c r="E44" s="51">
        <v>2</v>
      </c>
      <c r="F44" s="51">
        <v>1</v>
      </c>
      <c r="G44" s="24"/>
      <c r="H44" s="24"/>
      <c r="I44" s="24"/>
      <c r="J44" s="24"/>
      <c r="K44" s="24"/>
      <c r="L44" s="24" t="s">
        <v>26</v>
      </c>
      <c r="M44" s="52" t="s">
        <v>26</v>
      </c>
      <c r="N44" s="24"/>
      <c r="O44" s="212" t="s">
        <v>27</v>
      </c>
      <c r="P44" s="213"/>
    </row>
    <row r="45" spans="1:16" s="2" customFormat="1" ht="15" customHeight="1" x14ac:dyDescent="0.35">
      <c r="A45" s="261"/>
      <c r="B45" s="292"/>
      <c r="C45" s="233" t="s">
        <v>339</v>
      </c>
      <c r="D45" s="46" t="s">
        <v>227</v>
      </c>
      <c r="E45" s="51">
        <v>365</v>
      </c>
      <c r="F45" s="51">
        <v>4</v>
      </c>
      <c r="G45" s="24" t="s">
        <v>26</v>
      </c>
      <c r="H45" s="24"/>
      <c r="I45" s="24"/>
      <c r="J45" s="24"/>
      <c r="K45" s="24"/>
      <c r="L45" s="24"/>
      <c r="M45" s="52"/>
      <c r="N45" s="24"/>
      <c r="O45" s="212" t="s">
        <v>27</v>
      </c>
      <c r="P45" s="213"/>
    </row>
    <row r="46" spans="1:16" s="2" customFormat="1" x14ac:dyDescent="0.35">
      <c r="A46" s="261"/>
      <c r="B46" s="292"/>
      <c r="C46" s="282"/>
      <c r="D46" s="68" t="s">
        <v>228</v>
      </c>
      <c r="E46" s="51">
        <v>2</v>
      </c>
      <c r="F46" s="51">
        <v>4</v>
      </c>
      <c r="G46" s="24"/>
      <c r="H46" s="24"/>
      <c r="I46" s="24"/>
      <c r="J46" s="24"/>
      <c r="K46" s="24"/>
      <c r="L46" s="24" t="s">
        <v>26</v>
      </c>
      <c r="M46" s="52" t="s">
        <v>26</v>
      </c>
      <c r="N46" s="24"/>
      <c r="O46" s="212" t="s">
        <v>27</v>
      </c>
      <c r="P46" s="213"/>
    </row>
    <row r="47" spans="1:16" s="2" customFormat="1" x14ac:dyDescent="0.3">
      <c r="A47" s="261"/>
      <c r="B47" s="292"/>
      <c r="C47" s="282"/>
      <c r="D47" s="75" t="s">
        <v>229</v>
      </c>
      <c r="E47" s="80">
        <v>2</v>
      </c>
      <c r="F47" s="80">
        <v>4</v>
      </c>
      <c r="G47" s="24"/>
      <c r="H47" s="24"/>
      <c r="I47" s="24"/>
      <c r="J47" s="24"/>
      <c r="K47" s="24"/>
      <c r="L47" s="24" t="s">
        <v>26</v>
      </c>
      <c r="M47" s="52" t="s">
        <v>26</v>
      </c>
      <c r="N47" s="24"/>
      <c r="O47" s="212" t="s">
        <v>27</v>
      </c>
      <c r="P47" s="213"/>
    </row>
    <row r="48" spans="1:16" s="2" customFormat="1" x14ac:dyDescent="0.3">
      <c r="A48" s="261"/>
      <c r="B48" s="292"/>
      <c r="C48" s="231"/>
      <c r="D48" s="81" t="s">
        <v>230</v>
      </c>
      <c r="E48" s="80">
        <v>2</v>
      </c>
      <c r="F48" s="80">
        <v>4</v>
      </c>
      <c r="G48" s="24"/>
      <c r="H48" s="24"/>
      <c r="I48" s="24"/>
      <c r="J48" s="24"/>
      <c r="K48" s="24"/>
      <c r="L48" s="24" t="s">
        <v>26</v>
      </c>
      <c r="M48" s="52" t="s">
        <v>26</v>
      </c>
      <c r="N48" s="24"/>
      <c r="O48" s="212" t="s">
        <v>27</v>
      </c>
      <c r="P48" s="213"/>
    </row>
    <row r="49" spans="1:16" s="2" customFormat="1" x14ac:dyDescent="0.35">
      <c r="A49" s="261"/>
      <c r="B49" s="292"/>
      <c r="C49" s="233" t="s">
        <v>75</v>
      </c>
      <c r="D49" s="46" t="s">
        <v>76</v>
      </c>
      <c r="E49" s="51">
        <v>1</v>
      </c>
      <c r="F49" s="51">
        <v>1</v>
      </c>
      <c r="G49" s="24"/>
      <c r="H49" s="24"/>
      <c r="I49" s="24"/>
      <c r="J49" s="24"/>
      <c r="K49" s="24"/>
      <c r="L49" s="24" t="s">
        <v>26</v>
      </c>
      <c r="M49" s="52"/>
      <c r="N49" s="24"/>
      <c r="O49" s="212" t="s">
        <v>27</v>
      </c>
      <c r="P49" s="213"/>
    </row>
    <row r="50" spans="1:16" x14ac:dyDescent="0.35">
      <c r="A50" s="261"/>
      <c r="B50" s="292"/>
      <c r="C50" s="282"/>
      <c r="D50" s="58" t="s">
        <v>44</v>
      </c>
      <c r="E50" s="51">
        <v>1</v>
      </c>
      <c r="F50" s="51">
        <v>1</v>
      </c>
      <c r="G50" s="24"/>
      <c r="H50" s="24"/>
      <c r="I50" s="24"/>
      <c r="J50" s="24"/>
      <c r="K50" s="24"/>
      <c r="L50" s="24" t="s">
        <v>26</v>
      </c>
      <c r="M50" s="52"/>
      <c r="N50" s="42"/>
      <c r="O50" s="212" t="s">
        <v>27</v>
      </c>
      <c r="P50" s="213"/>
    </row>
    <row r="51" spans="1:16" ht="15" thickBot="1" x14ac:dyDescent="0.4">
      <c r="A51" s="274"/>
      <c r="B51" s="293"/>
      <c r="C51" s="283"/>
      <c r="D51" s="71" t="s">
        <v>77</v>
      </c>
      <c r="E51" s="53">
        <v>1</v>
      </c>
      <c r="F51" s="53">
        <v>1</v>
      </c>
      <c r="G51" s="33"/>
      <c r="H51" s="33"/>
      <c r="I51" s="33"/>
      <c r="J51" s="33"/>
      <c r="K51" s="33"/>
      <c r="L51" s="33" t="s">
        <v>26</v>
      </c>
      <c r="M51" s="54"/>
      <c r="N51" s="43"/>
      <c r="O51" s="275" t="s">
        <v>27</v>
      </c>
      <c r="P51" s="276"/>
    </row>
    <row r="52" spans="1:16" ht="15" thickBot="1" x14ac:dyDescent="0.4">
      <c r="O52" s="38" t="s">
        <v>28</v>
      </c>
      <c r="P52" s="39"/>
    </row>
    <row r="54" spans="1:16" x14ac:dyDescent="0.35">
      <c r="A54" s="195"/>
      <c r="B54" s="196"/>
      <c r="C54" s="196"/>
      <c r="D54" s="196"/>
      <c r="E54" s="197"/>
      <c r="F54" s="197"/>
      <c r="G54" s="197"/>
      <c r="H54" s="196"/>
      <c r="I54" s="196"/>
      <c r="J54" s="196"/>
    </row>
    <row r="55" spans="1:16" x14ac:dyDescent="0.35">
      <c r="A55" s="195"/>
      <c r="B55" s="196"/>
      <c r="C55" s="196"/>
      <c r="D55" s="196"/>
      <c r="E55" s="197"/>
      <c r="F55" s="197"/>
      <c r="G55" s="197"/>
      <c r="H55" s="196"/>
      <c r="I55" s="196"/>
      <c r="J55" s="196"/>
    </row>
    <row r="56" spans="1:16" x14ac:dyDescent="0.35">
      <c r="A56" s="195"/>
      <c r="B56" s="196"/>
      <c r="C56" s="196"/>
      <c r="D56" s="196"/>
      <c r="E56" s="197"/>
      <c r="F56" s="197"/>
      <c r="G56" s="197"/>
      <c r="H56" s="196"/>
      <c r="I56" s="196"/>
      <c r="J56" s="196"/>
    </row>
    <row r="57" spans="1:16" x14ac:dyDescent="0.35">
      <c r="A57" s="207" t="s">
        <v>432</v>
      </c>
      <c r="B57" s="207"/>
      <c r="C57" s="207"/>
      <c r="D57" s="196"/>
      <c r="E57" s="198" t="s">
        <v>433</v>
      </c>
      <c r="F57" s="197"/>
      <c r="G57" s="197"/>
      <c r="H57" s="196"/>
      <c r="I57" s="196"/>
      <c r="J57" s="196"/>
    </row>
    <row r="58" spans="1:16" ht="30" customHeight="1" x14ac:dyDescent="0.35">
      <c r="A58" s="195"/>
      <c r="B58" s="196"/>
      <c r="C58" s="196"/>
      <c r="D58" s="196"/>
      <c r="E58" s="205" t="s">
        <v>434</v>
      </c>
      <c r="F58" s="205"/>
      <c r="G58" s="205"/>
      <c r="H58" s="205"/>
      <c r="I58" s="205"/>
      <c r="J58" s="196"/>
    </row>
  </sheetData>
  <sheetProtection algorithmName="SHA-512" hashValue="v/5zRXI06CDFZ/uZrWs+5Wko5FAr2AFhAuYSqgiJ9d4rS5as24poymK86ojHi1K6VbAnDklgRkXgJzU7Z/VS7w==" saltValue="aQSnYbgppMpOrX2FB2OX0Q==" spinCount="100000" sheet="1" objects="1" scenarios="1"/>
  <mergeCells count="70">
    <mergeCell ref="O35:P35"/>
    <mergeCell ref="O36:P36"/>
    <mergeCell ref="O43:P43"/>
    <mergeCell ref="O45:P45"/>
    <mergeCell ref="O44:P44"/>
    <mergeCell ref="O50:P50"/>
    <mergeCell ref="O37:P37"/>
    <mergeCell ref="O38:P38"/>
    <mergeCell ref="O39:P39"/>
    <mergeCell ref="O40:P40"/>
    <mergeCell ref="O41:P41"/>
    <mergeCell ref="O42:P42"/>
    <mergeCell ref="O49:P49"/>
    <mergeCell ref="O47:P47"/>
    <mergeCell ref="O48:P48"/>
    <mergeCell ref="O21:P21"/>
    <mergeCell ref="O34:P34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C5:C7"/>
    <mergeCell ref="D5:D7"/>
    <mergeCell ref="O14:P14"/>
    <mergeCell ref="O19:P19"/>
    <mergeCell ref="O20:P20"/>
    <mergeCell ref="O9:P9"/>
    <mergeCell ref="O10:P10"/>
    <mergeCell ref="O11:P11"/>
    <mergeCell ref="O12:P12"/>
    <mergeCell ref="O13:P13"/>
    <mergeCell ref="C27:C33"/>
    <mergeCell ref="O46:P46"/>
    <mergeCell ref="G1:P1"/>
    <mergeCell ref="O15:P15"/>
    <mergeCell ref="O16:P16"/>
    <mergeCell ref="O17:P17"/>
    <mergeCell ref="O18:P18"/>
    <mergeCell ref="G5:N5"/>
    <mergeCell ref="O5:O7"/>
    <mergeCell ref="P5:P7"/>
    <mergeCell ref="G6:J6"/>
    <mergeCell ref="A2:I2"/>
    <mergeCell ref="A3:I3"/>
    <mergeCell ref="A1:F1"/>
    <mergeCell ref="A5:A7"/>
    <mergeCell ref="B5:B7"/>
    <mergeCell ref="A57:C57"/>
    <mergeCell ref="E58:I58"/>
    <mergeCell ref="E5:E7"/>
    <mergeCell ref="O51:P51"/>
    <mergeCell ref="A8:A51"/>
    <mergeCell ref="F5:F7"/>
    <mergeCell ref="B8:B51"/>
    <mergeCell ref="C34:C40"/>
    <mergeCell ref="C41:C44"/>
    <mergeCell ref="C45:C48"/>
    <mergeCell ref="C49:C51"/>
    <mergeCell ref="K6:M6"/>
    <mergeCell ref="O8:P8"/>
    <mergeCell ref="O22:P22"/>
    <mergeCell ref="C8:C15"/>
    <mergeCell ref="C16:C2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0" fitToHeight="0" orientation="landscape" horizontalDpi="4294967295" verticalDpi="4294967295" r:id="rId1"/>
  <headerFooter>
    <oddFooter>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P40"/>
  <sheetViews>
    <sheetView showWhiteSpace="0" topLeftCell="A7" zoomScaleNormal="100" workbookViewId="0">
      <selection activeCell="P8" sqref="P8 P12:P13 P15:P19 P21:P22 P24:P28 P32"/>
    </sheetView>
  </sheetViews>
  <sheetFormatPr defaultColWidth="8.7265625" defaultRowHeight="14.5" x14ac:dyDescent="0.35"/>
  <cols>
    <col min="1" max="1" width="6" style="17" customWidth="1"/>
    <col min="2" max="2" width="14.81640625" style="1" customWidth="1"/>
    <col min="3" max="3" width="20" style="1" customWidth="1"/>
    <col min="4" max="4" width="68.7265625" style="1" customWidth="1"/>
    <col min="5" max="6" width="8.7265625" style="11" customWidth="1"/>
    <col min="7" max="7" width="3.26953125" style="11" bestFit="1" customWidth="1"/>
    <col min="8" max="8" width="3.26953125" style="1" bestFit="1" customWidth="1"/>
    <col min="9" max="9" width="5.7265625" style="1" bestFit="1" customWidth="1"/>
    <col min="10" max="10" width="3.26953125" style="1" bestFit="1" customWidth="1"/>
    <col min="11" max="13" width="5.7265625" style="1" bestFit="1" customWidth="1"/>
    <col min="14" max="14" width="6.1796875" style="1" bestFit="1" customWidth="1"/>
    <col min="15" max="15" width="15.1796875" style="1" customWidth="1"/>
    <col min="16" max="16" width="15" style="1" customWidth="1"/>
    <col min="17" max="16384" width="8.7265625" style="1"/>
  </cols>
  <sheetData>
    <row r="1" spans="1:16" ht="55" customHeight="1" x14ac:dyDescent="0.35">
      <c r="A1" s="211"/>
      <c r="B1" s="211"/>
      <c r="C1" s="211"/>
      <c r="D1" s="211"/>
      <c r="E1" s="211"/>
      <c r="F1" s="211"/>
      <c r="G1" s="243" t="s">
        <v>404</v>
      </c>
      <c r="H1" s="243"/>
      <c r="I1" s="243"/>
      <c r="J1" s="243"/>
      <c r="K1" s="243"/>
      <c r="L1" s="243"/>
      <c r="M1" s="243"/>
      <c r="N1" s="243"/>
      <c r="O1" s="243"/>
      <c r="P1" s="243"/>
    </row>
    <row r="2" spans="1:16" ht="15" customHeight="1" x14ac:dyDescent="0.35">
      <c r="A2" s="235" t="s">
        <v>340</v>
      </c>
      <c r="B2" s="235"/>
      <c r="C2" s="235"/>
      <c r="D2" s="235"/>
      <c r="E2" s="235"/>
      <c r="F2" s="235"/>
      <c r="G2" s="235"/>
      <c r="H2" s="235"/>
      <c r="I2" s="235"/>
    </row>
    <row r="3" spans="1:16" ht="15" customHeight="1" x14ac:dyDescent="0.35">
      <c r="A3" s="235" t="s">
        <v>11</v>
      </c>
      <c r="B3" s="235"/>
      <c r="C3" s="235"/>
      <c r="D3" s="235"/>
      <c r="E3" s="235"/>
      <c r="F3" s="235"/>
      <c r="G3" s="235"/>
      <c r="H3" s="235"/>
      <c r="I3" s="235"/>
    </row>
    <row r="4" spans="1:16" ht="15" customHeight="1" thickBot="1" x14ac:dyDescent="0.4"/>
    <row r="5" spans="1:16" x14ac:dyDescent="0.35">
      <c r="A5" s="236" t="s">
        <v>8</v>
      </c>
      <c r="B5" s="238" t="s">
        <v>0</v>
      </c>
      <c r="C5" s="238" t="s">
        <v>1</v>
      </c>
      <c r="D5" s="238" t="s">
        <v>2</v>
      </c>
      <c r="E5" s="236" t="s">
        <v>3</v>
      </c>
      <c r="F5" s="236" t="s">
        <v>12</v>
      </c>
      <c r="G5" s="240" t="s">
        <v>13</v>
      </c>
      <c r="H5" s="241"/>
      <c r="I5" s="241"/>
      <c r="J5" s="241"/>
      <c r="K5" s="241"/>
      <c r="L5" s="241"/>
      <c r="M5" s="241"/>
      <c r="N5" s="242"/>
      <c r="O5" s="236" t="s">
        <v>14</v>
      </c>
      <c r="P5" s="236" t="s">
        <v>15</v>
      </c>
    </row>
    <row r="6" spans="1:16" x14ac:dyDescent="0.35">
      <c r="A6" s="237"/>
      <c r="B6" s="237"/>
      <c r="C6" s="237"/>
      <c r="D6" s="237"/>
      <c r="E6" s="239"/>
      <c r="F6" s="239"/>
      <c r="G6" s="244" t="s">
        <v>16</v>
      </c>
      <c r="H6" s="245"/>
      <c r="I6" s="245"/>
      <c r="J6" s="245"/>
      <c r="K6" s="245" t="s">
        <v>17</v>
      </c>
      <c r="L6" s="245"/>
      <c r="M6" s="245"/>
      <c r="N6" s="173" t="s">
        <v>18</v>
      </c>
      <c r="O6" s="239"/>
      <c r="P6" s="239"/>
    </row>
    <row r="7" spans="1:16" ht="60" customHeight="1" x14ac:dyDescent="0.35">
      <c r="A7" s="237"/>
      <c r="B7" s="237"/>
      <c r="C7" s="237"/>
      <c r="D7" s="237"/>
      <c r="E7" s="239"/>
      <c r="F7" s="239"/>
      <c r="G7" s="174" t="s">
        <v>19</v>
      </c>
      <c r="H7" s="175" t="s">
        <v>20</v>
      </c>
      <c r="I7" s="176" t="s">
        <v>21</v>
      </c>
      <c r="J7" s="176" t="s">
        <v>35</v>
      </c>
      <c r="K7" s="176" t="s">
        <v>22</v>
      </c>
      <c r="L7" s="176" t="s">
        <v>23</v>
      </c>
      <c r="M7" s="176" t="s">
        <v>24</v>
      </c>
      <c r="N7" s="177" t="s">
        <v>25</v>
      </c>
      <c r="O7" s="239"/>
      <c r="P7" s="239"/>
    </row>
    <row r="8" spans="1:16" s="2" customFormat="1" ht="26" x14ac:dyDescent="0.35">
      <c r="A8" s="180">
        <v>1</v>
      </c>
      <c r="B8" s="181" t="s">
        <v>232</v>
      </c>
      <c r="C8" s="183" t="s">
        <v>341</v>
      </c>
      <c r="D8" s="128" t="s">
        <v>33</v>
      </c>
      <c r="E8" s="25">
        <v>1</v>
      </c>
      <c r="F8" s="63">
        <v>19</v>
      </c>
      <c r="G8" s="25"/>
      <c r="H8" s="25"/>
      <c r="I8" s="25"/>
      <c r="J8" s="25"/>
      <c r="K8" s="25"/>
      <c r="L8" s="25" t="s">
        <v>26</v>
      </c>
      <c r="M8" s="64"/>
      <c r="N8" s="25"/>
      <c r="O8" s="37"/>
      <c r="P8" s="99">
        <f>E8*F8*ROUND(O8, 2)</f>
        <v>0</v>
      </c>
    </row>
    <row r="9" spans="1:16" s="2" customFormat="1" ht="15" customHeight="1" x14ac:dyDescent="0.35">
      <c r="A9" s="216">
        <v>2</v>
      </c>
      <c r="B9" s="230" t="s">
        <v>231</v>
      </c>
      <c r="C9" s="233" t="s">
        <v>342</v>
      </c>
      <c r="D9" s="55" t="s">
        <v>5</v>
      </c>
      <c r="E9" s="51">
        <v>365</v>
      </c>
      <c r="F9" s="51">
        <v>11</v>
      </c>
      <c r="G9" s="24" t="s">
        <v>26</v>
      </c>
      <c r="H9" s="24"/>
      <c r="I9" s="24"/>
      <c r="J9" s="24"/>
      <c r="K9" s="24"/>
      <c r="L9" s="24"/>
      <c r="M9" s="52"/>
      <c r="N9" s="24"/>
      <c r="O9" s="212" t="s">
        <v>27</v>
      </c>
      <c r="P9" s="213"/>
    </row>
    <row r="10" spans="1:16" s="2" customFormat="1" x14ac:dyDescent="0.35">
      <c r="A10" s="261"/>
      <c r="B10" s="292"/>
      <c r="C10" s="282"/>
      <c r="D10" s="55" t="s">
        <v>233</v>
      </c>
      <c r="E10" s="51">
        <v>4</v>
      </c>
      <c r="F10" s="51">
        <v>8</v>
      </c>
      <c r="G10" s="51"/>
      <c r="H10" s="51"/>
      <c r="I10" s="51"/>
      <c r="J10" s="51"/>
      <c r="K10" s="51" t="s">
        <v>26</v>
      </c>
      <c r="L10" s="51" t="s">
        <v>26</v>
      </c>
      <c r="M10" s="189" t="s">
        <v>26</v>
      </c>
      <c r="N10" s="24"/>
      <c r="O10" s="212" t="s">
        <v>27</v>
      </c>
      <c r="P10" s="213"/>
    </row>
    <row r="11" spans="1:16" s="2" customFormat="1" x14ac:dyDescent="0.35">
      <c r="A11" s="261"/>
      <c r="B11" s="292"/>
      <c r="C11" s="282"/>
      <c r="D11" s="82" t="s">
        <v>234</v>
      </c>
      <c r="E11" s="51">
        <v>4</v>
      </c>
      <c r="F11" s="51">
        <v>11</v>
      </c>
      <c r="G11" s="51"/>
      <c r="H11" s="51"/>
      <c r="I11" s="51"/>
      <c r="J11" s="51"/>
      <c r="K11" s="51" t="s">
        <v>26</v>
      </c>
      <c r="L11" s="51" t="s">
        <v>26</v>
      </c>
      <c r="M11" s="189" t="s">
        <v>26</v>
      </c>
      <c r="N11" s="24"/>
      <c r="O11" s="212" t="s">
        <v>27</v>
      </c>
      <c r="P11" s="213"/>
    </row>
    <row r="12" spans="1:16" s="2" customFormat="1" x14ac:dyDescent="0.3">
      <c r="A12" s="261"/>
      <c r="B12" s="292"/>
      <c r="C12" s="282"/>
      <c r="D12" s="42" t="s">
        <v>235</v>
      </c>
      <c r="E12" s="80">
        <v>2</v>
      </c>
      <c r="F12" s="80">
        <v>11</v>
      </c>
      <c r="G12" s="24"/>
      <c r="H12" s="24"/>
      <c r="I12" s="24"/>
      <c r="J12" s="24"/>
      <c r="K12" s="24"/>
      <c r="L12" s="24" t="s">
        <v>26</v>
      </c>
      <c r="M12" s="52" t="s">
        <v>26</v>
      </c>
      <c r="N12" s="24"/>
      <c r="O12" s="26"/>
      <c r="P12" s="40">
        <f>E12*F12*ROUND(O12, 2)</f>
        <v>0</v>
      </c>
    </row>
    <row r="13" spans="1:16" s="2" customFormat="1" x14ac:dyDescent="0.3">
      <c r="A13" s="261"/>
      <c r="B13" s="292"/>
      <c r="C13" s="282"/>
      <c r="D13" s="42" t="s">
        <v>236</v>
      </c>
      <c r="E13" s="80">
        <v>2</v>
      </c>
      <c r="F13" s="80">
        <v>8</v>
      </c>
      <c r="G13" s="24"/>
      <c r="H13" s="24"/>
      <c r="I13" s="24"/>
      <c r="J13" s="24"/>
      <c r="K13" s="24"/>
      <c r="L13" s="24" t="s">
        <v>26</v>
      </c>
      <c r="M13" s="52" t="s">
        <v>26</v>
      </c>
      <c r="N13" s="24"/>
      <c r="O13" s="26"/>
      <c r="P13" s="40">
        <f>E13*F13*ROUND(O13, 2)</f>
        <v>0</v>
      </c>
    </row>
    <row r="14" spans="1:16" s="2" customFormat="1" x14ac:dyDescent="0.3">
      <c r="A14" s="261"/>
      <c r="B14" s="292"/>
      <c r="C14" s="282"/>
      <c r="D14" s="42" t="s">
        <v>237</v>
      </c>
      <c r="E14" s="80">
        <v>2</v>
      </c>
      <c r="F14" s="80">
        <v>11</v>
      </c>
      <c r="G14" s="24"/>
      <c r="H14" s="24"/>
      <c r="I14" s="24"/>
      <c r="J14" s="24"/>
      <c r="K14" s="24"/>
      <c r="L14" s="24" t="s">
        <v>26</v>
      </c>
      <c r="M14" s="52" t="s">
        <v>26</v>
      </c>
      <c r="N14" s="24"/>
      <c r="O14" s="212" t="s">
        <v>27</v>
      </c>
      <c r="P14" s="213"/>
    </row>
    <row r="15" spans="1:16" s="2" customFormat="1" x14ac:dyDescent="0.3">
      <c r="A15" s="261"/>
      <c r="B15" s="292"/>
      <c r="C15" s="282"/>
      <c r="D15" s="42" t="s">
        <v>238</v>
      </c>
      <c r="E15" s="80">
        <v>1</v>
      </c>
      <c r="F15" s="80">
        <v>10</v>
      </c>
      <c r="G15" s="24"/>
      <c r="H15" s="24"/>
      <c r="I15" s="24"/>
      <c r="J15" s="24"/>
      <c r="K15" s="24"/>
      <c r="L15" s="24" t="s">
        <v>26</v>
      </c>
      <c r="M15" s="52"/>
      <c r="N15" s="24"/>
      <c r="O15" s="26"/>
      <c r="P15" s="40">
        <f>E15*F15*ROUND(O15, 2)</f>
        <v>0</v>
      </c>
    </row>
    <row r="16" spans="1:16" s="2" customFormat="1" ht="15" customHeight="1" x14ac:dyDescent="0.3">
      <c r="A16" s="261"/>
      <c r="B16" s="292"/>
      <c r="C16" s="282"/>
      <c r="D16" s="42" t="s">
        <v>239</v>
      </c>
      <c r="E16" s="80">
        <v>1</v>
      </c>
      <c r="F16" s="80">
        <v>10</v>
      </c>
      <c r="G16" s="51"/>
      <c r="H16" s="51"/>
      <c r="I16" s="51"/>
      <c r="J16" s="51"/>
      <c r="K16" s="51"/>
      <c r="L16" s="51" t="s">
        <v>26</v>
      </c>
      <c r="M16" s="188"/>
      <c r="N16" s="24"/>
      <c r="O16" s="26"/>
      <c r="P16" s="40">
        <f t="shared" ref="P16:P25" si="0">E16*F16*ROUND(O16, 2)</f>
        <v>0</v>
      </c>
    </row>
    <row r="17" spans="1:16" s="2" customFormat="1" x14ac:dyDescent="0.3">
      <c r="A17" s="261"/>
      <c r="B17" s="292"/>
      <c r="C17" s="282"/>
      <c r="D17" s="42" t="s">
        <v>240</v>
      </c>
      <c r="E17" s="80">
        <v>1</v>
      </c>
      <c r="F17" s="80">
        <v>10</v>
      </c>
      <c r="G17" s="51"/>
      <c r="H17" s="51"/>
      <c r="I17" s="51"/>
      <c r="J17" s="51"/>
      <c r="K17" s="51"/>
      <c r="L17" s="51" t="s">
        <v>26</v>
      </c>
      <c r="M17" s="188"/>
      <c r="N17" s="24"/>
      <c r="O17" s="26"/>
      <c r="P17" s="40">
        <f t="shared" si="0"/>
        <v>0</v>
      </c>
    </row>
    <row r="18" spans="1:16" s="2" customFormat="1" ht="15" customHeight="1" x14ac:dyDescent="0.3">
      <c r="A18" s="261"/>
      <c r="B18" s="292"/>
      <c r="C18" s="282"/>
      <c r="D18" s="42" t="s">
        <v>241</v>
      </c>
      <c r="E18" s="80">
        <v>1</v>
      </c>
      <c r="F18" s="80">
        <v>10</v>
      </c>
      <c r="G18" s="51"/>
      <c r="H18" s="51"/>
      <c r="I18" s="51"/>
      <c r="J18" s="51"/>
      <c r="K18" s="51"/>
      <c r="L18" s="51" t="s">
        <v>26</v>
      </c>
      <c r="M18" s="188"/>
      <c r="N18" s="24"/>
      <c r="O18" s="26"/>
      <c r="P18" s="40">
        <f t="shared" si="0"/>
        <v>0</v>
      </c>
    </row>
    <row r="19" spans="1:16" s="2" customFormat="1" ht="15" customHeight="1" x14ac:dyDescent="0.35">
      <c r="A19" s="261"/>
      <c r="B19" s="292"/>
      <c r="C19" s="282"/>
      <c r="D19" s="82" t="s">
        <v>242</v>
      </c>
      <c r="E19" s="51">
        <v>1</v>
      </c>
      <c r="F19" s="51">
        <v>8</v>
      </c>
      <c r="G19" s="51"/>
      <c r="H19" s="51"/>
      <c r="I19" s="51"/>
      <c r="J19" s="51"/>
      <c r="K19" s="51"/>
      <c r="L19" s="51" t="s">
        <v>26</v>
      </c>
      <c r="M19" s="188"/>
      <c r="N19" s="24"/>
      <c r="O19" s="26"/>
      <c r="P19" s="40">
        <f t="shared" si="0"/>
        <v>0</v>
      </c>
    </row>
    <row r="20" spans="1:16" s="2" customFormat="1" ht="15" customHeight="1" x14ac:dyDescent="0.3">
      <c r="A20" s="261"/>
      <c r="B20" s="292"/>
      <c r="C20" s="282"/>
      <c r="D20" s="42" t="s">
        <v>243</v>
      </c>
      <c r="E20" s="80">
        <v>1</v>
      </c>
      <c r="F20" s="80">
        <v>11</v>
      </c>
      <c r="G20" s="51"/>
      <c r="H20" s="51"/>
      <c r="I20" s="51"/>
      <c r="J20" s="51"/>
      <c r="K20" s="51"/>
      <c r="L20" s="51" t="s">
        <v>26</v>
      </c>
      <c r="M20" s="188"/>
      <c r="N20" s="24"/>
      <c r="O20" s="212" t="s">
        <v>27</v>
      </c>
      <c r="P20" s="213"/>
    </row>
    <row r="21" spans="1:16" s="11" customFormat="1" x14ac:dyDescent="0.3">
      <c r="A21" s="261"/>
      <c r="B21" s="292"/>
      <c r="C21" s="282"/>
      <c r="D21" s="42" t="s">
        <v>244</v>
      </c>
      <c r="E21" s="80">
        <v>1</v>
      </c>
      <c r="F21" s="80">
        <v>11</v>
      </c>
      <c r="G21" s="51"/>
      <c r="H21" s="51"/>
      <c r="I21" s="51"/>
      <c r="J21" s="51"/>
      <c r="K21" s="51"/>
      <c r="L21" s="51" t="s">
        <v>26</v>
      </c>
      <c r="M21" s="188"/>
      <c r="N21" s="24"/>
      <c r="O21" s="26"/>
      <c r="P21" s="40">
        <f t="shared" si="0"/>
        <v>0</v>
      </c>
    </row>
    <row r="22" spans="1:16" s="2" customFormat="1" x14ac:dyDescent="0.3">
      <c r="A22" s="261"/>
      <c r="B22" s="292"/>
      <c r="C22" s="231"/>
      <c r="D22" s="42" t="s">
        <v>245</v>
      </c>
      <c r="E22" s="80">
        <v>1</v>
      </c>
      <c r="F22" s="80">
        <v>10</v>
      </c>
      <c r="G22" s="51"/>
      <c r="H22" s="51"/>
      <c r="I22" s="51"/>
      <c r="J22" s="51"/>
      <c r="K22" s="51"/>
      <c r="L22" s="51" t="s">
        <v>26</v>
      </c>
      <c r="M22" s="188"/>
      <c r="N22" s="24"/>
      <c r="O22" s="26"/>
      <c r="P22" s="40">
        <f t="shared" si="0"/>
        <v>0</v>
      </c>
    </row>
    <row r="23" spans="1:16" s="2" customFormat="1" ht="15" customHeight="1" x14ac:dyDescent="0.35">
      <c r="A23" s="261"/>
      <c r="B23" s="292"/>
      <c r="C23" s="233" t="s">
        <v>343</v>
      </c>
      <c r="D23" s="55" t="s">
        <v>5</v>
      </c>
      <c r="E23" s="51">
        <v>365</v>
      </c>
      <c r="F23" s="51">
        <v>4</v>
      </c>
      <c r="G23" s="24" t="s">
        <v>26</v>
      </c>
      <c r="H23" s="24"/>
      <c r="I23" s="24"/>
      <c r="J23" s="24"/>
      <c r="K23" s="24"/>
      <c r="L23" s="24"/>
      <c r="M23" s="52"/>
      <c r="N23" s="24"/>
      <c r="O23" s="212" t="s">
        <v>27</v>
      </c>
      <c r="P23" s="213"/>
    </row>
    <row r="24" spans="1:16" s="2" customFormat="1" x14ac:dyDescent="0.3">
      <c r="A24" s="261"/>
      <c r="B24" s="292"/>
      <c r="C24" s="282"/>
      <c r="D24" s="42" t="s">
        <v>344</v>
      </c>
      <c r="E24" s="80">
        <v>1</v>
      </c>
      <c r="F24" s="80">
        <v>4</v>
      </c>
      <c r="G24" s="24"/>
      <c r="H24" s="24"/>
      <c r="I24" s="24"/>
      <c r="J24" s="24"/>
      <c r="K24" s="24"/>
      <c r="L24" s="51" t="s">
        <v>26</v>
      </c>
      <c r="M24" s="188"/>
      <c r="N24" s="24"/>
      <c r="O24" s="26"/>
      <c r="P24" s="40">
        <f t="shared" si="0"/>
        <v>0</v>
      </c>
    </row>
    <row r="25" spans="1:16" s="2" customFormat="1" x14ac:dyDescent="0.3">
      <c r="A25" s="261"/>
      <c r="B25" s="292"/>
      <c r="C25" s="231"/>
      <c r="D25" s="42" t="s">
        <v>345</v>
      </c>
      <c r="E25" s="80">
        <v>1</v>
      </c>
      <c r="F25" s="80">
        <v>4</v>
      </c>
      <c r="G25" s="24"/>
      <c r="H25" s="24"/>
      <c r="I25" s="24"/>
      <c r="J25" s="24"/>
      <c r="K25" s="24"/>
      <c r="L25" s="51" t="s">
        <v>26</v>
      </c>
      <c r="M25" s="188"/>
      <c r="N25" s="24"/>
      <c r="O25" s="26"/>
      <c r="P25" s="40">
        <f t="shared" si="0"/>
        <v>0</v>
      </c>
    </row>
    <row r="26" spans="1:16" s="2" customFormat="1" ht="15" customHeight="1" x14ac:dyDescent="0.3">
      <c r="A26" s="261"/>
      <c r="B26" s="292"/>
      <c r="C26" s="233" t="s">
        <v>246</v>
      </c>
      <c r="D26" s="42" t="s">
        <v>247</v>
      </c>
      <c r="E26" s="80">
        <v>1</v>
      </c>
      <c r="F26" s="80">
        <v>3</v>
      </c>
      <c r="G26" s="24"/>
      <c r="H26" s="24"/>
      <c r="I26" s="24"/>
      <c r="J26" s="24"/>
      <c r="K26" s="24"/>
      <c r="L26" s="24" t="s">
        <v>26</v>
      </c>
      <c r="M26" s="52"/>
      <c r="N26" s="24"/>
      <c r="O26" s="26"/>
      <c r="P26" s="40">
        <f>E26*F26*ROUND(O26, 2)</f>
        <v>0</v>
      </c>
    </row>
    <row r="27" spans="1:16" s="2" customFormat="1" ht="15" customHeight="1" x14ac:dyDescent="0.3">
      <c r="A27" s="261"/>
      <c r="B27" s="292"/>
      <c r="C27" s="282"/>
      <c r="D27" s="42" t="s">
        <v>248</v>
      </c>
      <c r="E27" s="80">
        <v>1</v>
      </c>
      <c r="F27" s="80">
        <v>6</v>
      </c>
      <c r="G27" s="24"/>
      <c r="H27" s="24"/>
      <c r="I27" s="24"/>
      <c r="J27" s="24"/>
      <c r="K27" s="24"/>
      <c r="L27" s="24" t="s">
        <v>26</v>
      </c>
      <c r="M27" s="52"/>
      <c r="N27" s="24"/>
      <c r="O27" s="26"/>
      <c r="P27" s="40">
        <f>E27*F27*ROUND(O27, 2)</f>
        <v>0</v>
      </c>
    </row>
    <row r="28" spans="1:16" s="2" customFormat="1" x14ac:dyDescent="0.3">
      <c r="A28" s="261"/>
      <c r="B28" s="292"/>
      <c r="C28" s="231"/>
      <c r="D28" s="42" t="s">
        <v>249</v>
      </c>
      <c r="E28" s="80">
        <v>1</v>
      </c>
      <c r="F28" s="80">
        <v>2</v>
      </c>
      <c r="G28" s="24"/>
      <c r="H28" s="24"/>
      <c r="I28" s="24"/>
      <c r="J28" s="24"/>
      <c r="K28" s="24"/>
      <c r="L28" s="24" t="s">
        <v>26</v>
      </c>
      <c r="M28" s="52"/>
      <c r="N28" s="24"/>
      <c r="O28" s="26"/>
      <c r="P28" s="40">
        <f>E28*F28*ROUND(O28, 2)</f>
        <v>0</v>
      </c>
    </row>
    <row r="29" spans="1:16" ht="15" customHeight="1" x14ac:dyDescent="0.35">
      <c r="A29" s="261"/>
      <c r="B29" s="292"/>
      <c r="C29" s="233" t="s">
        <v>75</v>
      </c>
      <c r="D29" s="55" t="s">
        <v>76</v>
      </c>
      <c r="E29" s="51">
        <v>1</v>
      </c>
      <c r="F29" s="51">
        <v>1</v>
      </c>
      <c r="G29" s="24"/>
      <c r="H29" s="24"/>
      <c r="I29" s="24"/>
      <c r="J29" s="24"/>
      <c r="K29" s="24"/>
      <c r="L29" s="24" t="s">
        <v>26</v>
      </c>
      <c r="M29" s="52"/>
      <c r="N29" s="42"/>
      <c r="O29" s="212" t="s">
        <v>27</v>
      </c>
      <c r="P29" s="213"/>
    </row>
    <row r="30" spans="1:16" x14ac:dyDescent="0.35">
      <c r="A30" s="261"/>
      <c r="B30" s="292"/>
      <c r="C30" s="282"/>
      <c r="D30" s="57" t="s">
        <v>44</v>
      </c>
      <c r="E30" s="51">
        <v>1</v>
      </c>
      <c r="F30" s="51">
        <v>1</v>
      </c>
      <c r="G30" s="24"/>
      <c r="H30" s="24"/>
      <c r="I30" s="24"/>
      <c r="J30" s="24"/>
      <c r="K30" s="24"/>
      <c r="L30" s="24" t="s">
        <v>26</v>
      </c>
      <c r="M30" s="52"/>
      <c r="N30" s="42"/>
      <c r="O30" s="212" t="s">
        <v>27</v>
      </c>
      <c r="P30" s="213"/>
    </row>
    <row r="31" spans="1:16" x14ac:dyDescent="0.35">
      <c r="A31" s="214"/>
      <c r="B31" s="228"/>
      <c r="C31" s="231"/>
      <c r="D31" s="57" t="s">
        <v>77</v>
      </c>
      <c r="E31" s="51">
        <v>1</v>
      </c>
      <c r="F31" s="51">
        <v>1</v>
      </c>
      <c r="G31" s="24"/>
      <c r="H31" s="24"/>
      <c r="I31" s="24"/>
      <c r="J31" s="24"/>
      <c r="K31" s="24"/>
      <c r="L31" s="24" t="s">
        <v>26</v>
      </c>
      <c r="M31" s="52"/>
      <c r="N31" s="42"/>
      <c r="O31" s="212" t="s">
        <v>27</v>
      </c>
      <c r="P31" s="213"/>
    </row>
    <row r="32" spans="1:16" ht="15" thickBot="1" x14ac:dyDescent="0.4">
      <c r="A32" s="149">
        <v>3</v>
      </c>
      <c r="B32" s="157" t="s">
        <v>392</v>
      </c>
      <c r="C32" s="114" t="s">
        <v>383</v>
      </c>
      <c r="D32" s="158" t="s">
        <v>384</v>
      </c>
      <c r="E32" s="148">
        <v>2</v>
      </c>
      <c r="F32" s="148">
        <v>1</v>
      </c>
      <c r="G32" s="149"/>
      <c r="H32" s="149"/>
      <c r="I32" s="149"/>
      <c r="J32" s="149"/>
      <c r="K32" s="149"/>
      <c r="L32" s="149" t="s">
        <v>26</v>
      </c>
      <c r="M32" s="150" t="s">
        <v>26</v>
      </c>
      <c r="N32" s="151"/>
      <c r="O32" s="159"/>
      <c r="P32" s="160">
        <f>E32*F32*ROUND(O32,2)</f>
        <v>0</v>
      </c>
    </row>
    <row r="33" spans="1:16" ht="15" thickBot="1" x14ac:dyDescent="0.4">
      <c r="A33" s="88"/>
      <c r="B33" s="89"/>
      <c r="C33" s="89"/>
      <c r="D33" s="89"/>
      <c r="E33" s="90"/>
      <c r="F33" s="90"/>
      <c r="G33" s="90"/>
      <c r="H33" s="89"/>
      <c r="I33" s="89"/>
      <c r="J33" s="89"/>
      <c r="K33" s="89"/>
      <c r="L33" s="89"/>
      <c r="M33" s="89"/>
      <c r="N33" s="89"/>
      <c r="O33" s="100" t="s">
        <v>28</v>
      </c>
      <c r="P33" s="98">
        <f>SUM(P8,P12:P13,P15:P19,P21:P22,P24:P28,P32)</f>
        <v>0</v>
      </c>
    </row>
    <row r="34" spans="1:16" x14ac:dyDescent="0.35">
      <c r="A34" s="91"/>
      <c r="B34" s="16"/>
      <c r="C34" s="16"/>
      <c r="D34" s="16"/>
      <c r="E34" s="92"/>
      <c r="F34" s="92"/>
      <c r="G34" s="92"/>
      <c r="H34" s="16"/>
      <c r="I34" s="16"/>
      <c r="J34" s="16"/>
      <c r="K34" s="16"/>
      <c r="L34" s="16"/>
      <c r="M34" s="16"/>
      <c r="N34" s="16"/>
    </row>
    <row r="35" spans="1:16" x14ac:dyDescent="0.35">
      <c r="A35" s="201"/>
      <c r="B35" s="202"/>
      <c r="C35" s="202"/>
      <c r="D35" s="202"/>
      <c r="E35" s="203"/>
      <c r="F35" s="203"/>
      <c r="G35" s="203"/>
      <c r="H35" s="202"/>
      <c r="I35" s="202"/>
      <c r="J35" s="202"/>
      <c r="K35" s="202"/>
      <c r="L35" s="202"/>
      <c r="M35" s="16"/>
      <c r="N35" s="16"/>
    </row>
    <row r="36" spans="1:16" x14ac:dyDescent="0.35">
      <c r="A36" s="195"/>
      <c r="B36" s="196"/>
      <c r="C36" s="196"/>
      <c r="D36" s="196"/>
      <c r="E36" s="197"/>
      <c r="F36" s="197"/>
      <c r="G36" s="197"/>
      <c r="H36" s="196"/>
      <c r="I36" s="196"/>
      <c r="J36" s="196"/>
      <c r="K36" s="196"/>
      <c r="L36" s="196"/>
    </row>
    <row r="37" spans="1:16" x14ac:dyDescent="0.35">
      <c r="A37" s="195"/>
      <c r="B37" s="196"/>
      <c r="C37" s="196"/>
      <c r="D37" s="196"/>
      <c r="E37" s="197"/>
      <c r="F37" s="197"/>
      <c r="G37" s="197"/>
      <c r="H37" s="196"/>
      <c r="I37" s="196"/>
      <c r="J37" s="196"/>
      <c r="K37" s="196"/>
      <c r="L37" s="196"/>
    </row>
    <row r="38" spans="1:16" x14ac:dyDescent="0.35">
      <c r="A38" s="207" t="s">
        <v>432</v>
      </c>
      <c r="B38" s="207"/>
      <c r="C38" s="207"/>
      <c r="D38" s="196"/>
      <c r="E38" s="198" t="s">
        <v>433</v>
      </c>
      <c r="F38" s="197"/>
      <c r="G38" s="197"/>
      <c r="H38" s="196"/>
      <c r="I38" s="196"/>
      <c r="J38" s="196"/>
      <c r="K38" s="196"/>
      <c r="L38" s="196"/>
    </row>
    <row r="39" spans="1:16" ht="30" customHeight="1" x14ac:dyDescent="0.35">
      <c r="A39" s="195"/>
      <c r="B39" s="196"/>
      <c r="C39" s="196"/>
      <c r="D39" s="196"/>
      <c r="E39" s="205" t="s">
        <v>434</v>
      </c>
      <c r="F39" s="205"/>
      <c r="G39" s="205"/>
      <c r="H39" s="205"/>
      <c r="I39" s="205"/>
      <c r="J39" s="196"/>
      <c r="K39" s="196"/>
      <c r="L39" s="196"/>
    </row>
    <row r="40" spans="1:16" x14ac:dyDescent="0.35">
      <c r="A40" s="195"/>
      <c r="B40" s="196"/>
      <c r="C40" s="196"/>
      <c r="D40" s="196"/>
      <c r="E40" s="197"/>
      <c r="F40" s="197"/>
      <c r="G40" s="197"/>
      <c r="H40" s="196"/>
      <c r="I40" s="196"/>
      <c r="J40" s="196"/>
      <c r="K40" s="196"/>
      <c r="L40" s="196"/>
    </row>
  </sheetData>
  <sheetProtection algorithmName="SHA-512" hashValue="Lf9+i5GIZ2tg9oiQgJKI8G9tWJ0/730oEgYgLbFyjjmNuNRrCAHVPiD+38BpxUFGujT2Z2i4tIZ50pkh7wmOCQ==" saltValue="CYlI9Ekkc0DVeIgFpcdEPw==" spinCount="100000" sheet="1" objects="1" scenarios="1"/>
  <mergeCells count="32">
    <mergeCell ref="A9:A31"/>
    <mergeCell ref="B5:B7"/>
    <mergeCell ref="O9:P9"/>
    <mergeCell ref="O5:O7"/>
    <mergeCell ref="C26:C28"/>
    <mergeCell ref="O10:P10"/>
    <mergeCell ref="O11:P11"/>
    <mergeCell ref="O14:P14"/>
    <mergeCell ref="G5:N5"/>
    <mergeCell ref="E5:E7"/>
    <mergeCell ref="O20:P20"/>
    <mergeCell ref="G6:J6"/>
    <mergeCell ref="K6:M6"/>
    <mergeCell ref="C5:C7"/>
    <mergeCell ref="F5:F7"/>
    <mergeCell ref="P5:P7"/>
    <mergeCell ref="A38:C38"/>
    <mergeCell ref="E39:I39"/>
    <mergeCell ref="G1:P1"/>
    <mergeCell ref="C9:C22"/>
    <mergeCell ref="C23:C25"/>
    <mergeCell ref="A2:I2"/>
    <mergeCell ref="A3:I3"/>
    <mergeCell ref="A1:F1"/>
    <mergeCell ref="B9:B31"/>
    <mergeCell ref="C29:C31"/>
    <mergeCell ref="D5:D7"/>
    <mergeCell ref="A5:A7"/>
    <mergeCell ref="O23:P23"/>
    <mergeCell ref="O29:P29"/>
    <mergeCell ref="O30:P30"/>
    <mergeCell ref="O31:P31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3" orientation="landscape" horizontalDpi="4294967295" verticalDpi="4294967295" r:id="rId1"/>
  <headerFooter>
    <oddFooter>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P29"/>
  <sheetViews>
    <sheetView zoomScaleNormal="100" workbookViewId="0">
      <selection activeCell="P12" sqref="P12 P17:P18 P22"/>
    </sheetView>
  </sheetViews>
  <sheetFormatPr defaultColWidth="8.7265625" defaultRowHeight="14.5" x14ac:dyDescent="0.35"/>
  <cols>
    <col min="1" max="1" width="6" style="17" customWidth="1"/>
    <col min="2" max="2" width="14.81640625" style="1" customWidth="1"/>
    <col min="3" max="3" width="20" style="1" customWidth="1"/>
    <col min="4" max="4" width="68.7265625" style="1" customWidth="1"/>
    <col min="5" max="6" width="8.7265625" style="11" customWidth="1"/>
    <col min="7" max="7" width="3.26953125" style="11" bestFit="1" customWidth="1"/>
    <col min="8" max="8" width="3.26953125" style="1" bestFit="1" customWidth="1"/>
    <col min="9" max="9" width="5.7265625" style="1" bestFit="1" customWidth="1"/>
    <col min="10" max="10" width="3.26953125" style="1" bestFit="1" customWidth="1"/>
    <col min="11" max="13" width="5.7265625" style="1" bestFit="1" customWidth="1"/>
    <col min="14" max="14" width="6.1796875" style="1" bestFit="1" customWidth="1"/>
    <col min="15" max="15" width="16.1796875" style="1" customWidth="1"/>
    <col min="16" max="16" width="17.81640625" style="1" customWidth="1"/>
    <col min="17" max="16384" width="8.7265625" style="1"/>
  </cols>
  <sheetData>
    <row r="1" spans="1:16" ht="55" customHeight="1" x14ac:dyDescent="0.35">
      <c r="A1" s="211"/>
      <c r="B1" s="211"/>
      <c r="C1" s="211"/>
      <c r="D1" s="211"/>
      <c r="E1" s="211"/>
      <c r="F1" s="211"/>
      <c r="G1" s="243" t="s">
        <v>405</v>
      </c>
      <c r="H1" s="243"/>
      <c r="I1" s="243"/>
      <c r="J1" s="243"/>
      <c r="K1" s="243"/>
      <c r="L1" s="243"/>
      <c r="M1" s="243"/>
      <c r="N1" s="243"/>
      <c r="O1" s="243"/>
      <c r="P1" s="243"/>
    </row>
    <row r="2" spans="1:16" ht="15" customHeight="1" x14ac:dyDescent="0.35">
      <c r="A2" s="235" t="s">
        <v>346</v>
      </c>
      <c r="B2" s="235"/>
      <c r="C2" s="235"/>
      <c r="D2" s="235"/>
      <c r="E2" s="235"/>
      <c r="F2" s="235"/>
      <c r="G2" s="235"/>
      <c r="H2" s="235"/>
      <c r="I2" s="235"/>
    </row>
    <row r="3" spans="1:16" ht="15" customHeight="1" x14ac:dyDescent="0.35">
      <c r="A3" s="235" t="s">
        <v>11</v>
      </c>
      <c r="B3" s="235"/>
      <c r="C3" s="235"/>
      <c r="D3" s="235"/>
      <c r="E3" s="235"/>
      <c r="F3" s="235"/>
      <c r="G3" s="235"/>
      <c r="H3" s="235"/>
      <c r="I3" s="235"/>
    </row>
    <row r="4" spans="1:16" ht="15" customHeight="1" thickBot="1" x14ac:dyDescent="0.4"/>
    <row r="5" spans="1:16" x14ac:dyDescent="0.35">
      <c r="A5" s="236" t="s">
        <v>8</v>
      </c>
      <c r="B5" s="238" t="s">
        <v>0</v>
      </c>
      <c r="C5" s="238" t="s">
        <v>1</v>
      </c>
      <c r="D5" s="238" t="s">
        <v>2</v>
      </c>
      <c r="E5" s="236" t="s">
        <v>3</v>
      </c>
      <c r="F5" s="236" t="s">
        <v>12</v>
      </c>
      <c r="G5" s="240" t="s">
        <v>13</v>
      </c>
      <c r="H5" s="241"/>
      <c r="I5" s="241"/>
      <c r="J5" s="241"/>
      <c r="K5" s="241"/>
      <c r="L5" s="241"/>
      <c r="M5" s="241"/>
      <c r="N5" s="242"/>
      <c r="O5" s="236" t="s">
        <v>14</v>
      </c>
      <c r="P5" s="236" t="s">
        <v>15</v>
      </c>
    </row>
    <row r="6" spans="1:16" x14ac:dyDescent="0.35">
      <c r="A6" s="237"/>
      <c r="B6" s="237"/>
      <c r="C6" s="237"/>
      <c r="D6" s="237"/>
      <c r="E6" s="239"/>
      <c r="F6" s="239"/>
      <c r="G6" s="244" t="s">
        <v>16</v>
      </c>
      <c r="H6" s="245"/>
      <c r="I6" s="245"/>
      <c r="J6" s="245"/>
      <c r="K6" s="245" t="s">
        <v>17</v>
      </c>
      <c r="L6" s="245"/>
      <c r="M6" s="245"/>
      <c r="N6" s="173" t="s">
        <v>18</v>
      </c>
      <c r="O6" s="239"/>
      <c r="P6" s="239"/>
    </row>
    <row r="7" spans="1:16" ht="60" customHeight="1" x14ac:dyDescent="0.35">
      <c r="A7" s="237"/>
      <c r="B7" s="237"/>
      <c r="C7" s="237"/>
      <c r="D7" s="237"/>
      <c r="E7" s="239"/>
      <c r="F7" s="239"/>
      <c r="G7" s="174" t="s">
        <v>19</v>
      </c>
      <c r="H7" s="175" t="s">
        <v>20</v>
      </c>
      <c r="I7" s="176" t="s">
        <v>21</v>
      </c>
      <c r="J7" s="176" t="s">
        <v>35</v>
      </c>
      <c r="K7" s="176" t="s">
        <v>22</v>
      </c>
      <c r="L7" s="176" t="s">
        <v>23</v>
      </c>
      <c r="M7" s="176" t="s">
        <v>24</v>
      </c>
      <c r="N7" s="177" t="s">
        <v>25</v>
      </c>
      <c r="O7" s="239"/>
      <c r="P7" s="239"/>
    </row>
    <row r="8" spans="1:16" s="2" customFormat="1" ht="15" customHeight="1" x14ac:dyDescent="0.35">
      <c r="A8" s="216">
        <v>1</v>
      </c>
      <c r="B8" s="230" t="s">
        <v>250</v>
      </c>
      <c r="C8" s="224" t="s">
        <v>347</v>
      </c>
      <c r="D8" s="55" t="s">
        <v>172</v>
      </c>
      <c r="E8" s="51">
        <v>365</v>
      </c>
      <c r="F8" s="51">
        <v>26</v>
      </c>
      <c r="G8" s="24" t="s">
        <v>26</v>
      </c>
      <c r="H8" s="24"/>
      <c r="I8" s="24"/>
      <c r="J8" s="24"/>
      <c r="K8" s="24"/>
      <c r="L8" s="24"/>
      <c r="M8" s="52"/>
      <c r="N8" s="24"/>
      <c r="O8" s="212" t="s">
        <v>27</v>
      </c>
      <c r="P8" s="213"/>
    </row>
    <row r="9" spans="1:16" s="2" customFormat="1" ht="15" customHeight="1" x14ac:dyDescent="0.35">
      <c r="A9" s="261"/>
      <c r="B9" s="292"/>
      <c r="C9" s="297"/>
      <c r="D9" s="55" t="s">
        <v>348</v>
      </c>
      <c r="E9" s="51">
        <v>2</v>
      </c>
      <c r="F9" s="51">
        <v>26</v>
      </c>
      <c r="G9" s="24"/>
      <c r="H9" s="24"/>
      <c r="I9" s="24"/>
      <c r="J9" s="24"/>
      <c r="K9" s="24"/>
      <c r="L9" s="24" t="s">
        <v>26</v>
      </c>
      <c r="M9" s="52" t="s">
        <v>26</v>
      </c>
      <c r="N9" s="24"/>
      <c r="O9" s="212" t="s">
        <v>27</v>
      </c>
      <c r="P9" s="213"/>
    </row>
    <row r="10" spans="1:16" s="2" customFormat="1" x14ac:dyDescent="0.35">
      <c r="A10" s="261"/>
      <c r="B10" s="292"/>
      <c r="C10" s="297"/>
      <c r="D10" s="55" t="s">
        <v>252</v>
      </c>
      <c r="E10" s="51">
        <v>2</v>
      </c>
      <c r="F10" s="51">
        <v>26</v>
      </c>
      <c r="G10" s="24"/>
      <c r="H10" s="24"/>
      <c r="I10" s="24"/>
      <c r="J10" s="24"/>
      <c r="K10" s="24"/>
      <c r="L10" s="24" t="s">
        <v>26</v>
      </c>
      <c r="M10" s="52" t="s">
        <v>26</v>
      </c>
      <c r="N10" s="24"/>
      <c r="O10" s="212" t="s">
        <v>27</v>
      </c>
      <c r="P10" s="213"/>
    </row>
    <row r="11" spans="1:16" s="2" customFormat="1" x14ac:dyDescent="0.35">
      <c r="A11" s="261"/>
      <c r="B11" s="292"/>
      <c r="C11" s="297"/>
      <c r="D11" s="82" t="s">
        <v>349</v>
      </c>
      <c r="E11" s="51">
        <v>2</v>
      </c>
      <c r="F11" s="51">
        <v>26</v>
      </c>
      <c r="G11" s="24"/>
      <c r="H11" s="24"/>
      <c r="I11" s="24"/>
      <c r="J11" s="24"/>
      <c r="K11" s="24"/>
      <c r="L11" s="24" t="s">
        <v>26</v>
      </c>
      <c r="M11" s="52" t="s">
        <v>26</v>
      </c>
      <c r="N11" s="24"/>
      <c r="O11" s="212" t="s">
        <v>27</v>
      </c>
      <c r="P11" s="213"/>
    </row>
    <row r="12" spans="1:16" s="2" customFormat="1" x14ac:dyDescent="0.3">
      <c r="A12" s="261"/>
      <c r="B12" s="292"/>
      <c r="C12" s="297"/>
      <c r="D12" s="42" t="s">
        <v>253</v>
      </c>
      <c r="E12" s="80">
        <v>2</v>
      </c>
      <c r="F12" s="80">
        <v>26</v>
      </c>
      <c r="G12" s="24"/>
      <c r="H12" s="24"/>
      <c r="I12" s="24"/>
      <c r="J12" s="24"/>
      <c r="K12" s="24"/>
      <c r="L12" s="24" t="s">
        <v>26</v>
      </c>
      <c r="M12" s="52" t="s">
        <v>26</v>
      </c>
      <c r="N12" s="24"/>
      <c r="O12" s="26"/>
      <c r="P12" s="40">
        <f>E12*F12*ROUND(O12, 2)</f>
        <v>0</v>
      </c>
    </row>
    <row r="13" spans="1:16" s="2" customFormat="1" x14ac:dyDescent="0.3">
      <c r="A13" s="261"/>
      <c r="B13" s="292"/>
      <c r="C13" s="297"/>
      <c r="D13" s="42" t="s">
        <v>254</v>
      </c>
      <c r="E13" s="80">
        <v>2</v>
      </c>
      <c r="F13" s="80">
        <v>26</v>
      </c>
      <c r="G13" s="24"/>
      <c r="H13" s="24"/>
      <c r="I13" s="24"/>
      <c r="J13" s="24"/>
      <c r="K13" s="24"/>
      <c r="L13" s="24" t="s">
        <v>26</v>
      </c>
      <c r="M13" s="52" t="s">
        <v>26</v>
      </c>
      <c r="N13" s="24"/>
      <c r="O13" s="212" t="s">
        <v>27</v>
      </c>
      <c r="P13" s="213"/>
    </row>
    <row r="14" spans="1:16" s="2" customFormat="1" x14ac:dyDescent="0.3">
      <c r="A14" s="261"/>
      <c r="B14" s="292"/>
      <c r="C14" s="297"/>
      <c r="D14" s="42" t="s">
        <v>255</v>
      </c>
      <c r="E14" s="80">
        <v>2</v>
      </c>
      <c r="F14" s="80">
        <v>26</v>
      </c>
      <c r="G14" s="24"/>
      <c r="H14" s="24"/>
      <c r="I14" s="24"/>
      <c r="J14" s="24"/>
      <c r="K14" s="24"/>
      <c r="L14" s="24" t="s">
        <v>26</v>
      </c>
      <c r="M14" s="52" t="s">
        <v>26</v>
      </c>
      <c r="N14" s="24"/>
      <c r="O14" s="212" t="s">
        <v>27</v>
      </c>
      <c r="P14" s="213"/>
    </row>
    <row r="15" spans="1:16" s="2" customFormat="1" x14ac:dyDescent="0.3">
      <c r="A15" s="261"/>
      <c r="B15" s="292"/>
      <c r="C15" s="297"/>
      <c r="D15" s="42" t="s">
        <v>256</v>
      </c>
      <c r="E15" s="80">
        <v>2</v>
      </c>
      <c r="F15" s="80">
        <v>26</v>
      </c>
      <c r="G15" s="24"/>
      <c r="H15" s="24"/>
      <c r="I15" s="24"/>
      <c r="J15" s="24"/>
      <c r="K15" s="24"/>
      <c r="L15" s="24" t="s">
        <v>26</v>
      </c>
      <c r="M15" s="52" t="s">
        <v>26</v>
      </c>
      <c r="N15" s="24"/>
      <c r="O15" s="212" t="s">
        <v>27</v>
      </c>
      <c r="P15" s="213"/>
    </row>
    <row r="16" spans="1:16" s="2" customFormat="1" ht="15" customHeight="1" x14ac:dyDescent="0.3">
      <c r="A16" s="261"/>
      <c r="B16" s="292"/>
      <c r="C16" s="297"/>
      <c r="D16" s="42" t="s">
        <v>350</v>
      </c>
      <c r="E16" s="80">
        <v>2</v>
      </c>
      <c r="F16" s="80">
        <v>26</v>
      </c>
      <c r="G16" s="24"/>
      <c r="H16" s="24"/>
      <c r="I16" s="24"/>
      <c r="J16" s="24"/>
      <c r="K16" s="24"/>
      <c r="L16" s="24" t="s">
        <v>26</v>
      </c>
      <c r="M16" s="52" t="s">
        <v>26</v>
      </c>
      <c r="N16" s="24"/>
      <c r="O16" s="212" t="s">
        <v>27</v>
      </c>
      <c r="P16" s="213"/>
    </row>
    <row r="17" spans="1:16" s="2" customFormat="1" x14ac:dyDescent="0.3">
      <c r="A17" s="261"/>
      <c r="B17" s="292"/>
      <c r="C17" s="297"/>
      <c r="D17" s="42" t="s">
        <v>257</v>
      </c>
      <c r="E17" s="80">
        <v>2</v>
      </c>
      <c r="F17" s="80">
        <v>26</v>
      </c>
      <c r="G17" s="24"/>
      <c r="H17" s="24"/>
      <c r="I17" s="24"/>
      <c r="J17" s="24"/>
      <c r="K17" s="24"/>
      <c r="L17" s="24" t="s">
        <v>26</v>
      </c>
      <c r="M17" s="52" t="s">
        <v>26</v>
      </c>
      <c r="N17" s="24"/>
      <c r="O17" s="26"/>
      <c r="P17" s="40">
        <f>E17*F17*ROUND(O17, 2)</f>
        <v>0</v>
      </c>
    </row>
    <row r="18" spans="1:16" s="2" customFormat="1" ht="15" customHeight="1" x14ac:dyDescent="0.3">
      <c r="A18" s="261"/>
      <c r="B18" s="292"/>
      <c r="C18" s="222"/>
      <c r="D18" s="42" t="s">
        <v>258</v>
      </c>
      <c r="E18" s="80">
        <v>2</v>
      </c>
      <c r="F18" s="80">
        <v>26</v>
      </c>
      <c r="G18" s="24"/>
      <c r="H18" s="24"/>
      <c r="I18" s="24"/>
      <c r="J18" s="24"/>
      <c r="K18" s="24"/>
      <c r="L18" s="24" t="s">
        <v>26</v>
      </c>
      <c r="M18" s="52" t="s">
        <v>26</v>
      </c>
      <c r="N18" s="24"/>
      <c r="O18" s="26"/>
      <c r="P18" s="40">
        <f>E18*F18*ROUND(O18, 2)</f>
        <v>0</v>
      </c>
    </row>
    <row r="19" spans="1:16" s="2" customFormat="1" ht="15" customHeight="1" x14ac:dyDescent="0.35">
      <c r="A19" s="261"/>
      <c r="B19" s="292"/>
      <c r="C19" s="233" t="s">
        <v>75</v>
      </c>
      <c r="D19" s="55" t="s">
        <v>76</v>
      </c>
      <c r="E19" s="51">
        <v>1</v>
      </c>
      <c r="F19" s="51">
        <v>1</v>
      </c>
      <c r="G19" s="24"/>
      <c r="H19" s="24"/>
      <c r="I19" s="24"/>
      <c r="J19" s="24"/>
      <c r="K19" s="24"/>
      <c r="L19" s="24" t="s">
        <v>26</v>
      </c>
      <c r="M19" s="52"/>
      <c r="N19" s="24"/>
      <c r="O19" s="212" t="s">
        <v>27</v>
      </c>
      <c r="P19" s="213"/>
    </row>
    <row r="20" spans="1:16" s="2" customFormat="1" ht="15" customHeight="1" x14ac:dyDescent="0.3">
      <c r="A20" s="261"/>
      <c r="B20" s="292"/>
      <c r="C20" s="282"/>
      <c r="D20" s="57" t="s">
        <v>44</v>
      </c>
      <c r="E20" s="51">
        <v>1</v>
      </c>
      <c r="F20" s="51">
        <v>1</v>
      </c>
      <c r="G20" s="24"/>
      <c r="H20" s="24"/>
      <c r="I20" s="24"/>
      <c r="J20" s="24"/>
      <c r="K20" s="24"/>
      <c r="L20" s="24" t="s">
        <v>26</v>
      </c>
      <c r="M20" s="52"/>
      <c r="N20" s="24"/>
      <c r="O20" s="212" t="s">
        <v>27</v>
      </c>
      <c r="P20" s="213"/>
    </row>
    <row r="21" spans="1:16" s="11" customFormat="1" x14ac:dyDescent="0.3">
      <c r="A21" s="214"/>
      <c r="B21" s="228"/>
      <c r="C21" s="231"/>
      <c r="D21" s="57" t="s">
        <v>77</v>
      </c>
      <c r="E21" s="51">
        <v>1</v>
      </c>
      <c r="F21" s="51">
        <v>1</v>
      </c>
      <c r="G21" s="24"/>
      <c r="H21" s="24"/>
      <c r="I21" s="24"/>
      <c r="J21" s="24"/>
      <c r="K21" s="24"/>
      <c r="L21" s="24" t="s">
        <v>26</v>
      </c>
      <c r="M21" s="52"/>
      <c r="N21" s="24"/>
      <c r="O21" s="212" t="s">
        <v>27</v>
      </c>
      <c r="P21" s="213"/>
    </row>
    <row r="22" spans="1:16" s="11" customFormat="1" ht="15" thickBot="1" x14ac:dyDescent="0.35">
      <c r="A22" s="149">
        <v>2</v>
      </c>
      <c r="B22" s="157" t="s">
        <v>393</v>
      </c>
      <c r="C22" s="114" t="s">
        <v>383</v>
      </c>
      <c r="D22" s="158" t="s">
        <v>384</v>
      </c>
      <c r="E22" s="148">
        <v>2</v>
      </c>
      <c r="F22" s="148">
        <v>1</v>
      </c>
      <c r="G22" s="149"/>
      <c r="H22" s="149"/>
      <c r="I22" s="149"/>
      <c r="J22" s="149"/>
      <c r="K22" s="149"/>
      <c r="L22" s="149" t="s">
        <v>26</v>
      </c>
      <c r="M22" s="150" t="s">
        <v>26</v>
      </c>
      <c r="N22" s="149"/>
      <c r="O22" s="159"/>
      <c r="P22" s="160">
        <f>E22*F22*ROUND(O22,2)</f>
        <v>0</v>
      </c>
    </row>
    <row r="23" spans="1:16" ht="15" thickBot="1" x14ac:dyDescent="0.4">
      <c r="O23" s="100" t="s">
        <v>28</v>
      </c>
      <c r="P23" s="98">
        <f>SUM(P12,P17:P18,P22)</f>
        <v>0</v>
      </c>
    </row>
    <row r="26" spans="1:16" x14ac:dyDescent="0.35">
      <c r="A26" s="195"/>
      <c r="B26" s="196"/>
      <c r="C26" s="196"/>
      <c r="D26" s="196"/>
      <c r="E26" s="197"/>
      <c r="F26" s="197"/>
      <c r="G26" s="197"/>
      <c r="H26" s="196"/>
      <c r="I26" s="196"/>
      <c r="J26" s="196"/>
    </row>
    <row r="27" spans="1:16" x14ac:dyDescent="0.35">
      <c r="A27" s="195"/>
      <c r="B27" s="196"/>
      <c r="C27" s="196"/>
      <c r="D27" s="196"/>
      <c r="E27" s="197"/>
      <c r="F27" s="197"/>
      <c r="G27" s="197"/>
      <c r="H27" s="196"/>
      <c r="I27" s="196"/>
      <c r="J27" s="196"/>
    </row>
    <row r="28" spans="1:16" x14ac:dyDescent="0.35">
      <c r="A28" s="207" t="s">
        <v>432</v>
      </c>
      <c r="B28" s="207"/>
      <c r="C28" s="207"/>
      <c r="D28" s="196"/>
      <c r="E28" s="198" t="s">
        <v>433</v>
      </c>
      <c r="F28" s="197"/>
      <c r="G28" s="197"/>
      <c r="H28" s="196"/>
      <c r="I28" s="196"/>
      <c r="J28" s="196"/>
    </row>
    <row r="29" spans="1:16" ht="30" customHeight="1" x14ac:dyDescent="0.35">
      <c r="A29" s="195"/>
      <c r="B29" s="196"/>
      <c r="C29" s="196"/>
      <c r="D29" s="196"/>
      <c r="E29" s="205" t="s">
        <v>434</v>
      </c>
      <c r="F29" s="205"/>
      <c r="G29" s="205"/>
      <c r="H29" s="205"/>
      <c r="I29" s="205"/>
      <c r="J29" s="196"/>
    </row>
  </sheetData>
  <sheetProtection algorithmName="SHA-512" hashValue="BaZiAyWNEg5FpSnsd1apvMph+NkH5vQaCHziDIaj/kwygA2bzyXq1d+/LviMDL4QY5lc2aDJahftBUTaQRZAXA==" saltValue="oPB/NQeRgr6h5chMjjUuKA==" spinCount="100000" sheet="1" objects="1" scenarios="1"/>
  <mergeCells count="32">
    <mergeCell ref="A5:A7"/>
    <mergeCell ref="B5:B7"/>
    <mergeCell ref="G5:N5"/>
    <mergeCell ref="O5:O7"/>
    <mergeCell ref="A8:A21"/>
    <mergeCell ref="O8:P8"/>
    <mergeCell ref="O13:P13"/>
    <mergeCell ref="O15:P15"/>
    <mergeCell ref="O16:P16"/>
    <mergeCell ref="O19:P19"/>
    <mergeCell ref="O20:P20"/>
    <mergeCell ref="O21:P21"/>
    <mergeCell ref="E5:E7"/>
    <mergeCell ref="F5:F7"/>
    <mergeCell ref="C5:C7"/>
    <mergeCell ref="D5:D7"/>
    <mergeCell ref="A28:C28"/>
    <mergeCell ref="E29:I29"/>
    <mergeCell ref="G1:P1"/>
    <mergeCell ref="B8:B21"/>
    <mergeCell ref="C8:C18"/>
    <mergeCell ref="C19:C21"/>
    <mergeCell ref="O9:P9"/>
    <mergeCell ref="O10:P10"/>
    <mergeCell ref="O11:P11"/>
    <mergeCell ref="O14:P14"/>
    <mergeCell ref="A1:F1"/>
    <mergeCell ref="A2:I2"/>
    <mergeCell ref="A3:I3"/>
    <mergeCell ref="P5:P7"/>
    <mergeCell ref="G6:J6"/>
    <mergeCell ref="K6:M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5" fitToHeight="0" orientation="landscape" horizontalDpi="4294967295" verticalDpi="4294967295" r:id="rId1"/>
  <headerFooter>
    <oddFooter>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12</vt:i4>
      </vt:variant>
    </vt:vector>
  </HeadingPairs>
  <TitlesOfParts>
    <vt:vector size="23" baseType="lpstr">
      <vt:lpstr>Príloha č.4</vt:lpstr>
      <vt:lpstr>SO 203-61.11</vt:lpstr>
      <vt:lpstr>SO 203-62.11</vt:lpstr>
      <vt:lpstr>SO 203-63.11</vt:lpstr>
      <vt:lpstr>SO 203-64.11</vt:lpstr>
      <vt:lpstr>SO 203-65.11</vt:lpstr>
      <vt:lpstr>SO 203-66.11</vt:lpstr>
      <vt:lpstr>SO 203-67.11</vt:lpstr>
      <vt:lpstr>SO 203-68.11</vt:lpstr>
      <vt:lpstr>SO 203-69.11</vt:lpstr>
      <vt:lpstr>Hodnotiace správy</vt:lpstr>
      <vt:lpstr>'Príloha č.4'!Názvy_tlače</vt:lpstr>
      <vt:lpstr>'SO 203-61.11'!Názvy_tlače</vt:lpstr>
      <vt:lpstr>'SO 203-62.11'!Názvy_tlače</vt:lpstr>
      <vt:lpstr>'SO 203-63.11'!Názvy_tlače</vt:lpstr>
      <vt:lpstr>'SO 203-64.11'!Názvy_tlače</vt:lpstr>
      <vt:lpstr>'SO 203-65.11'!Názvy_tlače</vt:lpstr>
      <vt:lpstr>'SO 203-66.11'!Názvy_tlače</vt:lpstr>
      <vt:lpstr>'SO 203-67.11'!Názvy_tlače</vt:lpstr>
      <vt:lpstr>'SO 203-68.11'!Názvy_tlače</vt:lpstr>
      <vt:lpstr>'SO 203-69.11'!Názvy_tlače</vt:lpstr>
      <vt:lpstr>'Príloha č.4'!Oblasť_tlače</vt:lpstr>
      <vt:lpstr>'SO 203-67.11'!Oblasť_tlače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3171</dc:creator>
  <cp:lastModifiedBy>Jantošová Jana</cp:lastModifiedBy>
  <cp:lastPrinted>2023-12-04T12:38:30Z</cp:lastPrinted>
  <dcterms:created xsi:type="dcterms:W3CDTF">2013-09-12T11:31:42Z</dcterms:created>
  <dcterms:modified xsi:type="dcterms:W3CDTF">2025-06-06T07:29:57Z</dcterms:modified>
</cp:coreProperties>
</file>