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3D2488B3-3D18-47CC-8821-1D28CAB53C36}" xr6:coauthVersionLast="47" xr6:coauthVersionMax="47" xr10:uidLastSave="{00000000-0000-0000-0000-000000000000}"/>
  <bookViews>
    <workbookView xWindow="-110" yWindow="-110" windowWidth="25820" windowHeight="13900" tabRatio="797" activeTab="1" xr2:uid="{00000000-000D-0000-FFFF-FFFF00000000}"/>
  </bookViews>
  <sheets>
    <sheet name="Súhrnná tabuľka" sheetId="4" r:id="rId1"/>
    <sheet name="Tabuľka č. 1- polročné " sheetId="5" r:id="rId2"/>
    <sheet name="Tabuľka č. 2-mimoriadn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6" l="1"/>
  <c r="G5" i="6" s="1"/>
  <c r="E6" i="6"/>
  <c r="G6" i="6" s="1"/>
  <c r="E7" i="6"/>
  <c r="E8" i="6"/>
  <c r="E9" i="6"/>
  <c r="G9" i="6" s="1"/>
  <c r="E10" i="6"/>
  <c r="E11" i="6"/>
  <c r="E4" i="6"/>
  <c r="G4" i="6" s="1"/>
  <c r="I7" i="5"/>
  <c r="I8" i="5"/>
  <c r="I9" i="5"/>
  <c r="I12" i="5"/>
  <c r="G13" i="5"/>
  <c r="I13" i="5" s="1"/>
  <c r="G12" i="5"/>
  <c r="G11" i="5"/>
  <c r="I11" i="5" s="1"/>
  <c r="G10" i="5"/>
  <c r="I10" i="5" s="1"/>
  <c r="G9" i="5"/>
  <c r="G8" i="5"/>
  <c r="G7" i="5"/>
  <c r="G6" i="5"/>
  <c r="I6" i="5" s="1"/>
  <c r="G5" i="5"/>
  <c r="I5" i="5" s="1"/>
  <c r="G4" i="5"/>
  <c r="G13" i="4"/>
  <c r="G14" i="4"/>
  <c r="E12" i="4"/>
  <c r="G12" i="4" s="1"/>
  <c r="E11" i="4"/>
  <c r="E10" i="4"/>
  <c r="G10" i="4" s="1"/>
  <c r="E12" i="6" l="1"/>
  <c r="G12" i="6" s="1"/>
  <c r="E15" i="4"/>
  <c r="E16" i="4" s="1"/>
  <c r="G16" i="4" s="1"/>
  <c r="G10" i="6"/>
  <c r="G7" i="6"/>
  <c r="G8" i="6"/>
  <c r="G11" i="6"/>
  <c r="I4" i="5"/>
  <c r="G11" i="4"/>
  <c r="G14" i="5"/>
  <c r="I14" i="5" l="1"/>
  <c r="G15" i="4"/>
</calcChain>
</file>

<file path=xl/sharedStrings.xml><?xml version="1.0" encoding="utf-8"?>
<sst xmlns="http://schemas.openxmlformats.org/spreadsheetml/2006/main" count="106" uniqueCount="84">
  <si>
    <t>ks</t>
  </si>
  <si>
    <t>1.</t>
  </si>
  <si>
    <t>2.</t>
  </si>
  <si>
    <t>3.</t>
  </si>
  <si>
    <t>4.</t>
  </si>
  <si>
    <t>5.</t>
  </si>
  <si>
    <t>Názov položky</t>
  </si>
  <si>
    <t>Merná jednotka</t>
  </si>
  <si>
    <t xml:space="preserve">Výmera/
veľkosť/
počet
</t>
  </si>
  <si>
    <t xml:space="preserve">Názov uchádzača: </t>
  </si>
  <si>
    <t xml:space="preserve">Adresa uchádzača: </t>
  </si>
  <si>
    <t xml:space="preserve">IČO: </t>
  </si>
  <si>
    <r>
      <t>m</t>
    </r>
    <r>
      <rPr>
        <vertAlign val="superscript"/>
        <sz val="10"/>
        <color rgb="FF4D5156"/>
        <rFont val="Arial Narrow"/>
        <family val="2"/>
        <charset val="238"/>
      </rPr>
      <t>2</t>
    </r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</si>
  <si>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</si>
  <si>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</si>
  <si>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</si>
  <si>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</si>
  <si>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</si>
  <si>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</si>
  <si>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</si>
  <si>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</si>
  <si>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</si>
  <si>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</si>
  <si>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Strojové umytie podlahy v jedálni</t>
  </si>
  <si>
    <t>Umývanie sklenených výplní prechodových dverí medzi chodbami na Štefanovičovej a Kyčerského v spoločných priestoroch</t>
  </si>
  <si>
    <t>Čistenie a ošetrovanie vhodným prípravkom kožených sedacích súprav (dvojsedačky) a kresiel</t>
  </si>
  <si>
    <t>Umývanie rozdeľovacích paravánov v kuchynskom bloku</t>
  </si>
  <si>
    <t>Umývanie všetkých presklených plôch vrátane exteriérových žalúzií z vonkajšej strany plášťa budov s pomocou lezeckej techniky osobami s oprávnením na prácu vo výškach</t>
  </si>
  <si>
    <t>Obojstranné umývanie svetlíkov nad vnútornými dverami, umývanie balkónov, vstupu tlačového centra a umývanie všetkých presklených plôch</t>
  </si>
  <si>
    <t>Vysávanie a utieranie všetkých radiátorov a rozvodov kúrenia od prachu</t>
  </si>
  <si>
    <t>Utieranie prachu svietidiel</t>
  </si>
  <si>
    <t>Poznámka</t>
  </si>
  <si>
    <t>6.</t>
  </si>
  <si>
    <t>(Súhrnná tabuľka )</t>
  </si>
  <si>
    <t xml:space="preserve">           Názov položky v zmysle Opisu predmetu zákazky                                                Polročné čistiace a upratovacie služby                                                                                                                  </t>
  </si>
  <si>
    <t xml:space="preserve">Jednotková cena v eurách bez DPH 
(za mernú jednotku)                                  (A)
</t>
  </si>
  <si>
    <t xml:space="preserve">Cena za  m² v eurách bez DPH     (A) </t>
  </si>
  <si>
    <t>• V prípade, ak uchádzač nie je zdaniteľnou osobou pre DPH, stĺpec (D) nevypĺňa.</t>
  </si>
  <si>
    <t>• V prípade, ak uchádzač nie je zdaniteľnou osobou pre DPH, stĺpec (C) nevypĺňa.</t>
  </si>
  <si>
    <t>Tabuľka č. 1 - Ocenenie polročných čistiacich a upratovacích služieb za 1 rok</t>
  </si>
  <si>
    <t>Množstvo počas              1 roka</t>
  </si>
  <si>
    <t>Tabuľka č. 2 - Ocenenie mimoriadných  čistiacich a upratovacich  služieb za 1 rok</t>
  </si>
  <si>
    <t xml:space="preserve">Cena spolu za mimoriadne čistiace a upratovacie služby za 1 rok </t>
  </si>
  <si>
    <r>
      <rPr>
        <b/>
        <sz val="12"/>
        <rFont val="Arial Narrow"/>
        <family val="2"/>
        <charset val="238"/>
      </rPr>
      <t>Týždenné upratovanie</t>
    </r>
    <r>
      <rPr>
        <sz val="11"/>
        <rFont val="Arial Narrow"/>
        <family val="2"/>
        <charset val="238"/>
      </rPr>
      <t xml:space="preserve"> - Cena za pravidelné čistiace a upratovacie služby v rozsahu </t>
    </r>
    <r>
      <rPr>
        <u/>
        <sz val="11"/>
        <rFont val="Arial Narrow"/>
        <family val="2"/>
        <charset val="238"/>
      </rPr>
      <t>týždennom</t>
    </r>
    <r>
      <rPr>
        <sz val="11"/>
        <rFont val="Arial Narrow"/>
        <family val="2"/>
        <charset val="238"/>
      </rPr>
      <t xml:space="preserve"> v zmysle Opisu predmetu zákazky za 1 rok (t. j. 52,5 týždňov)</t>
    </r>
  </si>
  <si>
    <t>Uchádzač uvedie, či je platcom DPH:    ÁNO/NIE</t>
  </si>
  <si>
    <t>Príloha č. 9 súťažných podkladov/príloha č. 5 rámcovej dohody</t>
  </si>
  <si>
    <t>Cena v eurách
s DPH 1 rok
(E)</t>
  </si>
  <si>
    <t>Cena v eurách bez DPH
za 1 rok
(C)</t>
  </si>
  <si>
    <t>Jednotková cena v eurách bez DPH
(A)</t>
  </si>
  <si>
    <t xml:space="preserve">Požadovaný počet
(B)                </t>
  </si>
  <si>
    <t>Sadzba DPH v %
(D)</t>
  </si>
  <si>
    <r>
      <rPr>
        <b/>
        <sz val="12"/>
        <rFont val="Arial Narrow"/>
        <family val="2"/>
        <charset val="238"/>
      </rPr>
      <t xml:space="preserve">Denné upratovanie </t>
    </r>
    <r>
      <rPr>
        <sz val="11"/>
        <rFont val="Arial Narrow"/>
        <family val="2"/>
        <charset val="238"/>
      </rPr>
      <t>- Cena za pravidelné čistiace a upratovacie služby v rozsahu</t>
    </r>
    <r>
      <rPr>
        <u/>
        <sz val="11"/>
        <rFont val="Arial Narrow"/>
        <family val="2"/>
        <charset val="238"/>
      </rPr>
      <t xml:space="preserve"> dennom</t>
    </r>
    <r>
      <rPr>
        <sz val="11"/>
        <rFont val="Arial Narrow"/>
        <family val="2"/>
        <charset val="238"/>
      </rPr>
      <t xml:space="preserve"> v zmysle Opisu predmetu zákazky za 1 rok  (Pre účel výpočtu pracovných dní/rok sa urobil priemer rokov 2025 (6 mesiacov), 2026, 2027, 2028, 2029 (6 mesiacov) t. j. 250,5 dní)</t>
    </r>
  </si>
  <si>
    <r>
      <rPr>
        <b/>
        <sz val="12"/>
        <color rgb="FF000000"/>
        <rFont val="Arial Narrow"/>
        <family val="2"/>
        <charset val="238"/>
      </rPr>
      <t>Mesačné upratovanie</t>
    </r>
    <r>
      <rPr>
        <sz val="11"/>
        <color rgb="FF000000"/>
        <rFont val="Arial Narrow"/>
        <family val="2"/>
        <charset val="238"/>
      </rPr>
      <t xml:space="preserve"> - Cena za pravidelné čistiace a upratovacie služby v rozsahu </t>
    </r>
    <r>
      <rPr>
        <u/>
        <sz val="11"/>
        <color rgb="FF000000"/>
        <rFont val="Arial Narrow"/>
        <family val="2"/>
        <charset val="238"/>
      </rPr>
      <t>mesačnom</t>
    </r>
    <r>
      <rPr>
        <sz val="11"/>
        <color rgb="FF000000"/>
        <rFont val="Arial Narrow"/>
        <family val="2"/>
        <charset val="238"/>
      </rPr>
      <t xml:space="preserve"> v zmysle Opisu predmetu zákazky za 1 rok</t>
    </r>
  </si>
  <si>
    <r>
      <rPr>
        <b/>
        <sz val="11"/>
        <rFont val="Arial Narrow"/>
        <family val="2"/>
        <charset val="238"/>
      </rPr>
      <t xml:space="preserve">Polročné upratovanie </t>
    </r>
    <r>
      <rPr>
        <sz val="11"/>
        <rFont val="Arial Narrow"/>
        <family val="2"/>
        <charset val="238"/>
      </rPr>
      <t xml:space="preserve">- Cena za polročné čistiace a upratovacie služby za 1 rok v zmysle Tabuľky č. 1 </t>
    </r>
  </si>
  <si>
    <r>
      <rPr>
        <b/>
        <sz val="11"/>
        <color rgb="FF000000"/>
        <rFont val="Arial Narrow"/>
        <family val="2"/>
        <charset val="238"/>
      </rPr>
      <t xml:space="preserve">Mimoriadne upratovanie </t>
    </r>
    <r>
      <rPr>
        <sz val="11"/>
        <color rgb="FF000000"/>
        <rFont val="Arial Narrow"/>
        <family val="2"/>
        <charset val="238"/>
      </rPr>
      <t xml:space="preserve">- Cena za mimoriadne čistiace a upratovacie služby za 1 rok v zmysle Tabuľky č. 2 </t>
    </r>
  </si>
  <si>
    <t>Celková cena za všetky služby za 1 rok (súčet položiek 1 až 5)</t>
  </si>
  <si>
    <r>
      <rPr>
        <b/>
        <sz val="11"/>
        <rFont val="Arial Narrow"/>
        <family val="2"/>
        <charset val="238"/>
      </rPr>
      <t xml:space="preserve">Celková cena za celý predmet zákazky na obdobie 4 rokov v eurách bez DPH
</t>
    </r>
    <r>
      <rPr>
        <sz val="8"/>
        <rFont val="Arial Narrow"/>
        <family val="2"/>
        <charset val="238"/>
      </rPr>
      <t>(hodnoty v riadku č. 6. prenásobené číslom 4)</t>
    </r>
  </si>
  <si>
    <t>• Uchádzač doplní svoje údaje do buniek vyznačených žltou farbou. V stĺpci (D) doplní sadzbu DPH napr. 23 % alebo ak sa jedná o sociálny podnik, tak 5 %.</t>
  </si>
  <si>
    <t xml:space="preserve">Ocenený rozpis ceny predmetu zákazky </t>
  </si>
  <si>
    <t>Sadzba DPH
v %
(C)</t>
  </si>
  <si>
    <r>
      <t>Obojstranné umývanie všetkých okien, vrátane parapetov a rámov okien a umývanie žalúzií (6 047,32 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okennej plochy + 2 735,04m</t>
    </r>
    <r>
      <rPr>
        <vertAlign val="superscript"/>
        <sz val="10"/>
        <color rgb="FF000000"/>
        <rFont val="Arial Narrow"/>
        <family val="2"/>
        <charset val="238"/>
      </rPr>
      <t>2</t>
    </r>
    <r>
      <rPr>
        <sz val="10"/>
        <color rgb="FF000000"/>
        <rFont val="Arial Narrow"/>
        <family val="2"/>
        <charset val="238"/>
      </rPr>
      <t xml:space="preserve"> plochy žalúzií)</t>
    </r>
  </si>
  <si>
    <t>Upratovanie skladov zahŕňajúce:
- obojstranné umývanie okien, vrátane parapetov a mreží;</t>
  </si>
  <si>
    <t>Požadovaný počet v m²
(B)</t>
  </si>
  <si>
    <t>Sadzba DPH 
v %
(D)</t>
  </si>
  <si>
    <t xml:space="preserve"> Názov položky v zmysle Opisu predmetu zákazky
(Mimoriadných čistiacich a upratovacich  služieb)</t>
  </si>
  <si>
    <r>
      <rPr>
        <b/>
        <sz val="10"/>
        <color rgb="FF000000"/>
        <rFont val="Arial Narrow"/>
        <family val="2"/>
        <charset val="238"/>
      </rPr>
      <t xml:space="preserve">Cena za mimoriadne čistiace a upratovacie služby v zmysle Opisu predmetu zákazky
</t>
    </r>
    <r>
      <rPr>
        <i/>
        <sz val="10"/>
        <color rgb="FF000000"/>
        <rFont val="Arial Narrow"/>
        <family val="2"/>
        <charset val="238"/>
      </rPr>
      <t>Vysávanie silne znečistených kobercov</t>
    </r>
  </si>
  <si>
    <r>
      <rPr>
        <b/>
        <sz val="10"/>
        <color rgb="FF000000"/>
        <rFont val="Arial Narrow"/>
        <family val="2"/>
        <charset val="238"/>
      </rPr>
      <t xml:space="preserve">Cena za mimoriadne čistiace a upratovacie služby v zmysle Opisu predmetu zákazky
</t>
    </r>
    <r>
      <rPr>
        <i/>
        <sz val="10"/>
        <color rgb="FF000000"/>
        <rFont val="Arial Narrow"/>
        <family val="2"/>
        <charset val="238"/>
      </rPr>
      <t>Umývanie podláh z dlažieb, laminátových, PVC a linoleových podláh, liatych betónových podláh, vrátane čistenia od chemických prípravkov a lepidiel</t>
    </r>
  </si>
  <si>
    <r>
      <t xml:space="preserve">Cena za mimoriadne čistiace a upratovacie služby v zmysle Opisu predmetu zákazky
</t>
    </r>
    <r>
      <rPr>
        <i/>
        <sz val="10"/>
        <color rgb="FF000000"/>
        <rFont val="Arial Narrow"/>
        <family val="2"/>
        <charset val="238"/>
      </rPr>
      <t xml:space="preserve">Umývanie okien a iných presklených plôch vrátane čistenia sklenených plôch od farieb a náterov vhodným na to určeným prípravkom; umývanie parapetných dosiek vnútorných aj vonkajších, umývanie okenných rámov, umývanie svetlíkov nad vnútornými dverami </t>
    </r>
  </si>
  <si>
    <r>
      <t xml:space="preserve">Cena za mimoriadne čistiace a upratovacie služby v zmysle Opisu predmetu zákazky
</t>
    </r>
    <r>
      <rPr>
        <i/>
        <sz val="10"/>
        <color rgb="FF000000"/>
        <rFont val="Arial Narrow"/>
        <family val="2"/>
        <charset val="238"/>
      </rPr>
      <t>Čistenie a umývanie nábytku a podláh od prachu, farieb, chemického (deratizácia, dezinsekcia), biologického a iného znečistenia</t>
    </r>
  </si>
  <si>
    <r>
      <t xml:space="preserve">Cena za mimoriadne čistiace a upratovacie služby v zmysle Opisu predmetu zákazky
</t>
    </r>
    <r>
      <rPr>
        <i/>
        <sz val="10"/>
        <color rgb="FF000000"/>
        <rFont val="Arial Narrow"/>
        <family val="2"/>
        <charset val="238"/>
      </rPr>
      <t>zabezpečenie denných ranných upratovacích služieb v prípade mimoriadnej absencie upratovačiek ministerstva -vysávanie, utieranie prachu, vyhadzovanie odpadkov z kancelárií (15 kancelárií),umývanie kuchynky a iné drobné práce v režimových pracoviskách</t>
    </r>
    <r>
      <rPr>
        <b/>
        <sz val="10"/>
        <color rgb="FF000000"/>
        <rFont val="Arial Narrow"/>
        <family val="2"/>
        <charset val="238"/>
      </rPr>
      <t xml:space="preserve"> </t>
    </r>
  </si>
  <si>
    <r>
      <t xml:space="preserve">Cena za mimoriadne čistiace a upratovacie služby v zmysle Opisu predmetu zákazky
</t>
    </r>
    <r>
      <rPr>
        <sz val="10"/>
        <color rgb="FF000000"/>
        <rFont val="Arial Narrow"/>
        <family val="2"/>
        <charset val="238"/>
      </rPr>
      <t xml:space="preserve">upratovanie registratúrneho strediska a planografie       </t>
    </r>
    <r>
      <rPr>
        <b/>
        <sz val="10"/>
        <color rgb="FF000000"/>
        <rFont val="Arial Narrow"/>
        <family val="2"/>
        <charset val="238"/>
      </rPr>
      <t xml:space="preserve">                                                                                             </t>
    </r>
  </si>
  <si>
    <r>
      <t xml:space="preserve">Cena za mimoriadne čistiace a upratovacie služby v zmysle Opisu predmetu zákazky
</t>
    </r>
    <r>
      <rPr>
        <sz val="10"/>
        <color rgb="FF000000"/>
        <rFont val="Arial Narrow"/>
        <family val="2"/>
        <charset val="238"/>
      </rPr>
      <t>upratovanie kuchyne - stropy, obklady, podlaha a sanita</t>
    </r>
  </si>
  <si>
    <r>
      <t xml:space="preserve">cena za mimoriadne čistiace a upratovacie služby v zmysle Opisu predmetu zákazky
</t>
    </r>
    <r>
      <rPr>
        <sz val="10"/>
        <color rgb="FF000000"/>
        <rFont val="Arial Narrow"/>
        <family val="2"/>
        <charset val="238"/>
      </rPr>
      <t>umývanie presklených prístreškov nad vstupom z parkoviska Štefanovičová a nad vstupom na dvor; umývanie vchodových dverí z parkoviska, z parku, z dvora (Štefanovičova), z dvora (Kýčerského)</t>
    </r>
  </si>
  <si>
    <t>• Uchádzač doplní svoje údaje do stĺpca (A) a (D). V stĺpci (C) doplní sadzbu DPH napr. 23 % alebo ak sa jedná o sociálny podnik, tak 5 %.</t>
  </si>
  <si>
    <t>Príloha č.9 súťažných podkladov/príloha č. 5 rámcovej dohody</t>
  </si>
  <si>
    <t>uchádzač doplní údaje z Tabuľky č. 1</t>
  </si>
  <si>
    <t>uchádzač doplní údaje z Tabuľky č. 2</t>
  </si>
  <si>
    <t>P. č.</t>
  </si>
  <si>
    <t xml:space="preserve">Cena v eurách
bez DPH za 1 rok
(B)
</t>
  </si>
  <si>
    <t xml:space="preserve">Cena v eurách
s DPH za 1 rok
(D)
</t>
  </si>
  <si>
    <t>Cena v eurách bez DPH za 1 rok
(C)</t>
  </si>
  <si>
    <t>Cena v eurách
s DPH za 1 rok
(E)</t>
  </si>
  <si>
    <t>Cena spolu za polročné čistiace a upratovacie služby za 1 rok</t>
  </si>
  <si>
    <t>• Uchádzač doplní svoje údaje do stĺpca (A) a (C). V stĺpci (C) doplní sadzbu DPH napr. 23 % alebo ak sa jedná o sociálny podnik tak 5 %.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</si>
</sst>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theme="0" tint="-0.249977111117893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rgb="FF4D5156"/>
      <name val="Arial Narrow"/>
      <family val="2"/>
      <charset val="238"/>
    </font>
    <font>
      <vertAlign val="superscript"/>
      <sz val="10"/>
      <color rgb="FF4D5156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rgb="FF000000"/>
      <name val="Arial Narrow"/>
      <family val="2"/>
      <charset val="238"/>
    </font>
    <font>
      <i/>
      <sz val="8"/>
      <color theme="1"/>
      <name val="Calibri"/>
      <family val="2"/>
      <scheme val="minor"/>
    </font>
    <font>
      <i/>
      <sz val="8"/>
      <color theme="1"/>
      <name val="Arial Narrow"/>
      <family val="2"/>
      <charset val="238"/>
    </font>
    <font>
      <i/>
      <sz val="8"/>
      <color theme="0" tint="-0.249977111117893"/>
      <name val="Arial Narrow"/>
      <family val="2"/>
      <charset val="238"/>
    </font>
    <font>
      <sz val="8"/>
      <color theme="1"/>
      <name val="Arial Narrow"/>
      <family val="2"/>
      <charset val="238"/>
    </font>
    <font>
      <vertAlign val="superscript"/>
      <sz val="10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i/>
      <sz val="8"/>
      <color rgb="FFFF0000"/>
      <name val="Arial Narrow"/>
      <family val="2"/>
      <charset val="238"/>
    </font>
    <font>
      <b/>
      <i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8"/>
      <name val="Arial Narrow"/>
      <family val="2"/>
      <charset val="238"/>
    </font>
    <font>
      <b/>
      <i/>
      <sz val="8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u/>
      <sz val="11"/>
      <name val="Arial Narrow"/>
      <family val="2"/>
      <charset val="238"/>
    </font>
    <font>
      <sz val="11"/>
      <name val="Calibri"/>
      <family val="2"/>
      <scheme val="minor"/>
    </font>
    <font>
      <sz val="8"/>
      <name val="Arial Narrow"/>
      <family val="2"/>
      <charset val="238"/>
    </font>
    <font>
      <b/>
      <i/>
      <u/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top" wrapText="1"/>
    </xf>
    <xf numFmtId="4" fontId="1" fillId="0" borderId="0" xfId="0" applyNumberFormat="1" applyFont="1"/>
    <xf numFmtId="4" fontId="1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top" wrapText="1"/>
    </xf>
    <xf numFmtId="0" fontId="15" fillId="2" borderId="17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0" fontId="20" fillId="0" borderId="0" xfId="0" applyFont="1"/>
    <xf numFmtId="0" fontId="22" fillId="0" borderId="0" xfId="0" applyFont="1"/>
    <xf numFmtId="0" fontId="6" fillId="3" borderId="2" xfId="0" applyFont="1" applyFill="1" applyBorder="1" applyAlignment="1">
      <alignment horizontal="center" vertical="top"/>
    </xf>
    <xf numFmtId="0" fontId="6" fillId="3" borderId="8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5" fillId="2" borderId="18" xfId="0" applyFont="1" applyFill="1" applyBorder="1" applyAlignment="1">
      <alignment horizontal="center" vertical="top" wrapText="1"/>
    </xf>
    <xf numFmtId="4" fontId="25" fillId="4" borderId="30" xfId="0" applyNumberFormat="1" applyFont="1" applyFill="1" applyBorder="1" applyAlignment="1">
      <alignment horizontal="center" vertical="center"/>
    </xf>
    <xf numFmtId="4" fontId="25" fillId="4" borderId="29" xfId="0" applyNumberFormat="1" applyFont="1" applyFill="1" applyBorder="1" applyAlignment="1">
      <alignment horizontal="center" vertical="center"/>
    </xf>
    <xf numFmtId="4" fontId="25" fillId="4" borderId="5" xfId="0" applyNumberFormat="1" applyFont="1" applyFill="1" applyBorder="1" applyAlignment="1">
      <alignment horizontal="center" vertical="center"/>
    </xf>
    <xf numFmtId="4" fontId="1" fillId="3" borderId="29" xfId="0" applyNumberFormat="1" applyFont="1" applyFill="1" applyBorder="1" applyAlignment="1">
      <alignment horizontal="center" vertical="center"/>
    </xf>
    <xf numFmtId="4" fontId="1" fillId="4" borderId="29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25" fillId="3" borderId="6" xfId="0" applyNumberFormat="1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4" fontId="11" fillId="5" borderId="12" xfId="0" applyNumberFormat="1" applyFont="1" applyFill="1" applyBorder="1" applyAlignment="1">
      <alignment horizontal="center" vertical="center"/>
    </xf>
    <xf numFmtId="9" fontId="11" fillId="5" borderId="14" xfId="0" applyNumberFormat="1" applyFont="1" applyFill="1" applyBorder="1" applyAlignment="1">
      <alignment horizontal="center" vertical="center"/>
    </xf>
    <xf numFmtId="9" fontId="25" fillId="5" borderId="29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/>
    </xf>
    <xf numFmtId="9" fontId="1" fillId="5" borderId="12" xfId="0" applyNumberFormat="1" applyFont="1" applyFill="1" applyBorder="1" applyAlignment="1">
      <alignment horizontal="center" vertical="center"/>
    </xf>
    <xf numFmtId="9" fontId="1" fillId="5" borderId="29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3" fillId="0" borderId="0" xfId="0" applyFont="1"/>
    <xf numFmtId="4" fontId="11" fillId="0" borderId="1" xfId="0" applyNumberFormat="1" applyFont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9" fontId="25" fillId="5" borderId="1" xfId="0" applyNumberFormat="1" applyFont="1" applyFill="1" applyBorder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1" xfId="0" applyFont="1" applyBorder="1" applyAlignment="1">
      <alignment vertical="top" wrapText="1"/>
    </xf>
    <xf numFmtId="0" fontId="36" fillId="3" borderId="8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35" fillId="3" borderId="22" xfId="0" applyFont="1" applyFill="1" applyBorder="1" applyAlignment="1">
      <alignment vertical="center" wrapText="1"/>
    </xf>
    <xf numFmtId="0" fontId="38" fillId="3" borderId="25" xfId="0" applyFont="1" applyFill="1" applyBorder="1" applyAlignment="1">
      <alignment vertical="center"/>
    </xf>
    <xf numFmtId="0" fontId="32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vertical="center"/>
    </xf>
    <xf numFmtId="0" fontId="38" fillId="0" borderId="28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/>
    <xf numFmtId="0" fontId="4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6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0" fillId="0" borderId="0" xfId="0" applyFont="1" applyAlignment="1">
      <alignment wrapText="1"/>
    </xf>
    <xf numFmtId="0" fontId="34" fillId="0" borderId="0" xfId="0" applyFont="1"/>
    <xf numFmtId="0" fontId="4" fillId="2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5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wrapText="1"/>
    </xf>
    <xf numFmtId="0" fontId="40" fillId="0" borderId="24" xfId="0" applyFont="1" applyBorder="1" applyAlignment="1">
      <alignment wrapText="1"/>
    </xf>
    <xf numFmtId="0" fontId="34" fillId="0" borderId="24" xfId="0" applyFont="1" applyBorder="1"/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opLeftCell="A6" zoomScaleNormal="100" workbookViewId="0">
      <selection activeCell="D10" sqref="D10:D12"/>
    </sheetView>
  </sheetViews>
  <sheetFormatPr defaultColWidth="8.81640625" defaultRowHeight="14" x14ac:dyDescent="0.3"/>
  <cols>
    <col min="1" max="1" width="4.26953125" style="1" customWidth="1"/>
    <col min="2" max="2" width="49.453125" style="1" customWidth="1"/>
    <col min="3" max="3" width="16.7265625" style="1" customWidth="1"/>
    <col min="4" max="4" width="16.81640625" style="2" customWidth="1"/>
    <col min="5" max="5" width="15.26953125" style="2" customWidth="1"/>
    <col min="6" max="6" width="12.26953125" style="1" customWidth="1"/>
    <col min="7" max="7" width="12.1796875" style="1" customWidth="1"/>
    <col min="8" max="8" width="10.1796875" style="1" bestFit="1" customWidth="1"/>
    <col min="9" max="9" width="14" style="1" customWidth="1"/>
    <col min="10" max="16384" width="8.81640625" style="1"/>
  </cols>
  <sheetData>
    <row r="1" spans="1:7" x14ac:dyDescent="0.3">
      <c r="B1" s="3"/>
      <c r="E1" s="38"/>
      <c r="F1" s="3"/>
      <c r="G1" s="81" t="s">
        <v>45</v>
      </c>
    </row>
    <row r="2" spans="1:7" ht="20" x14ac:dyDescent="0.4">
      <c r="A2" s="90" t="s">
        <v>58</v>
      </c>
      <c r="B2" s="91"/>
      <c r="C2" s="91"/>
      <c r="D2" s="91"/>
      <c r="E2" s="91"/>
      <c r="F2" s="91"/>
      <c r="G2" s="91"/>
    </row>
    <row r="3" spans="1:7" ht="20" x14ac:dyDescent="0.4">
      <c r="A3" s="39"/>
      <c r="B3" s="48"/>
      <c r="C3" s="48" t="s">
        <v>33</v>
      </c>
      <c r="D3" s="40"/>
      <c r="E3" s="40"/>
      <c r="F3" s="40"/>
      <c r="G3" s="40"/>
    </row>
    <row r="4" spans="1:7" x14ac:dyDescent="0.3">
      <c r="B4" s="3"/>
      <c r="F4" s="3"/>
    </row>
    <row r="5" spans="1:7" ht="10.5" customHeight="1" x14ac:dyDescent="0.3">
      <c r="A5" s="5" t="s">
        <v>9</v>
      </c>
      <c r="B5" s="3"/>
    </row>
    <row r="6" spans="1:7" ht="15.5" x14ac:dyDescent="0.3">
      <c r="A6" s="5" t="s">
        <v>10</v>
      </c>
      <c r="B6" s="3"/>
    </row>
    <row r="7" spans="1:7" ht="15.5" x14ac:dyDescent="0.3">
      <c r="A7" s="5" t="s">
        <v>11</v>
      </c>
      <c r="B7" s="3"/>
    </row>
    <row r="8" spans="1:7" ht="12.75" customHeight="1" thickBot="1" x14ac:dyDescent="0.35"/>
    <row r="9" spans="1:7" ht="65.5" customHeight="1" x14ac:dyDescent="0.3">
      <c r="A9" s="44" t="s">
        <v>77</v>
      </c>
      <c r="B9" s="45" t="s">
        <v>6</v>
      </c>
      <c r="C9" s="46" t="s">
        <v>48</v>
      </c>
      <c r="D9" s="46" t="s">
        <v>49</v>
      </c>
      <c r="E9" s="80" t="s">
        <v>47</v>
      </c>
      <c r="F9" s="46" t="s">
        <v>50</v>
      </c>
      <c r="G9" s="47" t="s">
        <v>46</v>
      </c>
    </row>
    <row r="10" spans="1:7" ht="71.5" x14ac:dyDescent="0.3">
      <c r="A10" s="82" t="s">
        <v>1</v>
      </c>
      <c r="B10" s="79" t="s">
        <v>51</v>
      </c>
      <c r="C10" s="61">
        <v>0</v>
      </c>
      <c r="D10" s="6">
        <v>250.5</v>
      </c>
      <c r="E10" s="7">
        <f>ROUND(C10*D10,2)</f>
        <v>0</v>
      </c>
      <c r="F10" s="62">
        <v>0</v>
      </c>
      <c r="G10" s="10">
        <f>ROUND(E10+(E10*F10),2)</f>
        <v>0</v>
      </c>
    </row>
    <row r="11" spans="1:7" ht="43.5" x14ac:dyDescent="0.3">
      <c r="A11" s="82" t="s">
        <v>2</v>
      </c>
      <c r="B11" s="79" t="s">
        <v>43</v>
      </c>
      <c r="C11" s="61">
        <v>0</v>
      </c>
      <c r="D11" s="6">
        <v>52.5</v>
      </c>
      <c r="E11" s="7">
        <f t="shared" ref="E11:E12" si="0">ROUND(C11*D11,2)</f>
        <v>0</v>
      </c>
      <c r="F11" s="62">
        <v>0</v>
      </c>
      <c r="G11" s="10">
        <f t="shared" ref="G11:G16" si="1">ROUND(E11+E11*F11,2)</f>
        <v>0</v>
      </c>
    </row>
    <row r="12" spans="1:7" ht="43.5" x14ac:dyDescent="0.3">
      <c r="A12" s="82" t="s">
        <v>3</v>
      </c>
      <c r="B12" s="4" t="s">
        <v>52</v>
      </c>
      <c r="C12" s="61">
        <v>0</v>
      </c>
      <c r="D12" s="6">
        <v>12</v>
      </c>
      <c r="E12" s="7">
        <f t="shared" si="0"/>
        <v>0</v>
      </c>
      <c r="F12" s="62">
        <v>0</v>
      </c>
      <c r="G12" s="10">
        <f t="shared" si="1"/>
        <v>0</v>
      </c>
    </row>
    <row r="13" spans="1:7" ht="33" customHeight="1" x14ac:dyDescent="0.35">
      <c r="A13" s="82" t="s">
        <v>4</v>
      </c>
      <c r="B13" s="79" t="s">
        <v>53</v>
      </c>
      <c r="C13" s="92" t="s">
        <v>75</v>
      </c>
      <c r="D13" s="93"/>
      <c r="E13" s="61">
        <v>0</v>
      </c>
      <c r="F13" s="62">
        <v>0</v>
      </c>
      <c r="G13" s="10">
        <f t="shared" si="1"/>
        <v>0</v>
      </c>
    </row>
    <row r="14" spans="1:7" ht="28" x14ac:dyDescent="0.35">
      <c r="A14" s="83" t="s">
        <v>5</v>
      </c>
      <c r="B14" s="8" t="s">
        <v>54</v>
      </c>
      <c r="C14" s="92" t="s">
        <v>76</v>
      </c>
      <c r="D14" s="93"/>
      <c r="E14" s="61">
        <v>0</v>
      </c>
      <c r="F14" s="62">
        <v>0</v>
      </c>
      <c r="G14" s="10">
        <f t="shared" si="1"/>
        <v>0</v>
      </c>
    </row>
    <row r="15" spans="1:7" ht="24.75" customHeight="1" thickBot="1" x14ac:dyDescent="0.35">
      <c r="A15" s="83" t="s">
        <v>32</v>
      </c>
      <c r="B15" s="87" t="s">
        <v>55</v>
      </c>
      <c r="C15" s="88"/>
      <c r="D15" s="89"/>
      <c r="E15" s="65">
        <f>SUM(E10:E14)</f>
        <v>0</v>
      </c>
      <c r="F15" s="63">
        <v>0</v>
      </c>
      <c r="G15" s="10">
        <f t="shared" si="1"/>
        <v>0</v>
      </c>
    </row>
    <row r="16" spans="1:7" ht="27.75" customHeight="1" thickBot="1" x14ac:dyDescent="0.35">
      <c r="A16" s="85" t="s">
        <v>56</v>
      </c>
      <c r="B16" s="86"/>
      <c r="C16" s="86"/>
      <c r="D16" s="86"/>
      <c r="E16" s="54">
        <f>ROUND(E15*4,2)</f>
        <v>0</v>
      </c>
      <c r="F16" s="64">
        <v>0</v>
      </c>
      <c r="G16" s="53">
        <f t="shared" si="1"/>
        <v>0</v>
      </c>
    </row>
    <row r="17" spans="1:8" x14ac:dyDescent="0.3">
      <c r="A17" s="74" t="s">
        <v>31</v>
      </c>
      <c r="B17" s="75"/>
      <c r="C17" s="76"/>
      <c r="D17" s="66"/>
      <c r="E17" s="1"/>
    </row>
    <row r="18" spans="1:8" x14ac:dyDescent="0.3">
      <c r="A18" s="77" t="s">
        <v>44</v>
      </c>
      <c r="B18" s="77"/>
      <c r="C18" s="78"/>
      <c r="D18" s="68"/>
      <c r="E18" s="42"/>
      <c r="F18" s="42"/>
      <c r="G18" s="42"/>
    </row>
    <row r="19" spans="1:8" x14ac:dyDescent="0.3">
      <c r="A19" s="77" t="s">
        <v>57</v>
      </c>
      <c r="B19" s="77"/>
      <c r="C19" s="77"/>
      <c r="D19" s="67"/>
      <c r="E19" s="43"/>
      <c r="F19" s="41"/>
      <c r="G19" s="41"/>
    </row>
    <row r="20" spans="1:8" x14ac:dyDescent="0.3">
      <c r="A20" s="77" t="s">
        <v>37</v>
      </c>
      <c r="B20" s="77"/>
      <c r="C20" s="77"/>
      <c r="D20" s="67"/>
      <c r="E20" s="43"/>
      <c r="F20" s="41"/>
      <c r="G20" s="41"/>
    </row>
    <row r="21" spans="1:8" ht="14.5" x14ac:dyDescent="0.35">
      <c r="A21" s="69"/>
      <c r="B21" s="69"/>
      <c r="C21" s="69"/>
      <c r="D21" s="69"/>
      <c r="E21" s="1"/>
    </row>
    <row r="22" spans="1:8" x14ac:dyDescent="0.3">
      <c r="A22" s="2"/>
      <c r="B22" s="2"/>
      <c r="C22" s="2"/>
      <c r="F22" s="70"/>
      <c r="G22" s="70"/>
      <c r="H22" s="70"/>
    </row>
    <row r="23" spans="1:8" ht="11.15" customHeight="1" x14ac:dyDescent="0.3">
      <c r="A23" s="2"/>
      <c r="B23" s="2"/>
      <c r="C23" s="2"/>
      <c r="F23" s="70"/>
      <c r="G23" s="70"/>
      <c r="H23" s="70"/>
    </row>
    <row r="24" spans="1:8" ht="8.5" customHeight="1" x14ac:dyDescent="0.3">
      <c r="A24" s="2"/>
      <c r="B24" s="2"/>
      <c r="C24" s="2"/>
      <c r="F24" s="70"/>
      <c r="G24" s="70"/>
      <c r="H24" s="70"/>
    </row>
    <row r="25" spans="1:8" ht="9.65" customHeight="1" x14ac:dyDescent="0.3">
      <c r="A25" s="2"/>
      <c r="B25" s="2"/>
      <c r="C25" s="2"/>
      <c r="F25" s="70"/>
      <c r="G25" s="70"/>
      <c r="H25" s="70"/>
    </row>
    <row r="26" spans="1:8" ht="10.5" customHeight="1" x14ac:dyDescent="0.3">
      <c r="A26" s="2"/>
      <c r="B26" s="2"/>
      <c r="C26" s="2"/>
      <c r="F26" s="70"/>
      <c r="G26" s="70"/>
      <c r="H26" s="70"/>
    </row>
    <row r="27" spans="1:8" ht="10" customHeight="1" x14ac:dyDescent="0.3">
      <c r="A27" s="2"/>
      <c r="B27" s="2"/>
      <c r="C27" s="2"/>
      <c r="F27" s="70"/>
      <c r="G27" s="70"/>
      <c r="H27" s="70"/>
    </row>
    <row r="28" spans="1:8" ht="7" customHeight="1" x14ac:dyDescent="0.3">
      <c r="A28" s="2"/>
      <c r="B28" s="2"/>
      <c r="C28" s="2"/>
      <c r="F28" s="70"/>
      <c r="G28" s="70"/>
      <c r="H28" s="70"/>
    </row>
    <row r="29" spans="1:8" ht="10.5" customHeight="1" x14ac:dyDescent="0.3">
      <c r="A29" s="2"/>
      <c r="B29" s="2"/>
      <c r="C29" s="2"/>
      <c r="F29" s="70"/>
      <c r="G29" s="70"/>
      <c r="H29" s="70"/>
    </row>
    <row r="30" spans="1:8" ht="11.15" customHeight="1" x14ac:dyDescent="0.3">
      <c r="A30" s="2"/>
      <c r="B30" s="2"/>
      <c r="C30" s="2"/>
      <c r="F30" s="70"/>
      <c r="G30" s="70"/>
      <c r="H30" s="70"/>
    </row>
    <row r="31" spans="1:8" ht="9.65" customHeight="1" x14ac:dyDescent="0.3">
      <c r="A31" s="2"/>
      <c r="B31" s="2"/>
      <c r="C31" s="2"/>
      <c r="F31" s="70"/>
      <c r="G31" s="70"/>
      <c r="H31" s="70"/>
    </row>
    <row r="32" spans="1:8" ht="12" customHeight="1" x14ac:dyDescent="0.3">
      <c r="A32" s="2"/>
      <c r="B32" s="2"/>
      <c r="C32" s="2"/>
      <c r="F32" s="70"/>
      <c r="G32" s="70"/>
      <c r="H32" s="70"/>
    </row>
    <row r="33" spans="1:8" ht="10" customHeight="1" x14ac:dyDescent="0.3">
      <c r="A33" s="2"/>
      <c r="B33" s="2"/>
      <c r="C33" s="2"/>
      <c r="F33" s="70"/>
      <c r="G33" s="70"/>
      <c r="H33" s="70"/>
    </row>
    <row r="34" spans="1:8" ht="9" customHeight="1" x14ac:dyDescent="0.3">
      <c r="A34" s="2"/>
      <c r="B34" s="2"/>
      <c r="C34" s="2"/>
      <c r="F34" s="70"/>
      <c r="G34" s="70"/>
      <c r="H34" s="70"/>
    </row>
    <row r="35" spans="1:8" x14ac:dyDescent="0.3">
      <c r="A35" s="2"/>
      <c r="B35" s="2"/>
      <c r="C35" s="2"/>
      <c r="F35" s="70"/>
      <c r="G35" s="70"/>
      <c r="H35" s="70"/>
    </row>
    <row r="36" spans="1:8" x14ac:dyDescent="0.3">
      <c r="A36" s="2"/>
      <c r="B36" s="2"/>
      <c r="C36" s="2"/>
      <c r="F36" s="70"/>
      <c r="G36" s="70"/>
      <c r="H36" s="70"/>
    </row>
    <row r="37" spans="1:8" x14ac:dyDescent="0.3">
      <c r="A37" s="2"/>
      <c r="B37" s="2"/>
      <c r="C37" s="2"/>
      <c r="F37" s="70"/>
      <c r="G37" s="70"/>
      <c r="H37" s="70"/>
    </row>
    <row r="38" spans="1:8" x14ac:dyDescent="0.3">
      <c r="A38" s="2"/>
      <c r="B38" s="2"/>
      <c r="C38" s="2"/>
      <c r="F38" s="70"/>
      <c r="G38" s="70"/>
      <c r="H38" s="70"/>
    </row>
    <row r="39" spans="1:8" x14ac:dyDescent="0.3">
      <c r="A39" s="2"/>
      <c r="B39" s="2"/>
      <c r="C39" s="2"/>
      <c r="F39" s="70"/>
      <c r="G39" s="70"/>
      <c r="H39" s="70"/>
    </row>
    <row r="40" spans="1:8" x14ac:dyDescent="0.3">
      <c r="A40" s="2"/>
      <c r="B40" s="2"/>
      <c r="C40" s="2"/>
    </row>
    <row r="41" spans="1:8" x14ac:dyDescent="0.3">
      <c r="A41" s="2"/>
      <c r="B41" s="2"/>
      <c r="C41" s="2"/>
    </row>
  </sheetData>
  <mergeCells count="5">
    <mergeCell ref="A16:D16"/>
    <mergeCell ref="B15:D15"/>
    <mergeCell ref="A2:G2"/>
    <mergeCell ref="C13:D13"/>
    <mergeCell ref="C14:D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"/>
  <sheetViews>
    <sheetView tabSelected="1" topLeftCell="A6" zoomScaleNormal="100" workbookViewId="0">
      <selection activeCell="H23" sqref="H23"/>
    </sheetView>
  </sheetViews>
  <sheetFormatPr defaultColWidth="9.1796875" defaultRowHeight="14" x14ac:dyDescent="0.3"/>
  <cols>
    <col min="1" max="1" width="4" style="1" customWidth="1"/>
    <col min="2" max="2" width="50.7265625" style="1" customWidth="1"/>
    <col min="3" max="3" width="8.7265625" style="1" customWidth="1"/>
    <col min="4" max="4" width="13.54296875" style="1" customWidth="1"/>
    <col min="5" max="5" width="9.1796875" style="1" customWidth="1"/>
    <col min="6" max="6" width="13.81640625" style="1" customWidth="1"/>
    <col min="7" max="7" width="13.1796875" style="1" customWidth="1"/>
    <col min="8" max="8" width="11.1796875" style="1" customWidth="1"/>
    <col min="9" max="9" width="12.7265625" style="1" customWidth="1"/>
    <col min="10" max="10" width="13.54296875" style="1" customWidth="1"/>
    <col min="11" max="11" width="17.7265625" style="1" customWidth="1"/>
    <col min="12" max="12" width="18.453125" style="1" customWidth="1"/>
    <col min="13" max="14" width="9.1796875" style="1"/>
    <col min="15" max="15" width="13.81640625" style="1" customWidth="1"/>
    <col min="16" max="16384" width="9.1796875" style="1"/>
  </cols>
  <sheetData>
    <row r="1" spans="1:16" x14ac:dyDescent="0.3">
      <c r="I1" s="84" t="s">
        <v>45</v>
      </c>
    </row>
    <row r="2" spans="1:16" ht="16" thickBot="1" x14ac:dyDescent="0.35">
      <c r="A2" s="5" t="s">
        <v>39</v>
      </c>
    </row>
    <row r="3" spans="1:16" ht="68.150000000000006" customHeight="1" thickBot="1" x14ac:dyDescent="0.35">
      <c r="A3" s="96" t="s">
        <v>34</v>
      </c>
      <c r="B3" s="97"/>
      <c r="C3" s="30" t="s">
        <v>7</v>
      </c>
      <c r="D3" s="31" t="s">
        <v>8</v>
      </c>
      <c r="E3" s="31" t="s">
        <v>40</v>
      </c>
      <c r="F3" s="31" t="s">
        <v>35</v>
      </c>
      <c r="G3" s="31" t="s">
        <v>78</v>
      </c>
      <c r="H3" s="31" t="s">
        <v>59</v>
      </c>
      <c r="I3" s="49" t="s">
        <v>79</v>
      </c>
    </row>
    <row r="4" spans="1:16" ht="41" x14ac:dyDescent="0.3">
      <c r="A4" s="12" t="s">
        <v>13</v>
      </c>
      <c r="B4" s="13" t="s">
        <v>60</v>
      </c>
      <c r="C4" s="14" t="s">
        <v>12</v>
      </c>
      <c r="D4" s="15">
        <v>8782.36</v>
      </c>
      <c r="E4" s="16">
        <v>2</v>
      </c>
      <c r="F4" s="57">
        <v>0</v>
      </c>
      <c r="G4" s="17">
        <f>ROUND(D4*E4*F4,2)</f>
        <v>0</v>
      </c>
      <c r="H4" s="59">
        <v>0</v>
      </c>
      <c r="I4" s="18">
        <f>ROUND(G4+G4*H4,2)</f>
        <v>0</v>
      </c>
      <c r="L4" s="11"/>
      <c r="M4" s="9"/>
      <c r="N4" s="9"/>
      <c r="O4" s="9"/>
      <c r="P4" s="9"/>
    </row>
    <row r="5" spans="1:16" ht="39" x14ac:dyDescent="0.3">
      <c r="A5" s="19" t="s">
        <v>14</v>
      </c>
      <c r="B5" s="20" t="s">
        <v>28</v>
      </c>
      <c r="C5" s="21" t="s">
        <v>12</v>
      </c>
      <c r="D5" s="15">
        <v>1171.17</v>
      </c>
      <c r="E5" s="23">
        <v>2</v>
      </c>
      <c r="F5" s="55">
        <v>0</v>
      </c>
      <c r="G5" s="17">
        <f t="shared" ref="G5:G13" si="0">ROUND(D5*E5*F5,2)</f>
        <v>0</v>
      </c>
      <c r="H5" s="59">
        <v>0</v>
      </c>
      <c r="I5" s="18">
        <f t="shared" ref="I5:I14" si="1">ROUND(G5+G5*H5,2)</f>
        <v>0</v>
      </c>
      <c r="L5" s="9"/>
    </row>
    <row r="6" spans="1:16" ht="39" x14ac:dyDescent="0.3">
      <c r="A6" s="19" t="s">
        <v>15</v>
      </c>
      <c r="B6" s="37" t="s">
        <v>27</v>
      </c>
      <c r="C6" s="21" t="s">
        <v>12</v>
      </c>
      <c r="D6" s="25">
        <v>502.96</v>
      </c>
      <c r="E6" s="23">
        <v>2</v>
      </c>
      <c r="F6" s="55">
        <v>0</v>
      </c>
      <c r="G6" s="17">
        <f t="shared" si="0"/>
        <v>0</v>
      </c>
      <c r="H6" s="59">
        <v>0</v>
      </c>
      <c r="I6" s="18">
        <f t="shared" si="1"/>
        <v>0</v>
      </c>
      <c r="L6" s="9"/>
    </row>
    <row r="7" spans="1:16" x14ac:dyDescent="0.3">
      <c r="A7" s="19" t="s">
        <v>16</v>
      </c>
      <c r="B7" s="20" t="s">
        <v>26</v>
      </c>
      <c r="C7" s="21" t="s">
        <v>0</v>
      </c>
      <c r="D7" s="25">
        <v>18</v>
      </c>
      <c r="E7" s="23">
        <v>2</v>
      </c>
      <c r="F7" s="55">
        <v>0</v>
      </c>
      <c r="G7" s="17">
        <f t="shared" si="0"/>
        <v>0</v>
      </c>
      <c r="H7" s="59">
        <v>0</v>
      </c>
      <c r="I7" s="18">
        <f t="shared" si="1"/>
        <v>0</v>
      </c>
      <c r="L7" s="9"/>
    </row>
    <row r="8" spans="1:16" x14ac:dyDescent="0.3">
      <c r="A8" s="19" t="s">
        <v>17</v>
      </c>
      <c r="B8" s="20" t="s">
        <v>29</v>
      </c>
      <c r="C8" s="21" t="s">
        <v>0</v>
      </c>
      <c r="D8" s="25">
        <v>1400</v>
      </c>
      <c r="E8" s="23">
        <v>2</v>
      </c>
      <c r="F8" s="55">
        <v>0</v>
      </c>
      <c r="G8" s="17">
        <f t="shared" si="0"/>
        <v>0</v>
      </c>
      <c r="H8" s="59">
        <v>0</v>
      </c>
      <c r="I8" s="18">
        <f t="shared" si="1"/>
        <v>0</v>
      </c>
      <c r="L8" s="9"/>
    </row>
    <row r="9" spans="1:16" x14ac:dyDescent="0.3">
      <c r="A9" s="19" t="s">
        <v>18</v>
      </c>
      <c r="B9" s="20" t="s">
        <v>30</v>
      </c>
      <c r="C9" s="21" t="s">
        <v>0</v>
      </c>
      <c r="D9" s="22">
        <v>1162</v>
      </c>
      <c r="E9" s="23">
        <v>2</v>
      </c>
      <c r="F9" s="55">
        <v>0</v>
      </c>
      <c r="G9" s="17">
        <f t="shared" si="0"/>
        <v>0</v>
      </c>
      <c r="H9" s="59">
        <v>0</v>
      </c>
      <c r="I9" s="18">
        <f t="shared" si="1"/>
        <v>0</v>
      </c>
      <c r="L9" s="9"/>
    </row>
    <row r="10" spans="1:16" ht="26" x14ac:dyDescent="0.3">
      <c r="A10" s="19" t="s">
        <v>19</v>
      </c>
      <c r="B10" s="20" t="s">
        <v>25</v>
      </c>
      <c r="C10" s="21" t="s">
        <v>0</v>
      </c>
      <c r="D10" s="22">
        <v>40</v>
      </c>
      <c r="E10" s="23">
        <v>2</v>
      </c>
      <c r="F10" s="55">
        <v>0</v>
      </c>
      <c r="G10" s="17">
        <f t="shared" si="0"/>
        <v>0</v>
      </c>
      <c r="H10" s="59">
        <v>0</v>
      </c>
      <c r="I10" s="18">
        <f t="shared" si="1"/>
        <v>0</v>
      </c>
      <c r="L10" s="9"/>
    </row>
    <row r="11" spans="1:16" ht="33.75" customHeight="1" x14ac:dyDescent="0.3">
      <c r="A11" s="19" t="s">
        <v>20</v>
      </c>
      <c r="B11" s="20" t="s">
        <v>61</v>
      </c>
      <c r="C11" s="21" t="s">
        <v>12</v>
      </c>
      <c r="D11" s="22">
        <v>300</v>
      </c>
      <c r="E11" s="23">
        <v>2</v>
      </c>
      <c r="F11" s="55">
        <v>0</v>
      </c>
      <c r="G11" s="17">
        <f t="shared" si="0"/>
        <v>0</v>
      </c>
      <c r="H11" s="59">
        <v>0</v>
      </c>
      <c r="I11" s="18">
        <f t="shared" si="1"/>
        <v>0</v>
      </c>
      <c r="L11" s="9"/>
    </row>
    <row r="12" spans="1:16" ht="26" x14ac:dyDescent="0.3">
      <c r="A12" s="19" t="s">
        <v>21</v>
      </c>
      <c r="B12" s="20" t="s">
        <v>24</v>
      </c>
      <c r="C12" s="21" t="s">
        <v>12</v>
      </c>
      <c r="D12" s="22">
        <v>644.79999999999995</v>
      </c>
      <c r="E12" s="23">
        <v>2</v>
      </c>
      <c r="F12" s="55">
        <v>0</v>
      </c>
      <c r="G12" s="17">
        <f t="shared" si="0"/>
        <v>0</v>
      </c>
      <c r="H12" s="59">
        <v>0</v>
      </c>
      <c r="I12" s="18">
        <f t="shared" si="1"/>
        <v>0</v>
      </c>
      <c r="L12" s="9"/>
    </row>
    <row r="13" spans="1:16" ht="15.5" thickBot="1" x14ac:dyDescent="0.35">
      <c r="A13" s="19" t="s">
        <v>22</v>
      </c>
      <c r="B13" s="26" t="s">
        <v>23</v>
      </c>
      <c r="C13" s="27" t="s">
        <v>12</v>
      </c>
      <c r="D13" s="28">
        <v>434.78</v>
      </c>
      <c r="E13" s="29">
        <v>2</v>
      </c>
      <c r="F13" s="58">
        <v>0</v>
      </c>
      <c r="G13" s="17">
        <f t="shared" si="0"/>
        <v>0</v>
      </c>
      <c r="H13" s="59">
        <v>0</v>
      </c>
      <c r="I13" s="36">
        <f t="shared" si="1"/>
        <v>0</v>
      </c>
      <c r="L13" s="9"/>
    </row>
    <row r="14" spans="1:16" ht="17.25" customHeight="1" thickBot="1" x14ac:dyDescent="0.35">
      <c r="A14" s="94" t="s">
        <v>82</v>
      </c>
      <c r="B14" s="95"/>
      <c r="C14" s="95"/>
      <c r="D14" s="95"/>
      <c r="E14" s="95"/>
      <c r="F14" s="95"/>
      <c r="G14" s="50">
        <f>SUM(G4:G13)</f>
        <v>0</v>
      </c>
      <c r="H14" s="60">
        <v>0</v>
      </c>
      <c r="I14" s="51">
        <f t="shared" si="1"/>
        <v>0</v>
      </c>
      <c r="L14" s="9"/>
    </row>
    <row r="15" spans="1:16" x14ac:dyDescent="0.3">
      <c r="A15" s="98" t="s">
        <v>31</v>
      </c>
      <c r="B15" s="99"/>
      <c r="C15" s="99"/>
      <c r="D15" s="99"/>
      <c r="E15" s="99"/>
      <c r="F15" s="99"/>
      <c r="G15" s="99"/>
    </row>
    <row r="16" spans="1:16" x14ac:dyDescent="0.3">
      <c r="A16" s="77" t="s">
        <v>44</v>
      </c>
      <c r="B16" s="77"/>
      <c r="C16" s="78"/>
      <c r="D16" s="78"/>
      <c r="E16" s="78"/>
      <c r="F16" s="78"/>
      <c r="G16" s="78"/>
    </row>
    <row r="17" spans="1:7" x14ac:dyDescent="0.3">
      <c r="A17" s="77" t="s">
        <v>83</v>
      </c>
      <c r="B17" s="77"/>
      <c r="C17" s="78"/>
      <c r="D17" s="78"/>
      <c r="E17" s="78"/>
      <c r="F17" s="78"/>
      <c r="G17" s="78"/>
    </row>
    <row r="18" spans="1:7" x14ac:dyDescent="0.3">
      <c r="A18" s="77" t="s">
        <v>38</v>
      </c>
      <c r="B18" s="77"/>
      <c r="C18" s="77"/>
      <c r="D18" s="77"/>
      <c r="E18" s="77"/>
      <c r="F18" s="77"/>
      <c r="G18" s="77"/>
    </row>
    <row r="19" spans="1:7" x14ac:dyDescent="0.3">
      <c r="A19" s="41"/>
      <c r="B19" s="41"/>
      <c r="C19" s="41"/>
      <c r="D19" s="43"/>
      <c r="E19" s="43"/>
      <c r="F19" s="41"/>
      <c r="G19" s="41"/>
    </row>
    <row r="20" spans="1:7" x14ac:dyDescent="0.3">
      <c r="A20" s="41"/>
      <c r="B20" s="41"/>
      <c r="C20" s="41"/>
      <c r="D20" s="43"/>
      <c r="E20" s="43"/>
      <c r="F20" s="41"/>
      <c r="G20" s="41"/>
    </row>
  </sheetData>
  <mergeCells count="3">
    <mergeCell ref="A14:F14"/>
    <mergeCell ref="A3:B3"/>
    <mergeCell ref="A15:G15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topLeftCell="A5" zoomScaleNormal="100" workbookViewId="0">
      <selection activeCell="J4" sqref="J4"/>
    </sheetView>
  </sheetViews>
  <sheetFormatPr defaultRowHeight="14.5" x14ac:dyDescent="0.35"/>
  <cols>
    <col min="1" max="1" width="4.453125" customWidth="1"/>
    <col min="2" max="2" width="40.81640625" customWidth="1"/>
    <col min="3" max="3" width="9.453125" customWidth="1"/>
    <col min="4" max="4" width="15.1796875" customWidth="1"/>
    <col min="5" max="5" width="11" customWidth="1"/>
    <col min="6" max="7" width="11.26953125" customWidth="1"/>
  </cols>
  <sheetData>
    <row r="1" spans="1:7" x14ac:dyDescent="0.35">
      <c r="G1" s="81" t="s">
        <v>74</v>
      </c>
    </row>
    <row r="2" spans="1:7" ht="18" customHeight="1" thickBot="1" x14ac:dyDescent="0.4">
      <c r="A2" s="3" t="s">
        <v>41</v>
      </c>
      <c r="B2" s="3"/>
      <c r="C2" s="1"/>
      <c r="D2" s="1"/>
      <c r="E2" s="1"/>
      <c r="F2" s="1"/>
      <c r="G2" s="1"/>
    </row>
    <row r="3" spans="1:7" ht="56" customHeight="1" x14ac:dyDescent="0.35">
      <c r="A3" s="102" t="s">
        <v>64</v>
      </c>
      <c r="B3" s="103"/>
      <c r="C3" s="34" t="s">
        <v>36</v>
      </c>
      <c r="D3" s="34" t="s">
        <v>62</v>
      </c>
      <c r="E3" s="34" t="s">
        <v>80</v>
      </c>
      <c r="F3" s="34" t="s">
        <v>63</v>
      </c>
      <c r="G3" s="35" t="s">
        <v>81</v>
      </c>
    </row>
    <row r="4" spans="1:7" ht="39" x14ac:dyDescent="0.35">
      <c r="A4" s="19" t="s">
        <v>13</v>
      </c>
      <c r="B4" s="32" t="s">
        <v>65</v>
      </c>
      <c r="C4" s="55">
        <v>0</v>
      </c>
      <c r="D4" s="25">
        <v>6500</v>
      </c>
      <c r="E4" s="71">
        <f>ROUND(C4*D4,2)</f>
        <v>0</v>
      </c>
      <c r="F4" s="72">
        <v>0</v>
      </c>
      <c r="G4" s="24">
        <f>ROUND(E4+E4*F4,2)</f>
        <v>0</v>
      </c>
    </row>
    <row r="5" spans="1:7" ht="65" x14ac:dyDescent="0.35">
      <c r="A5" s="19" t="s">
        <v>14</v>
      </c>
      <c r="B5" s="32" t="s">
        <v>66</v>
      </c>
      <c r="C5" s="55">
        <v>0</v>
      </c>
      <c r="D5" s="25">
        <v>3000</v>
      </c>
      <c r="E5" s="71">
        <f t="shared" ref="E5:E11" si="0">ROUND(C5*D5,2)</f>
        <v>0</v>
      </c>
      <c r="F5" s="72">
        <v>0</v>
      </c>
      <c r="G5" s="24">
        <f t="shared" ref="G5:G12" si="1">ROUND(E5+E5*F5,2)</f>
        <v>0</v>
      </c>
    </row>
    <row r="6" spans="1:7" ht="91" x14ac:dyDescent="0.35">
      <c r="A6" s="19" t="s">
        <v>15</v>
      </c>
      <c r="B6" s="33" t="s">
        <v>67</v>
      </c>
      <c r="C6" s="55">
        <v>0</v>
      </c>
      <c r="D6" s="25">
        <v>3500</v>
      </c>
      <c r="E6" s="71">
        <f t="shared" si="0"/>
        <v>0</v>
      </c>
      <c r="F6" s="72">
        <v>0</v>
      </c>
      <c r="G6" s="24">
        <f t="shared" si="1"/>
        <v>0</v>
      </c>
    </row>
    <row r="7" spans="1:7" ht="65" x14ac:dyDescent="0.35">
      <c r="A7" s="19" t="s">
        <v>16</v>
      </c>
      <c r="B7" s="33" t="s">
        <v>68</v>
      </c>
      <c r="C7" s="55">
        <v>0</v>
      </c>
      <c r="D7" s="25">
        <v>3000</v>
      </c>
      <c r="E7" s="71">
        <f t="shared" si="0"/>
        <v>0</v>
      </c>
      <c r="F7" s="72">
        <v>0</v>
      </c>
      <c r="G7" s="24">
        <f t="shared" si="1"/>
        <v>0</v>
      </c>
    </row>
    <row r="8" spans="1:7" ht="91" x14ac:dyDescent="0.35">
      <c r="A8" s="19" t="s">
        <v>17</v>
      </c>
      <c r="B8" s="33" t="s">
        <v>69</v>
      </c>
      <c r="C8" s="55">
        <v>0</v>
      </c>
      <c r="D8" s="25">
        <v>1500</v>
      </c>
      <c r="E8" s="71">
        <f t="shared" si="0"/>
        <v>0</v>
      </c>
      <c r="F8" s="72">
        <v>0</v>
      </c>
      <c r="G8" s="24">
        <f t="shared" si="1"/>
        <v>0</v>
      </c>
    </row>
    <row r="9" spans="1:7" ht="39" x14ac:dyDescent="0.35">
      <c r="A9" s="19" t="s">
        <v>18</v>
      </c>
      <c r="B9" s="33" t="s">
        <v>70</v>
      </c>
      <c r="C9" s="55">
        <v>0</v>
      </c>
      <c r="D9" s="25">
        <v>650</v>
      </c>
      <c r="E9" s="71">
        <f t="shared" si="0"/>
        <v>0</v>
      </c>
      <c r="F9" s="72">
        <v>0</v>
      </c>
      <c r="G9" s="24">
        <f t="shared" si="1"/>
        <v>0</v>
      </c>
    </row>
    <row r="10" spans="1:7" ht="39" x14ac:dyDescent="0.35">
      <c r="A10" s="19" t="s">
        <v>19</v>
      </c>
      <c r="B10" s="33" t="s">
        <v>71</v>
      </c>
      <c r="C10" s="55">
        <v>0</v>
      </c>
      <c r="D10" s="25">
        <v>150</v>
      </c>
      <c r="E10" s="71">
        <f t="shared" si="0"/>
        <v>0</v>
      </c>
      <c r="F10" s="72">
        <v>0</v>
      </c>
      <c r="G10" s="24">
        <f t="shared" si="1"/>
        <v>0</v>
      </c>
    </row>
    <row r="11" spans="1:7" ht="78" x14ac:dyDescent="0.35">
      <c r="A11" s="19" t="s">
        <v>20</v>
      </c>
      <c r="B11" s="33" t="s">
        <v>72</v>
      </c>
      <c r="C11" s="55">
        <v>0</v>
      </c>
      <c r="D11" s="25">
        <v>27</v>
      </c>
      <c r="E11" s="71">
        <f t="shared" si="0"/>
        <v>0</v>
      </c>
      <c r="F11" s="72">
        <v>0</v>
      </c>
      <c r="G11" s="24">
        <f t="shared" si="1"/>
        <v>0</v>
      </c>
    </row>
    <row r="12" spans="1:7" ht="23.25" customHeight="1" thickBot="1" x14ac:dyDescent="0.4">
      <c r="A12" s="100" t="s">
        <v>42</v>
      </c>
      <c r="B12" s="101"/>
      <c r="C12" s="101"/>
      <c r="D12" s="101"/>
      <c r="E12" s="56">
        <f>SUM(E4:E11)</f>
        <v>0</v>
      </c>
      <c r="F12" s="73">
        <v>0</v>
      </c>
      <c r="G12" s="52">
        <f t="shared" si="1"/>
        <v>0</v>
      </c>
    </row>
    <row r="13" spans="1:7" x14ac:dyDescent="0.35">
      <c r="A13" s="104" t="s">
        <v>31</v>
      </c>
      <c r="B13" s="105"/>
      <c r="C13" s="105"/>
      <c r="D13" s="105"/>
      <c r="E13" s="105"/>
      <c r="F13" s="105"/>
      <c r="G13" s="105"/>
    </row>
    <row r="14" spans="1:7" ht="15" customHeight="1" x14ac:dyDescent="0.35">
      <c r="A14" s="77" t="s">
        <v>44</v>
      </c>
      <c r="B14" s="77"/>
      <c r="C14" s="78"/>
      <c r="D14" s="78"/>
      <c r="E14" s="78"/>
      <c r="F14" s="78"/>
      <c r="G14" s="78"/>
    </row>
    <row r="15" spans="1:7" x14ac:dyDescent="0.35">
      <c r="A15" s="77" t="s">
        <v>73</v>
      </c>
      <c r="B15" s="77"/>
      <c r="C15" s="77"/>
      <c r="D15" s="77"/>
      <c r="E15" s="77"/>
      <c r="F15" s="77"/>
      <c r="G15" s="77"/>
    </row>
    <row r="16" spans="1:7" x14ac:dyDescent="0.35">
      <c r="A16" s="77" t="s">
        <v>37</v>
      </c>
      <c r="B16" s="77"/>
      <c r="C16" s="77"/>
      <c r="D16" s="77"/>
      <c r="E16" s="77"/>
      <c r="F16" s="77"/>
      <c r="G16" s="77"/>
    </row>
    <row r="17" spans="1:7" x14ac:dyDescent="0.35">
      <c r="A17" s="41"/>
      <c r="B17" s="41"/>
      <c r="C17" s="41"/>
      <c r="D17" s="43"/>
      <c r="E17" s="43"/>
      <c r="F17" s="41"/>
      <c r="G17" s="41"/>
    </row>
    <row r="18" spans="1:7" x14ac:dyDescent="0.35">
      <c r="A18" s="41"/>
      <c r="B18" s="41"/>
      <c r="C18" s="41"/>
      <c r="D18" s="43"/>
      <c r="E18" s="43"/>
      <c r="F18" s="41"/>
      <c r="G18" s="41"/>
    </row>
  </sheetData>
  <mergeCells count="3">
    <mergeCell ref="A12:D12"/>
    <mergeCell ref="A3:B3"/>
    <mergeCell ref="A13:G1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Ing. Silvia Uhnáková"/>
    <f:field ref="FSCFOLIO_1_1001_FieldCurrentDate" text="7.4.2025 9:21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Príloha č. 5 Ocenený rozpis ceny" edit="true"/>
    <f:field ref="objname" text="Príloha č. 5 Ocenený rozpis ceny" edit="true"/>
    <f:field ref="objsubject" text="" edit="true"/>
    <f:field ref="objcreatedby" text="Uhnáková, Silvia, Ing."/>
    <f:field ref="objcreatedat" date="2025-04-01T14:08:37" text="1.4.2025 14:08:37"/>
    <f:field ref="objchangedby" text="Stanková, Miriam, Ing."/>
    <f:field ref="objmodifiedat" date="2025-04-04T07:47:50" text="4.4.2025 7:47:50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Súhrnná tabuľka</vt:lpstr>
      <vt:lpstr>Tabuľka č. 1- polročné </vt:lpstr>
      <vt:lpstr>Tabuľka č. 2-mimoriadne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2025-04-14T07:46:28Z</dcterms:modified>
</cp:coreProperties>
</file>