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7520" tabRatio="929"/>
  </bookViews>
  <sheets>
    <sheet name="krycí list" sheetId="14" r:id="rId1"/>
    <sheet name="SO-01 Skladovací jímka" sheetId="16" r:id="rId2"/>
  </sheets>
  <definedNames>
    <definedName name="_xlnm.Print_Area" localSheetId="0">'krycí list'!$A$1:$G$10</definedName>
    <definedName name="_xlnm.Print_Area" localSheetId="1">'SO-01 Skladovací jímka'!$A$1:$G$48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6" l="1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5" i="16"/>
  <c r="G7" i="14"/>
  <c r="G47" i="16"/>
  <c r="G42" i="16"/>
  <c r="G43" i="16"/>
  <c r="G41" i="16"/>
  <c r="G40" i="16"/>
  <c r="G39" i="16"/>
  <c r="G38" i="16"/>
  <c r="G37" i="16"/>
  <c r="G36" i="16"/>
  <c r="G35" i="16"/>
  <c r="G34" i="16"/>
  <c r="G33" i="16"/>
  <c r="G32" i="16"/>
  <c r="G31" i="16"/>
  <c r="G44" i="16" l="1"/>
  <c r="G46" i="16" s="1"/>
  <c r="G6" i="14"/>
  <c r="G48" i="16"/>
  <c r="G8" i="14" s="1"/>
  <c r="G10" i="14" s="1"/>
</calcChain>
</file>

<file path=xl/sharedStrings.xml><?xml version="1.0" encoding="utf-8"?>
<sst xmlns="http://schemas.openxmlformats.org/spreadsheetml/2006/main" count="99" uniqueCount="61">
  <si>
    <t>Investor:</t>
  </si>
  <si>
    <t>Materiál</t>
  </si>
  <si>
    <t>Označení</t>
  </si>
  <si>
    <t>Počet jednotek</t>
  </si>
  <si>
    <t>Jed.</t>
  </si>
  <si>
    <t>dodávka:</t>
  </si>
  <si>
    <t>montáž:</t>
  </si>
  <si>
    <t>Dodávka celkem:</t>
  </si>
  <si>
    <t>Montáž celkem:</t>
  </si>
  <si>
    <t>Cena celkem za technologii:</t>
  </si>
  <si>
    <t xml:space="preserve">Dodávka:  </t>
  </si>
  <si>
    <t>Montáž:</t>
  </si>
  <si>
    <t>Celkem:</t>
  </si>
  <si>
    <t>Cena EUR</t>
  </si>
  <si>
    <t>Cena celkem EUR</t>
  </si>
  <si>
    <t>VÝKAZ VÝMĚR TECHNOLOGIE:</t>
  </si>
  <si>
    <t>Pol'nohospodárske družstvo Okoč - Sokolec</t>
  </si>
  <si>
    <t>SO-01 Skladovací jímka</t>
  </si>
  <si>
    <t>01 VYBAVENÍ ZASTŘEŠENÉ SKLADOVACÍ JÍMKY</t>
  </si>
  <si>
    <r>
      <rPr>
        <b/>
        <sz val="9"/>
        <rFont val="Calibri"/>
        <family val="2"/>
        <charset val="238"/>
        <scheme val="minor"/>
      </rPr>
      <t>Vrtulové míchadlo 19 kW vrtule NEREZ</t>
    </r>
    <r>
      <rPr>
        <sz val="9"/>
        <rFont val="Calibri"/>
        <family val="2"/>
        <charset val="238"/>
        <scheme val="minor"/>
      </rPr>
      <t xml:space="preserve"> - ponorné vrtulové míchadlo s elektomotorem 19 kW, průměr nerezové vrtule 810 mm, rozběh Y/D, 340 ot/min, indikace průsaku </t>
    </r>
    <r>
      <rPr>
        <sz val="9"/>
        <color rgb="FFFF0000"/>
        <rFont val="Calibri"/>
        <family val="2"/>
        <charset val="238"/>
        <scheme val="minor"/>
      </rPr>
      <t>provedení do výbušného prostředí, certifikace ATEX</t>
    </r>
  </si>
  <si>
    <t>ks</t>
  </si>
  <si>
    <r>
      <rPr>
        <b/>
        <sz val="9"/>
        <rFont val="Calibri"/>
        <family val="2"/>
        <charset val="238"/>
        <scheme val="minor"/>
      </rPr>
      <t>Konzola míchadla NEREZ</t>
    </r>
    <r>
      <rPr>
        <sz val="9"/>
        <rFont val="Calibri"/>
        <family val="2"/>
        <charset val="238"/>
        <scheme val="minor"/>
      </rPr>
      <t xml:space="preserve"> - nerezová konzola pro uchcení míchadla na závěsné zařízení</t>
    </r>
  </si>
  <si>
    <r>
      <rPr>
        <b/>
        <sz val="9"/>
        <rFont val="Calibri"/>
        <family val="2"/>
        <charset val="238"/>
        <scheme val="minor"/>
      </rPr>
      <t>Zařízení závěsné pro míchadlo - 9,5 m - NEREZ</t>
    </r>
    <r>
      <rPr>
        <sz val="9"/>
        <rFont val="Calibri"/>
        <family val="2"/>
        <charset val="238"/>
        <scheme val="minor"/>
      </rPr>
      <t xml:space="preserve"> - Závěsné zařízení pro míchadlo s nerezovým navijákem na stěně jímky, nerezové lanko, umožňuje vertikální posun a horizontální natočení míchadla. Sloup 100x100x4 mm v nerezovém provedení - délka 9,5 m</t>
    </r>
  </si>
  <si>
    <r>
      <rPr>
        <b/>
        <sz val="9"/>
        <rFont val="Calibri"/>
        <family val="2"/>
        <charset val="238"/>
        <scheme val="minor"/>
      </rPr>
      <t>Plošina na jímku 800x1000</t>
    </r>
    <r>
      <rPr>
        <sz val="9"/>
        <rFont val="Calibri"/>
        <family val="2"/>
        <charset val="238"/>
        <scheme val="minor"/>
      </rPr>
      <t xml:space="preserve"> - žárově zinkovaná obslužná plošina 800 x 1000 mm se závěsem na stěnu jímky z boku, dvě podpěry, samozavírací bezpečnostní branka</t>
    </r>
  </si>
  <si>
    <r>
      <rPr>
        <b/>
        <sz val="9"/>
        <rFont val="Calibri"/>
        <family val="2"/>
        <charset val="238"/>
        <scheme val="minor"/>
      </rPr>
      <t>Plošina na jímku 800x2000</t>
    </r>
    <r>
      <rPr>
        <sz val="9"/>
        <rFont val="Calibri"/>
        <family val="2"/>
        <charset val="238"/>
        <scheme val="minor"/>
      </rPr>
      <t xml:space="preserve"> - žárově zinkovaná obslužná plošina 800 x 2000 mm se závěsem na stěnu jímky z boku, dvě podpěry, samozavírací bezpečnostní branka</t>
    </r>
  </si>
  <si>
    <r>
      <rPr>
        <b/>
        <sz val="9"/>
        <rFont val="Calibri"/>
        <family val="2"/>
        <charset val="238"/>
        <scheme val="minor"/>
      </rPr>
      <t>Žebřík k plošině</t>
    </r>
    <r>
      <rPr>
        <sz val="9"/>
        <rFont val="Calibri"/>
        <family val="2"/>
        <charset val="238"/>
        <scheme val="minor"/>
      </rPr>
      <t xml:space="preserve"> - žárově zinkovaný ocelový žebřík s ochranným košem a uzamykatelnou mříží - délka 8,1 m</t>
    </r>
  </si>
  <si>
    <r>
      <rPr>
        <b/>
        <sz val="9"/>
        <rFont val="Calibri"/>
        <family val="2"/>
        <charset val="238"/>
        <scheme val="minor"/>
      </rPr>
      <t>Ponorné čerpadlo 13,5 kW</t>
    </r>
    <r>
      <rPr>
        <sz val="9"/>
        <rFont val="Calibri"/>
        <family val="2"/>
        <charset val="238"/>
        <scheme val="minor"/>
      </rPr>
      <t xml:space="preserve"> - ponorné čerpadlo s elektromotorem 13,5 kW, max průtor 74 l/s, max výtlačná výška 23 m, průměr výstupního potrubí DN 100,  indikace průsaku, rozběh Y/D,</t>
    </r>
    <r>
      <rPr>
        <sz val="9"/>
        <color rgb="FFFF0000"/>
        <rFont val="Calibri"/>
        <family val="2"/>
        <charset val="238"/>
        <scheme val="minor"/>
      </rPr>
      <t xml:space="preserve"> provedení do výbušného prostředí, certifikace ATEX</t>
    </r>
  </si>
  <si>
    <r>
      <rPr>
        <b/>
        <sz val="9"/>
        <rFont val="Calibri"/>
        <family val="2"/>
        <charset val="238"/>
        <scheme val="minor"/>
      </rPr>
      <t>Koleno samoup.100/8 m - NEREZ vedení čerpadla</t>
    </r>
    <r>
      <rPr>
        <sz val="9"/>
        <rFont val="Calibri"/>
        <family val="2"/>
        <charset val="238"/>
        <scheme val="minor"/>
      </rPr>
      <t xml:space="preserve"> - koleno se samoupínacím vedením pro čerpadlo s přírubou DN100 umožňující jednoduchou manipulaci s čerpadlem - délka 8 m</t>
    </r>
  </si>
  <si>
    <r>
      <rPr>
        <b/>
        <sz val="9"/>
        <rFont val="Calibri"/>
        <family val="2"/>
        <charset val="238"/>
        <scheme val="minor"/>
      </rPr>
      <t>Jeřábek pro čerpadlo s navijákem</t>
    </r>
    <r>
      <rPr>
        <sz val="9"/>
        <rFont val="Calibri"/>
        <family val="2"/>
        <charset val="238"/>
        <scheme val="minor"/>
      </rPr>
      <t xml:space="preserve"> - otočný naviják pro manipulaci (spouštění a vytahování ) s čerpadlem v jímce. Žárově zinkované provedení, otočný sloup a naviják  NEREZ, rameno 1000 mm</t>
    </r>
  </si>
  <si>
    <r>
      <rPr>
        <b/>
        <sz val="9"/>
        <rFont val="Calibri"/>
        <family val="2"/>
        <charset val="238"/>
        <scheme val="minor"/>
      </rPr>
      <t>Potrubí od samoup. kolena ø108/8000</t>
    </r>
    <r>
      <rPr>
        <sz val="9"/>
        <rFont val="Calibri"/>
        <family val="2"/>
        <charset val="238"/>
        <scheme val="minor"/>
      </rPr>
      <t xml:space="preserve"> - nerezové potrubí pr. 108 mm tl. 2 mm, 1x příruba DN 100, délka 8000 mm </t>
    </r>
  </si>
  <si>
    <r>
      <rPr>
        <b/>
        <sz val="9"/>
        <rFont val="Calibri"/>
        <family val="2"/>
        <charset val="238"/>
        <scheme val="minor"/>
      </rPr>
      <t>Elektrorozvaděč</t>
    </r>
    <r>
      <rPr>
        <sz val="9"/>
        <rFont val="Calibri"/>
        <family val="2"/>
        <charset val="238"/>
        <scheme val="minor"/>
      </rPr>
      <t xml:space="preserve"> - elektrorozvaděč pro ruční ovládaní čerpadla a míchadel, signalizace stavů a poruchy, napájení topného kabelu potrubí, zpracování signálu radarového čidla</t>
    </r>
  </si>
  <si>
    <r>
      <rPr>
        <b/>
        <sz val="9"/>
        <rFont val="Calibri"/>
        <family val="2"/>
        <charset val="238"/>
        <scheme val="minor"/>
      </rPr>
      <t>Držák rozvaděče</t>
    </r>
    <r>
      <rPr>
        <sz val="9"/>
        <rFont val="Calibri"/>
        <family val="2"/>
        <charset val="238"/>
        <scheme val="minor"/>
      </rPr>
      <t xml:space="preserve"> - držák se stříškou 1170 x 2170 v žárově zinkovaném provedení s NEREZOVOU stříškou pro ovládací elektorozvaděč čerpání, včetně montážního materiálu a 4 ks ocelových kotev 15/10 G</t>
    </r>
  </si>
  <si>
    <r>
      <rPr>
        <b/>
        <sz val="9"/>
        <rFont val="Calibri"/>
        <family val="2"/>
        <charset val="238"/>
        <scheme val="minor"/>
      </rPr>
      <t>Radarové čidlo</t>
    </r>
    <r>
      <rPr>
        <sz val="9"/>
        <rFont val="Calibri"/>
        <family val="2"/>
        <charset val="238"/>
        <scheme val="minor"/>
      </rPr>
      <t xml:space="preserve"> - radarové čidlo s dosahem 20 m, včetně displeje</t>
    </r>
  </si>
  <si>
    <r>
      <rPr>
        <b/>
        <sz val="9"/>
        <rFont val="Calibri"/>
        <family val="2"/>
        <charset val="238"/>
        <scheme val="minor"/>
      </rPr>
      <t>Držák čidla</t>
    </r>
    <r>
      <rPr>
        <sz val="9"/>
        <rFont val="Calibri"/>
        <family val="2"/>
        <charset val="238"/>
        <scheme val="minor"/>
      </rPr>
      <t xml:space="preserve"> - držák pro radarového čidla otočný provedení nerez, včetně 4 ks ocelových kotev 15/10 G</t>
    </r>
  </si>
  <si>
    <r>
      <rPr>
        <b/>
        <sz val="9"/>
        <rFont val="Calibri"/>
        <family val="2"/>
        <charset val="238"/>
        <scheme val="minor"/>
      </rPr>
      <t>Kompenzátor pryžový DN150</t>
    </r>
    <r>
      <rPr>
        <sz val="9"/>
        <rFont val="Calibri"/>
        <family val="2"/>
        <charset val="238"/>
        <scheme val="minor"/>
      </rPr>
      <t xml:space="preserve"> - pro kompenzaci potrubí kvůli rozdílnému sedání jímek, délka 130 mm</t>
    </r>
  </si>
  <si>
    <r>
      <rPr>
        <b/>
        <sz val="9"/>
        <rFont val="Calibri"/>
        <family val="2"/>
        <charset val="238"/>
        <scheme val="minor"/>
      </rPr>
      <t>Hradítko DN 150 včetně ovládací páky</t>
    </r>
    <r>
      <rPr>
        <sz val="9"/>
        <rFont val="Calibri"/>
        <family val="2"/>
        <charset val="238"/>
        <scheme val="minor"/>
      </rPr>
      <t xml:space="preserve"> - nožové hradítko DN 150 mezipřírubové, materiál hradítka mosaz, materiál páky ocel žárově zinkovaná </t>
    </r>
  </si>
  <si>
    <r>
      <rPr>
        <b/>
        <sz val="9"/>
        <rFont val="Calibri"/>
        <family val="2"/>
        <charset val="238"/>
        <scheme val="minor"/>
      </rPr>
      <t>Šoupě  DN 150 s pákou</t>
    </r>
    <r>
      <rPr>
        <sz val="9"/>
        <rFont val="Calibri"/>
        <family val="2"/>
        <charset val="238"/>
        <scheme val="minor"/>
      </rPr>
      <t xml:space="preserve"> - mezipřírubové šoupě s nerezovou deskou  </t>
    </r>
  </si>
  <si>
    <r>
      <rPr>
        <b/>
        <sz val="9"/>
        <rFont val="Calibri"/>
        <family val="2"/>
        <charset val="238"/>
        <scheme val="minor"/>
      </rPr>
      <t>Šoupě  DN 150 s kolem</t>
    </r>
    <r>
      <rPr>
        <sz val="9"/>
        <rFont val="Calibri"/>
        <family val="2"/>
        <charset val="238"/>
        <scheme val="minor"/>
      </rPr>
      <t xml:space="preserve"> - mezipřírubové šoupě s nerezovou deskou, prodloužená ovládací tyč  </t>
    </r>
  </si>
  <si>
    <r>
      <rPr>
        <b/>
        <sz val="9"/>
        <rFont val="Calibri"/>
        <family val="2"/>
        <charset val="238"/>
        <scheme val="minor"/>
      </rPr>
      <t>Trojcestný ventil DN 150 s pákou</t>
    </r>
    <r>
      <rPr>
        <sz val="9"/>
        <rFont val="Calibri"/>
        <family val="2"/>
        <charset val="238"/>
        <scheme val="minor"/>
      </rPr>
      <t xml:space="preserve"> - trojcestný litinový ventil s otočnou prodlouženou pákou (1500 mm) žárově zinkovanou </t>
    </r>
  </si>
  <si>
    <r>
      <rPr>
        <b/>
        <sz val="9"/>
        <rFont val="Calibri"/>
        <family val="2"/>
        <charset val="238"/>
        <scheme val="minor"/>
      </rPr>
      <t>Nerezové propojovací potrubí</t>
    </r>
    <r>
      <rPr>
        <sz val="9"/>
        <rFont val="Calibri"/>
        <family val="2"/>
        <charset val="238"/>
        <scheme val="minor"/>
      </rPr>
      <t xml:space="preserve"> - nerezové potrubí pr. 154 mm tl. 2 mm - 33 mb, 4x koleno DN150 NEREZ, 1x redukce 108/154 NEREZ, 12x příruba DN 150 NEREZ k šoupatům a kompenzátorům, 6x držák potrubí NEREZ,   4x příruba DN 150 NEREZ k hradítku, prostup DN 150 NEREZ pro zabetonování do stěny nové jímky</t>
    </r>
  </si>
  <si>
    <t>kpl</t>
  </si>
  <si>
    <r>
      <rPr>
        <b/>
        <sz val="9"/>
        <rFont val="Calibri"/>
        <family val="2"/>
        <charset val="238"/>
        <scheme val="minor"/>
      </rPr>
      <t>Nerezové potrubí v nové armaturní šchatě</t>
    </r>
    <r>
      <rPr>
        <sz val="9"/>
        <rFont val="Calibri"/>
        <family val="2"/>
        <charset val="238"/>
        <scheme val="minor"/>
      </rPr>
      <t xml:space="preserve"> - nerezové potrubí pr. 154 mm tl. 2 mm - 1 mb, 3x příruba DN 150 NEREZ, 3x příruba DN 150 NEREZ k trojcestnému ventilu</t>
    </r>
  </si>
  <si>
    <r>
      <rPr>
        <b/>
        <sz val="9"/>
        <rFont val="Calibri"/>
        <family val="2"/>
        <charset val="238"/>
        <scheme val="minor"/>
      </rPr>
      <t>Nerezové potrubí v nové armaturní šchatě</t>
    </r>
    <r>
      <rPr>
        <sz val="9"/>
        <rFont val="Calibri"/>
        <family val="2"/>
        <charset val="238"/>
        <scheme val="minor"/>
      </rPr>
      <t xml:space="preserve"> - 5x příruba DN 150 NEREZ k šoupatům, 1x X-KUS 154x2,   </t>
    </r>
  </si>
  <si>
    <r>
      <rPr>
        <b/>
        <sz val="9"/>
        <rFont val="Calibri"/>
        <family val="2"/>
        <charset val="238"/>
        <scheme val="minor"/>
      </rPr>
      <t>Tepelná izolace potrubí</t>
    </r>
    <r>
      <rPr>
        <sz val="9"/>
        <rFont val="Calibri"/>
        <family val="2"/>
        <charset val="238"/>
        <scheme val="minor"/>
      </rPr>
      <t xml:space="preserve"> - tepelná izolace potrubí DN 150 tl. 80 mm, oplechování pozinkovaným plechem tl. 0,5 mm + topný kabel</t>
    </r>
  </si>
  <si>
    <t>m</t>
  </si>
  <si>
    <r>
      <rPr>
        <b/>
        <sz val="9"/>
        <rFont val="Calibri"/>
        <family val="2"/>
        <charset val="238"/>
        <scheme val="minor"/>
      </rPr>
      <t>Těsnění prostupu potrubí stěnou</t>
    </r>
    <r>
      <rPr>
        <sz val="9"/>
        <rFont val="Calibri"/>
        <family val="2"/>
        <charset val="238"/>
        <scheme val="minor"/>
      </rPr>
      <t xml:space="preserve"> - segmentové těsnění pro utěsnění nerezového potrubí pr. 154 mm, průměr vývrtu ve stěně 200 mm</t>
    </r>
  </si>
  <si>
    <r>
      <rPr>
        <b/>
        <sz val="9"/>
        <rFont val="Calibri"/>
        <family val="2"/>
        <charset val="238"/>
        <scheme val="minor"/>
      </rPr>
      <t>Montážní materiál</t>
    </r>
    <r>
      <rPr>
        <sz val="9"/>
        <rFont val="Calibri"/>
        <family val="2"/>
        <charset val="238"/>
        <scheme val="minor"/>
      </rPr>
      <t xml:space="preserve"> - těsnění, šrouby, matice, podložky</t>
    </r>
  </si>
  <si>
    <t>přečerpávání kejdy z plechové nádrže</t>
  </si>
  <si>
    <r>
      <rPr>
        <b/>
        <sz val="9"/>
        <rFont val="Calibri"/>
        <family val="2"/>
        <charset val="238"/>
        <scheme val="minor"/>
      </rPr>
      <t>Sloup pr. 159/7000 na patku</t>
    </r>
    <r>
      <rPr>
        <sz val="9"/>
        <rFont val="Calibri"/>
        <family val="2"/>
        <charset val="238"/>
        <scheme val="minor"/>
      </rPr>
      <t xml:space="preserve"> - ocelový sloup pr 159 mm, tl stěny 4,5 mm, výška 7000 mm natíraný 1x základní, 2x vrchní sysntetický barva RAL 8017 s kotevním plechem a 4 ks ocelových kotev 18/25 G</t>
    </r>
  </si>
  <si>
    <r>
      <rPr>
        <b/>
        <sz val="9"/>
        <rFont val="Calibri"/>
        <family val="2"/>
        <charset val="238"/>
        <scheme val="minor"/>
      </rPr>
      <t>Ovládací skříňka čerpadla</t>
    </r>
    <r>
      <rPr>
        <sz val="9"/>
        <rFont val="Calibri"/>
        <family val="2"/>
        <charset val="238"/>
        <scheme val="minor"/>
      </rPr>
      <t xml:space="preserve"> - elektroovládací skříňka pro ruční ovládání čerpadla +  proudový chránič   </t>
    </r>
  </si>
  <si>
    <t>Schody do záchytné vany</t>
  </si>
  <si>
    <t>Přívod elektro k ovládací skříňce</t>
  </si>
  <si>
    <t>Elektro montážní materiál</t>
  </si>
  <si>
    <r>
      <rPr>
        <b/>
        <sz val="9"/>
        <rFont val="Calibri"/>
        <family val="2"/>
        <charset val="238"/>
        <scheme val="minor"/>
      </rPr>
      <t>Suché čerpadlo 13,5 kW</t>
    </r>
    <r>
      <rPr>
        <sz val="9"/>
        <rFont val="Calibri"/>
        <family val="2"/>
        <charset val="238"/>
        <scheme val="minor"/>
      </rPr>
      <t xml:space="preserve"> - čerpadlo s elektromotorem 13,5 kW, max průtor 74 l/s, max výtlačná výška 23 m, průměr vstupního a výstupního potrubí DN 100,  indikace průsaku, rozběh Y/D</t>
    </r>
  </si>
  <si>
    <r>
      <rPr>
        <b/>
        <sz val="9"/>
        <color theme="1"/>
        <rFont val="Calibri"/>
        <family val="2"/>
        <charset val="238"/>
        <scheme val="minor"/>
      </rPr>
      <t>Trojcestný ventil DN 150 s pákou</t>
    </r>
    <r>
      <rPr>
        <sz val="9"/>
        <color theme="1"/>
        <rFont val="Calibri"/>
        <family val="2"/>
        <charset val="238"/>
        <scheme val="minor"/>
      </rPr>
      <t xml:space="preserve"> - trojcestný litinový ventil s otočnou pákovou</t>
    </r>
  </si>
  <si>
    <r>
      <rPr>
        <b/>
        <sz val="9"/>
        <rFont val="Calibri"/>
        <family val="2"/>
        <charset val="238"/>
        <scheme val="minor"/>
      </rPr>
      <t>Sloup pr. 108/3000 na patku</t>
    </r>
    <r>
      <rPr>
        <sz val="9"/>
        <rFont val="Calibri"/>
        <family val="2"/>
        <charset val="238"/>
        <scheme val="minor"/>
      </rPr>
      <t xml:space="preserve"> - ocelový sloup pr 108 mm, tl stěny 4,5 mm, výška 3000 mm natíraný 1x základní, 2x vrchní sysntetický barva RAL 8017 s kotevním plechem a 4 ks ocelových kotev 18/25 G</t>
    </r>
  </si>
  <si>
    <r>
      <rPr>
        <b/>
        <sz val="9"/>
        <rFont val="Calibri"/>
        <family val="2"/>
        <charset val="238"/>
        <scheme val="minor"/>
      </rPr>
      <t>Sloup pr. 159/5500 na patku</t>
    </r>
    <r>
      <rPr>
        <sz val="9"/>
        <rFont val="Calibri"/>
        <family val="2"/>
        <charset val="238"/>
        <scheme val="minor"/>
      </rPr>
      <t xml:space="preserve"> - ocelový sloup pr 159 mm, tl stěny 4,5 mm, výška 5500 mm natíraný 1x základní, 2x vrchní sysntetický barva RAL 8017 s kotevním plechem a 4 ks ocelových kotev 18/25 G</t>
    </r>
  </si>
  <si>
    <r>
      <rPr>
        <b/>
        <sz val="9"/>
        <rFont val="Calibri"/>
        <family val="2"/>
        <charset val="238"/>
        <scheme val="minor"/>
      </rPr>
      <t>Sloup pr. 159/6000 na patku</t>
    </r>
    <r>
      <rPr>
        <sz val="9"/>
        <rFont val="Calibri"/>
        <family val="2"/>
        <charset val="238"/>
        <scheme val="minor"/>
      </rPr>
      <t xml:space="preserve"> - ocelový sloup pr 159 mm, tl stěny 4,5 mm, výška 6000 mm natíraný 1x základní, 2x vrchní sysntetický barva RAL 8017 s kotevním plechem a 4 ks ocelových kotev 18/25 G</t>
    </r>
  </si>
  <si>
    <r>
      <rPr>
        <b/>
        <sz val="9"/>
        <color theme="1"/>
        <rFont val="Calibri"/>
        <family val="2"/>
        <charset val="238"/>
        <scheme val="minor"/>
      </rPr>
      <t>Nerezové propojovací potrubí</t>
    </r>
    <r>
      <rPr>
        <sz val="9"/>
        <color theme="1"/>
        <rFont val="Calibri"/>
        <family val="2"/>
        <charset val="238"/>
        <scheme val="minor"/>
      </rPr>
      <t xml:space="preserve"> - nerezové potrubí pr. 154 mm tl. 2 mm - 30 mb, 6x koleno DN150 NEREZ, 2x držák potrubí NEREZ, 4x držák U100/500 natíraný, nerezové potrubí pr. 108 mm tl. 2 mm - 1 mb, 2x příruba DN100 NEREZ, 1x přiruba DN150 NEREZ, 6x příruba k trojcestnému ventilu NEREZ</t>
    </r>
  </si>
  <si>
    <r>
      <rPr>
        <b/>
        <sz val="9"/>
        <rFont val="Calibri"/>
        <family val="2"/>
        <charset val="238"/>
        <scheme val="minor"/>
      </rPr>
      <t xml:space="preserve">Držák ovládací skříňky </t>
    </r>
    <r>
      <rPr>
        <sz val="9"/>
        <rFont val="Calibri"/>
        <family val="2"/>
        <charset val="238"/>
        <scheme val="minor"/>
      </rPr>
      <t>- držák  600 x 1540 mm v žárově zinkovaném provedení, plechová stříška NEREZ, včetně montážního materiálu a 4 ks ocelových kotev 15/10 G</t>
    </r>
  </si>
  <si>
    <r>
      <rPr>
        <b/>
        <sz val="9"/>
        <rFont val="Calibri"/>
        <family val="2"/>
        <charset val="238"/>
        <scheme val="minor"/>
      </rPr>
      <t>Montážní materiál</t>
    </r>
    <r>
      <rPr>
        <sz val="9"/>
        <rFont val="Calibri"/>
        <family val="2"/>
        <charset val="238"/>
        <scheme val="minor"/>
      </rPr>
      <t xml:space="preserve"> - těsnění, šrouby, matice, podložky, barva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</si>
</sst>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Kč&quot;_-;\-* #,##0.00\ &quot;Kč&quot;_-;_-* &quot;-&quot;??\ &quot;Kč&quot;_-;_-@_-"/>
    <numFmt numFmtId="164" formatCode="#,##0\ &quot;Kč&quot;"/>
    <numFmt numFmtId="165" formatCode="#,##0.0"/>
    <numFmt numFmtId="166" formatCode="0.0"/>
    <numFmt numFmtId="167" formatCode="#,##0.00\ &quot;Kč&quot;"/>
    <numFmt numFmtId="168" formatCode="#,##0.0\ &quot;Kč&quot;"/>
    <numFmt numFmtId="169" formatCode="_-* #,##0.00\ [$€-1]_-;\-* #,##0.00\ [$€-1]_-;_-* &quot;-&quot;??\ [$€-1]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1"/>
      <color rgb="FF00B050"/>
      <name val="Calibri"/>
      <family val="2"/>
      <scheme val="minor"/>
    </font>
    <font>
      <sz val="9"/>
      <name val="Calibri"/>
      <family val="2"/>
      <charset val="238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0" fillId="0" borderId="0"/>
  </cellStyleXfs>
  <cellXfs count="128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Font="1"/>
    <xf numFmtId="0" fontId="3" fillId="0" borderId="0" xfId="0" applyFont="1"/>
    <xf numFmtId="4" fontId="4" fillId="0" borderId="0" xfId="0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/>
    <xf numFmtId="3" fontId="0" fillId="0" borderId="0" xfId="0" applyNumberFormat="1"/>
    <xf numFmtId="0" fontId="0" fillId="0" borderId="0" xfId="0" applyFill="1" applyProtection="1">
      <protection locked="0"/>
    </xf>
    <xf numFmtId="0" fontId="0" fillId="0" borderId="0" xfId="0" applyFill="1" applyProtection="1">
      <protection locked="0" hidden="1"/>
    </xf>
    <xf numFmtId="0" fontId="7" fillId="2" borderId="0" xfId="0" applyFont="1" applyFill="1"/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wrapText="1"/>
    </xf>
    <xf numFmtId="14" fontId="0" fillId="0" borderId="0" xfId="0" applyNumberFormat="1"/>
    <xf numFmtId="0" fontId="8" fillId="0" borderId="1" xfId="0" applyFont="1" applyFill="1" applyBorder="1" applyAlignment="1"/>
    <xf numFmtId="4" fontId="10" fillId="0" borderId="1" xfId="0" applyNumberFormat="1" applyFont="1" applyFill="1" applyBorder="1" applyAlignment="1" applyProtection="1">
      <alignment horizontal="right"/>
    </xf>
    <xf numFmtId="0" fontId="0" fillId="0" borderId="0" xfId="0" applyBorder="1"/>
    <xf numFmtId="4" fontId="11" fillId="3" borderId="0" xfId="0" applyNumberFormat="1" applyFont="1" applyFill="1" applyBorder="1" applyAlignment="1" applyProtection="1"/>
    <xf numFmtId="4" fontId="11" fillId="4" borderId="0" xfId="0" applyNumberFormat="1" applyFont="1" applyFill="1" applyBorder="1" applyAlignment="1" applyProtection="1"/>
    <xf numFmtId="0" fontId="6" fillId="0" borderId="0" xfId="0" applyFont="1" applyFill="1" applyBorder="1"/>
    <xf numFmtId="4" fontId="10" fillId="0" borderId="1" xfId="0" applyNumberFormat="1" applyFont="1" applyFill="1" applyBorder="1" applyAlignment="1" applyProtection="1"/>
    <xf numFmtId="0" fontId="8" fillId="0" borderId="0" xfId="0" applyFont="1" applyFill="1" applyBorder="1"/>
    <xf numFmtId="49" fontId="9" fillId="0" borderId="0" xfId="0" applyNumberFormat="1" applyFont="1" applyFill="1" applyBorder="1" applyAlignment="1" applyProtection="1">
      <alignment wrapText="1"/>
    </xf>
    <xf numFmtId="3" fontId="9" fillId="0" borderId="0" xfId="0" applyNumberFormat="1" applyFont="1" applyFill="1" applyBorder="1" applyAlignment="1" applyProtection="1">
      <alignment wrapText="1"/>
    </xf>
    <xf numFmtId="3" fontId="9" fillId="0" borderId="0" xfId="0" applyNumberFormat="1" applyFont="1" applyFill="1" applyBorder="1" applyAlignment="1" applyProtection="1">
      <alignment horizontal="right"/>
    </xf>
    <xf numFmtId="49" fontId="9" fillId="0" borderId="0" xfId="0" applyNumberFormat="1" applyFont="1" applyFill="1" applyBorder="1" applyAlignment="1" applyProtection="1">
      <alignment horizontal="right"/>
    </xf>
    <xf numFmtId="4" fontId="11" fillId="0" borderId="0" xfId="0" applyNumberFormat="1" applyFont="1" applyFill="1" applyBorder="1" applyAlignment="1" applyProtection="1"/>
    <xf numFmtId="165" fontId="12" fillId="0" borderId="0" xfId="0" applyNumberFormat="1" applyFont="1" applyFill="1" applyBorder="1"/>
    <xf numFmtId="0" fontId="0" fillId="3" borderId="2" xfId="0" applyFill="1" applyBorder="1"/>
    <xf numFmtId="164" fontId="15" fillId="3" borderId="3" xfId="0" applyNumberFormat="1" applyFont="1" applyFill="1" applyBorder="1" applyAlignment="1"/>
    <xf numFmtId="0" fontId="0" fillId="4" borderId="2" xfId="0" applyFill="1" applyBorder="1"/>
    <xf numFmtId="164" fontId="15" fillId="4" borderId="3" xfId="0" applyNumberFormat="1" applyFont="1" applyFill="1" applyBorder="1" applyAlignment="1"/>
    <xf numFmtId="0" fontId="0" fillId="5" borderId="7" xfId="0" applyFill="1" applyBorder="1"/>
    <xf numFmtId="164" fontId="17" fillId="5" borderId="8" xfId="0" applyNumberFormat="1" applyFont="1" applyFill="1" applyBorder="1" applyAlignment="1"/>
    <xf numFmtId="0" fontId="0" fillId="0" borderId="0" xfId="0" applyFill="1"/>
    <xf numFmtId="164" fontId="0" fillId="0" borderId="0" xfId="0" applyNumberFormat="1"/>
    <xf numFmtId="0" fontId="0" fillId="0" borderId="0" xfId="0" applyAlignment="1">
      <alignment vertical="top"/>
    </xf>
    <xf numFmtId="0" fontId="0" fillId="0" borderId="10" xfId="0" applyBorder="1"/>
    <xf numFmtId="0" fontId="0" fillId="0" borderId="10" xfId="0" applyFill="1" applyBorder="1"/>
    <xf numFmtId="0" fontId="16" fillId="5" borderId="3" xfId="0" applyFont="1" applyFill="1" applyBorder="1" applyAlignment="1">
      <alignment horizontal="left"/>
    </xf>
    <xf numFmtId="0" fontId="17" fillId="5" borderId="3" xfId="0" applyFont="1" applyFill="1" applyBorder="1"/>
    <xf numFmtId="164" fontId="17" fillId="5" borderId="3" xfId="0" applyNumberFormat="1" applyFont="1" applyFill="1" applyBorder="1" applyAlignment="1"/>
    <xf numFmtId="4" fontId="0" fillId="0" borderId="0" xfId="0" applyNumberFormat="1"/>
    <xf numFmtId="0" fontId="19" fillId="0" borderId="0" xfId="0" applyFont="1" applyAlignment="1">
      <alignment vertical="center"/>
    </xf>
    <xf numFmtId="0" fontId="15" fillId="0" borderId="0" xfId="0" applyFont="1"/>
    <xf numFmtId="0" fontId="7" fillId="5" borderId="0" xfId="0" applyFont="1" applyFill="1" applyBorder="1" applyAlignment="1">
      <alignment horizontal="left"/>
    </xf>
    <xf numFmtId="0" fontId="0" fillId="5" borderId="0" xfId="0" applyFill="1" applyBorder="1"/>
    <xf numFmtId="164" fontId="15" fillId="5" borderId="0" xfId="0" applyNumberFormat="1" applyFont="1" applyFill="1" applyBorder="1" applyAlignment="1"/>
    <xf numFmtId="3" fontId="10" fillId="0" borderId="1" xfId="0" applyNumberFormat="1" applyFont="1" applyFill="1" applyBorder="1" applyAlignment="1" applyProtection="1">
      <alignment horizontal="right"/>
    </xf>
    <xf numFmtId="49" fontId="10" fillId="0" borderId="1" xfId="0" applyNumberFormat="1" applyFont="1" applyFill="1" applyBorder="1" applyAlignment="1" applyProtection="1"/>
    <xf numFmtId="166" fontId="0" fillId="0" borderId="0" xfId="0" applyNumberFormat="1"/>
    <xf numFmtId="164" fontId="0" fillId="0" borderId="0" xfId="0" applyNumberFormat="1" applyFill="1"/>
    <xf numFmtId="2" fontId="0" fillId="0" borderId="0" xfId="0" applyNumberFormat="1"/>
    <xf numFmtId="0" fontId="0" fillId="0" borderId="0" xfId="0" applyAlignment="1"/>
    <xf numFmtId="0" fontId="22" fillId="0" borderId="0" xfId="0" applyFont="1"/>
    <xf numFmtId="49" fontId="10" fillId="0" borderId="1" xfId="0" applyNumberFormat="1" applyFont="1" applyFill="1" applyBorder="1" applyAlignment="1" applyProtection="1">
      <alignment horizontal="right"/>
    </xf>
    <xf numFmtId="0" fontId="0" fillId="0" borderId="0" xfId="0" applyBorder="1" applyAlignment="1"/>
    <xf numFmtId="0" fontId="20" fillId="0" borderId="0" xfId="0" applyFont="1" applyBorder="1" applyAlignment="1"/>
    <xf numFmtId="0" fontId="20" fillId="0" borderId="0" xfId="0" applyFont="1" applyFill="1" applyBorder="1" applyAlignment="1"/>
    <xf numFmtId="49" fontId="10" fillId="0" borderId="1" xfId="0" applyNumberFormat="1" applyFont="1" applyFill="1" applyBorder="1" applyAlignment="1" applyProtection="1">
      <alignment wrapText="1"/>
    </xf>
    <xf numFmtId="3" fontId="10" fillId="0" borderId="1" xfId="0" applyNumberFormat="1" applyFont="1" applyFill="1" applyBorder="1" applyAlignment="1" applyProtection="1">
      <alignment horizontal="left" vertical="top" wrapText="1"/>
    </xf>
    <xf numFmtId="0" fontId="23" fillId="0" borderId="0" xfId="0" applyFont="1"/>
    <xf numFmtId="167" fontId="0" fillId="0" borderId="0" xfId="0" applyNumberFormat="1"/>
    <xf numFmtId="0" fontId="1" fillId="0" borderId="0" xfId="0" applyFont="1" applyFill="1" applyBorder="1" applyAlignment="1"/>
    <xf numFmtId="0" fontId="21" fillId="0" borderId="0" xfId="0" applyNumberFormat="1" applyFont="1" applyFill="1" applyProtection="1"/>
    <xf numFmtId="0" fontId="24" fillId="0" borderId="11" xfId="0" applyFont="1" applyBorder="1"/>
    <xf numFmtId="0" fontId="25" fillId="3" borderId="0" xfId="0" applyFont="1" applyFill="1" applyBorder="1" applyAlignment="1">
      <alignment horizontal="left"/>
    </xf>
    <xf numFmtId="0" fontId="26" fillId="3" borderId="0" xfId="0" applyFont="1" applyFill="1" applyBorder="1"/>
    <xf numFmtId="164" fontId="27" fillId="3" borderId="0" xfId="0" applyNumberFormat="1" applyFont="1" applyFill="1" applyBorder="1" applyAlignment="1"/>
    <xf numFmtId="0" fontId="25" fillId="4" borderId="0" xfId="0" applyFont="1" applyFill="1" applyBorder="1" applyAlignment="1">
      <alignment horizontal="left"/>
    </xf>
    <xf numFmtId="0" fontId="26" fillId="4" borderId="0" xfId="0" applyFont="1" applyFill="1" applyBorder="1"/>
    <xf numFmtId="164" fontId="27" fillId="4" borderId="0" xfId="0" applyNumberFormat="1" applyFont="1" applyFill="1" applyBorder="1" applyAlignment="1"/>
    <xf numFmtId="0" fontId="29" fillId="6" borderId="12" xfId="0" applyFont="1" applyFill="1" applyBorder="1"/>
    <xf numFmtId="0" fontId="28" fillId="6" borderId="12" xfId="0" applyFont="1" applyFill="1" applyBorder="1"/>
    <xf numFmtId="0" fontId="28" fillId="6" borderId="13" xfId="0" applyFont="1" applyFill="1" applyBorder="1"/>
    <xf numFmtId="44" fontId="0" fillId="0" borderId="0" xfId="0" applyNumberFormat="1" applyAlignment="1"/>
    <xf numFmtId="44" fontId="0" fillId="0" borderId="0" xfId="0" applyNumberFormat="1" applyBorder="1" applyAlignment="1"/>
    <xf numFmtId="44" fontId="0" fillId="0" borderId="0" xfId="0" applyNumberFormat="1"/>
    <xf numFmtId="0" fontId="7" fillId="0" borderId="0" xfId="1" applyFont="1" applyFill="1" applyBorder="1" applyAlignment="1">
      <alignment horizontal="left"/>
    </xf>
    <xf numFmtId="0" fontId="30" fillId="0" borderId="0" xfId="1" applyFill="1" applyBorder="1"/>
    <xf numFmtId="164" fontId="15" fillId="0" borderId="0" xfId="1" applyNumberFormat="1" applyFont="1" applyFill="1" applyBorder="1" applyAlignment="1"/>
    <xf numFmtId="164" fontId="15" fillId="0" borderId="11" xfId="1" applyNumberFormat="1" applyFont="1" applyFill="1" applyBorder="1" applyAlignment="1"/>
    <xf numFmtId="169" fontId="0" fillId="0" borderId="0" xfId="0" applyNumberFormat="1"/>
    <xf numFmtId="169" fontId="23" fillId="0" borderId="0" xfId="0" applyNumberFormat="1" applyFont="1"/>
    <xf numFmtId="168" fontId="0" fillId="0" borderId="0" xfId="0" applyNumberFormat="1" applyFill="1"/>
    <xf numFmtId="169" fontId="15" fillId="3" borderId="4" xfId="0" applyNumberFormat="1" applyFont="1" applyFill="1" applyBorder="1" applyAlignment="1"/>
    <xf numFmtId="169" fontId="15" fillId="4" borderId="4" xfId="0" applyNumberFormat="1" applyFont="1" applyFill="1" applyBorder="1" applyAlignment="1"/>
    <xf numFmtId="169" fontId="0" fillId="0" borderId="0" xfId="0" applyNumberFormat="1" applyFill="1"/>
    <xf numFmtId="169" fontId="17" fillId="5" borderId="9" xfId="0" applyNumberFormat="1" applyFont="1" applyFill="1" applyBorder="1" applyAlignme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69" fontId="27" fillId="3" borderId="11" xfId="0" applyNumberFormat="1" applyFont="1" applyFill="1" applyBorder="1" applyAlignment="1"/>
    <xf numFmtId="169" fontId="27" fillId="4" borderId="11" xfId="0" applyNumberFormat="1" applyFont="1" applyFill="1" applyBorder="1" applyAlignment="1"/>
    <xf numFmtId="169" fontId="15" fillId="5" borderId="11" xfId="0" applyNumberFormat="1" applyFont="1" applyFill="1" applyBorder="1" applyAlignment="1"/>
    <xf numFmtId="169" fontId="17" fillId="5" borderId="4" xfId="0" applyNumberFormat="1" applyFont="1" applyFill="1" applyBorder="1" applyAlignment="1"/>
    <xf numFmtId="167" fontId="0" fillId="0" borderId="0" xfId="0" applyNumberFormat="1" applyFill="1"/>
    <xf numFmtId="0" fontId="13" fillId="0" borderId="1" xfId="0" applyFont="1" applyFill="1" applyBorder="1" applyAlignment="1">
      <alignment vertical="top" wrapText="1"/>
    </xf>
    <xf numFmtId="167" fontId="28" fillId="0" borderId="0" xfId="0" applyNumberFormat="1" applyFont="1" applyFill="1"/>
    <xf numFmtId="0" fontId="34" fillId="0" borderId="1" xfId="0" applyFont="1" applyFill="1" applyBorder="1" applyAlignment="1">
      <alignment vertical="top"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4" fillId="3" borderId="14" xfId="0" applyFont="1" applyFill="1" applyBorder="1" applyAlignment="1"/>
    <xf numFmtId="0" fontId="14" fillId="3" borderId="3" xfId="0" applyFont="1" applyFill="1" applyBorder="1" applyAlignment="1"/>
    <xf numFmtId="0" fontId="14" fillId="3" borderId="4" xfId="0" applyFont="1" applyFill="1" applyBorder="1" applyAlignment="1"/>
    <xf numFmtId="0" fontId="14" fillId="4" borderId="14" xfId="0" applyFont="1" applyFill="1" applyBorder="1" applyAlignment="1"/>
    <xf numFmtId="0" fontId="14" fillId="4" borderId="3" xfId="0" applyFont="1" applyFill="1" applyBorder="1" applyAlignment="1"/>
    <xf numFmtId="0" fontId="14" fillId="4" borderId="4" xfId="0" applyFont="1" applyFill="1" applyBorder="1" applyAlignment="1"/>
    <xf numFmtId="0" fontId="16" fillId="5" borderId="5" xfId="0" applyFont="1" applyFill="1" applyBorder="1" applyAlignment="1"/>
    <xf numFmtId="0" fontId="16" fillId="5" borderId="6" xfId="0" applyFont="1" applyFill="1" applyBorder="1" applyAlignment="1"/>
    <xf numFmtId="3" fontId="10" fillId="0" borderId="1" xfId="0" applyNumberFormat="1" applyFont="1" applyFill="1" applyBorder="1" applyAlignment="1" applyProtection="1">
      <alignment horizontal="center"/>
    </xf>
    <xf numFmtId="49" fontId="10" fillId="0" borderId="1" xfId="0" applyNumberFormat="1" applyFont="1" applyFill="1" applyBorder="1" applyAlignment="1" applyProtection="1">
      <alignment horizont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vertical="center"/>
    </xf>
    <xf numFmtId="2" fontId="12" fillId="3" borderId="0" xfId="0" applyNumberFormat="1" applyFont="1" applyFill="1" applyBorder="1"/>
    <xf numFmtId="4" fontId="12" fillId="4" borderId="0" xfId="0" applyNumberFormat="1" applyFont="1" applyFill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view="pageBreakPreview" zoomScale="85" zoomScaleNormal="80" zoomScaleSheetLayoutView="85" workbookViewId="0">
      <selection activeCell="G10" sqref="G10"/>
    </sheetView>
  </sheetViews>
  <sheetFormatPr defaultRowHeight="15" x14ac:dyDescent="0.25"/>
  <cols>
    <col min="1" max="1" width="0.5703125" customWidth="1"/>
    <col min="2" max="2" width="20" customWidth="1"/>
    <col min="3" max="3" width="22.5703125" customWidth="1"/>
    <col min="4" max="4" width="0.85546875" customWidth="1"/>
    <col min="5" max="5" width="16.28515625" customWidth="1"/>
    <col min="6" max="6" width="6.28515625" customWidth="1"/>
    <col min="7" max="7" width="24.140625" bestFit="1" customWidth="1"/>
    <col min="8" max="8" width="21.140625" customWidth="1"/>
    <col min="9" max="9" width="19.7109375" customWidth="1"/>
    <col min="10" max="10" width="12.5703125" bestFit="1" customWidth="1"/>
    <col min="11" max="12" width="11.5703125" bestFit="1" customWidth="1"/>
    <col min="13" max="13" width="14.28515625" bestFit="1" customWidth="1"/>
    <col min="15" max="15" width="11.5703125" bestFit="1" customWidth="1"/>
    <col min="16" max="16" width="31" customWidth="1"/>
  </cols>
  <sheetData>
    <row r="1" spans="1:10" s="36" customFormat="1" ht="32.25" thickBot="1" x14ac:dyDescent="0.3">
      <c r="A1" s="100" t="s">
        <v>16</v>
      </c>
      <c r="B1" s="101"/>
      <c r="C1" s="101"/>
      <c r="D1" s="101"/>
      <c r="E1" s="101"/>
      <c r="F1" s="101"/>
      <c r="G1" s="102"/>
    </row>
    <row r="2" spans="1:10" ht="15.75" x14ac:dyDescent="0.25">
      <c r="A2" s="106" t="s">
        <v>15</v>
      </c>
      <c r="B2" s="107"/>
      <c r="C2" s="107"/>
      <c r="D2" s="107"/>
      <c r="E2" s="107"/>
      <c r="F2" s="107"/>
      <c r="G2" s="108"/>
    </row>
    <row r="3" spans="1:10" ht="18.75" x14ac:dyDescent="0.25">
      <c r="A3" s="103"/>
      <c r="B3" s="104"/>
      <c r="C3" s="104"/>
      <c r="D3" s="104"/>
      <c r="E3" s="104"/>
      <c r="F3" s="104"/>
      <c r="G3" s="105"/>
    </row>
    <row r="4" spans="1:10" ht="9.9499999999999993" customHeight="1" thickBot="1" x14ac:dyDescent="0.35">
      <c r="A4" s="37"/>
      <c r="C4" s="16"/>
      <c r="D4" s="16"/>
      <c r="E4" s="16"/>
      <c r="F4" s="16"/>
      <c r="G4" s="65"/>
      <c r="H4" s="51"/>
      <c r="J4" s="7"/>
    </row>
    <row r="5" spans="1:10" ht="18.75" x14ac:dyDescent="0.3">
      <c r="A5" s="38"/>
      <c r="B5" s="72" t="s">
        <v>17</v>
      </c>
      <c r="C5" s="73"/>
      <c r="D5" s="73"/>
      <c r="E5" s="73"/>
      <c r="F5" s="73"/>
      <c r="G5" s="74"/>
      <c r="H5" s="51"/>
      <c r="J5" s="7"/>
    </row>
    <row r="6" spans="1:10" x14ac:dyDescent="0.25">
      <c r="A6" s="38"/>
      <c r="B6" s="66" t="s">
        <v>10</v>
      </c>
      <c r="C6" s="67"/>
      <c r="D6" s="67"/>
      <c r="E6" s="67"/>
      <c r="F6" s="68"/>
      <c r="G6" s="92">
        <f>'SO-01 Skladovací jímka'!G46</f>
        <v>0</v>
      </c>
      <c r="H6" s="51"/>
      <c r="J6" s="7"/>
    </row>
    <row r="7" spans="1:10" x14ac:dyDescent="0.25">
      <c r="A7" s="38"/>
      <c r="B7" s="69" t="s">
        <v>11</v>
      </c>
      <c r="C7" s="70"/>
      <c r="D7" s="70"/>
      <c r="E7" s="71"/>
      <c r="F7" s="71"/>
      <c r="G7" s="93">
        <f>'SO-01 Skladovací jímka'!G47</f>
        <v>0</v>
      </c>
      <c r="H7" s="51"/>
      <c r="J7" s="7"/>
    </row>
    <row r="8" spans="1:10" ht="15.75" x14ac:dyDescent="0.25">
      <c r="A8" s="38"/>
      <c r="B8" s="45" t="s">
        <v>12</v>
      </c>
      <c r="C8" s="46"/>
      <c r="D8" s="46"/>
      <c r="E8" s="47"/>
      <c r="F8" s="47"/>
      <c r="G8" s="94">
        <f>'SO-01 Skladovací jímka'!G48</f>
        <v>0</v>
      </c>
      <c r="H8" s="51"/>
      <c r="J8" s="7"/>
    </row>
    <row r="9" spans="1:10" ht="16.5" customHeight="1" thickBot="1" x14ac:dyDescent="0.3">
      <c r="A9" s="38"/>
      <c r="B9" s="78"/>
      <c r="C9" s="79"/>
      <c r="D9" s="79"/>
      <c r="E9" s="80"/>
      <c r="F9" s="80"/>
      <c r="G9" s="81"/>
      <c r="H9" s="51"/>
      <c r="J9" s="7"/>
    </row>
    <row r="10" spans="1:10" ht="24" thickBot="1" x14ac:dyDescent="0.4">
      <c r="A10" s="37"/>
      <c r="B10" s="39" t="s">
        <v>9</v>
      </c>
      <c r="C10" s="40"/>
      <c r="D10" s="40"/>
      <c r="E10" s="41"/>
      <c r="F10" s="41"/>
      <c r="G10" s="95">
        <f>G8</f>
        <v>0</v>
      </c>
      <c r="H10" s="35"/>
      <c r="J10" s="35"/>
    </row>
    <row r="11" spans="1:10" x14ac:dyDescent="0.25">
      <c r="B11" s="43"/>
      <c r="E11" s="42"/>
    </row>
    <row r="12" spans="1:10" ht="15.75" x14ac:dyDescent="0.25">
      <c r="B12" s="89"/>
      <c r="E12" s="42"/>
    </row>
    <row r="13" spans="1:10" x14ac:dyDescent="0.25">
      <c r="B13" s="90"/>
    </row>
    <row r="14" spans="1:10" x14ac:dyDescent="0.25">
      <c r="B14" s="90"/>
    </row>
    <row r="15" spans="1:10" x14ac:dyDescent="0.25">
      <c r="B15" s="90"/>
    </row>
    <row r="16" spans="1:10" x14ac:dyDescent="0.25">
      <c r="B16" s="90"/>
    </row>
    <row r="17" spans="2:2" x14ac:dyDescent="0.25">
      <c r="B17" s="90"/>
    </row>
    <row r="18" spans="2:2" x14ac:dyDescent="0.25">
      <c r="B18" s="90"/>
    </row>
    <row r="19" spans="2:2" x14ac:dyDescent="0.25">
      <c r="B19" s="90"/>
    </row>
    <row r="20" spans="2:2" x14ac:dyDescent="0.25">
      <c r="B20" s="90"/>
    </row>
    <row r="21" spans="2:2" x14ac:dyDescent="0.25">
      <c r="B21" s="90"/>
    </row>
    <row r="23" spans="2:2" ht="18.75" x14ac:dyDescent="0.25">
      <c r="B23" s="91"/>
    </row>
  </sheetData>
  <mergeCells count="3">
    <mergeCell ref="A1:G1"/>
    <mergeCell ref="A3:G3"/>
    <mergeCell ref="A2:G2"/>
  </mergeCells>
  <printOptions horizontalCentered="1"/>
  <pageMargins left="0.70866141732283472" right="0.70866141732283472" top="0.39370078740157483" bottom="0.3937007874015748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view="pageBreakPreview" topLeftCell="A34" zoomScaleNormal="85" zoomScaleSheetLayoutView="100" workbookViewId="0">
      <selection activeCell="D31" sqref="D31:D43"/>
    </sheetView>
  </sheetViews>
  <sheetFormatPr defaultRowHeight="15" x14ac:dyDescent="0.25"/>
  <cols>
    <col min="1" max="1" width="3.85546875" customWidth="1"/>
    <col min="2" max="2" width="16.28515625" customWidth="1"/>
    <col min="3" max="3" width="33.85546875" customWidth="1"/>
    <col min="4" max="4" width="8" customWidth="1"/>
    <col min="5" max="5" width="4.140625" customWidth="1"/>
    <col min="6" max="6" width="14.7109375" customWidth="1"/>
    <col min="7" max="7" width="25.85546875" bestFit="1" customWidth="1"/>
    <col min="8" max="8" width="14.7109375" customWidth="1"/>
    <col min="9" max="9" width="18" customWidth="1"/>
    <col min="10" max="10" width="24.85546875" customWidth="1"/>
    <col min="11" max="11" width="16.140625" bestFit="1" customWidth="1"/>
    <col min="12" max="12" width="14.28515625" bestFit="1" customWidth="1"/>
    <col min="13" max="13" width="15.5703125" style="77" bestFit="1" customWidth="1"/>
    <col min="14" max="14" width="13.140625" bestFit="1" customWidth="1"/>
    <col min="16" max="16" width="10.140625" bestFit="1" customWidth="1"/>
  </cols>
  <sheetData>
    <row r="1" spans="1:20" ht="18.75" x14ac:dyDescent="0.3">
      <c r="A1" s="1"/>
      <c r="B1" s="2" t="s">
        <v>0</v>
      </c>
      <c r="C1" s="3" t="s">
        <v>16</v>
      </c>
      <c r="K1" s="53"/>
      <c r="L1" s="53"/>
      <c r="M1" s="75"/>
      <c r="N1" s="53"/>
      <c r="O1" s="53"/>
      <c r="P1" s="53"/>
      <c r="Q1" s="53"/>
      <c r="R1" s="53"/>
      <c r="S1" s="53"/>
      <c r="T1" s="53"/>
    </row>
    <row r="2" spans="1:20" ht="15.75" x14ac:dyDescent="0.25">
      <c r="C2" s="44" t="s">
        <v>17</v>
      </c>
      <c r="D2" s="4"/>
      <c r="E2" s="4"/>
      <c r="F2" s="5"/>
      <c r="G2" s="6"/>
      <c r="J2" s="16"/>
      <c r="K2" s="63"/>
      <c r="L2" s="56"/>
      <c r="M2" s="76"/>
      <c r="N2" s="56"/>
      <c r="O2" s="56"/>
      <c r="P2" s="57"/>
      <c r="Q2" s="58"/>
      <c r="R2" s="58"/>
      <c r="S2" s="58"/>
      <c r="T2" s="56"/>
    </row>
    <row r="3" spans="1:20" ht="15.75" x14ac:dyDescent="0.25">
      <c r="B3" s="19" t="s">
        <v>18</v>
      </c>
      <c r="C3" s="8"/>
      <c r="D3" s="9"/>
      <c r="E3" s="9"/>
      <c r="F3" s="9"/>
      <c r="G3" s="13"/>
      <c r="H3" s="64"/>
      <c r="I3" s="50"/>
      <c r="J3" s="52"/>
      <c r="K3" s="42"/>
    </row>
    <row r="4" spans="1:20" ht="26.25" x14ac:dyDescent="0.25">
      <c r="A4" s="10"/>
      <c r="B4" s="10" t="s">
        <v>1</v>
      </c>
      <c r="C4" s="10" t="s">
        <v>2</v>
      </c>
      <c r="D4" s="11" t="s">
        <v>3</v>
      </c>
      <c r="E4" s="12" t="s">
        <v>4</v>
      </c>
      <c r="F4" s="12" t="s">
        <v>13</v>
      </c>
      <c r="G4" s="12" t="s">
        <v>14</v>
      </c>
      <c r="H4" s="64"/>
      <c r="I4" s="50"/>
      <c r="J4" s="52"/>
      <c r="K4" s="42"/>
    </row>
    <row r="5" spans="1:20" ht="74.25" customHeight="1" x14ac:dyDescent="0.25">
      <c r="A5" s="14"/>
      <c r="B5" s="59"/>
      <c r="C5" s="60" t="s">
        <v>19</v>
      </c>
      <c r="D5" s="48">
        <v>2</v>
      </c>
      <c r="E5" s="55" t="s">
        <v>20</v>
      </c>
      <c r="F5" s="20">
        <v>0</v>
      </c>
      <c r="G5" s="15">
        <f>D5*F5</f>
        <v>0</v>
      </c>
      <c r="H5" s="34"/>
      <c r="I5" s="50"/>
      <c r="J5" s="52"/>
      <c r="K5" s="42"/>
      <c r="M5" s="82"/>
    </row>
    <row r="6" spans="1:20" ht="28.5" customHeight="1" x14ac:dyDescent="0.25">
      <c r="A6" s="14"/>
      <c r="B6" s="59"/>
      <c r="C6" s="60" t="s">
        <v>21</v>
      </c>
      <c r="D6" s="48">
        <v>2</v>
      </c>
      <c r="E6" s="55" t="s">
        <v>20</v>
      </c>
      <c r="F6" s="20">
        <v>0</v>
      </c>
      <c r="G6" s="15">
        <f t="shared" ref="G6:G29" si="0">D6*F6</f>
        <v>0</v>
      </c>
      <c r="H6" s="34"/>
      <c r="I6" s="50"/>
      <c r="J6" s="52"/>
      <c r="K6" s="42"/>
      <c r="M6" s="82"/>
    </row>
    <row r="7" spans="1:20" ht="75" customHeight="1" x14ac:dyDescent="0.25">
      <c r="A7" s="14"/>
      <c r="B7" s="59"/>
      <c r="C7" s="60" t="s">
        <v>22</v>
      </c>
      <c r="D7" s="48">
        <v>2</v>
      </c>
      <c r="E7" s="55" t="s">
        <v>20</v>
      </c>
      <c r="F7" s="20">
        <v>0</v>
      </c>
      <c r="G7" s="15">
        <f t="shared" si="0"/>
        <v>0</v>
      </c>
      <c r="H7" s="34"/>
      <c r="I7" s="50"/>
      <c r="J7" s="52"/>
      <c r="K7" s="42"/>
      <c r="M7" s="82"/>
    </row>
    <row r="8" spans="1:20" ht="50.25" customHeight="1" x14ac:dyDescent="0.25">
      <c r="A8" s="14"/>
      <c r="B8" s="59"/>
      <c r="C8" s="60" t="s">
        <v>23</v>
      </c>
      <c r="D8" s="48">
        <v>1</v>
      </c>
      <c r="E8" s="55" t="s">
        <v>20</v>
      </c>
      <c r="F8" s="20">
        <v>0</v>
      </c>
      <c r="G8" s="15">
        <f t="shared" si="0"/>
        <v>0</v>
      </c>
      <c r="H8" s="34"/>
      <c r="I8" s="50"/>
      <c r="J8" s="52"/>
      <c r="K8" s="42"/>
      <c r="M8" s="82"/>
    </row>
    <row r="9" spans="1:20" ht="49.5" customHeight="1" x14ac:dyDescent="0.25">
      <c r="A9" s="14"/>
      <c r="B9" s="59"/>
      <c r="C9" s="60" t="s">
        <v>24</v>
      </c>
      <c r="D9" s="48">
        <v>1</v>
      </c>
      <c r="E9" s="55" t="s">
        <v>20</v>
      </c>
      <c r="F9" s="20">
        <v>0</v>
      </c>
      <c r="G9" s="15">
        <f t="shared" si="0"/>
        <v>0</v>
      </c>
      <c r="H9" s="34"/>
      <c r="I9" s="50"/>
      <c r="J9" s="52"/>
      <c r="K9" s="42"/>
      <c r="M9" s="82"/>
    </row>
    <row r="10" spans="1:20" ht="36" x14ac:dyDescent="0.25">
      <c r="A10" s="14"/>
      <c r="B10" s="59"/>
      <c r="C10" s="60" t="s">
        <v>25</v>
      </c>
      <c r="D10" s="48">
        <v>2</v>
      </c>
      <c r="E10" s="55" t="s">
        <v>20</v>
      </c>
      <c r="F10" s="20">
        <v>0</v>
      </c>
      <c r="G10" s="15">
        <f t="shared" si="0"/>
        <v>0</v>
      </c>
      <c r="H10" s="34"/>
      <c r="I10" s="50"/>
      <c r="J10" s="52"/>
      <c r="K10" s="42"/>
      <c r="M10" s="82"/>
    </row>
    <row r="11" spans="1:20" ht="77.25" customHeight="1" x14ac:dyDescent="0.25">
      <c r="A11" s="14"/>
      <c r="B11" s="59"/>
      <c r="C11" s="60" t="s">
        <v>26</v>
      </c>
      <c r="D11" s="48">
        <v>1</v>
      </c>
      <c r="E11" s="55" t="s">
        <v>20</v>
      </c>
      <c r="F11" s="20">
        <v>0</v>
      </c>
      <c r="G11" s="15">
        <f t="shared" si="0"/>
        <v>0</v>
      </c>
      <c r="H11" s="34"/>
      <c r="I11" s="50"/>
      <c r="J11" s="52"/>
      <c r="K11" s="42"/>
      <c r="M11" s="82"/>
    </row>
    <row r="12" spans="1:20" ht="62.25" customHeight="1" x14ac:dyDescent="0.25">
      <c r="A12" s="14"/>
      <c r="B12" s="59"/>
      <c r="C12" s="60" t="s">
        <v>27</v>
      </c>
      <c r="D12" s="48">
        <v>1</v>
      </c>
      <c r="E12" s="55" t="s">
        <v>20</v>
      </c>
      <c r="F12" s="20">
        <v>0</v>
      </c>
      <c r="G12" s="15">
        <f t="shared" si="0"/>
        <v>0</v>
      </c>
      <c r="H12" s="34"/>
      <c r="I12" s="50"/>
      <c r="J12" s="52"/>
      <c r="K12" s="42"/>
      <c r="M12" s="82"/>
    </row>
    <row r="13" spans="1:20" ht="60" x14ac:dyDescent="0.25">
      <c r="A13" s="14"/>
      <c r="B13" s="59"/>
      <c r="C13" s="60" t="s">
        <v>28</v>
      </c>
      <c r="D13" s="48">
        <v>1</v>
      </c>
      <c r="E13" s="55" t="s">
        <v>20</v>
      </c>
      <c r="F13" s="20">
        <v>0</v>
      </c>
      <c r="G13" s="15">
        <f t="shared" si="0"/>
        <v>0</v>
      </c>
      <c r="H13" s="34"/>
      <c r="I13" s="50"/>
      <c r="J13" s="52"/>
      <c r="K13" s="42"/>
      <c r="M13" s="82"/>
    </row>
    <row r="14" spans="1:20" ht="36" x14ac:dyDescent="0.25">
      <c r="A14" s="14"/>
      <c r="B14" s="59"/>
      <c r="C14" s="60" t="s">
        <v>29</v>
      </c>
      <c r="D14" s="48">
        <v>1</v>
      </c>
      <c r="E14" s="55" t="s">
        <v>20</v>
      </c>
      <c r="F14" s="20">
        <v>0</v>
      </c>
      <c r="G14" s="15">
        <f t="shared" si="0"/>
        <v>0</v>
      </c>
      <c r="H14" s="34"/>
      <c r="I14" s="50"/>
      <c r="J14" s="52"/>
      <c r="K14" s="42"/>
      <c r="M14" s="82"/>
    </row>
    <row r="15" spans="1:20" ht="60" customHeight="1" x14ac:dyDescent="0.25">
      <c r="A15" s="14"/>
      <c r="B15" s="59"/>
      <c r="C15" s="60" t="s">
        <v>30</v>
      </c>
      <c r="D15" s="48">
        <v>1</v>
      </c>
      <c r="E15" s="55" t="s">
        <v>20</v>
      </c>
      <c r="F15" s="20">
        <v>0</v>
      </c>
      <c r="G15" s="15">
        <f t="shared" si="0"/>
        <v>0</v>
      </c>
      <c r="H15" s="34"/>
      <c r="I15" s="50"/>
      <c r="J15" s="52"/>
      <c r="K15" s="42"/>
      <c r="M15" s="82"/>
    </row>
    <row r="16" spans="1:20" ht="75" customHeight="1" x14ac:dyDescent="0.25">
      <c r="A16" s="14"/>
      <c r="B16" s="59"/>
      <c r="C16" s="60" t="s">
        <v>31</v>
      </c>
      <c r="D16" s="48">
        <v>1</v>
      </c>
      <c r="E16" s="55" t="s">
        <v>20</v>
      </c>
      <c r="F16" s="20">
        <v>0</v>
      </c>
      <c r="G16" s="15">
        <f t="shared" si="0"/>
        <v>0</v>
      </c>
      <c r="H16" s="34"/>
      <c r="I16" s="50"/>
      <c r="J16" s="52"/>
      <c r="K16" s="42"/>
      <c r="M16" s="82"/>
    </row>
    <row r="17" spans="1:13" ht="24" x14ac:dyDescent="0.25">
      <c r="A17" s="14"/>
      <c r="B17" s="59"/>
      <c r="C17" s="60" t="s">
        <v>32</v>
      </c>
      <c r="D17" s="48">
        <v>1</v>
      </c>
      <c r="E17" s="55" t="s">
        <v>20</v>
      </c>
      <c r="F17" s="20">
        <v>0</v>
      </c>
      <c r="G17" s="15">
        <f t="shared" si="0"/>
        <v>0</v>
      </c>
      <c r="H17" s="34"/>
      <c r="I17" s="50"/>
      <c r="J17" s="52"/>
      <c r="K17" s="42"/>
      <c r="M17" s="82"/>
    </row>
    <row r="18" spans="1:13" ht="36" x14ac:dyDescent="0.25">
      <c r="A18" s="14"/>
      <c r="B18" s="59"/>
      <c r="C18" s="60" t="s">
        <v>33</v>
      </c>
      <c r="D18" s="48">
        <v>1</v>
      </c>
      <c r="E18" s="55" t="s">
        <v>20</v>
      </c>
      <c r="F18" s="20">
        <v>0</v>
      </c>
      <c r="G18" s="15">
        <f t="shared" si="0"/>
        <v>0</v>
      </c>
      <c r="H18" s="34"/>
      <c r="I18" s="50"/>
      <c r="J18" s="52"/>
      <c r="K18" s="42"/>
      <c r="M18" s="82"/>
    </row>
    <row r="19" spans="1:13" ht="36" x14ac:dyDescent="0.25">
      <c r="A19" s="14"/>
      <c r="B19" s="59"/>
      <c r="C19" s="60" t="s">
        <v>34</v>
      </c>
      <c r="D19" s="48">
        <v>2</v>
      </c>
      <c r="E19" s="55" t="s">
        <v>20</v>
      </c>
      <c r="F19" s="20">
        <v>0</v>
      </c>
      <c r="G19" s="15">
        <f t="shared" si="0"/>
        <v>0</v>
      </c>
      <c r="H19" s="34"/>
      <c r="I19" s="50"/>
      <c r="J19" s="52"/>
      <c r="K19" s="42"/>
      <c r="M19" s="82"/>
    </row>
    <row r="20" spans="1:13" ht="48" x14ac:dyDescent="0.25">
      <c r="A20" s="14"/>
      <c r="B20" s="59"/>
      <c r="C20" s="60" t="s">
        <v>35</v>
      </c>
      <c r="D20" s="48">
        <v>2</v>
      </c>
      <c r="E20" s="55" t="s">
        <v>20</v>
      </c>
      <c r="F20" s="20">
        <v>0</v>
      </c>
      <c r="G20" s="15">
        <f t="shared" si="0"/>
        <v>0</v>
      </c>
      <c r="H20" s="34"/>
      <c r="I20" s="50"/>
      <c r="J20" s="52"/>
      <c r="K20" s="42"/>
      <c r="M20" s="82"/>
    </row>
    <row r="21" spans="1:13" ht="24" x14ac:dyDescent="0.25">
      <c r="A21" s="14"/>
      <c r="B21" s="59"/>
      <c r="C21" s="60" t="s">
        <v>36</v>
      </c>
      <c r="D21" s="48">
        <v>2</v>
      </c>
      <c r="E21" s="55" t="s">
        <v>20</v>
      </c>
      <c r="F21" s="20">
        <v>0</v>
      </c>
      <c r="G21" s="15">
        <f t="shared" si="0"/>
        <v>0</v>
      </c>
      <c r="H21" s="34"/>
      <c r="I21" s="50"/>
      <c r="J21" s="52"/>
      <c r="K21" s="42"/>
      <c r="M21" s="82"/>
    </row>
    <row r="22" spans="1:13" ht="27" customHeight="1" x14ac:dyDescent="0.25">
      <c r="A22" s="14"/>
      <c r="B22" s="59"/>
      <c r="C22" s="60" t="s">
        <v>37</v>
      </c>
      <c r="D22" s="48">
        <v>2</v>
      </c>
      <c r="E22" s="55" t="s">
        <v>20</v>
      </c>
      <c r="F22" s="20">
        <v>0</v>
      </c>
      <c r="G22" s="15">
        <f t="shared" si="0"/>
        <v>0</v>
      </c>
      <c r="H22" s="34"/>
      <c r="I22" s="50"/>
      <c r="J22" s="52"/>
      <c r="K22" s="42"/>
      <c r="M22" s="82"/>
    </row>
    <row r="23" spans="1:13" ht="38.25" customHeight="1" x14ac:dyDescent="0.25">
      <c r="A23" s="14"/>
      <c r="B23" s="59"/>
      <c r="C23" s="60" t="s">
        <v>38</v>
      </c>
      <c r="D23" s="48">
        <v>1</v>
      </c>
      <c r="E23" s="55" t="s">
        <v>20</v>
      </c>
      <c r="F23" s="20">
        <v>0</v>
      </c>
      <c r="G23" s="15">
        <f t="shared" si="0"/>
        <v>0</v>
      </c>
      <c r="H23" s="34"/>
      <c r="I23" s="50"/>
      <c r="J23" s="52"/>
      <c r="K23" s="42"/>
      <c r="M23" s="82"/>
    </row>
    <row r="24" spans="1:13" ht="100.5" customHeight="1" x14ac:dyDescent="0.25">
      <c r="A24" s="14"/>
      <c r="B24" s="59"/>
      <c r="C24" s="60" t="s">
        <v>39</v>
      </c>
      <c r="D24" s="48">
        <v>1</v>
      </c>
      <c r="E24" s="55" t="s">
        <v>40</v>
      </c>
      <c r="F24" s="20">
        <v>0</v>
      </c>
      <c r="G24" s="15">
        <f t="shared" si="0"/>
        <v>0</v>
      </c>
      <c r="H24" s="34"/>
      <c r="I24" s="50"/>
      <c r="J24" s="52"/>
      <c r="K24" s="42"/>
      <c r="M24" s="82"/>
    </row>
    <row r="25" spans="1:13" ht="51.75" customHeight="1" x14ac:dyDescent="0.25">
      <c r="A25" s="14"/>
      <c r="B25" s="59"/>
      <c r="C25" s="60" t="s">
        <v>41</v>
      </c>
      <c r="D25" s="48">
        <v>1</v>
      </c>
      <c r="E25" s="55" t="s">
        <v>40</v>
      </c>
      <c r="F25" s="20">
        <v>0</v>
      </c>
      <c r="G25" s="15">
        <f t="shared" si="0"/>
        <v>0</v>
      </c>
      <c r="H25" s="34"/>
      <c r="I25" s="50"/>
      <c r="J25" s="52"/>
      <c r="K25" s="42"/>
      <c r="M25" s="82"/>
    </row>
    <row r="26" spans="1:13" ht="41.25" customHeight="1" x14ac:dyDescent="0.25">
      <c r="A26" s="14"/>
      <c r="B26" s="59"/>
      <c r="C26" s="60" t="s">
        <v>42</v>
      </c>
      <c r="D26" s="48">
        <v>1</v>
      </c>
      <c r="E26" s="55" t="s">
        <v>40</v>
      </c>
      <c r="F26" s="20">
        <v>0</v>
      </c>
      <c r="G26" s="15">
        <f t="shared" si="0"/>
        <v>0</v>
      </c>
      <c r="H26" s="34"/>
      <c r="I26" s="50"/>
      <c r="J26" s="52"/>
      <c r="K26" s="42"/>
      <c r="M26" s="82"/>
    </row>
    <row r="27" spans="1:13" ht="51" customHeight="1" x14ac:dyDescent="0.25">
      <c r="A27" s="14"/>
      <c r="B27" s="59"/>
      <c r="C27" s="60" t="s">
        <v>43</v>
      </c>
      <c r="D27" s="48">
        <v>30</v>
      </c>
      <c r="E27" s="55" t="s">
        <v>44</v>
      </c>
      <c r="F27" s="20">
        <v>0</v>
      </c>
      <c r="G27" s="15">
        <f t="shared" si="0"/>
        <v>0</v>
      </c>
      <c r="H27" s="34"/>
      <c r="I27" s="50"/>
      <c r="J27" s="52"/>
      <c r="K27" s="42"/>
      <c r="M27" s="82"/>
    </row>
    <row r="28" spans="1:13" ht="54.75" customHeight="1" x14ac:dyDescent="0.25">
      <c r="A28" s="14"/>
      <c r="B28" s="59"/>
      <c r="C28" s="60" t="s">
        <v>45</v>
      </c>
      <c r="D28" s="48">
        <v>1</v>
      </c>
      <c r="E28" s="55" t="s">
        <v>20</v>
      </c>
      <c r="F28" s="20">
        <v>0</v>
      </c>
      <c r="G28" s="15">
        <f t="shared" si="0"/>
        <v>0</v>
      </c>
      <c r="H28" s="34"/>
      <c r="I28" s="50"/>
      <c r="J28" s="52"/>
      <c r="K28" s="42"/>
      <c r="M28" s="82"/>
    </row>
    <row r="29" spans="1:13" ht="24" x14ac:dyDescent="0.25">
      <c r="A29" s="14"/>
      <c r="B29" s="59"/>
      <c r="C29" s="60" t="s">
        <v>46</v>
      </c>
      <c r="D29" s="48">
        <v>1</v>
      </c>
      <c r="E29" s="55" t="s">
        <v>40</v>
      </c>
      <c r="F29" s="20">
        <v>0</v>
      </c>
      <c r="G29" s="15">
        <f t="shared" si="0"/>
        <v>0</v>
      </c>
      <c r="H29" s="34"/>
      <c r="I29" s="50"/>
      <c r="J29" s="52"/>
      <c r="K29" s="42"/>
      <c r="M29" s="82"/>
    </row>
    <row r="30" spans="1:13" x14ac:dyDescent="0.25">
      <c r="A30" s="14"/>
      <c r="B30" s="49"/>
      <c r="C30" s="99" t="s">
        <v>47</v>
      </c>
      <c r="D30" s="48"/>
      <c r="E30" s="55"/>
      <c r="F30" s="15"/>
      <c r="G30" s="15"/>
      <c r="H30" s="34"/>
      <c r="I30" s="50"/>
      <c r="J30" s="52"/>
      <c r="K30" s="42"/>
      <c r="L30" s="54"/>
      <c r="M30" s="82"/>
    </row>
    <row r="31" spans="1:13" ht="63" customHeight="1" x14ac:dyDescent="0.25">
      <c r="A31" s="14"/>
      <c r="B31" s="49"/>
      <c r="C31" s="60" t="s">
        <v>53</v>
      </c>
      <c r="D31" s="119">
        <v>1</v>
      </c>
      <c r="E31" s="120" t="s">
        <v>20</v>
      </c>
      <c r="F31" s="121">
        <v>0</v>
      </c>
      <c r="G31" s="125">
        <f t="shared" ref="G31:G40" si="1">D31*F31</f>
        <v>0</v>
      </c>
      <c r="H31" s="34"/>
      <c r="I31" s="50"/>
      <c r="J31" s="52"/>
      <c r="K31" s="42"/>
      <c r="L31" s="54"/>
      <c r="M31" s="82"/>
    </row>
    <row r="32" spans="1:13" ht="36" x14ac:dyDescent="0.25">
      <c r="A32" s="14"/>
      <c r="B32" s="49"/>
      <c r="C32" s="60" t="s">
        <v>54</v>
      </c>
      <c r="D32" s="119">
        <v>2</v>
      </c>
      <c r="E32" s="120" t="s">
        <v>20</v>
      </c>
      <c r="F32" s="121">
        <v>0</v>
      </c>
      <c r="G32" s="125">
        <f t="shared" si="1"/>
        <v>0</v>
      </c>
      <c r="H32" s="34"/>
      <c r="I32" s="50"/>
      <c r="J32" s="52"/>
      <c r="K32" s="42"/>
      <c r="L32" s="54"/>
      <c r="M32" s="82"/>
    </row>
    <row r="33" spans="1:14" ht="60" x14ac:dyDescent="0.25">
      <c r="A33" s="14"/>
      <c r="B33" s="49"/>
      <c r="C33" s="60" t="s">
        <v>55</v>
      </c>
      <c r="D33" s="122">
        <v>1</v>
      </c>
      <c r="E33" s="120" t="s">
        <v>20</v>
      </c>
      <c r="F33" s="121">
        <v>0</v>
      </c>
      <c r="G33" s="125">
        <f t="shared" si="1"/>
        <v>0</v>
      </c>
      <c r="H33" s="34"/>
      <c r="I33" s="50"/>
      <c r="J33" s="52"/>
      <c r="K33" s="42"/>
      <c r="L33" s="54"/>
      <c r="M33" s="82"/>
    </row>
    <row r="34" spans="1:14" ht="60" x14ac:dyDescent="0.25">
      <c r="A34" s="14"/>
      <c r="B34" s="49"/>
      <c r="C34" s="60" t="s">
        <v>56</v>
      </c>
      <c r="D34" s="122">
        <v>1</v>
      </c>
      <c r="E34" s="120" t="s">
        <v>20</v>
      </c>
      <c r="F34" s="121">
        <v>0</v>
      </c>
      <c r="G34" s="125">
        <f t="shared" si="1"/>
        <v>0</v>
      </c>
      <c r="H34" s="34"/>
      <c r="I34" s="50"/>
      <c r="J34" s="52"/>
      <c r="K34" s="42"/>
      <c r="L34" s="54"/>
      <c r="M34" s="82"/>
    </row>
    <row r="35" spans="1:14" ht="60" x14ac:dyDescent="0.25">
      <c r="A35" s="14"/>
      <c r="B35" s="49"/>
      <c r="C35" s="60" t="s">
        <v>57</v>
      </c>
      <c r="D35" s="122">
        <v>1</v>
      </c>
      <c r="E35" s="120" t="s">
        <v>20</v>
      </c>
      <c r="F35" s="121">
        <v>0</v>
      </c>
      <c r="G35" s="125">
        <f t="shared" si="1"/>
        <v>0</v>
      </c>
      <c r="H35" s="34"/>
      <c r="I35" s="50"/>
      <c r="J35" s="52"/>
      <c r="K35" s="42"/>
      <c r="L35" s="54"/>
      <c r="M35" s="82"/>
    </row>
    <row r="36" spans="1:14" ht="60" x14ac:dyDescent="0.25">
      <c r="A36" s="14"/>
      <c r="B36" s="49"/>
      <c r="C36" s="60" t="s">
        <v>48</v>
      </c>
      <c r="D36" s="122">
        <v>1</v>
      </c>
      <c r="E36" s="120" t="s">
        <v>20</v>
      </c>
      <c r="F36" s="121">
        <v>0</v>
      </c>
      <c r="G36" s="125">
        <f t="shared" si="1"/>
        <v>0</v>
      </c>
      <c r="H36" s="34"/>
      <c r="I36" s="50"/>
      <c r="J36" s="52"/>
      <c r="K36" s="42"/>
      <c r="L36" s="54"/>
      <c r="M36" s="82"/>
    </row>
    <row r="37" spans="1:14" ht="96" x14ac:dyDescent="0.25">
      <c r="A37" s="14"/>
      <c r="B37" s="49"/>
      <c r="C37" s="60" t="s">
        <v>58</v>
      </c>
      <c r="D37" s="123">
        <v>1</v>
      </c>
      <c r="E37" s="124" t="s">
        <v>40</v>
      </c>
      <c r="F37" s="121">
        <v>0</v>
      </c>
      <c r="G37" s="125">
        <f t="shared" si="1"/>
        <v>0</v>
      </c>
      <c r="H37" s="34"/>
      <c r="I37" s="50"/>
      <c r="J37" s="52"/>
      <c r="K37" s="42"/>
      <c r="L37" s="54"/>
      <c r="M37" s="82"/>
    </row>
    <row r="38" spans="1:14" ht="36" x14ac:dyDescent="0.25">
      <c r="A38" s="14"/>
      <c r="B38" s="49"/>
      <c r="C38" s="60" t="s">
        <v>49</v>
      </c>
      <c r="D38" s="119">
        <v>1</v>
      </c>
      <c r="E38" s="120" t="s">
        <v>20</v>
      </c>
      <c r="F38" s="121">
        <v>0</v>
      </c>
      <c r="G38" s="125">
        <f t="shared" si="1"/>
        <v>0</v>
      </c>
      <c r="H38" s="34"/>
      <c r="I38" s="50"/>
      <c r="J38" s="52"/>
      <c r="K38" s="42"/>
      <c r="L38" s="54"/>
      <c r="M38" s="82"/>
    </row>
    <row r="39" spans="1:14" ht="60" x14ac:dyDescent="0.25">
      <c r="A39" s="14"/>
      <c r="B39" s="49"/>
      <c r="C39" s="60" t="s">
        <v>59</v>
      </c>
      <c r="D39" s="119">
        <v>1</v>
      </c>
      <c r="E39" s="120" t="s">
        <v>20</v>
      </c>
      <c r="F39" s="121">
        <v>0</v>
      </c>
      <c r="G39" s="125">
        <f t="shared" si="1"/>
        <v>0</v>
      </c>
      <c r="H39" s="34"/>
      <c r="I39" s="50"/>
      <c r="J39" s="52"/>
      <c r="K39" s="42"/>
      <c r="L39" s="54"/>
      <c r="M39" s="82"/>
    </row>
    <row r="40" spans="1:14" ht="24" x14ac:dyDescent="0.25">
      <c r="A40" s="14"/>
      <c r="B40" s="49"/>
      <c r="C40" s="60" t="s">
        <v>60</v>
      </c>
      <c r="D40" s="119">
        <v>1</v>
      </c>
      <c r="E40" s="120" t="s">
        <v>40</v>
      </c>
      <c r="F40" s="121">
        <v>0</v>
      </c>
      <c r="G40" s="125">
        <f t="shared" si="1"/>
        <v>0</v>
      </c>
      <c r="H40" s="34"/>
      <c r="I40" s="50"/>
      <c r="J40" s="52"/>
      <c r="K40" s="42"/>
      <c r="L40" s="54"/>
      <c r="M40" s="82"/>
    </row>
    <row r="41" spans="1:14" x14ac:dyDescent="0.25">
      <c r="A41" s="14"/>
      <c r="B41" s="49"/>
      <c r="C41" s="97" t="s">
        <v>52</v>
      </c>
      <c r="D41" s="117">
        <v>1</v>
      </c>
      <c r="E41" s="118" t="s">
        <v>20</v>
      </c>
      <c r="F41" s="15">
        <v>0</v>
      </c>
      <c r="G41" s="15">
        <f>D41*F41</f>
        <v>0</v>
      </c>
      <c r="H41" s="34"/>
      <c r="I41" s="50"/>
      <c r="J41" s="52"/>
      <c r="K41" s="42"/>
      <c r="L41" s="54"/>
      <c r="M41" s="82"/>
    </row>
    <row r="42" spans="1:14" x14ac:dyDescent="0.25">
      <c r="A42" s="14"/>
      <c r="B42" s="49"/>
      <c r="C42" s="97" t="s">
        <v>51</v>
      </c>
      <c r="D42" s="117">
        <v>1</v>
      </c>
      <c r="E42" s="118" t="s">
        <v>40</v>
      </c>
      <c r="F42" s="15">
        <v>0</v>
      </c>
      <c r="G42" s="15">
        <f t="shared" ref="G42:G43" si="2">D42*F42</f>
        <v>0</v>
      </c>
      <c r="H42" s="34"/>
      <c r="I42" s="50"/>
      <c r="J42" s="52"/>
      <c r="K42" s="42"/>
      <c r="L42" s="54"/>
      <c r="M42" s="82"/>
    </row>
    <row r="43" spans="1:14" x14ac:dyDescent="0.25">
      <c r="A43" s="14"/>
      <c r="B43" s="49"/>
      <c r="C43" s="97" t="s">
        <v>50</v>
      </c>
      <c r="D43" s="117">
        <v>6</v>
      </c>
      <c r="E43" s="118" t="s">
        <v>20</v>
      </c>
      <c r="F43" s="15">
        <v>0</v>
      </c>
      <c r="G43" s="15">
        <f t="shared" si="2"/>
        <v>0</v>
      </c>
      <c r="H43" s="34"/>
      <c r="I43" s="50"/>
      <c r="J43" s="52"/>
      <c r="K43" s="42"/>
      <c r="L43" s="54"/>
      <c r="M43" s="82"/>
    </row>
    <row r="44" spans="1:14" x14ac:dyDescent="0.25">
      <c r="A44" s="16"/>
      <c r="B44" s="16"/>
      <c r="C44" s="16"/>
      <c r="D44" s="16"/>
      <c r="E44" s="16"/>
      <c r="F44" s="17" t="s">
        <v>5</v>
      </c>
      <c r="G44" s="126">
        <f>SUM(G5:G29,G31:G43)</f>
        <v>0</v>
      </c>
      <c r="H44" s="34"/>
      <c r="I44" s="62"/>
      <c r="J44" s="52"/>
      <c r="K44" s="42"/>
    </row>
    <row r="45" spans="1:14" ht="15.75" thickBot="1" x14ac:dyDescent="0.3">
      <c r="A45" s="16"/>
      <c r="B45" s="16"/>
      <c r="C45" s="16"/>
      <c r="D45" s="16"/>
      <c r="E45" s="16"/>
      <c r="F45" s="18" t="s">
        <v>6</v>
      </c>
      <c r="G45" s="127">
        <v>0</v>
      </c>
      <c r="H45" s="34"/>
      <c r="I45" s="62"/>
      <c r="J45" s="96"/>
      <c r="K45" s="42"/>
    </row>
    <row r="46" spans="1:14" ht="16.5" thickBot="1" x14ac:dyDescent="0.3">
      <c r="A46" s="109" t="s">
        <v>7</v>
      </c>
      <c r="B46" s="110"/>
      <c r="C46" s="111"/>
      <c r="D46" s="28"/>
      <c r="E46" s="29"/>
      <c r="F46" s="29"/>
      <c r="G46" s="85">
        <f>G44</f>
        <v>0</v>
      </c>
      <c r="H46" s="84"/>
      <c r="I46" s="7"/>
      <c r="J46" s="82"/>
      <c r="L46" s="7"/>
      <c r="M46" s="83"/>
      <c r="N46" s="61"/>
    </row>
    <row r="47" spans="1:14" ht="16.5" thickBot="1" x14ac:dyDescent="0.3">
      <c r="A47" s="112" t="s">
        <v>8</v>
      </c>
      <c r="B47" s="113"/>
      <c r="C47" s="114"/>
      <c r="D47" s="30"/>
      <c r="E47" s="31"/>
      <c r="F47" s="31"/>
      <c r="G47" s="86">
        <f>G45</f>
        <v>0</v>
      </c>
      <c r="H47" s="87"/>
      <c r="I47" s="82"/>
    </row>
    <row r="48" spans="1:14" ht="24" thickBot="1" x14ac:dyDescent="0.4">
      <c r="A48" s="115" t="s">
        <v>9</v>
      </c>
      <c r="B48" s="116"/>
      <c r="C48" s="116"/>
      <c r="D48" s="32"/>
      <c r="E48" s="33"/>
      <c r="F48" s="33"/>
      <c r="G48" s="88">
        <f>G46+G47</f>
        <v>0</v>
      </c>
      <c r="H48" s="87"/>
      <c r="I48" s="82"/>
      <c r="J48" s="98"/>
    </row>
    <row r="49" spans="1:13" ht="15.75" thickTop="1" x14ac:dyDescent="0.25">
      <c r="A49" s="21"/>
      <c r="B49" s="22"/>
      <c r="C49" s="23"/>
      <c r="D49" s="24"/>
      <c r="E49" s="25"/>
      <c r="F49" s="26"/>
      <c r="G49" s="27"/>
    </row>
    <row r="51" spans="1:13" x14ac:dyDescent="0.25">
      <c r="G51" s="35"/>
      <c r="M51"/>
    </row>
  </sheetData>
  <mergeCells count="3">
    <mergeCell ref="A46:C46"/>
    <mergeCell ref="A47:C47"/>
    <mergeCell ref="A48:C48"/>
  </mergeCells>
  <pageMargins left="0.70866141732283472" right="0.70866141732283472" top="0.78740157480314965" bottom="0.78740157480314965" header="0.31496062992125984" footer="0.31496062992125984"/>
  <pageSetup paperSize="9" scale="81" fitToHeight="0" orientation="portrait" r:id="rId1"/>
  <rowBreaks count="1" manualBreakCount="1">
    <brk id="1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krycí list</vt:lpstr>
      <vt:lpstr>SO-01 Skladovací jímka</vt:lpstr>
      <vt:lpstr>'krycí list'!Oblast_tisku</vt:lpstr>
      <vt:lpstr>'SO-01 Skladovací jímka'!Oblast_tisku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2024-12-16T12:10:59Z</dcterms:modified>
</cp:coreProperties>
</file>