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7" documentId="11_5C72A97C78BA410CDB28C3690FAB4075E7CB563F" xr6:coauthVersionLast="47" xr6:coauthVersionMax="47" xr10:uidLastSave="{05CCEF01-F230-4632-AE60-65F1950AEDED}"/>
  <bookViews>
    <workbookView xWindow="-108" yWindow="-108" windowWidth="23256" windowHeight="12456" tabRatio="929" activeTab="1" xr2:uid="{00000000-000D-0000-FFFF-FFFF00000000}"/>
  </bookViews>
  <sheets>
    <sheet name="krycí list" sheetId="14" r:id="rId1"/>
    <sheet name="SO-01 Skladovací jímka" sheetId="16" r:id="rId2"/>
  </sheets>
  <definedNames>
    <definedName name="_xlnm.Print_Area" localSheetId="0">'krycí list'!$A$1:$G$10</definedName>
    <definedName name="_xlnm.Print_Area" localSheetId="1">'SO-01 Skladovací jímka'!$A$1:$G$48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6" l="1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5" i="16"/>
  <c r="G47" i="16"/>
  <c r="G7" i="14" s="1"/>
  <c r="G42" i="16"/>
  <c r="G43" i="16"/>
  <c r="G41" i="16"/>
  <c r="G40" i="16"/>
  <c r="G39" i="16"/>
  <c r="G38" i="16"/>
  <c r="G37" i="16"/>
  <c r="G36" i="16"/>
  <c r="G35" i="16"/>
  <c r="G34" i="16"/>
  <c r="G33" i="16"/>
  <c r="G32" i="16"/>
  <c r="G31" i="16"/>
  <c r="G44" i="16" l="1"/>
  <c r="G46" i="16" s="1"/>
  <c r="G6" i="14" s="1"/>
  <c r="G48" i="16" l="1"/>
  <c r="G8" i="14" s="1"/>
  <c r="G10" i="14" s="1"/>
</calcChain>
</file>

<file path=xl/sharedStrings.xml><?xml version="1.0" encoding="utf-8"?>
<sst xmlns="http://schemas.openxmlformats.org/spreadsheetml/2006/main" count="99" uniqueCount="61">
  <si>
    <t>Investor:</t>
  </si>
  <si>
    <t>Materiál</t>
  </si>
  <si>
    <t>Označení</t>
  </si>
  <si>
    <t>Počet jednotek</t>
  </si>
  <si>
    <t>Jed.</t>
  </si>
  <si>
    <t>dodávka:</t>
  </si>
  <si>
    <t>montáž:</t>
  </si>
  <si>
    <t>Dodávka celkem:</t>
  </si>
  <si>
    <t>Montáž celkem:</t>
  </si>
  <si>
    <t>Cena celkem za technologii:</t>
  </si>
  <si>
    <t xml:space="preserve">Dodávka:  </t>
  </si>
  <si>
    <t>Montáž:</t>
  </si>
  <si>
    <t>Celkem:</t>
  </si>
  <si>
    <t>Cena EUR</t>
  </si>
  <si>
    <t>Cena celkem EUR</t>
  </si>
  <si>
    <t>VÝKAZ VÝMĚR TECHNOLOGIE:</t>
  </si>
  <si>
    <t>Pol'nohospodárske družstvo Okoč - Sokolec</t>
  </si>
  <si>
    <t>SO-01 Skladovací jímka</t>
  </si>
  <si>
    <t>01 VYBAVENÍ ZASTŘEŠENÉ SKLADOVACÍ JÍMKY</t>
  </si>
  <si>
    <r>
      <rPr>
        <b/>
        <sz val="9"/>
        <rFont val="Calibri"/>
        <family val="2"/>
        <charset val="238"/>
        <scheme val="minor"/>
      </rPr>
      <t>Vrtulové míchadlo 19 kW vrtule NEREZ</t>
    </r>
    <r>
      <rPr>
        <sz val="9"/>
        <rFont val="Calibri"/>
        <family val="2"/>
        <charset val="238"/>
        <scheme val="minor"/>
      </rPr>
      <t xml:space="preserve"> - ponorné vrtulové míchadlo s elektomotorem 19 kW, průměr nerezové vrtule 810 mm, rozběh Y/D, 340 ot/min, indikace průsaku </t>
    </r>
    <r>
      <rPr>
        <sz val="9"/>
        <color rgb="FFFF0000"/>
        <rFont val="Calibri"/>
        <family val="2"/>
        <charset val="238"/>
        <scheme val="minor"/>
      </rPr>
      <t>provedení do výbušného prostředí, certifikace ATEX</t>
    </r>
  </si>
  <si>
    <t>ks</t>
  </si>
  <si>
    <r>
      <rPr>
        <b/>
        <sz val="9"/>
        <rFont val="Calibri"/>
        <family val="2"/>
        <charset val="238"/>
        <scheme val="minor"/>
      </rPr>
      <t>Konzola míchadla NEREZ</t>
    </r>
    <r>
      <rPr>
        <sz val="9"/>
        <rFont val="Calibri"/>
        <family val="2"/>
        <charset val="238"/>
        <scheme val="minor"/>
      </rPr>
      <t xml:space="preserve"> - nerezová konzola pro uchcení míchadla na závěsné zařízení</t>
    </r>
  </si>
  <si>
    <r>
      <rPr>
        <b/>
        <sz val="9"/>
        <rFont val="Calibri"/>
        <family val="2"/>
        <charset val="238"/>
        <scheme val="minor"/>
      </rPr>
      <t>Zařízení závěsné pro míchadlo - 9,5 m - NEREZ</t>
    </r>
    <r>
      <rPr>
        <sz val="9"/>
        <rFont val="Calibri"/>
        <family val="2"/>
        <charset val="238"/>
        <scheme val="minor"/>
      </rPr>
      <t xml:space="preserve"> - Závěsné zařízení pro míchadlo s nerezovým navijákem na stěně jímky, nerezové lanko, umožňuje vertikální posun a horizontální natočení míchadla. Sloup 100x100x4 mm v nerezovém provedení - délka 9,5 m</t>
    </r>
  </si>
  <si>
    <r>
      <rPr>
        <b/>
        <sz val="9"/>
        <rFont val="Calibri"/>
        <family val="2"/>
        <charset val="238"/>
        <scheme val="minor"/>
      </rPr>
      <t>Plošina na jímku 800x1000</t>
    </r>
    <r>
      <rPr>
        <sz val="9"/>
        <rFont val="Calibri"/>
        <family val="2"/>
        <charset val="238"/>
        <scheme val="minor"/>
      </rPr>
      <t xml:space="preserve"> - žárově zinkovaná obslužná plošina 800 x 1000 mm se závěsem na stěnu jímky z boku, dvě podpěry, samozavírací bezpečnostní branka</t>
    </r>
  </si>
  <si>
    <r>
      <rPr>
        <b/>
        <sz val="9"/>
        <rFont val="Calibri"/>
        <family val="2"/>
        <charset val="238"/>
        <scheme val="minor"/>
      </rPr>
      <t>Plošina na jímku 800x2000</t>
    </r>
    <r>
      <rPr>
        <sz val="9"/>
        <rFont val="Calibri"/>
        <family val="2"/>
        <charset val="238"/>
        <scheme val="minor"/>
      </rPr>
      <t xml:space="preserve"> - žárově zinkovaná obslužná plošina 800 x 2000 mm se závěsem na stěnu jímky z boku, dvě podpěry, samozavírací bezpečnostní branka</t>
    </r>
  </si>
  <si>
    <r>
      <rPr>
        <b/>
        <sz val="9"/>
        <rFont val="Calibri"/>
        <family val="2"/>
        <charset val="238"/>
        <scheme val="minor"/>
      </rPr>
      <t>Žebřík k plošině</t>
    </r>
    <r>
      <rPr>
        <sz val="9"/>
        <rFont val="Calibri"/>
        <family val="2"/>
        <charset val="238"/>
        <scheme val="minor"/>
      </rPr>
      <t xml:space="preserve"> - žárově zinkovaný ocelový žebřík s ochranným košem a uzamykatelnou mříží - délka 8,1 m</t>
    </r>
  </si>
  <si>
    <r>
      <rPr>
        <b/>
        <sz val="9"/>
        <rFont val="Calibri"/>
        <family val="2"/>
        <charset val="238"/>
        <scheme val="minor"/>
      </rPr>
      <t>Ponorné čerpadlo 13,5 kW</t>
    </r>
    <r>
      <rPr>
        <sz val="9"/>
        <rFont val="Calibri"/>
        <family val="2"/>
        <charset val="238"/>
        <scheme val="minor"/>
      </rPr>
      <t xml:space="preserve"> - ponorné čerpadlo s elektromotorem 13,5 kW, max průtor 74 l/s, max výtlačná výška 23 m, průměr výstupního potrubí DN 100,  indikace průsaku, rozběh Y/D,</t>
    </r>
    <r>
      <rPr>
        <sz val="9"/>
        <color rgb="FFFF0000"/>
        <rFont val="Calibri"/>
        <family val="2"/>
        <charset val="238"/>
        <scheme val="minor"/>
      </rPr>
      <t xml:space="preserve"> provedení do výbušného prostředí, certifikace ATEX</t>
    </r>
  </si>
  <si>
    <r>
      <rPr>
        <b/>
        <sz val="9"/>
        <rFont val="Calibri"/>
        <family val="2"/>
        <charset val="238"/>
        <scheme val="minor"/>
      </rPr>
      <t>Koleno samoup.100/8 m - NEREZ vedení čerpadla</t>
    </r>
    <r>
      <rPr>
        <sz val="9"/>
        <rFont val="Calibri"/>
        <family val="2"/>
        <charset val="238"/>
        <scheme val="minor"/>
      </rPr>
      <t xml:space="preserve"> - koleno se samoupínacím vedením pro čerpadlo s přírubou DN100 umožňující jednoduchou manipulaci s čerpadlem - délka 8 m</t>
    </r>
  </si>
  <si>
    <r>
      <rPr>
        <b/>
        <sz val="9"/>
        <rFont val="Calibri"/>
        <family val="2"/>
        <charset val="238"/>
        <scheme val="minor"/>
      </rPr>
      <t>Jeřábek pro čerpadlo s navijákem</t>
    </r>
    <r>
      <rPr>
        <sz val="9"/>
        <rFont val="Calibri"/>
        <family val="2"/>
        <charset val="238"/>
        <scheme val="minor"/>
      </rPr>
      <t xml:space="preserve"> - otočný naviják pro manipulaci (spouštění a vytahování ) s čerpadlem v jímce. Žárově zinkované provedení, otočný sloup a naviják  NEREZ, rameno 1000 mm</t>
    </r>
  </si>
  <si>
    <r>
      <rPr>
        <b/>
        <sz val="9"/>
        <rFont val="Calibri"/>
        <family val="2"/>
        <charset val="238"/>
        <scheme val="minor"/>
      </rPr>
      <t>Potrubí od samoup. kolena ø108/8000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8000 mm </t>
    </r>
  </si>
  <si>
    <r>
      <rPr>
        <b/>
        <sz val="9"/>
        <rFont val="Calibri"/>
        <family val="2"/>
        <charset val="238"/>
        <scheme val="minor"/>
      </rPr>
      <t>Elektrorozvaděč</t>
    </r>
    <r>
      <rPr>
        <sz val="9"/>
        <rFont val="Calibri"/>
        <family val="2"/>
        <charset val="238"/>
        <scheme val="minor"/>
      </rPr>
      <t xml:space="preserve"> - elektrorozvaděč pro ruční ovládaní čerpadla a míchadel, signalizace stavů a poruchy, napájení topného kabelu potrubí, zpracování signálu radarového čidla</t>
    </r>
  </si>
  <si>
    <r>
      <rPr>
        <b/>
        <sz val="9"/>
        <rFont val="Calibri"/>
        <family val="2"/>
        <charset val="238"/>
        <scheme val="minor"/>
      </rPr>
      <t>Držák rozvaděče</t>
    </r>
    <r>
      <rPr>
        <sz val="9"/>
        <rFont val="Calibri"/>
        <family val="2"/>
        <charset val="238"/>
        <scheme val="minor"/>
      </rPr>
      <t xml:space="preserve"> - držák se stříškou 1170 x 2170 v žárově zinkovaném provedení s NEREZOVOU stříškou pro ovládací elektorozvaděč čerpání, včetně montážního materiálu a 4 ks ocelových kotev 15/10 G</t>
    </r>
  </si>
  <si>
    <r>
      <rPr>
        <b/>
        <sz val="9"/>
        <rFont val="Calibri"/>
        <family val="2"/>
        <charset val="238"/>
        <scheme val="minor"/>
      </rPr>
      <t>Radarové čidlo</t>
    </r>
    <r>
      <rPr>
        <sz val="9"/>
        <rFont val="Calibri"/>
        <family val="2"/>
        <charset val="238"/>
        <scheme val="minor"/>
      </rPr>
      <t xml:space="preserve"> - radarové čidlo s dosahem 20 m, včetně displeje</t>
    </r>
  </si>
  <si>
    <r>
      <rPr>
        <b/>
        <sz val="9"/>
        <rFont val="Calibri"/>
        <family val="2"/>
        <charset val="238"/>
        <scheme val="minor"/>
      </rPr>
      <t>Držák čidla</t>
    </r>
    <r>
      <rPr>
        <sz val="9"/>
        <rFont val="Calibri"/>
        <family val="2"/>
        <charset val="238"/>
        <scheme val="minor"/>
      </rPr>
      <t xml:space="preserve"> - držák pro radarového čidla otočný provedení nerez, včetně 4 ks ocelových kotev 15/10 G</t>
    </r>
  </si>
  <si>
    <r>
      <rPr>
        <b/>
        <sz val="9"/>
        <rFont val="Calibri"/>
        <family val="2"/>
        <charset val="238"/>
        <scheme val="minor"/>
      </rPr>
      <t>Kompenzátor pryžový DN150</t>
    </r>
    <r>
      <rPr>
        <sz val="9"/>
        <rFont val="Calibri"/>
        <family val="2"/>
        <charset val="238"/>
        <scheme val="minor"/>
      </rPr>
      <t xml:space="preserve"> - pro kompenzaci potrubí kvůli rozdílnému sedání jímek, délka 130 mm</t>
    </r>
  </si>
  <si>
    <r>
      <rPr>
        <b/>
        <sz val="9"/>
        <rFont val="Calibri"/>
        <family val="2"/>
        <charset val="238"/>
        <scheme val="minor"/>
      </rPr>
      <t>Hradítko DN 150 včetně ovládací páky</t>
    </r>
    <r>
      <rPr>
        <sz val="9"/>
        <rFont val="Calibri"/>
        <family val="2"/>
        <charset val="238"/>
        <scheme val="minor"/>
      </rPr>
      <t xml:space="preserve"> - nožové hradítko DN 150 mezipřírubové, materiál hradítka mosaz, materiál páky ocel žárově zinkovaná </t>
    </r>
  </si>
  <si>
    <r>
      <rPr>
        <b/>
        <sz val="9"/>
        <rFont val="Calibri"/>
        <family val="2"/>
        <charset val="238"/>
        <scheme val="minor"/>
      </rPr>
      <t>Šoupě  DN 150 s pákou</t>
    </r>
    <r>
      <rPr>
        <sz val="9"/>
        <rFont val="Calibri"/>
        <family val="2"/>
        <charset val="238"/>
        <scheme val="minor"/>
      </rPr>
      <t xml:space="preserve"> - mezipřírubové šoupě s nerezovou deskou  </t>
    </r>
  </si>
  <si>
    <r>
      <rPr>
        <b/>
        <sz val="9"/>
        <rFont val="Calibri"/>
        <family val="2"/>
        <charset val="238"/>
        <scheme val="minor"/>
      </rPr>
      <t>Šoupě  DN 150 s kolem</t>
    </r>
    <r>
      <rPr>
        <sz val="9"/>
        <rFont val="Calibri"/>
        <family val="2"/>
        <charset val="238"/>
        <scheme val="minor"/>
      </rPr>
      <t xml:space="preserve"> - mezipřírubové šoupě s nerezovou deskou, prodloužená ovládací tyč  </t>
    </r>
  </si>
  <si>
    <r>
      <rPr>
        <b/>
        <sz val="9"/>
        <rFont val="Calibri"/>
        <family val="2"/>
        <charset val="238"/>
        <scheme val="minor"/>
      </rPr>
      <t>Trojcestný ventil DN 150 s pákou</t>
    </r>
    <r>
      <rPr>
        <sz val="9"/>
        <rFont val="Calibri"/>
        <family val="2"/>
        <charset val="238"/>
        <scheme val="minor"/>
      </rPr>
      <t xml:space="preserve"> - trojcestný litinový ventil s otočnou prodlouženou pákou (1500 mm) žárově zinkovanou </t>
    </r>
  </si>
  <si>
    <r>
      <rPr>
        <b/>
        <sz val="9"/>
        <rFont val="Calibri"/>
        <family val="2"/>
        <charset val="238"/>
        <scheme val="minor"/>
      </rPr>
      <t>Nerezové propojovací potrubí</t>
    </r>
    <r>
      <rPr>
        <sz val="9"/>
        <rFont val="Calibri"/>
        <family val="2"/>
        <charset val="238"/>
        <scheme val="minor"/>
      </rPr>
      <t xml:space="preserve"> - nerezové potrubí pr. 154 mm tl. 2 mm - 33 mb, 4x koleno DN150 NEREZ, 1x redukce 108/154 NEREZ, 12x příruba DN 150 NEREZ k šoupatům a kompenzátorům, 6x držák potrubí NEREZ,   4x příruba DN 150 NEREZ k hradítku, prostup DN 150 NEREZ pro zabetonování do stěny nové jímky</t>
    </r>
  </si>
  <si>
    <t>kpl</t>
  </si>
  <si>
    <r>
      <rPr>
        <b/>
        <sz val="9"/>
        <rFont val="Calibri"/>
        <family val="2"/>
        <charset val="238"/>
        <scheme val="minor"/>
      </rPr>
      <t>Nerezové potrubí v nové armaturní šchatě</t>
    </r>
    <r>
      <rPr>
        <sz val="9"/>
        <rFont val="Calibri"/>
        <family val="2"/>
        <charset val="238"/>
        <scheme val="minor"/>
      </rPr>
      <t xml:space="preserve"> - nerezové potrubí pr. 154 mm tl. 2 mm - 1 mb, 3x příruba DN 150 NEREZ, 3x příruba DN 150 NEREZ k trojcestnému ventilu</t>
    </r>
  </si>
  <si>
    <r>
      <rPr>
        <b/>
        <sz val="9"/>
        <rFont val="Calibri"/>
        <family val="2"/>
        <charset val="238"/>
        <scheme val="minor"/>
      </rPr>
      <t>Nerezové potrubí v nové armaturní šchatě</t>
    </r>
    <r>
      <rPr>
        <sz val="9"/>
        <rFont val="Calibri"/>
        <family val="2"/>
        <charset val="238"/>
        <scheme val="minor"/>
      </rPr>
      <t xml:space="preserve"> - 5x příruba DN 150 NEREZ k šoupatům, 1x X-KUS 154x2,   </t>
    </r>
  </si>
  <si>
    <r>
      <rPr>
        <b/>
        <sz val="9"/>
        <rFont val="Calibri"/>
        <family val="2"/>
        <charset val="238"/>
        <scheme val="minor"/>
      </rPr>
      <t>Tepelná izolace potrubí</t>
    </r>
    <r>
      <rPr>
        <sz val="9"/>
        <rFont val="Calibri"/>
        <family val="2"/>
        <charset val="238"/>
        <scheme val="minor"/>
      </rPr>
      <t xml:space="preserve"> - tepelná izolace potrubí DN 150 tl. 80 mm, oplechování pozinkovaným plechem tl. 0,5 mm + topný kabel</t>
    </r>
  </si>
  <si>
    <t>m</t>
  </si>
  <si>
    <r>
      <rPr>
        <b/>
        <sz val="9"/>
        <rFont val="Calibri"/>
        <family val="2"/>
        <charset val="238"/>
        <scheme val="minor"/>
      </rPr>
      <t>Těsnění prostupu potrubí stěnou</t>
    </r>
    <r>
      <rPr>
        <sz val="9"/>
        <rFont val="Calibri"/>
        <family val="2"/>
        <charset val="238"/>
        <scheme val="minor"/>
      </rPr>
      <t xml:space="preserve"> - segmentové těsnění pro utěsnění nerezového potrubí pr. 154 mm, průměr vývrtu ve stěně 200 mm</t>
    </r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</si>
  <si>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podložky</t>
    </r>
  </si>
  <si>
    <t>přečerpávání kejdy z plechové nádrže</t>
  </si>
  <si>
    <r>
      <rPr>
        <b/>
        <sz val="9"/>
        <rFont val="Calibri"/>
        <family val="2"/>
        <charset val="238"/>
        <scheme val="minor"/>
      </rPr>
      <t>Sloup pr. 159/7000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7000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</si>
  <si>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Ovládací skříňka čerpadla</t>
    </r>
    <r>
      <rPr>
        <sz val="9"/>
        <rFont val="Calibri"/>
        <family val="2"/>
        <charset val="238"/>
        <scheme val="minor"/>
      </rPr>
      <t xml:space="preserve"> - elektroovládací skříňka pro ruční ovládání čerpadla +  proudový chránič   </t>
    </r>
  </si>
  <si>
    <t>Schody do záchytné vany</t>
  </si>
  <si>
    <t>Přívod elektro k ovládací skříňce</t>
  </si>
  <si>
    <t>Elektro montážní materiál</t>
  </si>
  <si>
    <r>
      <rPr>
        <b/>
        <sz val="9"/>
        <rFont val="Calibri"/>
        <family val="2"/>
        <charset val="238"/>
        <scheme val="minor"/>
      </rPr>
      <t>Suché čerpadlo 13,5 kW</t>
    </r>
    <r>
      <rPr>
        <sz val="9"/>
        <rFont val="Calibri"/>
        <family val="2"/>
        <charset val="238"/>
        <scheme val="minor"/>
      </rPr>
      <t xml:space="preserve"> - čerpadlo s elektromotorem 13,5 kW, max průtor 74 l/s, max výtlačná výška 23 m, průměr vstupního a výstupního potrubí DN 100,  indikace průsaku, rozběh Y/D</t>
    </r>
  </si>
  <si>
    <r>
      <rPr>
        <b/>
        <sz val="9"/>
        <color theme="1"/>
        <rFont val="Calibri"/>
        <family val="2"/>
        <charset val="238"/>
        <scheme val="minor"/>
      </rPr>
      <t>Trojcestný ventil DN 150 s pákou</t>
    </r>
    <r>
      <rPr>
        <sz val="9"/>
        <color theme="1"/>
        <rFont val="Calibri"/>
        <family val="2"/>
        <charset val="238"/>
        <scheme val="minor"/>
      </rPr>
      <t xml:space="preserve"> - trojcestný litinový ventil s otočnou pákovou</t>
    </r>
  </si>
  <si>
    <r>
      <rPr>
        <b/>
        <sz val="9"/>
        <rFont val="Calibri"/>
        <family val="2"/>
        <charset val="238"/>
        <scheme val="minor"/>
      </rPr>
      <t>Sloup pr. 108/3000 na patku</t>
    </r>
    <r>
      <rPr>
        <sz val="9"/>
        <rFont val="Calibri"/>
        <family val="2"/>
        <charset val="238"/>
        <scheme val="minor"/>
      </rPr>
      <t xml:space="preserve"> - ocelový sloup pr 108 mm, tl stěny 4,5 mm, výška 3000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</si>
  <si>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Sloup pr. 159/5500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5500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</si>
  <si>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Sloup pr. 159/6000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6000 mm natíraný 1x základní, 2x vrchní sysntetický barva RAL 8017 s kotevním plechem a 4 ks ocelových kotev 18/25 G</t>
    </r>
  </si>
  <si>
    <r>
      <rPr>
        <b/>
        <sz val="9"/>
        <color theme="1"/>
        <rFont val="Calibri"/>
        <family val="2"/>
        <charset val="238"/>
        <scheme val="minor"/>
      </rPr>
      <t>Nerezové propojovací potrubí</t>
    </r>
    <r>
      <rPr>
        <sz val="9"/>
        <color theme="1"/>
        <rFont val="Calibri"/>
        <family val="2"/>
        <charset val="238"/>
        <scheme val="minor"/>
      </rPr>
      <t xml:space="preserve"> - nerezové potrubí pr. 154 mm tl. 2 mm - 30 mb, 6x koleno DN150 NEREZ, 2x držák potrubí NEREZ, 4x držák U100/500 natíraný, nerezové potrubí pr. 108 mm tl. 2 mm - 1 mb, 2x příruba DN100 NEREZ, 1x přiruba DN150 NEREZ, 6x příruba k trojcestnému ventilu NEREZ</t>
    </r>
  </si>
  <si>
    <r>
      <rPr>
        <b/>
        <sz val="9"/>
        <rFont val="Calibri"/>
        <family val="2"/>
        <charset val="238"/>
        <scheme val="minor"/>
      </rPr>
      <t xml:space="preserve">Držák ovládací skříňky </t>
    </r>
    <r>
      <rPr>
        <sz val="9"/>
        <rFont val="Calibri"/>
        <family val="2"/>
        <charset val="238"/>
        <scheme val="minor"/>
      </rPr>
      <t>- držák  600 x 1540 mm v žárově zinkovaném provedení, plechová stříška NEREZ, včetně montážního materiálu a 4 ks ocelových kotev 15/10 G</t>
    </r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</si>
  <si>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podložky, barva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</si>
</sst>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Kč&quot;_-;\-* #,##0.00\ &quot;Kč&quot;_-;_-* &quot;-&quot;??\ &quot;Kč&quot;_-;_-@_-"/>
    <numFmt numFmtId="165" formatCode="#,##0\ &quot;Kč&quot;"/>
    <numFmt numFmtId="166" formatCode="#,##0.0"/>
    <numFmt numFmtId="167" formatCode="0.0"/>
    <numFmt numFmtId="168" formatCode="#,##0.00\ &quot;Kč&quot;"/>
    <numFmt numFmtId="169" formatCode="#,##0.0\ &quot;Kč&quot;"/>
    <numFmt numFmtId="170" formatCode="_-* #,##0.00\ [$€-1]_-;\-* #,##0.00\ [$€-1]_-;_-* &quot;-&quot;??\ [$€-1]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1"/>
      <color rgb="FF00B050"/>
      <name val="Calibri"/>
      <family val="2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11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165" fontId="2" fillId="0" borderId="0" xfId="0" applyNumberFormat="1" applyFont="1"/>
    <xf numFmtId="3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14" fontId="0" fillId="0" borderId="0" xfId="0" applyNumberFormat="1"/>
    <xf numFmtId="0" fontId="8" fillId="0" borderId="1" xfId="0" applyFont="1" applyBorder="1"/>
    <xf numFmtId="4" fontId="10" fillId="0" borderId="1" xfId="0" applyNumberFormat="1" applyFont="1" applyBorder="1" applyAlignment="1">
      <alignment horizontal="right"/>
    </xf>
    <xf numFmtId="4" fontId="11" fillId="3" borderId="0" xfId="0" applyNumberFormat="1" applyFont="1" applyFill="1"/>
    <xf numFmtId="4" fontId="11" fillId="4" borderId="0" xfId="0" applyNumberFormat="1" applyFont="1" applyFill="1"/>
    <xf numFmtId="0" fontId="6" fillId="0" borderId="0" xfId="0" applyFont="1"/>
    <xf numFmtId="4" fontId="10" fillId="0" borderId="1" xfId="0" applyNumberFormat="1" applyFont="1" applyBorder="1"/>
    <xf numFmtId="0" fontId="8" fillId="0" borderId="0" xfId="0" applyFont="1"/>
    <xf numFmtId="49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4" fontId="11" fillId="0" borderId="0" xfId="0" applyNumberFormat="1" applyFont="1"/>
    <xf numFmtId="166" fontId="12" fillId="0" borderId="0" xfId="0" applyNumberFormat="1" applyFont="1"/>
    <xf numFmtId="0" fontId="0" fillId="3" borderId="2" xfId="0" applyFill="1" applyBorder="1"/>
    <xf numFmtId="165" fontId="15" fillId="3" borderId="3" xfId="0" applyNumberFormat="1" applyFont="1" applyFill="1" applyBorder="1"/>
    <xf numFmtId="0" fontId="0" fillId="4" borderId="2" xfId="0" applyFill="1" applyBorder="1"/>
    <xf numFmtId="165" fontId="15" fillId="4" borderId="3" xfId="0" applyNumberFormat="1" applyFont="1" applyFill="1" applyBorder="1"/>
    <xf numFmtId="0" fontId="0" fillId="5" borderId="7" xfId="0" applyFill="1" applyBorder="1"/>
    <xf numFmtId="165" fontId="17" fillId="5" borderId="8" xfId="0" applyNumberFormat="1" applyFont="1" applyFill="1" applyBorder="1"/>
    <xf numFmtId="165" fontId="0" fillId="0" borderId="0" xfId="0" applyNumberFormat="1"/>
    <xf numFmtId="0" fontId="0" fillId="0" borderId="0" xfId="0" applyAlignment="1">
      <alignment vertical="top"/>
    </xf>
    <xf numFmtId="0" fontId="0" fillId="0" borderId="10" xfId="0" applyBorder="1"/>
    <xf numFmtId="0" fontId="16" fillId="5" borderId="3" xfId="0" applyFont="1" applyFill="1" applyBorder="1" applyAlignment="1">
      <alignment horizontal="left"/>
    </xf>
    <xf numFmtId="0" fontId="17" fillId="5" borderId="3" xfId="0" applyFont="1" applyFill="1" applyBorder="1"/>
    <xf numFmtId="165" fontId="17" fillId="5" borderId="3" xfId="0" applyNumberFormat="1" applyFont="1" applyFill="1" applyBorder="1"/>
    <xf numFmtId="4" fontId="0" fillId="0" borderId="0" xfId="0" applyNumberFormat="1"/>
    <xf numFmtId="0" fontId="19" fillId="0" borderId="0" xfId="0" applyFont="1" applyAlignment="1">
      <alignment vertical="center"/>
    </xf>
    <xf numFmtId="0" fontId="15" fillId="0" borderId="0" xfId="0" applyFont="1"/>
    <xf numFmtId="0" fontId="7" fillId="5" borderId="0" xfId="0" applyFont="1" applyFill="1" applyAlignment="1">
      <alignment horizontal="left"/>
    </xf>
    <xf numFmtId="0" fontId="0" fillId="5" borderId="0" xfId="0" applyFill="1"/>
    <xf numFmtId="165" fontId="15" fillId="5" borderId="0" xfId="0" applyNumberFormat="1" applyFont="1" applyFill="1"/>
    <xf numFmtId="3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167" fontId="0" fillId="0" borderId="0" xfId="0" applyNumberFormat="1"/>
    <xf numFmtId="2" fontId="0" fillId="0" borderId="0" xfId="0" applyNumberFormat="1"/>
    <xf numFmtId="0" fontId="22" fillId="0" borderId="0" xfId="0" applyFont="1"/>
    <xf numFmtId="49" fontId="10" fillId="0" borderId="1" xfId="0" applyNumberFormat="1" applyFont="1" applyBorder="1" applyAlignment="1">
      <alignment horizontal="right"/>
    </xf>
    <xf numFmtId="0" fontId="20" fillId="0" borderId="0" xfId="0" applyFont="1"/>
    <xf numFmtId="49" fontId="10" fillId="0" borderId="1" xfId="0" applyNumberFormat="1" applyFont="1" applyBorder="1" applyAlignment="1">
      <alignment wrapText="1"/>
    </xf>
    <xf numFmtId="3" fontId="10" fillId="0" borderId="1" xfId="0" applyNumberFormat="1" applyFont="1" applyBorder="1" applyAlignment="1">
      <alignment horizontal="left" vertical="top" wrapText="1"/>
    </xf>
    <xf numFmtId="0" fontId="23" fillId="0" borderId="0" xfId="0" applyFont="1"/>
    <xf numFmtId="168" fontId="0" fillId="0" borderId="0" xfId="0" applyNumberFormat="1"/>
    <xf numFmtId="0" fontId="1" fillId="0" borderId="0" xfId="0" applyFont="1"/>
    <xf numFmtId="0" fontId="21" fillId="0" borderId="0" xfId="0" applyFont="1"/>
    <xf numFmtId="0" fontId="24" fillId="0" borderId="11" xfId="0" applyFont="1" applyBorder="1"/>
    <xf numFmtId="0" fontId="25" fillId="3" borderId="0" xfId="0" applyFont="1" applyFill="1" applyAlignment="1">
      <alignment horizontal="left"/>
    </xf>
    <xf numFmtId="0" fontId="26" fillId="3" borderId="0" xfId="0" applyFont="1" applyFill="1"/>
    <xf numFmtId="165" fontId="27" fillId="3" borderId="0" xfId="0" applyNumberFormat="1" applyFont="1" applyFill="1"/>
    <xf numFmtId="0" fontId="25" fillId="4" borderId="0" xfId="0" applyFont="1" applyFill="1" applyAlignment="1">
      <alignment horizontal="left"/>
    </xf>
    <xf numFmtId="0" fontId="26" fillId="4" borderId="0" xfId="0" applyFont="1" applyFill="1"/>
    <xf numFmtId="165" fontId="27" fillId="4" borderId="0" xfId="0" applyNumberFormat="1" applyFont="1" applyFill="1"/>
    <xf numFmtId="0" fontId="29" fillId="6" borderId="12" xfId="0" applyFont="1" applyFill="1" applyBorder="1"/>
    <xf numFmtId="0" fontId="28" fillId="6" borderId="12" xfId="0" applyFont="1" applyFill="1" applyBorder="1"/>
    <xf numFmtId="0" fontId="28" fillId="6" borderId="13" xfId="0" applyFont="1" applyFill="1" applyBorder="1"/>
    <xf numFmtId="164" fontId="0" fillId="0" borderId="0" xfId="0" applyNumberFormat="1"/>
    <xf numFmtId="0" fontId="7" fillId="0" borderId="0" xfId="1" applyFont="1" applyAlignment="1">
      <alignment horizontal="left"/>
    </xf>
    <xf numFmtId="0" fontId="30" fillId="0" borderId="0" xfId="1"/>
    <xf numFmtId="165" fontId="15" fillId="0" borderId="0" xfId="1" applyNumberFormat="1" applyFont="1"/>
    <xf numFmtId="165" fontId="15" fillId="0" borderId="11" xfId="1" applyNumberFormat="1" applyFont="1" applyBorder="1"/>
    <xf numFmtId="170" fontId="0" fillId="0" borderId="0" xfId="0" applyNumberFormat="1"/>
    <xf numFmtId="170" fontId="23" fillId="0" borderId="0" xfId="0" applyNumberFormat="1" applyFont="1"/>
    <xf numFmtId="169" fontId="0" fillId="0" borderId="0" xfId="0" applyNumberFormat="1"/>
    <xf numFmtId="170" fontId="15" fillId="3" borderId="4" xfId="0" applyNumberFormat="1" applyFont="1" applyFill="1" applyBorder="1"/>
    <xf numFmtId="170" fontId="15" fillId="4" borderId="4" xfId="0" applyNumberFormat="1" applyFont="1" applyFill="1" applyBorder="1"/>
    <xf numFmtId="170" fontId="17" fillId="5" borderId="9" xfId="0" applyNumberFormat="1" applyFont="1" applyFill="1" applyBorder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70" fontId="27" fillId="3" borderId="11" xfId="0" applyNumberFormat="1" applyFont="1" applyFill="1" applyBorder="1"/>
    <xf numFmtId="170" fontId="27" fillId="4" borderId="11" xfId="0" applyNumberFormat="1" applyFont="1" applyFill="1" applyBorder="1"/>
    <xf numFmtId="170" fontId="15" fillId="5" borderId="11" xfId="0" applyNumberFormat="1" applyFont="1" applyFill="1" applyBorder="1"/>
    <xf numFmtId="170" fontId="17" fillId="5" borderId="4" xfId="0" applyNumberFormat="1" applyFont="1" applyFill="1" applyBorder="1"/>
    <xf numFmtId="0" fontId="13" fillId="0" borderId="1" xfId="0" applyFont="1" applyBorder="1" applyAlignment="1">
      <alignment vertical="top" wrapText="1"/>
    </xf>
    <xf numFmtId="168" fontId="28" fillId="0" borderId="0" xfId="0" applyNumberFormat="1" applyFont="1"/>
    <xf numFmtId="0" fontId="34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/>
    </xf>
    <xf numFmtId="2" fontId="12" fillId="3" borderId="0" xfId="0" applyNumberFormat="1" applyFont="1" applyFill="1"/>
    <xf numFmtId="4" fontId="12" fillId="4" borderId="0" xfId="0" applyNumberFormat="1" applyFont="1" applyFill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3" borderId="14" xfId="0" applyFont="1" applyFill="1" applyBorder="1"/>
    <xf numFmtId="0" fontId="14" fillId="3" borderId="3" xfId="0" applyFont="1" applyFill="1" applyBorder="1"/>
    <xf numFmtId="0" fontId="14" fillId="3" borderId="4" xfId="0" applyFont="1" applyFill="1" applyBorder="1"/>
    <xf numFmtId="0" fontId="14" fillId="4" borderId="14" xfId="0" applyFont="1" applyFill="1" applyBorder="1"/>
    <xf numFmtId="0" fontId="14" fillId="4" borderId="3" xfId="0" applyFont="1" applyFill="1" applyBorder="1"/>
    <xf numFmtId="0" fontId="14" fillId="4" borderId="4" xfId="0" applyFont="1" applyFill="1" applyBorder="1"/>
    <xf numFmtId="0" fontId="16" fillId="5" borderId="5" xfId="0" applyFont="1" applyFill="1" applyBorder="1"/>
    <xf numFmtId="0" fontId="16" fillId="5" borderId="6" xfId="0" applyFont="1" applyFill="1" applyBorder="1"/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view="pageBreakPreview" zoomScale="85" zoomScaleNormal="80" zoomScaleSheetLayoutView="85" workbookViewId="0">
      <selection activeCell="G10" sqref="G10"/>
    </sheetView>
  </sheetViews>
  <sheetFormatPr defaultRowHeight="14.4" x14ac:dyDescent="0.3"/>
  <cols>
    <col min="1" max="1" width="0.5546875" customWidth="1"/>
    <col min="2" max="2" width="20" customWidth="1"/>
    <col min="3" max="3" width="22.5546875" customWidth="1"/>
    <col min="4" max="4" width="0.88671875" customWidth="1"/>
    <col min="5" max="5" width="16.33203125" customWidth="1"/>
    <col min="6" max="6" width="6.33203125" customWidth="1"/>
    <col min="7" max="7" width="24.109375" bestFit="1" customWidth="1"/>
    <col min="8" max="8" width="21.109375" customWidth="1"/>
    <col min="9" max="9" width="19.6640625" customWidth="1"/>
    <col min="10" max="10" width="12.5546875" bestFit="1" customWidth="1"/>
    <col min="11" max="12" width="11.5546875" bestFit="1" customWidth="1"/>
    <col min="13" max="13" width="14.33203125" bestFit="1" customWidth="1"/>
    <col min="15" max="15" width="11.5546875" bestFit="1" customWidth="1"/>
    <col min="16" max="16" width="31" customWidth="1"/>
  </cols>
  <sheetData>
    <row r="1" spans="1:10" s="33" customFormat="1" ht="31.8" thickBot="1" x14ac:dyDescent="0.35">
      <c r="A1" s="98" t="s">
        <v>16</v>
      </c>
      <c r="B1" s="99"/>
      <c r="C1" s="99"/>
      <c r="D1" s="99"/>
      <c r="E1" s="99"/>
      <c r="F1" s="99"/>
      <c r="G1" s="100"/>
    </row>
    <row r="2" spans="1:10" ht="15.6" x14ac:dyDescent="0.3">
      <c r="A2" s="104" t="s">
        <v>15</v>
      </c>
      <c r="B2" s="105"/>
      <c r="C2" s="105"/>
      <c r="D2" s="105"/>
      <c r="E2" s="105"/>
      <c r="F2" s="105"/>
      <c r="G2" s="106"/>
    </row>
    <row r="3" spans="1:10" ht="18" x14ac:dyDescent="0.3">
      <c r="A3" s="101"/>
      <c r="B3" s="102"/>
      <c r="C3" s="102"/>
      <c r="D3" s="102"/>
      <c r="E3" s="102"/>
      <c r="F3" s="102"/>
      <c r="G3" s="103"/>
    </row>
    <row r="4" spans="1:10" ht="9.9" customHeight="1" thickBot="1" x14ac:dyDescent="0.4">
      <c r="A4" s="34"/>
      <c r="G4" s="57"/>
      <c r="H4" s="32"/>
      <c r="J4" s="6"/>
    </row>
    <row r="5" spans="1:10" ht="18" x14ac:dyDescent="0.35">
      <c r="A5" s="34"/>
      <c r="B5" s="64" t="s">
        <v>17</v>
      </c>
      <c r="C5" s="65"/>
      <c r="D5" s="65"/>
      <c r="E5" s="65"/>
      <c r="F5" s="65"/>
      <c r="G5" s="66"/>
      <c r="H5" s="32"/>
      <c r="J5" s="6"/>
    </row>
    <row r="6" spans="1:10" x14ac:dyDescent="0.3">
      <c r="A6" s="34"/>
      <c r="B6" s="58" t="s">
        <v>10</v>
      </c>
      <c r="C6" s="59"/>
      <c r="D6" s="59"/>
      <c r="E6" s="59"/>
      <c r="F6" s="60"/>
      <c r="G6" s="81">
        <f>'SO-01 Skladovací jímka'!G46</f>
        <v>0</v>
      </c>
      <c r="H6" s="32"/>
      <c r="J6" s="6"/>
    </row>
    <row r="7" spans="1:10" x14ac:dyDescent="0.3">
      <c r="A7" s="34"/>
      <c r="B7" s="61" t="s">
        <v>11</v>
      </c>
      <c r="C7" s="62"/>
      <c r="D7" s="62"/>
      <c r="E7" s="63"/>
      <c r="F7" s="63"/>
      <c r="G7" s="82">
        <f>'SO-01 Skladovací jímka'!G47</f>
        <v>0</v>
      </c>
      <c r="H7" s="32"/>
      <c r="J7" s="6"/>
    </row>
    <row r="8" spans="1:10" ht="15.6" x14ac:dyDescent="0.3">
      <c r="A8" s="34"/>
      <c r="B8" s="41" t="s">
        <v>12</v>
      </c>
      <c r="C8" s="42"/>
      <c r="D8" s="42"/>
      <c r="E8" s="43"/>
      <c r="F8" s="43"/>
      <c r="G8" s="83">
        <f>'SO-01 Skladovací jímka'!G48</f>
        <v>0</v>
      </c>
      <c r="H8" s="32"/>
      <c r="J8" s="6"/>
    </row>
    <row r="9" spans="1:10" ht="16.5" customHeight="1" thickBot="1" x14ac:dyDescent="0.35">
      <c r="A9" s="34"/>
      <c r="B9" s="68"/>
      <c r="C9" s="69"/>
      <c r="D9" s="69"/>
      <c r="E9" s="70"/>
      <c r="F9" s="70"/>
      <c r="G9" s="71"/>
      <c r="H9" s="32"/>
      <c r="J9" s="6"/>
    </row>
    <row r="10" spans="1:10" ht="24" thickBot="1" x14ac:dyDescent="0.5">
      <c r="A10" s="34"/>
      <c r="B10" s="35" t="s">
        <v>9</v>
      </c>
      <c r="C10" s="36"/>
      <c r="D10" s="36"/>
      <c r="E10" s="37"/>
      <c r="F10" s="37"/>
      <c r="G10" s="84">
        <f>G8</f>
        <v>0</v>
      </c>
      <c r="H10" s="32"/>
      <c r="J10" s="32"/>
    </row>
    <row r="11" spans="1:10" x14ac:dyDescent="0.3">
      <c r="B11" s="39"/>
      <c r="E11" s="38"/>
    </row>
    <row r="12" spans="1:10" ht="15.6" x14ac:dyDescent="0.3">
      <c r="B12" s="78"/>
      <c r="E12" s="38"/>
    </row>
    <row r="13" spans="1:10" x14ac:dyDescent="0.3">
      <c r="B13" s="79"/>
    </row>
    <row r="14" spans="1:10" x14ac:dyDescent="0.3">
      <c r="B14" s="79"/>
    </row>
    <row r="15" spans="1:10" x14ac:dyDescent="0.3">
      <c r="B15" s="79"/>
    </row>
    <row r="16" spans="1:10" x14ac:dyDescent="0.3">
      <c r="B16" s="79"/>
    </row>
    <row r="17" spans="2:2" x14ac:dyDescent="0.3">
      <c r="B17" s="79"/>
    </row>
    <row r="18" spans="2:2" x14ac:dyDescent="0.3">
      <c r="B18" s="79"/>
    </row>
    <row r="19" spans="2:2" x14ac:dyDescent="0.3">
      <c r="B19" s="79"/>
    </row>
    <row r="20" spans="2:2" x14ac:dyDescent="0.3">
      <c r="B20" s="79"/>
    </row>
    <row r="21" spans="2:2" x14ac:dyDescent="0.3">
      <c r="B21" s="79"/>
    </row>
    <row r="23" spans="2:2" ht="18" x14ac:dyDescent="0.3">
      <c r="B23" s="80"/>
    </row>
  </sheetData>
  <mergeCells count="3">
    <mergeCell ref="A1:G1"/>
    <mergeCell ref="A3:G3"/>
    <mergeCell ref="A2:G2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tabSelected="1" view="pageBreakPreview" topLeftCell="A25" zoomScaleNormal="85" zoomScaleSheetLayoutView="100" workbookViewId="0">
      <selection activeCell="J27" sqref="J27"/>
    </sheetView>
  </sheetViews>
  <sheetFormatPr defaultRowHeight="14.4" x14ac:dyDescent="0.3"/>
  <cols>
    <col min="1" max="1" width="3.88671875" customWidth="1"/>
    <col min="2" max="2" width="16.33203125" customWidth="1"/>
    <col min="3" max="3" width="33.88671875" customWidth="1"/>
    <col min="4" max="4" width="8" customWidth="1"/>
    <col min="5" max="5" width="4.109375" customWidth="1"/>
    <col min="6" max="6" width="14.6640625" customWidth="1"/>
    <col min="7" max="7" width="25.88671875" bestFit="1" customWidth="1"/>
    <col min="8" max="8" width="14.6640625" customWidth="1"/>
    <col min="9" max="9" width="18" customWidth="1"/>
    <col min="10" max="10" width="24.88671875" customWidth="1"/>
    <col min="11" max="11" width="16.109375" bestFit="1" customWidth="1"/>
    <col min="12" max="12" width="14.33203125" bestFit="1" customWidth="1"/>
    <col min="13" max="13" width="15.5546875" style="67" bestFit="1" customWidth="1"/>
    <col min="14" max="14" width="13.109375" bestFit="1" customWidth="1"/>
    <col min="16" max="16" width="10.109375" bestFit="1" customWidth="1"/>
  </cols>
  <sheetData>
    <row r="1" spans="1:19" ht="18" x14ac:dyDescent="0.35">
      <c r="A1" s="1"/>
      <c r="B1" t="s">
        <v>0</v>
      </c>
      <c r="C1" s="2" t="s">
        <v>16</v>
      </c>
    </row>
    <row r="2" spans="1:19" ht="15.6" x14ac:dyDescent="0.3">
      <c r="C2" s="40" t="s">
        <v>17</v>
      </c>
      <c r="D2" s="3"/>
      <c r="E2" s="3"/>
      <c r="F2" s="4"/>
      <c r="G2" s="5"/>
      <c r="K2" s="55"/>
      <c r="P2" s="50"/>
      <c r="Q2" s="50"/>
      <c r="R2" s="50"/>
      <c r="S2" s="50"/>
    </row>
    <row r="3" spans="1:19" ht="15.6" x14ac:dyDescent="0.3">
      <c r="B3" s="17" t="s">
        <v>18</v>
      </c>
      <c r="C3" s="7"/>
      <c r="D3" s="8"/>
      <c r="E3" s="8"/>
      <c r="F3" s="8"/>
      <c r="G3" s="12"/>
      <c r="H3" s="56"/>
      <c r="I3" s="46"/>
      <c r="J3" s="47"/>
      <c r="K3" s="38"/>
    </row>
    <row r="4" spans="1:19" ht="41.4" x14ac:dyDescent="0.3">
      <c r="A4" s="9"/>
      <c r="B4" s="9" t="s">
        <v>1</v>
      </c>
      <c r="C4" s="9" t="s">
        <v>2</v>
      </c>
      <c r="D4" s="10" t="s">
        <v>3</v>
      </c>
      <c r="E4" s="11" t="s">
        <v>4</v>
      </c>
      <c r="F4" s="11" t="s">
        <v>13</v>
      </c>
      <c r="G4" s="11" t="s">
        <v>14</v>
      </c>
      <c r="H4" s="56"/>
      <c r="I4" s="46"/>
      <c r="J4" s="47"/>
      <c r="K4" s="38"/>
    </row>
    <row r="5" spans="1:19" ht="74.25" customHeight="1" x14ac:dyDescent="0.3">
      <c r="A5" s="13"/>
      <c r="B5" s="51"/>
      <c r="C5" s="52" t="s">
        <v>19</v>
      </c>
      <c r="D5" s="44">
        <v>2</v>
      </c>
      <c r="E5" s="49" t="s">
        <v>20</v>
      </c>
      <c r="F5" s="18">
        <v>0</v>
      </c>
      <c r="G5" s="14">
        <f>D5*F5</f>
        <v>0</v>
      </c>
      <c r="I5" s="46"/>
      <c r="J5" s="47"/>
      <c r="K5" s="38"/>
      <c r="M5" s="72"/>
    </row>
    <row r="6" spans="1:19" ht="28.5" customHeight="1" x14ac:dyDescent="0.3">
      <c r="A6" s="13"/>
      <c r="B6" s="51"/>
      <c r="C6" s="52" t="s">
        <v>21</v>
      </c>
      <c r="D6" s="44">
        <v>2</v>
      </c>
      <c r="E6" s="49" t="s">
        <v>20</v>
      </c>
      <c r="F6" s="18">
        <v>0</v>
      </c>
      <c r="G6" s="14">
        <f t="shared" ref="G6:G29" si="0">D6*F6</f>
        <v>0</v>
      </c>
      <c r="I6" s="46"/>
      <c r="J6" s="47"/>
      <c r="K6" s="38"/>
      <c r="M6" s="72"/>
    </row>
    <row r="7" spans="1:19" ht="75" customHeight="1" x14ac:dyDescent="0.3">
      <c r="A7" s="13"/>
      <c r="B7" s="51"/>
      <c r="C7" s="52" t="s">
        <v>22</v>
      </c>
      <c r="D7" s="44">
        <v>2</v>
      </c>
      <c r="E7" s="49" t="s">
        <v>20</v>
      </c>
      <c r="F7" s="18">
        <v>0</v>
      </c>
      <c r="G7" s="14">
        <f t="shared" si="0"/>
        <v>0</v>
      </c>
      <c r="I7" s="46"/>
      <c r="J7" s="47"/>
      <c r="K7" s="38"/>
      <c r="M7" s="72"/>
    </row>
    <row r="8" spans="1:19" ht="50.25" customHeight="1" x14ac:dyDescent="0.3">
      <c r="A8" s="13"/>
      <c r="B8" s="51"/>
      <c r="C8" s="52" t="s">
        <v>23</v>
      </c>
      <c r="D8" s="44">
        <v>1</v>
      </c>
      <c r="E8" s="49" t="s">
        <v>20</v>
      </c>
      <c r="F8" s="18">
        <v>0</v>
      </c>
      <c r="G8" s="14">
        <f t="shared" si="0"/>
        <v>0</v>
      </c>
      <c r="I8" s="46"/>
      <c r="J8" s="47"/>
      <c r="K8" s="38"/>
      <c r="M8" s="72"/>
    </row>
    <row r="9" spans="1:19" ht="49.5" customHeight="1" x14ac:dyDescent="0.3">
      <c r="A9" s="13"/>
      <c r="B9" s="51"/>
      <c r="C9" s="52" t="s">
        <v>24</v>
      </c>
      <c r="D9" s="44">
        <v>1</v>
      </c>
      <c r="E9" s="49" t="s">
        <v>20</v>
      </c>
      <c r="F9" s="18">
        <v>0</v>
      </c>
      <c r="G9" s="14">
        <f t="shared" si="0"/>
        <v>0</v>
      </c>
      <c r="I9" s="46"/>
      <c r="J9" s="47"/>
      <c r="K9" s="38"/>
      <c r="M9" s="72"/>
    </row>
    <row r="10" spans="1:19" ht="36" x14ac:dyDescent="0.3">
      <c r="A10" s="13"/>
      <c r="B10" s="51"/>
      <c r="C10" s="52" t="s">
        <v>25</v>
      </c>
      <c r="D10" s="44">
        <v>2</v>
      </c>
      <c r="E10" s="49" t="s">
        <v>20</v>
      </c>
      <c r="F10" s="18">
        <v>0</v>
      </c>
      <c r="G10" s="14">
        <f t="shared" si="0"/>
        <v>0</v>
      </c>
      <c r="I10" s="46"/>
      <c r="J10" s="47"/>
      <c r="K10" s="38"/>
      <c r="M10" s="72"/>
    </row>
    <row r="11" spans="1:19" ht="77.25" customHeight="1" x14ac:dyDescent="0.3">
      <c r="A11" s="13"/>
      <c r="B11" s="51"/>
      <c r="C11" s="52" t="s">
        <v>26</v>
      </c>
      <c r="D11" s="44">
        <v>1</v>
      </c>
      <c r="E11" s="49" t="s">
        <v>20</v>
      </c>
      <c r="F11" s="18">
        <v>0</v>
      </c>
      <c r="G11" s="14">
        <f t="shared" si="0"/>
        <v>0</v>
      </c>
      <c r="I11" s="46"/>
      <c r="J11" s="47"/>
      <c r="K11" s="38"/>
      <c r="M11" s="72"/>
    </row>
    <row r="12" spans="1:19" ht="62.25" customHeight="1" x14ac:dyDescent="0.3">
      <c r="A12" s="13"/>
      <c r="B12" s="51"/>
      <c r="C12" s="52" t="s">
        <v>27</v>
      </c>
      <c r="D12" s="44">
        <v>1</v>
      </c>
      <c r="E12" s="49" t="s">
        <v>20</v>
      </c>
      <c r="F12" s="18">
        <v>0</v>
      </c>
      <c r="G12" s="14">
        <f t="shared" si="0"/>
        <v>0</v>
      </c>
      <c r="I12" s="46"/>
      <c r="J12" s="47"/>
      <c r="K12" s="38"/>
      <c r="M12" s="72"/>
    </row>
    <row r="13" spans="1:19" ht="60" x14ac:dyDescent="0.3">
      <c r="A13" s="13"/>
      <c r="B13" s="51"/>
      <c r="C13" s="52" t="s">
        <v>28</v>
      </c>
      <c r="D13" s="44">
        <v>1</v>
      </c>
      <c r="E13" s="49" t="s">
        <v>20</v>
      </c>
      <c r="F13" s="18">
        <v>0</v>
      </c>
      <c r="G13" s="14">
        <f t="shared" si="0"/>
        <v>0</v>
      </c>
      <c r="I13" s="46"/>
      <c r="J13" s="47"/>
      <c r="K13" s="38"/>
      <c r="M13" s="72"/>
    </row>
    <row r="14" spans="1:19" ht="36" x14ac:dyDescent="0.3">
      <c r="A14" s="13"/>
      <c r="B14" s="51"/>
      <c r="C14" s="52" t="s">
        <v>29</v>
      </c>
      <c r="D14" s="44">
        <v>1</v>
      </c>
      <c r="E14" s="49" t="s">
        <v>20</v>
      </c>
      <c r="F14" s="18">
        <v>0</v>
      </c>
      <c r="G14" s="14">
        <f t="shared" si="0"/>
        <v>0</v>
      </c>
      <c r="I14" s="46"/>
      <c r="J14" s="47"/>
      <c r="K14" s="38"/>
      <c r="M14" s="72"/>
    </row>
    <row r="15" spans="1:19" ht="60" customHeight="1" x14ac:dyDescent="0.3">
      <c r="A15" s="13"/>
      <c r="B15" s="51"/>
      <c r="C15" s="52" t="s">
        <v>30</v>
      </c>
      <c r="D15" s="44">
        <v>1</v>
      </c>
      <c r="E15" s="49" t="s">
        <v>20</v>
      </c>
      <c r="F15" s="18">
        <v>0</v>
      </c>
      <c r="G15" s="14">
        <f t="shared" si="0"/>
        <v>0</v>
      </c>
      <c r="I15" s="46"/>
      <c r="J15" s="47"/>
      <c r="K15" s="38"/>
      <c r="M15" s="72"/>
    </row>
    <row r="16" spans="1:19" ht="75" customHeight="1" x14ac:dyDescent="0.3">
      <c r="A16" s="13"/>
      <c r="B16" s="51"/>
      <c r="C16" s="52" t="s">
        <v>31</v>
      </c>
      <c r="D16" s="44">
        <v>1</v>
      </c>
      <c r="E16" s="49" t="s">
        <v>20</v>
      </c>
      <c r="F16" s="18">
        <v>0</v>
      </c>
      <c r="G16" s="14">
        <f t="shared" si="0"/>
        <v>0</v>
      </c>
      <c r="I16" s="46"/>
      <c r="J16" s="47"/>
      <c r="K16" s="38"/>
      <c r="M16" s="72"/>
    </row>
    <row r="17" spans="1:13" ht="24" x14ac:dyDescent="0.3">
      <c r="A17" s="13"/>
      <c r="B17" s="51"/>
      <c r="C17" s="52" t="s">
        <v>32</v>
      </c>
      <c r="D17" s="44">
        <v>1</v>
      </c>
      <c r="E17" s="49" t="s">
        <v>20</v>
      </c>
      <c r="F17" s="18">
        <v>0</v>
      </c>
      <c r="G17" s="14">
        <f t="shared" si="0"/>
        <v>0</v>
      </c>
      <c r="I17" s="46"/>
      <c r="J17" s="47"/>
      <c r="K17" s="38"/>
      <c r="M17" s="72"/>
    </row>
    <row r="18" spans="1:13" ht="36" x14ac:dyDescent="0.3">
      <c r="A18" s="13"/>
      <c r="B18" s="51"/>
      <c r="C18" s="52" t="s">
        <v>33</v>
      </c>
      <c r="D18" s="44">
        <v>1</v>
      </c>
      <c r="E18" s="49" t="s">
        <v>20</v>
      </c>
      <c r="F18" s="18">
        <v>0</v>
      </c>
      <c r="G18" s="14">
        <f t="shared" si="0"/>
        <v>0</v>
      </c>
      <c r="I18" s="46"/>
      <c r="J18" s="47"/>
      <c r="K18" s="38"/>
      <c r="M18" s="72"/>
    </row>
    <row r="19" spans="1:13" ht="36" x14ac:dyDescent="0.3">
      <c r="A19" s="13"/>
      <c r="B19" s="51"/>
      <c r="C19" s="52" t="s">
        <v>34</v>
      </c>
      <c r="D19" s="44">
        <v>2</v>
      </c>
      <c r="E19" s="49" t="s">
        <v>20</v>
      </c>
      <c r="F19" s="18">
        <v>0</v>
      </c>
      <c r="G19" s="14">
        <f t="shared" si="0"/>
        <v>0</v>
      </c>
      <c r="I19" s="46"/>
      <c r="J19" s="47"/>
      <c r="K19" s="38"/>
      <c r="M19" s="72"/>
    </row>
    <row r="20" spans="1:13" ht="48" x14ac:dyDescent="0.3">
      <c r="A20" s="13"/>
      <c r="B20" s="51"/>
      <c r="C20" s="52" t="s">
        <v>35</v>
      </c>
      <c r="D20" s="44">
        <v>2</v>
      </c>
      <c r="E20" s="49" t="s">
        <v>20</v>
      </c>
      <c r="F20" s="18">
        <v>0</v>
      </c>
      <c r="G20" s="14">
        <f t="shared" si="0"/>
        <v>0</v>
      </c>
      <c r="I20" s="46"/>
      <c r="J20" s="47"/>
      <c r="K20" s="38"/>
      <c r="M20" s="72"/>
    </row>
    <row r="21" spans="1:13" ht="24" x14ac:dyDescent="0.3">
      <c r="A21" s="13"/>
      <c r="B21" s="51"/>
      <c r="C21" s="52" t="s">
        <v>36</v>
      </c>
      <c r="D21" s="44">
        <v>2</v>
      </c>
      <c r="E21" s="49" t="s">
        <v>20</v>
      </c>
      <c r="F21" s="18">
        <v>0</v>
      </c>
      <c r="G21" s="14">
        <f t="shared" si="0"/>
        <v>0</v>
      </c>
      <c r="I21" s="46"/>
      <c r="J21" s="47"/>
      <c r="K21" s="38"/>
      <c r="M21" s="72"/>
    </row>
    <row r="22" spans="1:13" ht="27" customHeight="1" x14ac:dyDescent="0.3">
      <c r="A22" s="13"/>
      <c r="B22" s="51"/>
      <c r="C22" s="52" t="s">
        <v>37</v>
      </c>
      <c r="D22" s="44">
        <v>2</v>
      </c>
      <c r="E22" s="49" t="s">
        <v>20</v>
      </c>
      <c r="F22" s="18">
        <v>0</v>
      </c>
      <c r="G22" s="14">
        <f t="shared" si="0"/>
        <v>0</v>
      </c>
      <c r="I22" s="46"/>
      <c r="J22" s="47"/>
      <c r="K22" s="38"/>
      <c r="M22" s="72"/>
    </row>
    <row r="23" spans="1:13" ht="38.25" customHeight="1" x14ac:dyDescent="0.3">
      <c r="A23" s="13"/>
      <c r="B23" s="51"/>
      <c r="C23" s="52" t="s">
        <v>38</v>
      </c>
      <c r="D23" s="44">
        <v>1</v>
      </c>
      <c r="E23" s="49" t="s">
        <v>20</v>
      </c>
      <c r="F23" s="18">
        <v>0</v>
      </c>
      <c r="G23" s="14">
        <f t="shared" si="0"/>
        <v>0</v>
      </c>
      <c r="I23" s="46"/>
      <c r="J23" s="47"/>
      <c r="K23" s="38"/>
      <c r="M23" s="72"/>
    </row>
    <row r="24" spans="1:13" ht="100.5" customHeight="1" x14ac:dyDescent="0.3">
      <c r="A24" s="13"/>
      <c r="B24" s="51"/>
      <c r="C24" s="52" t="s">
        <v>39</v>
      </c>
      <c r="D24" s="44">
        <v>1</v>
      </c>
      <c r="E24" s="49" t="s">
        <v>40</v>
      </c>
      <c r="F24" s="18">
        <v>0</v>
      </c>
      <c r="G24" s="14">
        <f t="shared" si="0"/>
        <v>0</v>
      </c>
      <c r="I24" s="46"/>
      <c r="J24" s="47"/>
      <c r="K24" s="38"/>
      <c r="M24" s="72"/>
    </row>
    <row r="25" spans="1:13" ht="51.75" customHeight="1" x14ac:dyDescent="0.3">
      <c r="A25" s="13"/>
      <c r="B25" s="51"/>
      <c r="C25" s="52" t="s">
        <v>41</v>
      </c>
      <c r="D25" s="44">
        <v>1</v>
      </c>
      <c r="E25" s="49" t="s">
        <v>40</v>
      </c>
      <c r="F25" s="18">
        <v>0</v>
      </c>
      <c r="G25" s="14">
        <f t="shared" si="0"/>
        <v>0</v>
      </c>
      <c r="I25" s="46"/>
      <c r="J25" s="47"/>
      <c r="K25" s="38"/>
      <c r="M25" s="72"/>
    </row>
    <row r="26" spans="1:13" ht="41.25" customHeight="1" x14ac:dyDescent="0.3">
      <c r="A26" s="13"/>
      <c r="B26" s="51"/>
      <c r="C26" s="52" t="s">
        <v>42</v>
      </c>
      <c r="D26" s="44">
        <v>1</v>
      </c>
      <c r="E26" s="49" t="s">
        <v>40</v>
      </c>
      <c r="F26" s="18">
        <v>0</v>
      </c>
      <c r="G26" s="14">
        <f t="shared" si="0"/>
        <v>0</v>
      </c>
      <c r="I26" s="46"/>
      <c r="J26" s="47"/>
      <c r="K26" s="38"/>
      <c r="M26" s="72"/>
    </row>
    <row r="27" spans="1:13" ht="51" customHeight="1" x14ac:dyDescent="0.3">
      <c r="A27" s="13"/>
      <c r="B27" s="51"/>
      <c r="C27" s="52" t="s">
        <v>43</v>
      </c>
      <c r="D27" s="44">
        <v>30</v>
      </c>
      <c r="E27" s="49" t="s">
        <v>44</v>
      </c>
      <c r="F27" s="18">
        <v>0</v>
      </c>
      <c r="G27" s="14">
        <f t="shared" si="0"/>
        <v>0</v>
      </c>
      <c r="I27" s="46"/>
      <c r="J27" s="47"/>
      <c r="K27" s="38"/>
      <c r="M27" s="72"/>
    </row>
    <row r="28" spans="1:13" ht="54.75" customHeight="1" x14ac:dyDescent="0.3">
      <c r="A28" s="13"/>
      <c r="B28" s="51"/>
      <c r="C28" s="52" t="s">
        <v>45</v>
      </c>
      <c r="D28" s="44">
        <v>1</v>
      </c>
      <c r="E28" s="49" t="s">
        <v>20</v>
      </c>
      <c r="F28" s="18">
        <v>0</v>
      </c>
      <c r="G28" s="14">
        <f t="shared" si="0"/>
        <v>0</v>
      </c>
      <c r="I28" s="46"/>
      <c r="J28" s="47"/>
      <c r="K28" s="38"/>
      <c r="M28" s="72"/>
    </row>
    <row r="29" spans="1:13" ht="24" x14ac:dyDescent="0.3">
      <c r="A29" s="13"/>
      <c r="B29" s="51"/>
      <c r="C29" s="52" t="s">
        <v>46</v>
      </c>
      <c r="D29" s="44">
        <v>1</v>
      </c>
      <c r="E29" s="49" t="s">
        <v>40</v>
      </c>
      <c r="F29" s="18">
        <v>0</v>
      </c>
      <c r="G29" s="14">
        <f t="shared" si="0"/>
        <v>0</v>
      </c>
      <c r="I29" s="46"/>
      <c r="J29" s="47"/>
      <c r="K29" s="38"/>
      <c r="M29" s="72"/>
    </row>
    <row r="30" spans="1:13" ht="25.2" customHeight="1" x14ac:dyDescent="0.3">
      <c r="A30" s="13"/>
      <c r="B30" s="45"/>
      <c r="C30" s="87" t="s">
        <v>47</v>
      </c>
      <c r="D30" s="44"/>
      <c r="E30" s="49"/>
      <c r="F30" s="14"/>
      <c r="G30" s="14"/>
      <c r="I30" s="46"/>
      <c r="J30" s="47"/>
      <c r="K30" s="38"/>
      <c r="L30" s="48"/>
      <c r="M30" s="72"/>
    </row>
    <row r="31" spans="1:13" ht="63" customHeight="1" x14ac:dyDescent="0.3">
      <c r="A31" s="13"/>
      <c r="B31" s="45"/>
      <c r="C31" s="52" t="s">
        <v>53</v>
      </c>
      <c r="D31" s="90">
        <v>1</v>
      </c>
      <c r="E31" s="91" t="s">
        <v>20</v>
      </c>
      <c r="F31" s="92">
        <v>0</v>
      </c>
      <c r="G31" s="95">
        <f t="shared" ref="G31:G40" si="1">D31*F31</f>
        <v>0</v>
      </c>
      <c r="I31" s="46"/>
      <c r="J31" s="47"/>
      <c r="K31" s="38"/>
      <c r="L31" s="48"/>
      <c r="M31" s="72"/>
    </row>
    <row r="32" spans="1:13" ht="24" x14ac:dyDescent="0.3">
      <c r="A32" s="13"/>
      <c r="B32" s="45"/>
      <c r="C32" s="52" t="s">
        <v>54</v>
      </c>
      <c r="D32" s="90">
        <v>2</v>
      </c>
      <c r="E32" s="91" t="s">
        <v>20</v>
      </c>
      <c r="F32" s="92">
        <v>0</v>
      </c>
      <c r="G32" s="95">
        <f t="shared" si="1"/>
        <v>0</v>
      </c>
      <c r="I32" s="46"/>
      <c r="J32" s="47"/>
      <c r="K32" s="38"/>
      <c r="L32" s="48"/>
      <c r="M32" s="72"/>
    </row>
    <row r="33" spans="1:14" ht="60" x14ac:dyDescent="0.3">
      <c r="A33" s="13"/>
      <c r="B33" s="45"/>
      <c r="C33" s="52" t="s">
        <v>55</v>
      </c>
      <c r="D33" s="93">
        <v>1</v>
      </c>
      <c r="E33" s="91" t="s">
        <v>20</v>
      </c>
      <c r="F33" s="92">
        <v>0</v>
      </c>
      <c r="G33" s="95">
        <f t="shared" si="1"/>
        <v>0</v>
      </c>
      <c r="I33" s="46"/>
      <c r="J33" s="47"/>
      <c r="K33" s="38"/>
      <c r="L33" s="48"/>
      <c r="M33" s="72"/>
    </row>
    <row r="34" spans="1:14" ht="60" x14ac:dyDescent="0.3">
      <c r="A34" s="13"/>
      <c r="B34" s="45"/>
      <c r="C34" s="52" t="s">
        <v>56</v>
      </c>
      <c r="D34" s="93">
        <v>1</v>
      </c>
      <c r="E34" s="91" t="s">
        <v>20</v>
      </c>
      <c r="F34" s="92">
        <v>0</v>
      </c>
      <c r="G34" s="95">
        <f t="shared" si="1"/>
        <v>0</v>
      </c>
      <c r="I34" s="46"/>
      <c r="J34" s="47"/>
      <c r="K34" s="38"/>
      <c r="L34" s="48"/>
      <c r="M34" s="72"/>
    </row>
    <row r="35" spans="1:14" ht="60" x14ac:dyDescent="0.3">
      <c r="A35" s="13"/>
      <c r="B35" s="45"/>
      <c r="C35" s="52" t="s">
        <v>57</v>
      </c>
      <c r="D35" s="93">
        <v>1</v>
      </c>
      <c r="E35" s="91" t="s">
        <v>20</v>
      </c>
      <c r="F35" s="92">
        <v>0</v>
      </c>
      <c r="G35" s="95">
        <f t="shared" si="1"/>
        <v>0</v>
      </c>
      <c r="I35" s="46"/>
      <c r="J35" s="47"/>
      <c r="K35" s="38"/>
      <c r="L35" s="48"/>
      <c r="M35" s="72"/>
    </row>
    <row r="36" spans="1:14" ht="60" x14ac:dyDescent="0.3">
      <c r="A36" s="13"/>
      <c r="B36" s="45"/>
      <c r="C36" s="52" t="s">
        <v>48</v>
      </c>
      <c r="D36" s="93">
        <v>1</v>
      </c>
      <c r="E36" s="91" t="s">
        <v>20</v>
      </c>
      <c r="F36" s="92">
        <v>0</v>
      </c>
      <c r="G36" s="95">
        <f t="shared" si="1"/>
        <v>0</v>
      </c>
      <c r="I36" s="46"/>
      <c r="J36" s="47"/>
      <c r="K36" s="38"/>
      <c r="L36" s="48"/>
      <c r="M36" s="72"/>
    </row>
    <row r="37" spans="1:14" ht="84" x14ac:dyDescent="0.3">
      <c r="A37" s="13"/>
      <c r="B37" s="45"/>
      <c r="C37" s="52" t="s">
        <v>58</v>
      </c>
      <c r="D37" s="93">
        <v>1</v>
      </c>
      <c r="E37" s="94" t="s">
        <v>40</v>
      </c>
      <c r="F37" s="92">
        <v>0</v>
      </c>
      <c r="G37" s="95">
        <f t="shared" si="1"/>
        <v>0</v>
      </c>
      <c r="I37" s="46"/>
      <c r="J37" s="47"/>
      <c r="K37" s="38"/>
      <c r="L37" s="48"/>
      <c r="M37" s="72"/>
    </row>
    <row r="38" spans="1:14" ht="36" x14ac:dyDescent="0.3">
      <c r="A38" s="13"/>
      <c r="B38" s="45"/>
      <c r="C38" s="52" t="s">
        <v>49</v>
      </c>
      <c r="D38" s="90">
        <v>1</v>
      </c>
      <c r="E38" s="91" t="s">
        <v>20</v>
      </c>
      <c r="F38" s="92">
        <v>0</v>
      </c>
      <c r="G38" s="95">
        <f t="shared" si="1"/>
        <v>0</v>
      </c>
      <c r="I38" s="46"/>
      <c r="J38" s="47"/>
      <c r="K38" s="38"/>
      <c r="L38" s="48"/>
      <c r="M38" s="72"/>
    </row>
    <row r="39" spans="1:14" ht="48" x14ac:dyDescent="0.3">
      <c r="A39" s="13"/>
      <c r="B39" s="45"/>
      <c r="C39" s="52" t="s">
        <v>59</v>
      </c>
      <c r="D39" s="90">
        <v>1</v>
      </c>
      <c r="E39" s="91" t="s">
        <v>20</v>
      </c>
      <c r="F39" s="92">
        <v>0</v>
      </c>
      <c r="G39" s="95">
        <f t="shared" si="1"/>
        <v>0</v>
      </c>
      <c r="I39" s="46"/>
      <c r="J39" s="47"/>
      <c r="K39" s="38"/>
      <c r="L39" s="48"/>
      <c r="M39" s="72"/>
    </row>
    <row r="40" spans="1:14" ht="24" x14ac:dyDescent="0.3">
      <c r="A40" s="13"/>
      <c r="B40" s="45"/>
      <c r="C40" s="52" t="s">
        <v>60</v>
      </c>
      <c r="D40" s="90">
        <v>1</v>
      </c>
      <c r="E40" s="91" t="s">
        <v>40</v>
      </c>
      <c r="F40" s="92">
        <v>0</v>
      </c>
      <c r="G40" s="95">
        <f t="shared" si="1"/>
        <v>0</v>
      </c>
      <c r="I40" s="46"/>
      <c r="J40" s="47"/>
      <c r="K40" s="38"/>
      <c r="L40" s="48"/>
      <c r="M40" s="72"/>
    </row>
    <row r="41" spans="1:14" x14ac:dyDescent="0.3">
      <c r="A41" s="13"/>
      <c r="B41" s="45"/>
      <c r="C41" s="85" t="s">
        <v>52</v>
      </c>
      <c r="D41" s="88">
        <v>1</v>
      </c>
      <c r="E41" s="89" t="s">
        <v>20</v>
      </c>
      <c r="F41" s="14">
        <v>0</v>
      </c>
      <c r="G41" s="14">
        <f>D41*F41</f>
        <v>0</v>
      </c>
      <c r="I41" s="46"/>
      <c r="J41" s="47"/>
      <c r="K41" s="38"/>
      <c r="L41" s="48"/>
      <c r="M41" s="72"/>
    </row>
    <row r="42" spans="1:14" x14ac:dyDescent="0.3">
      <c r="A42" s="13"/>
      <c r="B42" s="45"/>
      <c r="C42" s="85" t="s">
        <v>51</v>
      </c>
      <c r="D42" s="88">
        <v>1</v>
      </c>
      <c r="E42" s="89" t="s">
        <v>40</v>
      </c>
      <c r="F42" s="14">
        <v>0</v>
      </c>
      <c r="G42" s="14">
        <f t="shared" ref="G42:G43" si="2">D42*F42</f>
        <v>0</v>
      </c>
      <c r="I42" s="46"/>
      <c r="J42" s="47"/>
      <c r="K42" s="38"/>
      <c r="L42" s="48"/>
      <c r="M42" s="72"/>
    </row>
    <row r="43" spans="1:14" x14ac:dyDescent="0.3">
      <c r="A43" s="13"/>
      <c r="B43" s="45"/>
      <c r="C43" s="85" t="s">
        <v>50</v>
      </c>
      <c r="D43" s="88">
        <v>6</v>
      </c>
      <c r="E43" s="89" t="s">
        <v>20</v>
      </c>
      <c r="F43" s="14">
        <v>0</v>
      </c>
      <c r="G43" s="14">
        <f t="shared" si="2"/>
        <v>0</v>
      </c>
      <c r="I43" s="46"/>
      <c r="J43" s="47"/>
      <c r="K43" s="38"/>
      <c r="L43" s="48"/>
      <c r="M43" s="72"/>
    </row>
    <row r="44" spans="1:14" x14ac:dyDescent="0.3">
      <c r="F44" s="15" t="s">
        <v>5</v>
      </c>
      <c r="G44" s="96">
        <f>SUM(G5:G29,G31:G43)</f>
        <v>0</v>
      </c>
      <c r="I44" s="54"/>
      <c r="J44" s="47"/>
      <c r="K44" s="38"/>
    </row>
    <row r="45" spans="1:14" ht="15" thickBot="1" x14ac:dyDescent="0.35">
      <c r="F45" s="16" t="s">
        <v>6</v>
      </c>
      <c r="G45" s="97">
        <v>0</v>
      </c>
      <c r="I45" s="54"/>
      <c r="J45" s="54"/>
      <c r="K45" s="38"/>
    </row>
    <row r="46" spans="1:14" ht="16.2" thickBot="1" x14ac:dyDescent="0.35">
      <c r="A46" s="107" t="s">
        <v>7</v>
      </c>
      <c r="B46" s="108"/>
      <c r="C46" s="109"/>
      <c r="D46" s="26"/>
      <c r="E46" s="27"/>
      <c r="F46" s="27"/>
      <c r="G46" s="75">
        <f>G44</f>
        <v>0</v>
      </c>
      <c r="H46" s="74"/>
      <c r="I46" s="6"/>
      <c r="J46" s="72"/>
      <c r="L46" s="6"/>
      <c r="M46" s="73"/>
      <c r="N46" s="53"/>
    </row>
    <row r="47" spans="1:14" ht="16.2" thickBot="1" x14ac:dyDescent="0.35">
      <c r="A47" s="110" t="s">
        <v>8</v>
      </c>
      <c r="B47" s="111"/>
      <c r="C47" s="112"/>
      <c r="D47" s="28"/>
      <c r="E47" s="29"/>
      <c r="F47" s="29"/>
      <c r="G47" s="76">
        <f>G45</f>
        <v>0</v>
      </c>
      <c r="H47" s="72"/>
      <c r="I47" s="72"/>
    </row>
    <row r="48" spans="1:14" ht="24" thickBot="1" x14ac:dyDescent="0.5">
      <c r="A48" s="113" t="s">
        <v>9</v>
      </c>
      <c r="B48" s="114"/>
      <c r="C48" s="114"/>
      <c r="D48" s="30"/>
      <c r="E48" s="31"/>
      <c r="F48" s="31"/>
      <c r="G48" s="77">
        <f>G46+G47</f>
        <v>0</v>
      </c>
      <c r="H48" s="72"/>
      <c r="I48" s="72"/>
      <c r="J48" s="86"/>
    </row>
    <row r="49" spans="1:13" ht="15" thickTop="1" x14ac:dyDescent="0.3">
      <c r="A49" s="19"/>
      <c r="B49" s="20"/>
      <c r="C49" s="21"/>
      <c r="D49" s="22"/>
      <c r="E49" s="23"/>
      <c r="F49" s="24"/>
      <c r="G49" s="25"/>
    </row>
    <row r="51" spans="1:13" x14ac:dyDescent="0.3">
      <c r="G51" s="32"/>
      <c r="M51"/>
    </row>
  </sheetData>
  <mergeCells count="3">
    <mergeCell ref="A46:C46"/>
    <mergeCell ref="A47:C47"/>
    <mergeCell ref="A48:C48"/>
  </mergeCells>
  <pageMargins left="0.70866141732283472" right="0.70866141732283472" top="0.78740157480314965" bottom="0.78740157480314965" header="0.31496062992125984" footer="0.31496062992125984"/>
  <pageSetup paperSize="9" scale="81" fitToHeight="0" orientation="portrait" r:id="rId1"/>
  <rowBreaks count="1" manualBreakCount="1">
    <brk id="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krycí list</vt:lpstr>
      <vt:lpstr>SO-01 Skladovací jímka</vt:lpstr>
      <vt:lpstr>'krycí list'!Oblasť_tlače</vt:lpstr>
      <vt:lpstr>'SO-01 Skladovací jímka'!Oblasť_tlače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2025-05-14T05:22:43Z</dcterms:modified>
</cp:coreProperties>
</file>