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Stanislav Hlubina\Desktop\Stano\Mečír\21.5.2024 zdravotná škola zvolen\VV obstáravanie\"/>
    </mc:Choice>
  </mc:AlternateContent>
  <bookViews>
    <workbookView xWindow="0" yWindow="0" windowWidth="0" windowHeight="0"/>
  </bookViews>
  <sheets>
    <sheet name="Rekapitulácia stavby" sheetId="1" r:id="rId1"/>
    <sheet name="1 - Stavebná časť" sheetId="2" r:id="rId2"/>
    <sheet name="2 - Zdravotechnika" sheetId="3" r:id="rId3"/>
    <sheet name="3 - Ústredné kúrenie" sheetId="4" r:id="rId4"/>
    <sheet name="4 - Vzduchotechnika" sheetId="5" r:id="rId5"/>
    <sheet name="5 - Elektroinštalácia" sheetId="6" r:id="rId6"/>
    <sheet name="6 - Lokálny zdroj FVZ PAC..." sheetId="7" r:id="rId7"/>
  </sheets>
  <definedNames>
    <definedName name="_xlnm.Print_Area" localSheetId="0">'Rekapitulácia stavby'!$D$4:$AO$76,'Rekapitulácia stavby'!$C$82:$AQ$101</definedName>
    <definedName name="_xlnm.Print_Titles" localSheetId="0">'Rekapitulácia stavby'!$92:$92</definedName>
    <definedName name="_xlnm._FilterDatabase" localSheetId="1" hidden="1">'1 - Stavebná časť'!$C$148:$K$1850</definedName>
    <definedName name="_xlnm.Print_Area" localSheetId="1">'1 - Stavebná časť'!$C$4:$J$76,'1 - Stavebná časť'!$C$82:$J$130,'1 - Stavebná časť'!$C$136:$J$1850</definedName>
    <definedName name="_xlnm.Print_Titles" localSheetId="1">'1 - Stavebná časť'!$148:$148</definedName>
    <definedName name="_xlnm._FilterDatabase" localSheetId="2" hidden="1">'2 - Zdravotechnika'!$C$122:$K$246</definedName>
    <definedName name="_xlnm.Print_Area" localSheetId="2">'2 - Zdravotechnika'!$C$4:$J$76,'2 - Zdravotechnika'!$C$82:$J$104,'2 - Zdravotechnika'!$C$110:$J$246</definedName>
    <definedName name="_xlnm.Print_Titles" localSheetId="2">'2 - Zdravotechnika'!$122:$122</definedName>
    <definedName name="_xlnm._FilterDatabase" localSheetId="3" hidden="1">'3 - Ústredné kúrenie'!$C$119:$K$198</definedName>
    <definedName name="_xlnm.Print_Area" localSheetId="3">'3 - Ústredné kúrenie'!$C$4:$J$76,'3 - Ústredné kúrenie'!$C$82:$J$101,'3 - Ústredné kúrenie'!$C$107:$J$198</definedName>
    <definedName name="_xlnm.Print_Titles" localSheetId="3">'3 - Ústredné kúrenie'!$119:$119</definedName>
    <definedName name="_xlnm._FilterDatabase" localSheetId="4" hidden="1">'4 - Vzduchotechnika'!$C$120:$K$260</definedName>
    <definedName name="_xlnm.Print_Area" localSheetId="4">'4 - Vzduchotechnika'!$C$4:$J$76,'4 - Vzduchotechnika'!$C$82:$J$102,'4 - Vzduchotechnika'!$C$108:$J$260</definedName>
    <definedName name="_xlnm.Print_Titles" localSheetId="4">'4 - Vzduchotechnika'!$120:$120</definedName>
    <definedName name="_xlnm._FilterDatabase" localSheetId="5" hidden="1">'5 - Elektroinštalácia'!$C$119:$K$180</definedName>
    <definedName name="_xlnm.Print_Area" localSheetId="5">'5 - Elektroinštalácia'!$C$4:$J$76,'5 - Elektroinštalácia'!$C$82:$J$101,'5 - Elektroinštalácia'!$C$107:$J$180</definedName>
    <definedName name="_xlnm.Print_Titles" localSheetId="5">'5 - Elektroinštalácia'!$119:$119</definedName>
    <definedName name="_xlnm._FilterDatabase" localSheetId="6" hidden="1">'6 - Lokálny zdroj FVZ PAC...'!$C$123:$K$215</definedName>
    <definedName name="_xlnm.Print_Area" localSheetId="6">'6 - Lokálny zdroj FVZ PAC...'!$C$4:$J$76,'6 - Lokálny zdroj FVZ PAC...'!$C$82:$J$105,'6 - Lokálny zdroj FVZ PAC...'!$C$111:$J$215</definedName>
    <definedName name="_xlnm.Print_Titles" localSheetId="6">'6 - Lokálny zdroj FVZ PAC...'!$123:$123</definedName>
  </definedNames>
  <calcPr/>
</workbook>
</file>

<file path=xl/calcChain.xml><?xml version="1.0" encoding="utf-8"?>
<calcChain xmlns="http://schemas.openxmlformats.org/spreadsheetml/2006/main">
  <c i="7" l="1" r="J37"/>
  <c r="J36"/>
  <c i="1" r="AY100"/>
  <c i="7" r="J35"/>
  <c i="1" r="AX100"/>
  <c i="7" r="BI215"/>
  <c r="BH215"/>
  <c r="BG215"/>
  <c r="BE215"/>
  <c r="T215"/>
  <c r="T214"/>
  <c r="R215"/>
  <c r="R214"/>
  <c r="P215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8"/>
  <c r="BH188"/>
  <c r="BG188"/>
  <c r="BE188"/>
  <c r="T188"/>
  <c r="T187"/>
  <c r="R188"/>
  <c r="R187"/>
  <c r="P188"/>
  <c r="P187"/>
  <c r="BI186"/>
  <c r="BH186"/>
  <c r="BG186"/>
  <c r="BE186"/>
  <c r="T186"/>
  <c r="T185"/>
  <c r="R186"/>
  <c r="R185"/>
  <c r="P186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5"/>
  <c r="BH145"/>
  <c r="BG145"/>
  <c r="BE145"/>
  <c r="T145"/>
  <c r="T144"/>
  <c r="R145"/>
  <c r="R144"/>
  <c r="P145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J121"/>
  <c r="J120"/>
  <c r="F120"/>
  <c r="F118"/>
  <c r="E116"/>
  <c r="J92"/>
  <c r="J91"/>
  <c r="F91"/>
  <c r="F89"/>
  <c r="E87"/>
  <c r="J18"/>
  <c r="E18"/>
  <c r="F92"/>
  <c r="J17"/>
  <c r="J12"/>
  <c r="J89"/>
  <c r="E7"/>
  <c r="E114"/>
  <c i="6" r="J124"/>
  <c r="J37"/>
  <c r="J36"/>
  <c i="1" r="AY99"/>
  <c i="6" r="J35"/>
  <c i="1" r="AX99"/>
  <c i="6"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J98"/>
  <c r="BI123"/>
  <c r="BH123"/>
  <c r="BG123"/>
  <c r="BE123"/>
  <c r="T123"/>
  <c r="R123"/>
  <c r="P123"/>
  <c r="BI122"/>
  <c r="BH122"/>
  <c r="BG122"/>
  <c r="BE122"/>
  <c r="T122"/>
  <c r="R122"/>
  <c r="P122"/>
  <c r="J117"/>
  <c r="J116"/>
  <c r="F116"/>
  <c r="F114"/>
  <c r="E112"/>
  <c r="J92"/>
  <c r="J91"/>
  <c r="F91"/>
  <c r="F89"/>
  <c r="E87"/>
  <c r="J18"/>
  <c r="E18"/>
  <c r="F117"/>
  <c r="J17"/>
  <c r="J12"/>
  <c r="J114"/>
  <c r="E7"/>
  <c r="E110"/>
  <c i="5" r="J37"/>
  <c r="J36"/>
  <c i="1" r="AY98"/>
  <c i="5" r="J35"/>
  <c i="1" r="AX98"/>
  <c i="5"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22"/>
  <c r="BH222"/>
  <c r="BG222"/>
  <c r="BE222"/>
  <c r="T222"/>
  <c r="R222"/>
  <c r="P222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89"/>
  <c r="BH189"/>
  <c r="BG189"/>
  <c r="BE189"/>
  <c r="T189"/>
  <c r="R189"/>
  <c r="P189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2"/>
  <c r="BH172"/>
  <c r="BG172"/>
  <c r="BE172"/>
  <c r="T172"/>
  <c r="R172"/>
  <c r="P172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56"/>
  <c r="BH156"/>
  <c r="BG156"/>
  <c r="BE156"/>
  <c r="T156"/>
  <c r="R156"/>
  <c r="P156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23"/>
  <c r="BH123"/>
  <c r="BG123"/>
  <c r="BE123"/>
  <c r="T123"/>
  <c r="R123"/>
  <c r="P123"/>
  <c r="J118"/>
  <c r="J117"/>
  <c r="F117"/>
  <c r="F115"/>
  <c r="E113"/>
  <c r="J92"/>
  <c r="J91"/>
  <c r="F91"/>
  <c r="F89"/>
  <c r="E87"/>
  <c r="J18"/>
  <c r="E18"/>
  <c r="F118"/>
  <c r="J17"/>
  <c r="J12"/>
  <c r="J89"/>
  <c r="E7"/>
  <c r="E111"/>
  <c i="4" r="J37"/>
  <c r="J36"/>
  <c i="1" r="AY97"/>
  <c i="4" r="J35"/>
  <c i="1" r="AX97"/>
  <c i="4"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BI122"/>
  <c r="BH122"/>
  <c r="BG122"/>
  <c r="BE122"/>
  <c r="T122"/>
  <c r="R122"/>
  <c r="P122"/>
  <c r="J117"/>
  <c r="J116"/>
  <c r="F116"/>
  <c r="F114"/>
  <c r="E112"/>
  <c r="J92"/>
  <c r="J91"/>
  <c r="F91"/>
  <c r="F89"/>
  <c r="E87"/>
  <c r="J18"/>
  <c r="E18"/>
  <c r="F92"/>
  <c r="J17"/>
  <c r="J12"/>
  <c r="J89"/>
  <c r="E7"/>
  <c r="E110"/>
  <c i="3" r="J37"/>
  <c r="J36"/>
  <c i="1" r="AY96"/>
  <c i="3" r="J35"/>
  <c i="1" r="AX96"/>
  <c i="3" r="BI246"/>
  <c r="BH246"/>
  <c r="BG246"/>
  <c r="BE246"/>
  <c r="T246"/>
  <c r="T245"/>
  <c r="R246"/>
  <c r="R245"/>
  <c r="P246"/>
  <c r="P245"/>
  <c r="BI244"/>
  <c r="BH244"/>
  <c r="BG244"/>
  <c r="BE244"/>
  <c r="T244"/>
  <c r="T243"/>
  <c r="R244"/>
  <c r="R243"/>
  <c r="P244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J120"/>
  <c r="J119"/>
  <c r="F119"/>
  <c r="F117"/>
  <c r="E115"/>
  <c r="J92"/>
  <c r="J91"/>
  <c r="F91"/>
  <c r="F89"/>
  <c r="E87"/>
  <c r="J18"/>
  <c r="E18"/>
  <c r="F120"/>
  <c r="J17"/>
  <c r="J12"/>
  <c r="J117"/>
  <c r="E7"/>
  <c r="E85"/>
  <c i="2" r="J37"/>
  <c r="J36"/>
  <c i="1" r="AY95"/>
  <c i="2" r="J35"/>
  <c i="1" r="AX95"/>
  <c i="2" r="BI1850"/>
  <c r="BH1850"/>
  <c r="BG1850"/>
  <c r="BE1850"/>
  <c r="T1850"/>
  <c r="T1849"/>
  <c r="R1850"/>
  <c r="R1849"/>
  <c r="P1850"/>
  <c r="P1849"/>
  <c r="BI1848"/>
  <c r="BH1848"/>
  <c r="BG1848"/>
  <c r="BE1848"/>
  <c r="T1848"/>
  <c r="T1847"/>
  <c r="R1848"/>
  <c r="R1847"/>
  <c r="P1848"/>
  <c r="P1847"/>
  <c r="BI1846"/>
  <c r="BH1846"/>
  <c r="BG1846"/>
  <c r="BE1846"/>
  <c r="T1846"/>
  <c r="R1846"/>
  <c r="P1846"/>
  <c r="BI1845"/>
  <c r="BH1845"/>
  <c r="BG1845"/>
  <c r="BE1845"/>
  <c r="T1845"/>
  <c r="R1845"/>
  <c r="P1845"/>
  <c r="BI1806"/>
  <c r="BH1806"/>
  <c r="BG1806"/>
  <c r="BE1806"/>
  <c r="T1806"/>
  <c r="R1806"/>
  <c r="P1806"/>
  <c r="BI1787"/>
  <c r="BH1787"/>
  <c r="BG1787"/>
  <c r="BE1787"/>
  <c r="T1787"/>
  <c r="R1787"/>
  <c r="P1787"/>
  <c r="BI1786"/>
  <c r="BH1786"/>
  <c r="BG1786"/>
  <c r="BE1786"/>
  <c r="T1786"/>
  <c r="R1786"/>
  <c r="P1786"/>
  <c r="BI1785"/>
  <c r="BH1785"/>
  <c r="BG1785"/>
  <c r="BE1785"/>
  <c r="T1785"/>
  <c r="R1785"/>
  <c r="P1785"/>
  <c r="BI1783"/>
  <c r="BH1783"/>
  <c r="BG1783"/>
  <c r="BE1783"/>
  <c r="T1783"/>
  <c r="R1783"/>
  <c r="P1783"/>
  <c r="BI1735"/>
  <c r="BH1735"/>
  <c r="BG1735"/>
  <c r="BE1735"/>
  <c r="T1735"/>
  <c r="R1735"/>
  <c r="P1735"/>
  <c r="BI1733"/>
  <c r="BH1733"/>
  <c r="BG1733"/>
  <c r="BE1733"/>
  <c r="T1733"/>
  <c r="R1733"/>
  <c r="P1733"/>
  <c r="BI1731"/>
  <c r="BH1731"/>
  <c r="BG1731"/>
  <c r="BE1731"/>
  <c r="T1731"/>
  <c r="R1731"/>
  <c r="P1731"/>
  <c r="BI1705"/>
  <c r="BH1705"/>
  <c r="BG1705"/>
  <c r="BE1705"/>
  <c r="T1705"/>
  <c r="R1705"/>
  <c r="P1705"/>
  <c r="BI1703"/>
  <c r="BH1703"/>
  <c r="BG1703"/>
  <c r="BE1703"/>
  <c r="T1703"/>
  <c r="R1703"/>
  <c r="P1703"/>
  <c r="BI1680"/>
  <c r="BH1680"/>
  <c r="BG1680"/>
  <c r="BE1680"/>
  <c r="T1680"/>
  <c r="R1680"/>
  <c r="P1680"/>
  <c r="BI1678"/>
  <c r="BH1678"/>
  <c r="BG1678"/>
  <c r="BE1678"/>
  <c r="T1678"/>
  <c r="R1678"/>
  <c r="P1678"/>
  <c r="BI1651"/>
  <c r="BH1651"/>
  <c r="BG1651"/>
  <c r="BE1651"/>
  <c r="T1651"/>
  <c r="R1651"/>
  <c r="P1651"/>
  <c r="BI1649"/>
  <c r="BH1649"/>
  <c r="BG1649"/>
  <c r="BE1649"/>
  <c r="T1649"/>
  <c r="R1649"/>
  <c r="P1649"/>
  <c r="BI1645"/>
  <c r="BH1645"/>
  <c r="BG1645"/>
  <c r="BE1645"/>
  <c r="T1645"/>
  <c r="R1645"/>
  <c r="P1645"/>
  <c r="BI1617"/>
  <c r="BH1617"/>
  <c r="BG1617"/>
  <c r="BE1617"/>
  <c r="T1617"/>
  <c r="R1617"/>
  <c r="P1617"/>
  <c r="BI1590"/>
  <c r="BH1590"/>
  <c r="BG1590"/>
  <c r="BE1590"/>
  <c r="T1590"/>
  <c r="R1590"/>
  <c r="P1590"/>
  <c r="BI1579"/>
  <c r="BH1579"/>
  <c r="BG1579"/>
  <c r="BE1579"/>
  <c r="T1579"/>
  <c r="R1579"/>
  <c r="P1579"/>
  <c r="BI1577"/>
  <c r="BH1577"/>
  <c r="BG1577"/>
  <c r="BE1577"/>
  <c r="T1577"/>
  <c r="R1577"/>
  <c r="P1577"/>
  <c r="BI1575"/>
  <c r="BH1575"/>
  <c r="BG1575"/>
  <c r="BE1575"/>
  <c r="T1575"/>
  <c r="R1575"/>
  <c r="P1575"/>
  <c r="BI1569"/>
  <c r="BH1569"/>
  <c r="BG1569"/>
  <c r="BE1569"/>
  <c r="T1569"/>
  <c r="R1569"/>
  <c r="P1569"/>
  <c r="BI1567"/>
  <c r="BH1567"/>
  <c r="BG1567"/>
  <c r="BE1567"/>
  <c r="T1567"/>
  <c r="R1567"/>
  <c r="P1567"/>
  <c r="BI1564"/>
  <c r="BH1564"/>
  <c r="BG1564"/>
  <c r="BE1564"/>
  <c r="T1564"/>
  <c r="R1564"/>
  <c r="P1564"/>
  <c r="BI1559"/>
  <c r="BH1559"/>
  <c r="BG1559"/>
  <c r="BE1559"/>
  <c r="T1559"/>
  <c r="R1559"/>
  <c r="P1559"/>
  <c r="BI1550"/>
  <c r="BH1550"/>
  <c r="BG1550"/>
  <c r="BE1550"/>
  <c r="T1550"/>
  <c r="R1550"/>
  <c r="P1550"/>
  <c r="BI1541"/>
  <c r="BH1541"/>
  <c r="BG1541"/>
  <c r="BE1541"/>
  <c r="T1541"/>
  <c r="R1541"/>
  <c r="P1541"/>
  <c r="BI1532"/>
  <c r="BH1532"/>
  <c r="BG1532"/>
  <c r="BE1532"/>
  <c r="T1532"/>
  <c r="R1532"/>
  <c r="P1532"/>
  <c r="BI1519"/>
  <c r="BH1519"/>
  <c r="BG1519"/>
  <c r="BE1519"/>
  <c r="T1519"/>
  <c r="R1519"/>
  <c r="P1519"/>
  <c r="BI1496"/>
  <c r="BH1496"/>
  <c r="BG1496"/>
  <c r="BE1496"/>
  <c r="T1496"/>
  <c r="R1496"/>
  <c r="P1496"/>
  <c r="BI1467"/>
  <c r="BH1467"/>
  <c r="BG1467"/>
  <c r="BE1467"/>
  <c r="T1467"/>
  <c r="R1467"/>
  <c r="P1467"/>
  <c r="BI1447"/>
  <c r="BH1447"/>
  <c r="BG1447"/>
  <c r="BE1447"/>
  <c r="T1447"/>
  <c r="R1447"/>
  <c r="P1447"/>
  <c r="BI1433"/>
  <c r="BH1433"/>
  <c r="BG1433"/>
  <c r="BE1433"/>
  <c r="T1433"/>
  <c r="R1433"/>
  <c r="P1433"/>
  <c r="BI1426"/>
  <c r="BH1426"/>
  <c r="BG1426"/>
  <c r="BE1426"/>
  <c r="T1426"/>
  <c r="R1426"/>
  <c r="P1426"/>
  <c r="BI1419"/>
  <c r="BH1419"/>
  <c r="BG1419"/>
  <c r="BE1419"/>
  <c r="T1419"/>
  <c r="R1419"/>
  <c r="P1419"/>
  <c r="BI1418"/>
  <c r="BH1418"/>
  <c r="BG1418"/>
  <c r="BE1418"/>
  <c r="T1418"/>
  <c r="R1418"/>
  <c r="P1418"/>
  <c r="BI1417"/>
  <c r="BH1417"/>
  <c r="BG1417"/>
  <c r="BE1417"/>
  <c r="T1417"/>
  <c r="R1417"/>
  <c r="P1417"/>
  <c r="BI1416"/>
  <c r="BH1416"/>
  <c r="BG1416"/>
  <c r="BE1416"/>
  <c r="T1416"/>
  <c r="R1416"/>
  <c r="P1416"/>
  <c r="BI1415"/>
  <c r="BH1415"/>
  <c r="BG1415"/>
  <c r="BE1415"/>
  <c r="T1415"/>
  <c r="R1415"/>
  <c r="P1415"/>
  <c r="BI1405"/>
  <c r="BH1405"/>
  <c r="BG1405"/>
  <c r="BE1405"/>
  <c r="T1405"/>
  <c r="R1405"/>
  <c r="P1405"/>
  <c r="BI1399"/>
  <c r="BH1399"/>
  <c r="BG1399"/>
  <c r="BE1399"/>
  <c r="T1399"/>
  <c r="R1399"/>
  <c r="P1399"/>
  <c r="BI1396"/>
  <c r="BH1396"/>
  <c r="BG1396"/>
  <c r="BE1396"/>
  <c r="T1396"/>
  <c r="R1396"/>
  <c r="P1396"/>
  <c r="BI1395"/>
  <c r="BH1395"/>
  <c r="BG1395"/>
  <c r="BE1395"/>
  <c r="T1395"/>
  <c r="R1395"/>
  <c r="P1395"/>
  <c r="BI1394"/>
  <c r="BH1394"/>
  <c r="BG1394"/>
  <c r="BE1394"/>
  <c r="T1394"/>
  <c r="R1394"/>
  <c r="P1394"/>
  <c r="BI1388"/>
  <c r="BH1388"/>
  <c r="BG1388"/>
  <c r="BE1388"/>
  <c r="T1388"/>
  <c r="R1388"/>
  <c r="P1388"/>
  <c r="BI1380"/>
  <c r="BH1380"/>
  <c r="BG1380"/>
  <c r="BE1380"/>
  <c r="T1380"/>
  <c r="R1380"/>
  <c r="P1380"/>
  <c r="BI1379"/>
  <c r="BH1379"/>
  <c r="BG1379"/>
  <c r="BE1379"/>
  <c r="T1379"/>
  <c r="R1379"/>
  <c r="P1379"/>
  <c r="BI1378"/>
  <c r="BH1378"/>
  <c r="BG1378"/>
  <c r="BE1378"/>
  <c r="T1378"/>
  <c r="R1378"/>
  <c r="P1378"/>
  <c r="BI1364"/>
  <c r="BH1364"/>
  <c r="BG1364"/>
  <c r="BE1364"/>
  <c r="T1364"/>
  <c r="R1364"/>
  <c r="P1364"/>
  <c r="BI1362"/>
  <c r="BH1362"/>
  <c r="BG1362"/>
  <c r="BE1362"/>
  <c r="T1362"/>
  <c r="R1362"/>
  <c r="P1362"/>
  <c r="BI1361"/>
  <c r="BH1361"/>
  <c r="BG1361"/>
  <c r="BE1361"/>
  <c r="T1361"/>
  <c r="R1361"/>
  <c r="P1361"/>
  <c r="BI1360"/>
  <c r="BH1360"/>
  <c r="BG1360"/>
  <c r="BE1360"/>
  <c r="T1360"/>
  <c r="R1360"/>
  <c r="P1360"/>
  <c r="BI1359"/>
  <c r="BH1359"/>
  <c r="BG1359"/>
  <c r="BE1359"/>
  <c r="T1359"/>
  <c r="R1359"/>
  <c r="P1359"/>
  <c r="BI1358"/>
  <c r="BH1358"/>
  <c r="BG1358"/>
  <c r="BE1358"/>
  <c r="T1358"/>
  <c r="R1358"/>
  <c r="P1358"/>
  <c r="BI1357"/>
  <c r="BH1357"/>
  <c r="BG1357"/>
  <c r="BE1357"/>
  <c r="T1357"/>
  <c r="R1357"/>
  <c r="P1357"/>
  <c r="BI1356"/>
  <c r="BH1356"/>
  <c r="BG1356"/>
  <c r="BE1356"/>
  <c r="T1356"/>
  <c r="R1356"/>
  <c r="P1356"/>
  <c r="BI1355"/>
  <c r="BH1355"/>
  <c r="BG1355"/>
  <c r="BE1355"/>
  <c r="T1355"/>
  <c r="R1355"/>
  <c r="P1355"/>
  <c r="BI1354"/>
  <c r="BH1354"/>
  <c r="BG1354"/>
  <c r="BE1354"/>
  <c r="T1354"/>
  <c r="R1354"/>
  <c r="P1354"/>
  <c r="BI1353"/>
  <c r="BH1353"/>
  <c r="BG1353"/>
  <c r="BE1353"/>
  <c r="T1353"/>
  <c r="R1353"/>
  <c r="P1353"/>
  <c r="BI1352"/>
  <c r="BH1352"/>
  <c r="BG1352"/>
  <c r="BE1352"/>
  <c r="T1352"/>
  <c r="R1352"/>
  <c r="P1352"/>
  <c r="BI1344"/>
  <c r="BH1344"/>
  <c r="BG1344"/>
  <c r="BE1344"/>
  <c r="T1344"/>
  <c r="R1344"/>
  <c r="P1344"/>
  <c r="BI1343"/>
  <c r="BH1343"/>
  <c r="BG1343"/>
  <c r="BE1343"/>
  <c r="T1343"/>
  <c r="R1343"/>
  <c r="P1343"/>
  <c r="BI1341"/>
  <c r="BH1341"/>
  <c r="BG1341"/>
  <c r="BE1341"/>
  <c r="T1341"/>
  <c r="R1341"/>
  <c r="P1341"/>
  <c r="BI1336"/>
  <c r="BH1336"/>
  <c r="BG1336"/>
  <c r="BE1336"/>
  <c r="T1336"/>
  <c r="R1336"/>
  <c r="P1336"/>
  <c r="BI1335"/>
  <c r="BH1335"/>
  <c r="BG1335"/>
  <c r="BE1335"/>
  <c r="T1335"/>
  <c r="R1335"/>
  <c r="P1335"/>
  <c r="BI1334"/>
  <c r="BH1334"/>
  <c r="BG1334"/>
  <c r="BE1334"/>
  <c r="T1334"/>
  <c r="R1334"/>
  <c r="P1334"/>
  <c r="BI1333"/>
  <c r="BH1333"/>
  <c r="BG1333"/>
  <c r="BE1333"/>
  <c r="T1333"/>
  <c r="R1333"/>
  <c r="P1333"/>
  <c r="BI1332"/>
  <c r="BH1332"/>
  <c r="BG1332"/>
  <c r="BE1332"/>
  <c r="T1332"/>
  <c r="R1332"/>
  <c r="P1332"/>
  <c r="BI1331"/>
  <c r="BH1331"/>
  <c r="BG1331"/>
  <c r="BE1331"/>
  <c r="T1331"/>
  <c r="R1331"/>
  <c r="P1331"/>
  <c r="BI1330"/>
  <c r="BH1330"/>
  <c r="BG1330"/>
  <c r="BE1330"/>
  <c r="T1330"/>
  <c r="R1330"/>
  <c r="P1330"/>
  <c r="BI1329"/>
  <c r="BH1329"/>
  <c r="BG1329"/>
  <c r="BE1329"/>
  <c r="T1329"/>
  <c r="R1329"/>
  <c r="P1329"/>
  <c r="BI1328"/>
  <c r="BH1328"/>
  <c r="BG1328"/>
  <c r="BE1328"/>
  <c r="T1328"/>
  <c r="R1328"/>
  <c r="P1328"/>
  <c r="BI1327"/>
  <c r="BH1327"/>
  <c r="BG1327"/>
  <c r="BE1327"/>
  <c r="T1327"/>
  <c r="R1327"/>
  <c r="P1327"/>
  <c r="BI1326"/>
  <c r="BH1326"/>
  <c r="BG1326"/>
  <c r="BE1326"/>
  <c r="T1326"/>
  <c r="R1326"/>
  <c r="P1326"/>
  <c r="BI1325"/>
  <c r="BH1325"/>
  <c r="BG1325"/>
  <c r="BE1325"/>
  <c r="T1325"/>
  <c r="R1325"/>
  <c r="P1325"/>
  <c r="BI1324"/>
  <c r="BH1324"/>
  <c r="BG1324"/>
  <c r="BE1324"/>
  <c r="T1324"/>
  <c r="R1324"/>
  <c r="P1324"/>
  <c r="BI1323"/>
  <c r="BH1323"/>
  <c r="BG1323"/>
  <c r="BE1323"/>
  <c r="T1323"/>
  <c r="R1323"/>
  <c r="P1323"/>
  <c r="BI1322"/>
  <c r="BH1322"/>
  <c r="BG1322"/>
  <c r="BE1322"/>
  <c r="T1322"/>
  <c r="R1322"/>
  <c r="P1322"/>
  <c r="BI1321"/>
  <c r="BH1321"/>
  <c r="BG1321"/>
  <c r="BE1321"/>
  <c r="T1321"/>
  <c r="R1321"/>
  <c r="P1321"/>
  <c r="BI1320"/>
  <c r="BH1320"/>
  <c r="BG1320"/>
  <c r="BE1320"/>
  <c r="T1320"/>
  <c r="R1320"/>
  <c r="P1320"/>
  <c r="BI1311"/>
  <c r="BH1311"/>
  <c r="BG1311"/>
  <c r="BE1311"/>
  <c r="T1311"/>
  <c r="R1311"/>
  <c r="P1311"/>
  <c r="BI1307"/>
  <c r="BH1307"/>
  <c r="BG1307"/>
  <c r="BE1307"/>
  <c r="T1307"/>
  <c r="R1307"/>
  <c r="P1307"/>
  <c r="BI1302"/>
  <c r="BH1302"/>
  <c r="BG1302"/>
  <c r="BE1302"/>
  <c r="T1302"/>
  <c r="R1302"/>
  <c r="P1302"/>
  <c r="BI1301"/>
  <c r="BH1301"/>
  <c r="BG1301"/>
  <c r="BE1301"/>
  <c r="T1301"/>
  <c r="R1301"/>
  <c r="P1301"/>
  <c r="BI1300"/>
  <c r="BH1300"/>
  <c r="BG1300"/>
  <c r="BE1300"/>
  <c r="T1300"/>
  <c r="R1300"/>
  <c r="P1300"/>
  <c r="BI1299"/>
  <c r="BH1299"/>
  <c r="BG1299"/>
  <c r="BE1299"/>
  <c r="T1299"/>
  <c r="R1299"/>
  <c r="P1299"/>
  <c r="BI1298"/>
  <c r="BH1298"/>
  <c r="BG1298"/>
  <c r="BE1298"/>
  <c r="T1298"/>
  <c r="R1298"/>
  <c r="P1298"/>
  <c r="BI1297"/>
  <c r="BH1297"/>
  <c r="BG1297"/>
  <c r="BE1297"/>
  <c r="T1297"/>
  <c r="R1297"/>
  <c r="P1297"/>
  <c r="BI1296"/>
  <c r="BH1296"/>
  <c r="BG1296"/>
  <c r="BE1296"/>
  <c r="T1296"/>
  <c r="R1296"/>
  <c r="P1296"/>
  <c r="BI1288"/>
  <c r="BH1288"/>
  <c r="BG1288"/>
  <c r="BE1288"/>
  <c r="T1288"/>
  <c r="R1288"/>
  <c r="P1288"/>
  <c r="BI1286"/>
  <c r="BH1286"/>
  <c r="BG1286"/>
  <c r="BE1286"/>
  <c r="T1286"/>
  <c r="R1286"/>
  <c r="P1286"/>
  <c r="BI1283"/>
  <c r="BH1283"/>
  <c r="BG1283"/>
  <c r="BE1283"/>
  <c r="T1283"/>
  <c r="R1283"/>
  <c r="P1283"/>
  <c r="BI1280"/>
  <c r="BH1280"/>
  <c r="BG1280"/>
  <c r="BE1280"/>
  <c r="T1280"/>
  <c r="R1280"/>
  <c r="P1280"/>
  <c r="BI1272"/>
  <c r="BH1272"/>
  <c r="BG1272"/>
  <c r="BE1272"/>
  <c r="T1272"/>
  <c r="R1272"/>
  <c r="P1272"/>
  <c r="BI1265"/>
  <c r="BH1265"/>
  <c r="BG1265"/>
  <c r="BE1265"/>
  <c r="T1265"/>
  <c r="R1265"/>
  <c r="P1265"/>
  <c r="BI1262"/>
  <c r="BH1262"/>
  <c r="BG1262"/>
  <c r="BE1262"/>
  <c r="T1262"/>
  <c r="R1262"/>
  <c r="P1262"/>
  <c r="BI1259"/>
  <c r="BH1259"/>
  <c r="BG1259"/>
  <c r="BE1259"/>
  <c r="T1259"/>
  <c r="R1259"/>
  <c r="P1259"/>
  <c r="BI1257"/>
  <c r="BH1257"/>
  <c r="BG1257"/>
  <c r="BE1257"/>
  <c r="T1257"/>
  <c r="R1257"/>
  <c r="P1257"/>
  <c r="BI1230"/>
  <c r="BH1230"/>
  <c r="BG1230"/>
  <c r="BE1230"/>
  <c r="T1230"/>
  <c r="R1230"/>
  <c r="P1230"/>
  <c r="BI1202"/>
  <c r="BH1202"/>
  <c r="BG1202"/>
  <c r="BE1202"/>
  <c r="T1202"/>
  <c r="R1202"/>
  <c r="P1202"/>
  <c r="BI1174"/>
  <c r="BH1174"/>
  <c r="BG1174"/>
  <c r="BE1174"/>
  <c r="T1174"/>
  <c r="R1174"/>
  <c r="P1174"/>
  <c r="BI1171"/>
  <c r="BH1171"/>
  <c r="BG1171"/>
  <c r="BE1171"/>
  <c r="T1171"/>
  <c r="R1171"/>
  <c r="P1171"/>
  <c r="BI1170"/>
  <c r="BH1170"/>
  <c r="BG1170"/>
  <c r="BE1170"/>
  <c r="T1170"/>
  <c r="R1170"/>
  <c r="P1170"/>
  <c r="BI1160"/>
  <c r="BH1160"/>
  <c r="BG1160"/>
  <c r="BE1160"/>
  <c r="T1160"/>
  <c r="R1160"/>
  <c r="P1160"/>
  <c r="BI1158"/>
  <c r="BH1158"/>
  <c r="BG1158"/>
  <c r="BE1158"/>
  <c r="T1158"/>
  <c r="R1158"/>
  <c r="P1158"/>
  <c r="BI1157"/>
  <c r="BH1157"/>
  <c r="BG1157"/>
  <c r="BE1157"/>
  <c r="T1157"/>
  <c r="R1157"/>
  <c r="P1157"/>
  <c r="BI1155"/>
  <c r="BH1155"/>
  <c r="BG1155"/>
  <c r="BE1155"/>
  <c r="T1155"/>
  <c r="R1155"/>
  <c r="P1155"/>
  <c r="BI1153"/>
  <c r="BH1153"/>
  <c r="BG1153"/>
  <c r="BE1153"/>
  <c r="T1153"/>
  <c r="R1153"/>
  <c r="P1153"/>
  <c r="BI1141"/>
  <c r="BH1141"/>
  <c r="BG1141"/>
  <c r="BE1141"/>
  <c r="T1141"/>
  <c r="R1141"/>
  <c r="P1141"/>
  <c r="BI1139"/>
  <c r="BH1139"/>
  <c r="BG1139"/>
  <c r="BE1139"/>
  <c r="T1139"/>
  <c r="R1139"/>
  <c r="P1139"/>
  <c r="BI1132"/>
  <c r="BH1132"/>
  <c r="BG1132"/>
  <c r="BE1132"/>
  <c r="T1132"/>
  <c r="R1132"/>
  <c r="P1132"/>
  <c r="BI1130"/>
  <c r="BH1130"/>
  <c r="BG1130"/>
  <c r="BE1130"/>
  <c r="T1130"/>
  <c r="R1130"/>
  <c r="P1130"/>
  <c r="BI1127"/>
  <c r="BH1127"/>
  <c r="BG1127"/>
  <c r="BE1127"/>
  <c r="T1127"/>
  <c r="R1127"/>
  <c r="P1127"/>
  <c r="BI1123"/>
  <c r="BH1123"/>
  <c r="BG1123"/>
  <c r="BE1123"/>
  <c r="T1123"/>
  <c r="R1123"/>
  <c r="P1123"/>
  <c r="BI1121"/>
  <c r="BH1121"/>
  <c r="BG1121"/>
  <c r="BE1121"/>
  <c r="T1121"/>
  <c r="R1121"/>
  <c r="P1121"/>
  <c r="BI1118"/>
  <c r="BH1118"/>
  <c r="BG1118"/>
  <c r="BE1118"/>
  <c r="T1118"/>
  <c r="R1118"/>
  <c r="P1118"/>
  <c r="BI1115"/>
  <c r="BH1115"/>
  <c r="BG1115"/>
  <c r="BE1115"/>
  <c r="T1115"/>
  <c r="R1115"/>
  <c r="P1115"/>
  <c r="BI1113"/>
  <c r="BH1113"/>
  <c r="BG1113"/>
  <c r="BE1113"/>
  <c r="T1113"/>
  <c r="R1113"/>
  <c r="P1113"/>
  <c r="BI1111"/>
  <c r="BH1111"/>
  <c r="BG1111"/>
  <c r="BE1111"/>
  <c r="T1111"/>
  <c r="R1111"/>
  <c r="P1111"/>
  <c r="BI1106"/>
  <c r="BH1106"/>
  <c r="BG1106"/>
  <c r="BE1106"/>
  <c r="T1106"/>
  <c r="R1106"/>
  <c r="P1106"/>
  <c r="BI1104"/>
  <c r="BH1104"/>
  <c r="BG1104"/>
  <c r="BE1104"/>
  <c r="T1104"/>
  <c r="R1104"/>
  <c r="P1104"/>
  <c r="BI1103"/>
  <c r="BH1103"/>
  <c r="BG1103"/>
  <c r="BE1103"/>
  <c r="T1103"/>
  <c r="R1103"/>
  <c r="P1103"/>
  <c r="BI1102"/>
  <c r="BH1102"/>
  <c r="BG1102"/>
  <c r="BE1102"/>
  <c r="T1102"/>
  <c r="R1102"/>
  <c r="P1102"/>
  <c r="BI1100"/>
  <c r="BH1100"/>
  <c r="BG1100"/>
  <c r="BE1100"/>
  <c r="T1100"/>
  <c r="R1100"/>
  <c r="P1100"/>
  <c r="BI1097"/>
  <c r="BH1097"/>
  <c r="BG1097"/>
  <c r="BE1097"/>
  <c r="T1097"/>
  <c r="R1097"/>
  <c r="P1097"/>
  <c r="BI1096"/>
  <c r="BH1096"/>
  <c r="BG1096"/>
  <c r="BE1096"/>
  <c r="T1096"/>
  <c r="R1096"/>
  <c r="P1096"/>
  <c r="BI1095"/>
  <c r="BH1095"/>
  <c r="BG1095"/>
  <c r="BE1095"/>
  <c r="T1095"/>
  <c r="R1095"/>
  <c r="P1095"/>
  <c r="BI1094"/>
  <c r="BH1094"/>
  <c r="BG1094"/>
  <c r="BE1094"/>
  <c r="T1094"/>
  <c r="R1094"/>
  <c r="P1094"/>
  <c r="BI1091"/>
  <c r="BH1091"/>
  <c r="BG1091"/>
  <c r="BE1091"/>
  <c r="T1091"/>
  <c r="R1091"/>
  <c r="P1091"/>
  <c r="BI1089"/>
  <c r="BH1089"/>
  <c r="BG1089"/>
  <c r="BE1089"/>
  <c r="T1089"/>
  <c r="R1089"/>
  <c r="P1089"/>
  <c r="BI1088"/>
  <c r="BH1088"/>
  <c r="BG1088"/>
  <c r="BE1088"/>
  <c r="T1088"/>
  <c r="R1088"/>
  <c r="P1088"/>
  <c r="BI1085"/>
  <c r="BH1085"/>
  <c r="BG1085"/>
  <c r="BE1085"/>
  <c r="T1085"/>
  <c r="R1085"/>
  <c r="P1085"/>
  <c r="BI1083"/>
  <c r="BH1083"/>
  <c r="BG1083"/>
  <c r="BE1083"/>
  <c r="T1083"/>
  <c r="R1083"/>
  <c r="P1083"/>
  <c r="BI1080"/>
  <c r="BH1080"/>
  <c r="BG1080"/>
  <c r="BE1080"/>
  <c r="T1080"/>
  <c r="R1080"/>
  <c r="P1080"/>
  <c r="BI1078"/>
  <c r="BH1078"/>
  <c r="BG1078"/>
  <c r="BE1078"/>
  <c r="T1078"/>
  <c r="R1078"/>
  <c r="P1078"/>
  <c r="BI1076"/>
  <c r="BH1076"/>
  <c r="BG1076"/>
  <c r="BE1076"/>
  <c r="T1076"/>
  <c r="R1076"/>
  <c r="P1076"/>
  <c r="BI1074"/>
  <c r="BH1074"/>
  <c r="BG1074"/>
  <c r="BE1074"/>
  <c r="T1074"/>
  <c r="R1074"/>
  <c r="P1074"/>
  <c r="BI1073"/>
  <c r="BH1073"/>
  <c r="BG1073"/>
  <c r="BE1073"/>
  <c r="T1073"/>
  <c r="R1073"/>
  <c r="P1073"/>
  <c r="BI1071"/>
  <c r="BH1071"/>
  <c r="BG1071"/>
  <c r="BE1071"/>
  <c r="T1071"/>
  <c r="R1071"/>
  <c r="P1071"/>
  <c r="BI1066"/>
  <c r="BH1066"/>
  <c r="BG1066"/>
  <c r="BE1066"/>
  <c r="T1066"/>
  <c r="R1066"/>
  <c r="P1066"/>
  <c r="BI1064"/>
  <c r="BH1064"/>
  <c r="BG1064"/>
  <c r="BE1064"/>
  <c r="T1064"/>
  <c r="R1064"/>
  <c r="P1064"/>
  <c r="BI1061"/>
  <c r="BH1061"/>
  <c r="BG1061"/>
  <c r="BE1061"/>
  <c r="T1061"/>
  <c r="R1061"/>
  <c r="P1061"/>
  <c r="BI1059"/>
  <c r="BH1059"/>
  <c r="BG1059"/>
  <c r="BE1059"/>
  <c r="T1059"/>
  <c r="R1059"/>
  <c r="P1059"/>
  <c r="BI1056"/>
  <c r="BH1056"/>
  <c r="BG1056"/>
  <c r="BE1056"/>
  <c r="T1056"/>
  <c r="R1056"/>
  <c r="P1056"/>
  <c r="BI1054"/>
  <c r="BH1054"/>
  <c r="BG1054"/>
  <c r="BE1054"/>
  <c r="T1054"/>
  <c r="R1054"/>
  <c r="P1054"/>
  <c r="BI1051"/>
  <c r="BH1051"/>
  <c r="BG1051"/>
  <c r="BE1051"/>
  <c r="T1051"/>
  <c r="R1051"/>
  <c r="P1051"/>
  <c r="BI1050"/>
  <c r="BH1050"/>
  <c r="BG1050"/>
  <c r="BE1050"/>
  <c r="T1050"/>
  <c r="R1050"/>
  <c r="P1050"/>
  <c r="BI1047"/>
  <c r="BH1047"/>
  <c r="BG1047"/>
  <c r="BE1047"/>
  <c r="T1047"/>
  <c r="R1047"/>
  <c r="P1047"/>
  <c r="BI1045"/>
  <c r="BH1045"/>
  <c r="BG1045"/>
  <c r="BE1045"/>
  <c r="T1045"/>
  <c r="R1045"/>
  <c r="P1045"/>
  <c r="BI1043"/>
  <c r="BH1043"/>
  <c r="BG1043"/>
  <c r="BE1043"/>
  <c r="T1043"/>
  <c r="R1043"/>
  <c r="P1043"/>
  <c r="BI1041"/>
  <c r="BH1041"/>
  <c r="BG1041"/>
  <c r="BE1041"/>
  <c r="T1041"/>
  <c r="R1041"/>
  <c r="P1041"/>
  <c r="BI1009"/>
  <c r="BH1009"/>
  <c r="BG1009"/>
  <c r="BE1009"/>
  <c r="T1009"/>
  <c r="R1009"/>
  <c r="P1009"/>
  <c r="BI1008"/>
  <c r="BH1008"/>
  <c r="BG1008"/>
  <c r="BE1008"/>
  <c r="T1008"/>
  <c r="R1008"/>
  <c r="P1008"/>
  <c r="BI1006"/>
  <c r="BH1006"/>
  <c r="BG1006"/>
  <c r="BE1006"/>
  <c r="T1006"/>
  <c r="R1006"/>
  <c r="P1006"/>
  <c r="BI1003"/>
  <c r="BH1003"/>
  <c r="BG1003"/>
  <c r="BE1003"/>
  <c r="T1003"/>
  <c r="R1003"/>
  <c r="P1003"/>
  <c r="BI1001"/>
  <c r="BH1001"/>
  <c r="BG1001"/>
  <c r="BE1001"/>
  <c r="T1001"/>
  <c r="R1001"/>
  <c r="P1001"/>
  <c r="BI997"/>
  <c r="BH997"/>
  <c r="BG997"/>
  <c r="BE997"/>
  <c r="T997"/>
  <c r="R997"/>
  <c r="P997"/>
  <c r="BI992"/>
  <c r="BH992"/>
  <c r="BG992"/>
  <c r="BE992"/>
  <c r="T992"/>
  <c r="R992"/>
  <c r="P992"/>
  <c r="BI991"/>
  <c r="BH991"/>
  <c r="BG991"/>
  <c r="BE991"/>
  <c r="T991"/>
  <c r="R991"/>
  <c r="P991"/>
  <c r="BI989"/>
  <c r="BH989"/>
  <c r="BG989"/>
  <c r="BE989"/>
  <c r="T989"/>
  <c r="R989"/>
  <c r="P989"/>
  <c r="BI983"/>
  <c r="BH983"/>
  <c r="BG983"/>
  <c r="BE983"/>
  <c r="T983"/>
  <c r="R983"/>
  <c r="P983"/>
  <c r="BI981"/>
  <c r="BH981"/>
  <c r="BG981"/>
  <c r="BE981"/>
  <c r="T981"/>
  <c r="R981"/>
  <c r="P981"/>
  <c r="BI980"/>
  <c r="BH980"/>
  <c r="BG980"/>
  <c r="BE980"/>
  <c r="T980"/>
  <c r="R980"/>
  <c r="P980"/>
  <c r="BI974"/>
  <c r="BH974"/>
  <c r="BG974"/>
  <c r="BE974"/>
  <c r="T974"/>
  <c r="R974"/>
  <c r="P974"/>
  <c r="BI972"/>
  <c r="BH972"/>
  <c r="BG972"/>
  <c r="BE972"/>
  <c r="T972"/>
  <c r="R972"/>
  <c r="P972"/>
  <c r="BI970"/>
  <c r="BH970"/>
  <c r="BG970"/>
  <c r="BE970"/>
  <c r="T970"/>
  <c r="R970"/>
  <c r="P970"/>
  <c r="BI968"/>
  <c r="BH968"/>
  <c r="BG968"/>
  <c r="BE968"/>
  <c r="T968"/>
  <c r="R968"/>
  <c r="P968"/>
  <c r="BI960"/>
  <c r="BH960"/>
  <c r="BG960"/>
  <c r="BE960"/>
  <c r="T960"/>
  <c r="R960"/>
  <c r="P960"/>
  <c r="BI958"/>
  <c r="BH958"/>
  <c r="BG958"/>
  <c r="BE958"/>
  <c r="T958"/>
  <c r="R958"/>
  <c r="P958"/>
  <c r="BI950"/>
  <c r="BH950"/>
  <c r="BG950"/>
  <c r="BE950"/>
  <c r="T950"/>
  <c r="R950"/>
  <c r="P950"/>
  <c r="BI948"/>
  <c r="BH948"/>
  <c r="BG948"/>
  <c r="BE948"/>
  <c r="T948"/>
  <c r="R948"/>
  <c r="P948"/>
  <c r="BI947"/>
  <c r="BH947"/>
  <c r="BG947"/>
  <c r="BE947"/>
  <c r="T947"/>
  <c r="R947"/>
  <c r="P947"/>
  <c r="BI942"/>
  <c r="BH942"/>
  <c r="BG942"/>
  <c r="BE942"/>
  <c r="T942"/>
  <c r="R942"/>
  <c r="P942"/>
  <c r="BI940"/>
  <c r="BH940"/>
  <c r="BG940"/>
  <c r="BE940"/>
  <c r="T940"/>
  <c r="R940"/>
  <c r="P940"/>
  <c r="BI938"/>
  <c r="BH938"/>
  <c r="BG938"/>
  <c r="BE938"/>
  <c r="T938"/>
  <c r="R938"/>
  <c r="P938"/>
  <c r="BI933"/>
  <c r="BH933"/>
  <c r="BG933"/>
  <c r="BE933"/>
  <c r="T933"/>
  <c r="R933"/>
  <c r="P933"/>
  <c r="BI931"/>
  <c r="BH931"/>
  <c r="BG931"/>
  <c r="BE931"/>
  <c r="T931"/>
  <c r="R931"/>
  <c r="P931"/>
  <c r="BI928"/>
  <c r="BH928"/>
  <c r="BG928"/>
  <c r="BE928"/>
  <c r="T928"/>
  <c r="R928"/>
  <c r="P928"/>
  <c r="BI923"/>
  <c r="BH923"/>
  <c r="BG923"/>
  <c r="BE923"/>
  <c r="T923"/>
  <c r="R923"/>
  <c r="P923"/>
  <c r="BI921"/>
  <c r="BH921"/>
  <c r="BG921"/>
  <c r="BE921"/>
  <c r="T921"/>
  <c r="R921"/>
  <c r="P921"/>
  <c r="BI919"/>
  <c r="BH919"/>
  <c r="BG919"/>
  <c r="BE919"/>
  <c r="T919"/>
  <c r="R919"/>
  <c r="P919"/>
  <c r="BI917"/>
  <c r="BH917"/>
  <c r="BG917"/>
  <c r="BE917"/>
  <c r="T917"/>
  <c r="R917"/>
  <c r="P917"/>
  <c r="BI914"/>
  <c r="BH914"/>
  <c r="BG914"/>
  <c r="BE914"/>
  <c r="T914"/>
  <c r="R914"/>
  <c r="P914"/>
  <c r="BI910"/>
  <c r="BH910"/>
  <c r="BG910"/>
  <c r="BE910"/>
  <c r="T910"/>
  <c r="R910"/>
  <c r="P910"/>
  <c r="BI904"/>
  <c r="BH904"/>
  <c r="BG904"/>
  <c r="BE904"/>
  <c r="T904"/>
  <c r="R904"/>
  <c r="P904"/>
  <c r="BI901"/>
  <c r="BH901"/>
  <c r="BG901"/>
  <c r="BE901"/>
  <c r="T901"/>
  <c r="R901"/>
  <c r="P901"/>
  <c r="BI898"/>
  <c r="BH898"/>
  <c r="BG898"/>
  <c r="BE898"/>
  <c r="T898"/>
  <c r="T897"/>
  <c r="R898"/>
  <c r="R897"/>
  <c r="P898"/>
  <c r="P897"/>
  <c r="BI896"/>
  <c r="BH896"/>
  <c r="BG896"/>
  <c r="BE896"/>
  <c r="T896"/>
  <c r="R896"/>
  <c r="P896"/>
  <c r="BI895"/>
  <c r="BH895"/>
  <c r="BG895"/>
  <c r="BE895"/>
  <c r="T895"/>
  <c r="R895"/>
  <c r="P895"/>
  <c r="BI893"/>
  <c r="BH893"/>
  <c r="BG893"/>
  <c r="BE893"/>
  <c r="T893"/>
  <c r="R893"/>
  <c r="P893"/>
  <c r="BI892"/>
  <c r="BH892"/>
  <c r="BG892"/>
  <c r="BE892"/>
  <c r="T892"/>
  <c r="R892"/>
  <c r="P892"/>
  <c r="BI890"/>
  <c r="BH890"/>
  <c r="BG890"/>
  <c r="BE890"/>
  <c r="T890"/>
  <c r="R890"/>
  <c r="P890"/>
  <c r="BI889"/>
  <c r="BH889"/>
  <c r="BG889"/>
  <c r="BE889"/>
  <c r="T889"/>
  <c r="R889"/>
  <c r="P889"/>
  <c r="BI881"/>
  <c r="BH881"/>
  <c r="BG881"/>
  <c r="BE881"/>
  <c r="T881"/>
  <c r="R881"/>
  <c r="P881"/>
  <c r="BI874"/>
  <c r="BH874"/>
  <c r="BG874"/>
  <c r="BE874"/>
  <c r="T874"/>
  <c r="R874"/>
  <c r="P874"/>
  <c r="BI871"/>
  <c r="BH871"/>
  <c r="BG871"/>
  <c r="BE871"/>
  <c r="T871"/>
  <c r="R871"/>
  <c r="P871"/>
  <c r="BI865"/>
  <c r="BH865"/>
  <c r="BG865"/>
  <c r="BE865"/>
  <c r="T865"/>
  <c r="R865"/>
  <c r="P865"/>
  <c r="BI862"/>
  <c r="BH862"/>
  <c r="BG862"/>
  <c r="BE862"/>
  <c r="T862"/>
  <c r="R862"/>
  <c r="P862"/>
  <c r="BI854"/>
  <c r="BH854"/>
  <c r="BG854"/>
  <c r="BE854"/>
  <c r="T854"/>
  <c r="R854"/>
  <c r="P854"/>
  <c r="BI851"/>
  <c r="BH851"/>
  <c r="BG851"/>
  <c r="BE851"/>
  <c r="T851"/>
  <c r="R851"/>
  <c r="P851"/>
  <c r="BI848"/>
  <c r="BH848"/>
  <c r="BG848"/>
  <c r="BE848"/>
  <c r="T848"/>
  <c r="R848"/>
  <c r="P848"/>
  <c r="BI845"/>
  <c r="BH845"/>
  <c r="BG845"/>
  <c r="BE845"/>
  <c r="T845"/>
  <c r="R845"/>
  <c r="P845"/>
  <c r="BI844"/>
  <c r="BH844"/>
  <c r="BG844"/>
  <c r="BE844"/>
  <c r="T844"/>
  <c r="R844"/>
  <c r="P844"/>
  <c r="BI841"/>
  <c r="BH841"/>
  <c r="BG841"/>
  <c r="BE841"/>
  <c r="T841"/>
  <c r="R841"/>
  <c r="P841"/>
  <c r="BI838"/>
  <c r="BH838"/>
  <c r="BG838"/>
  <c r="BE838"/>
  <c r="T838"/>
  <c r="R838"/>
  <c r="P838"/>
  <c r="BI831"/>
  <c r="BH831"/>
  <c r="BG831"/>
  <c r="BE831"/>
  <c r="T831"/>
  <c r="R831"/>
  <c r="P831"/>
  <c r="BI825"/>
  <c r="BH825"/>
  <c r="BG825"/>
  <c r="BE825"/>
  <c r="T825"/>
  <c r="R825"/>
  <c r="P825"/>
  <c r="BI822"/>
  <c r="BH822"/>
  <c r="BG822"/>
  <c r="BE822"/>
  <c r="T822"/>
  <c r="R822"/>
  <c r="P822"/>
  <c r="BI819"/>
  <c r="BH819"/>
  <c r="BG819"/>
  <c r="BE819"/>
  <c r="T819"/>
  <c r="R819"/>
  <c r="P819"/>
  <c r="BI818"/>
  <c r="BH818"/>
  <c r="BG818"/>
  <c r="BE818"/>
  <c r="T818"/>
  <c r="R818"/>
  <c r="P818"/>
  <c r="BI814"/>
  <c r="BH814"/>
  <c r="BG814"/>
  <c r="BE814"/>
  <c r="T814"/>
  <c r="R814"/>
  <c r="P814"/>
  <c r="BI811"/>
  <c r="BH811"/>
  <c r="BG811"/>
  <c r="BE811"/>
  <c r="T811"/>
  <c r="R811"/>
  <c r="P811"/>
  <c r="BI809"/>
  <c r="BH809"/>
  <c r="BG809"/>
  <c r="BE809"/>
  <c r="T809"/>
  <c r="R809"/>
  <c r="P809"/>
  <c r="BI795"/>
  <c r="BH795"/>
  <c r="BG795"/>
  <c r="BE795"/>
  <c r="T795"/>
  <c r="R795"/>
  <c r="P795"/>
  <c r="BI760"/>
  <c r="BH760"/>
  <c r="BG760"/>
  <c r="BE760"/>
  <c r="T760"/>
  <c r="R760"/>
  <c r="P760"/>
  <c r="BI759"/>
  <c r="BH759"/>
  <c r="BG759"/>
  <c r="BE759"/>
  <c r="T759"/>
  <c r="R759"/>
  <c r="P759"/>
  <c r="BI753"/>
  <c r="BH753"/>
  <c r="BG753"/>
  <c r="BE753"/>
  <c r="T753"/>
  <c r="R753"/>
  <c r="P753"/>
  <c r="BI751"/>
  <c r="BH751"/>
  <c r="BG751"/>
  <c r="BE751"/>
  <c r="T751"/>
  <c r="R751"/>
  <c r="P751"/>
  <c r="BI749"/>
  <c r="BH749"/>
  <c r="BG749"/>
  <c r="BE749"/>
  <c r="T749"/>
  <c r="R749"/>
  <c r="P749"/>
  <c r="BI748"/>
  <c r="BH748"/>
  <c r="BG748"/>
  <c r="BE748"/>
  <c r="T748"/>
  <c r="R748"/>
  <c r="P748"/>
  <c r="BI746"/>
  <c r="BH746"/>
  <c r="BG746"/>
  <c r="BE746"/>
  <c r="T746"/>
  <c r="R746"/>
  <c r="P746"/>
  <c r="BI740"/>
  <c r="BH740"/>
  <c r="BG740"/>
  <c r="BE740"/>
  <c r="T740"/>
  <c r="R740"/>
  <c r="P740"/>
  <c r="BI736"/>
  <c r="BH736"/>
  <c r="BG736"/>
  <c r="BE736"/>
  <c r="T736"/>
  <c r="R736"/>
  <c r="P736"/>
  <c r="BI733"/>
  <c r="BH733"/>
  <c r="BG733"/>
  <c r="BE733"/>
  <c r="T733"/>
  <c r="R733"/>
  <c r="P733"/>
  <c r="BI732"/>
  <c r="BH732"/>
  <c r="BG732"/>
  <c r="BE732"/>
  <c r="T732"/>
  <c r="R732"/>
  <c r="P732"/>
  <c r="BI731"/>
  <c r="BH731"/>
  <c r="BG731"/>
  <c r="BE731"/>
  <c r="T731"/>
  <c r="R731"/>
  <c r="P731"/>
  <c r="BI730"/>
  <c r="BH730"/>
  <c r="BG730"/>
  <c r="BE730"/>
  <c r="T730"/>
  <c r="R730"/>
  <c r="P730"/>
  <c r="BI729"/>
  <c r="BH729"/>
  <c r="BG729"/>
  <c r="BE729"/>
  <c r="T729"/>
  <c r="R729"/>
  <c r="P729"/>
  <c r="BI728"/>
  <c r="BH728"/>
  <c r="BG728"/>
  <c r="BE728"/>
  <c r="T728"/>
  <c r="R728"/>
  <c r="P728"/>
  <c r="BI701"/>
  <c r="BH701"/>
  <c r="BG701"/>
  <c r="BE701"/>
  <c r="T701"/>
  <c r="R701"/>
  <c r="P701"/>
  <c r="BI700"/>
  <c r="BH700"/>
  <c r="BG700"/>
  <c r="BE700"/>
  <c r="T700"/>
  <c r="R700"/>
  <c r="P700"/>
  <c r="BI698"/>
  <c r="BH698"/>
  <c r="BG698"/>
  <c r="BE698"/>
  <c r="T698"/>
  <c r="R698"/>
  <c r="P698"/>
  <c r="BI696"/>
  <c r="BH696"/>
  <c r="BG696"/>
  <c r="BE696"/>
  <c r="T696"/>
  <c r="R696"/>
  <c r="P696"/>
  <c r="BI694"/>
  <c r="BH694"/>
  <c r="BG694"/>
  <c r="BE694"/>
  <c r="T694"/>
  <c r="R694"/>
  <c r="P694"/>
  <c r="BI686"/>
  <c r="BH686"/>
  <c r="BG686"/>
  <c r="BE686"/>
  <c r="T686"/>
  <c r="R686"/>
  <c r="P686"/>
  <c r="BI680"/>
  <c r="BH680"/>
  <c r="BG680"/>
  <c r="BE680"/>
  <c r="T680"/>
  <c r="R680"/>
  <c r="P680"/>
  <c r="BI679"/>
  <c r="BH679"/>
  <c r="BG679"/>
  <c r="BE679"/>
  <c r="T679"/>
  <c r="R679"/>
  <c r="P679"/>
  <c r="BI668"/>
  <c r="BH668"/>
  <c r="BG668"/>
  <c r="BE668"/>
  <c r="T668"/>
  <c r="R668"/>
  <c r="P668"/>
  <c r="BI660"/>
  <c r="BH660"/>
  <c r="BG660"/>
  <c r="BE660"/>
  <c r="T660"/>
  <c r="R660"/>
  <c r="P660"/>
  <c r="BI656"/>
  <c r="BH656"/>
  <c r="BG656"/>
  <c r="BE656"/>
  <c r="T656"/>
  <c r="R656"/>
  <c r="P656"/>
  <c r="BI654"/>
  <c r="BH654"/>
  <c r="BG654"/>
  <c r="BE654"/>
  <c r="T654"/>
  <c r="R654"/>
  <c r="P654"/>
  <c r="BI646"/>
  <c r="BH646"/>
  <c r="BG646"/>
  <c r="BE646"/>
  <c r="T646"/>
  <c r="R646"/>
  <c r="P646"/>
  <c r="BI642"/>
  <c r="BH642"/>
  <c r="BG642"/>
  <c r="BE642"/>
  <c r="T642"/>
  <c r="R642"/>
  <c r="P642"/>
  <c r="BI637"/>
  <c r="BH637"/>
  <c r="BG637"/>
  <c r="BE637"/>
  <c r="T637"/>
  <c r="R637"/>
  <c r="P637"/>
  <c r="BI626"/>
  <c r="BH626"/>
  <c r="BG626"/>
  <c r="BE626"/>
  <c r="T626"/>
  <c r="R626"/>
  <c r="P626"/>
  <c r="BI576"/>
  <c r="BH576"/>
  <c r="BG576"/>
  <c r="BE576"/>
  <c r="T576"/>
  <c r="R576"/>
  <c r="P576"/>
  <c r="BI566"/>
  <c r="BH566"/>
  <c r="BG566"/>
  <c r="BE566"/>
  <c r="T566"/>
  <c r="R566"/>
  <c r="P566"/>
  <c r="BI553"/>
  <c r="BH553"/>
  <c r="BG553"/>
  <c r="BE553"/>
  <c r="T553"/>
  <c r="R553"/>
  <c r="P553"/>
  <c r="BI532"/>
  <c r="BH532"/>
  <c r="BG532"/>
  <c r="BE532"/>
  <c r="T532"/>
  <c r="R532"/>
  <c r="P532"/>
  <c r="BI521"/>
  <c r="BH521"/>
  <c r="BG521"/>
  <c r="BE521"/>
  <c r="T521"/>
  <c r="R521"/>
  <c r="P521"/>
  <c r="BI516"/>
  <c r="BH516"/>
  <c r="BG516"/>
  <c r="BE516"/>
  <c r="T516"/>
  <c r="R516"/>
  <c r="P516"/>
  <c r="BI512"/>
  <c r="BH512"/>
  <c r="BG512"/>
  <c r="BE512"/>
  <c r="T512"/>
  <c r="R512"/>
  <c r="P512"/>
  <c r="BI510"/>
  <c r="BH510"/>
  <c r="BG510"/>
  <c r="BE510"/>
  <c r="T510"/>
  <c r="R510"/>
  <c r="P510"/>
  <c r="BI508"/>
  <c r="BH508"/>
  <c r="BG508"/>
  <c r="BE508"/>
  <c r="T508"/>
  <c r="R508"/>
  <c r="P508"/>
  <c r="BI494"/>
  <c r="BH494"/>
  <c r="BG494"/>
  <c r="BE494"/>
  <c r="T494"/>
  <c r="R494"/>
  <c r="P494"/>
  <c r="BI485"/>
  <c r="BH485"/>
  <c r="BG485"/>
  <c r="BE485"/>
  <c r="T485"/>
  <c r="R485"/>
  <c r="P485"/>
  <c r="BI472"/>
  <c r="BH472"/>
  <c r="BG472"/>
  <c r="BE472"/>
  <c r="T472"/>
  <c r="R472"/>
  <c r="P472"/>
  <c r="BI468"/>
  <c r="BH468"/>
  <c r="BG468"/>
  <c r="BE468"/>
  <c r="T468"/>
  <c r="R468"/>
  <c r="P468"/>
  <c r="BI465"/>
  <c r="BH465"/>
  <c r="BG465"/>
  <c r="BE465"/>
  <c r="T465"/>
  <c r="R465"/>
  <c r="P465"/>
  <c r="BI464"/>
  <c r="BH464"/>
  <c r="BG464"/>
  <c r="BE464"/>
  <c r="T464"/>
  <c r="R464"/>
  <c r="P464"/>
  <c r="BI463"/>
  <c r="BH463"/>
  <c r="BG463"/>
  <c r="BE463"/>
  <c r="T463"/>
  <c r="R463"/>
  <c r="P463"/>
  <c r="BI462"/>
  <c r="BH462"/>
  <c r="BG462"/>
  <c r="BE462"/>
  <c r="T462"/>
  <c r="R462"/>
  <c r="P462"/>
  <c r="BI461"/>
  <c r="BH461"/>
  <c r="BG461"/>
  <c r="BE461"/>
  <c r="T461"/>
  <c r="R461"/>
  <c r="P461"/>
  <c r="BI458"/>
  <c r="BH458"/>
  <c r="BG458"/>
  <c r="BE458"/>
  <c r="T458"/>
  <c r="R458"/>
  <c r="P458"/>
  <c r="BI457"/>
  <c r="BH457"/>
  <c r="BG457"/>
  <c r="BE457"/>
  <c r="T457"/>
  <c r="R457"/>
  <c r="P457"/>
  <c r="BI455"/>
  <c r="BH455"/>
  <c r="BG455"/>
  <c r="BE455"/>
  <c r="T455"/>
  <c r="R455"/>
  <c r="P455"/>
  <c r="BI452"/>
  <c r="BH452"/>
  <c r="BG452"/>
  <c r="BE452"/>
  <c r="T452"/>
  <c r="R452"/>
  <c r="P452"/>
  <c r="BI434"/>
  <c r="BH434"/>
  <c r="BG434"/>
  <c r="BE434"/>
  <c r="T434"/>
  <c r="R434"/>
  <c r="P434"/>
  <c r="BI425"/>
  <c r="BH425"/>
  <c r="BG425"/>
  <c r="BE425"/>
  <c r="T425"/>
  <c r="R425"/>
  <c r="P425"/>
  <c r="BI424"/>
  <c r="BH424"/>
  <c r="BG424"/>
  <c r="BE424"/>
  <c r="T424"/>
  <c r="R424"/>
  <c r="P424"/>
  <c r="BI402"/>
  <c r="BH402"/>
  <c r="BG402"/>
  <c r="BE402"/>
  <c r="T402"/>
  <c r="R402"/>
  <c r="P402"/>
  <c r="BI401"/>
  <c r="BH401"/>
  <c r="BG401"/>
  <c r="BE401"/>
  <c r="T401"/>
  <c r="R401"/>
  <c r="P401"/>
  <c r="BI390"/>
  <c r="BH390"/>
  <c r="BG390"/>
  <c r="BE390"/>
  <c r="T390"/>
  <c r="R390"/>
  <c r="P390"/>
  <c r="BI389"/>
  <c r="BH389"/>
  <c r="BG389"/>
  <c r="BE389"/>
  <c r="T389"/>
  <c r="R389"/>
  <c r="P389"/>
  <c r="BI370"/>
  <c r="BH370"/>
  <c r="BG370"/>
  <c r="BE370"/>
  <c r="T370"/>
  <c r="R370"/>
  <c r="P370"/>
  <c r="BI359"/>
  <c r="BH359"/>
  <c r="BG359"/>
  <c r="BE359"/>
  <c r="T359"/>
  <c r="R359"/>
  <c r="P359"/>
  <c r="BI353"/>
  <c r="BH353"/>
  <c r="BG353"/>
  <c r="BE353"/>
  <c r="T353"/>
  <c r="R353"/>
  <c r="P353"/>
  <c r="BI340"/>
  <c r="BH340"/>
  <c r="BG340"/>
  <c r="BE340"/>
  <c r="T340"/>
  <c r="R340"/>
  <c r="P340"/>
  <c r="BI329"/>
  <c r="BH329"/>
  <c r="BG329"/>
  <c r="BE329"/>
  <c r="T329"/>
  <c r="R329"/>
  <c r="P329"/>
  <c r="BI328"/>
  <c r="BH328"/>
  <c r="BG328"/>
  <c r="BE328"/>
  <c r="T328"/>
  <c r="R328"/>
  <c r="P328"/>
  <c r="BI326"/>
  <c r="BH326"/>
  <c r="BG326"/>
  <c r="BE326"/>
  <c r="T326"/>
  <c r="R326"/>
  <c r="P326"/>
  <c r="BI324"/>
  <c r="BH324"/>
  <c r="BG324"/>
  <c r="BE324"/>
  <c r="T324"/>
  <c r="R324"/>
  <c r="P324"/>
  <c r="BI322"/>
  <c r="BH322"/>
  <c r="BG322"/>
  <c r="BE322"/>
  <c r="T322"/>
  <c r="R322"/>
  <c r="P322"/>
  <c r="BI321"/>
  <c r="BH321"/>
  <c r="BG321"/>
  <c r="BE321"/>
  <c r="T321"/>
  <c r="R321"/>
  <c r="P321"/>
  <c r="BI319"/>
  <c r="BH319"/>
  <c r="BG319"/>
  <c r="BE319"/>
  <c r="T319"/>
  <c r="R319"/>
  <c r="P319"/>
  <c r="BI316"/>
  <c r="BH316"/>
  <c r="BG316"/>
  <c r="BE316"/>
  <c r="T316"/>
  <c r="R316"/>
  <c r="P316"/>
  <c r="BI305"/>
  <c r="BH305"/>
  <c r="BG305"/>
  <c r="BE305"/>
  <c r="T305"/>
  <c r="R305"/>
  <c r="P305"/>
  <c r="BI302"/>
  <c r="BH302"/>
  <c r="BG302"/>
  <c r="BE302"/>
  <c r="T302"/>
  <c r="R302"/>
  <c r="P302"/>
  <c r="BI299"/>
  <c r="BH299"/>
  <c r="BG299"/>
  <c r="BE299"/>
  <c r="T299"/>
  <c r="R299"/>
  <c r="P299"/>
  <c r="BI298"/>
  <c r="BH298"/>
  <c r="BG298"/>
  <c r="BE298"/>
  <c r="T298"/>
  <c r="R298"/>
  <c r="P298"/>
  <c r="BI297"/>
  <c r="BH297"/>
  <c r="BG297"/>
  <c r="BE297"/>
  <c r="T297"/>
  <c r="R297"/>
  <c r="P297"/>
  <c r="BI294"/>
  <c r="BH294"/>
  <c r="BG294"/>
  <c r="BE294"/>
  <c r="T294"/>
  <c r="R294"/>
  <c r="P294"/>
  <c r="BI290"/>
  <c r="BH290"/>
  <c r="BG290"/>
  <c r="BE290"/>
  <c r="T290"/>
  <c r="R290"/>
  <c r="P290"/>
  <c r="BI289"/>
  <c r="BH289"/>
  <c r="BG289"/>
  <c r="BE289"/>
  <c r="T289"/>
  <c r="R289"/>
  <c r="P289"/>
  <c r="BI285"/>
  <c r="BH285"/>
  <c r="BG285"/>
  <c r="BE285"/>
  <c r="T285"/>
  <c r="R285"/>
  <c r="P285"/>
  <c r="BI281"/>
  <c r="BH281"/>
  <c r="BG281"/>
  <c r="BE281"/>
  <c r="T281"/>
  <c r="R281"/>
  <c r="P281"/>
  <c r="BI278"/>
  <c r="BH278"/>
  <c r="BG278"/>
  <c r="BE278"/>
  <c r="T278"/>
  <c r="R278"/>
  <c r="P278"/>
  <c r="BI269"/>
  <c r="BH269"/>
  <c r="BG269"/>
  <c r="BE269"/>
  <c r="T269"/>
  <c r="R269"/>
  <c r="P269"/>
  <c r="BI262"/>
  <c r="BH262"/>
  <c r="BG262"/>
  <c r="BE262"/>
  <c r="T262"/>
  <c r="R262"/>
  <c r="P262"/>
  <c r="BI261"/>
  <c r="BH261"/>
  <c r="BG261"/>
  <c r="BE261"/>
  <c r="T261"/>
  <c r="R261"/>
  <c r="P261"/>
  <c r="BI254"/>
  <c r="BH254"/>
  <c r="BG254"/>
  <c r="BE254"/>
  <c r="T254"/>
  <c r="R254"/>
  <c r="P254"/>
  <c r="BI249"/>
  <c r="BH249"/>
  <c r="BG249"/>
  <c r="BE249"/>
  <c r="T249"/>
  <c r="R249"/>
  <c r="P249"/>
  <c r="BI246"/>
  <c r="BH246"/>
  <c r="BG246"/>
  <c r="BE246"/>
  <c r="T246"/>
  <c r="R246"/>
  <c r="P246"/>
  <c r="BI245"/>
  <c r="BH245"/>
  <c r="BG245"/>
  <c r="BE245"/>
  <c r="T245"/>
  <c r="R245"/>
  <c r="P245"/>
  <c r="BI238"/>
  <c r="BH238"/>
  <c r="BG238"/>
  <c r="BE238"/>
  <c r="T238"/>
  <c r="R238"/>
  <c r="P238"/>
  <c r="BI229"/>
  <c r="BH229"/>
  <c r="BG229"/>
  <c r="BE229"/>
  <c r="T229"/>
  <c r="R229"/>
  <c r="P229"/>
  <c r="BI225"/>
  <c r="BH225"/>
  <c r="BG225"/>
  <c r="BE225"/>
  <c r="T225"/>
  <c r="R225"/>
  <c r="P225"/>
  <c r="BI223"/>
  <c r="BH223"/>
  <c r="BG223"/>
  <c r="BE223"/>
  <c r="T223"/>
  <c r="R223"/>
  <c r="P223"/>
  <c r="BI220"/>
  <c r="BH220"/>
  <c r="BG220"/>
  <c r="BE220"/>
  <c r="T220"/>
  <c r="R220"/>
  <c r="P220"/>
  <c r="BI218"/>
  <c r="BH218"/>
  <c r="BG218"/>
  <c r="BE218"/>
  <c r="T218"/>
  <c r="R218"/>
  <c r="P218"/>
  <c r="BI216"/>
  <c r="BH216"/>
  <c r="BG216"/>
  <c r="BE216"/>
  <c r="T216"/>
  <c r="R216"/>
  <c r="P216"/>
  <c r="BI207"/>
  <c r="BH207"/>
  <c r="BG207"/>
  <c r="BE207"/>
  <c r="T207"/>
  <c r="R207"/>
  <c r="P207"/>
  <c r="BI205"/>
  <c r="BH205"/>
  <c r="BG205"/>
  <c r="BE205"/>
  <c r="T205"/>
  <c r="R205"/>
  <c r="P205"/>
  <c r="BI204"/>
  <c r="BH204"/>
  <c r="BG204"/>
  <c r="BE204"/>
  <c r="T204"/>
  <c r="R204"/>
  <c r="P204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7"/>
  <c r="BH187"/>
  <c r="BG187"/>
  <c r="BE187"/>
  <c r="T187"/>
  <c r="R187"/>
  <c r="P187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77"/>
  <c r="BH177"/>
  <c r="BG177"/>
  <c r="BE177"/>
  <c r="T177"/>
  <c r="R177"/>
  <c r="P177"/>
  <c r="BI175"/>
  <c r="BH175"/>
  <c r="BG175"/>
  <c r="BE175"/>
  <c r="T175"/>
  <c r="R175"/>
  <c r="P175"/>
  <c r="BI166"/>
  <c r="BH166"/>
  <c r="BG166"/>
  <c r="BE166"/>
  <c r="T166"/>
  <c r="R166"/>
  <c r="P166"/>
  <c r="BI160"/>
  <c r="BH160"/>
  <c r="BG160"/>
  <c r="BE160"/>
  <c r="T160"/>
  <c r="R160"/>
  <c r="P160"/>
  <c r="BI157"/>
  <c r="BH157"/>
  <c r="BG157"/>
  <c r="BE157"/>
  <c r="T157"/>
  <c r="R157"/>
  <c r="P157"/>
  <c r="BI156"/>
  <c r="BH156"/>
  <c r="BG156"/>
  <c r="BE156"/>
  <c r="T156"/>
  <c r="R156"/>
  <c r="P156"/>
  <c r="BI153"/>
  <c r="BH153"/>
  <c r="BG153"/>
  <c r="BE153"/>
  <c r="T153"/>
  <c r="R153"/>
  <c r="P153"/>
  <c r="BI152"/>
  <c r="BH152"/>
  <c r="BG152"/>
  <c r="BE152"/>
  <c r="T152"/>
  <c r="R152"/>
  <c r="P152"/>
  <c r="J146"/>
  <c r="J145"/>
  <c r="F145"/>
  <c r="F143"/>
  <c r="E141"/>
  <c r="J92"/>
  <c r="J91"/>
  <c r="F91"/>
  <c r="F89"/>
  <c r="E87"/>
  <c r="J18"/>
  <c r="E18"/>
  <c r="F146"/>
  <c r="J17"/>
  <c r="J12"/>
  <c r="J143"/>
  <c r="E7"/>
  <c r="E139"/>
  <c i="1" r="L90"/>
  <c r="AM90"/>
  <c r="AM89"/>
  <c r="L89"/>
  <c r="AM87"/>
  <c r="L87"/>
  <c r="L85"/>
  <c r="L84"/>
  <c i="2" r="BK1806"/>
  <c r="J928"/>
  <c r="J871"/>
  <c r="J811"/>
  <c r="J694"/>
  <c r="BK626"/>
  <c r="J494"/>
  <c r="BK425"/>
  <c r="J305"/>
  <c r="J249"/>
  <c r="BK191"/>
  <c r="BK152"/>
  <c r="BK1786"/>
  <c r="BK1645"/>
  <c r="J1569"/>
  <c r="J1418"/>
  <c r="J1379"/>
  <c r="BK1357"/>
  <c r="BK1341"/>
  <c r="J1324"/>
  <c r="J1298"/>
  <c r="J1202"/>
  <c r="J1127"/>
  <c r="BK997"/>
  <c r="BK901"/>
  <c r="BK818"/>
  <c r="BK749"/>
  <c r="BK728"/>
  <c r="BK512"/>
  <c r="BK457"/>
  <c r="BK316"/>
  <c r="BK229"/>
  <c r="J184"/>
  <c r="J1559"/>
  <c r="J1362"/>
  <c r="BK1334"/>
  <c r="BK1325"/>
  <c r="BK1299"/>
  <c r="J1262"/>
  <c r="J1160"/>
  <c r="BK1123"/>
  <c r="J1113"/>
  <c r="BK1094"/>
  <c r="BK1073"/>
  <c r="BK1008"/>
  <c r="BK980"/>
  <c r="BK896"/>
  <c r="J848"/>
  <c r="J814"/>
  <c r="J729"/>
  <c r="J532"/>
  <c r="BK464"/>
  <c r="J302"/>
  <c r="J229"/>
  <c r="BK185"/>
  <c r="BK1848"/>
  <c r="J1783"/>
  <c r="BK1733"/>
  <c r="J1703"/>
  <c r="J1649"/>
  <c r="BK1467"/>
  <c r="J1394"/>
  <c r="BK1358"/>
  <c r="BK1320"/>
  <c r="BK1262"/>
  <c r="BK1153"/>
  <c r="J1123"/>
  <c r="J1104"/>
  <c r="J1095"/>
  <c r="J1056"/>
  <c r="J1008"/>
  <c r="J980"/>
  <c r="J940"/>
  <c r="J904"/>
  <c r="BK822"/>
  <c r="BK729"/>
  <c r="J680"/>
  <c r="BK463"/>
  <c r="J294"/>
  <c r="BK220"/>
  <c r="J187"/>
  <c r="J1102"/>
  <c r="BK1078"/>
  <c r="J1047"/>
  <c r="J974"/>
  <c r="J862"/>
  <c r="J818"/>
  <c r="BK637"/>
  <c r="J370"/>
  <c r="J269"/>
  <c r="J1645"/>
  <c r="BK1567"/>
  <c r="J1467"/>
  <c r="BK1405"/>
  <c r="J1364"/>
  <c r="BK1354"/>
  <c r="J1325"/>
  <c r="BK1298"/>
  <c r="J1171"/>
  <c r="BK1130"/>
  <c r="BK1085"/>
  <c r="J1009"/>
  <c r="BK970"/>
  <c r="J892"/>
  <c r="BK845"/>
  <c r="J751"/>
  <c r="BK698"/>
  <c r="J646"/>
  <c r="J510"/>
  <c r="BK458"/>
  <c r="J329"/>
  <c r="J285"/>
  <c r="J185"/>
  <c i="3" r="BK233"/>
  <c r="BK217"/>
  <c r="BK190"/>
  <c r="J158"/>
  <c r="BK150"/>
  <c r="J201"/>
  <c r="BK174"/>
  <c r="BK161"/>
  <c r="J148"/>
  <c r="J242"/>
  <c r="BK231"/>
  <c r="BK216"/>
  <c r="J186"/>
  <c r="J142"/>
  <c r="BK131"/>
  <c r="J240"/>
  <c r="J211"/>
  <c r="J190"/>
  <c r="J175"/>
  <c r="J162"/>
  <c r="J139"/>
  <c r="BK129"/>
  <c r="J224"/>
  <c r="BK201"/>
  <c r="J185"/>
  <c r="BK164"/>
  <c r="BK146"/>
  <c r="BK127"/>
  <c r="J233"/>
  <c r="J225"/>
  <c r="J205"/>
  <c r="BK175"/>
  <c r="BK142"/>
  <c i="4" r="J192"/>
  <c r="BK176"/>
  <c r="J154"/>
  <c r="J146"/>
  <c r="BK138"/>
  <c r="BK123"/>
  <c r="BK190"/>
  <c r="BK183"/>
  <c r="J163"/>
  <c r="J133"/>
  <c r="J147"/>
  <c r="J195"/>
  <c r="J180"/>
  <c r="BK154"/>
  <c r="BK135"/>
  <c r="J198"/>
  <c r="J165"/>
  <c r="J150"/>
  <c r="J138"/>
  <c r="BK126"/>
  <c r="BK174"/>
  <c r="BK155"/>
  <c r="J134"/>
  <c i="5" r="J247"/>
  <c r="BK210"/>
  <c r="J168"/>
  <c r="J147"/>
  <c r="BK137"/>
  <c r="BK248"/>
  <c r="J217"/>
  <c r="BK209"/>
  <c r="J163"/>
  <c r="BK260"/>
  <c r="J244"/>
  <c r="J215"/>
  <c r="J200"/>
  <c r="BK178"/>
  <c r="BK147"/>
  <c r="BK246"/>
  <c r="J187"/>
  <c r="BK154"/>
  <c r="BK259"/>
  <c r="J233"/>
  <c r="J206"/>
  <c r="J172"/>
  <c r="J148"/>
  <c r="J257"/>
  <c r="J242"/>
  <c r="J219"/>
  <c i="6" r="BK144"/>
  <c r="J122"/>
  <c r="J169"/>
  <c r="J150"/>
  <c r="BK133"/>
  <c r="J129"/>
  <c r="J163"/>
  <c r="J144"/>
  <c r="BK138"/>
  <c i="7" r="J203"/>
  <c r="BK170"/>
  <c r="J162"/>
  <c r="BK132"/>
  <c r="J208"/>
  <c r="J193"/>
  <c r="BK164"/>
  <c r="BK151"/>
  <c r="BK140"/>
  <c r="J131"/>
  <c r="BK212"/>
  <c r="BK193"/>
  <c r="BK172"/>
  <c r="BK154"/>
  <c r="BK138"/>
  <c r="BK198"/>
  <c r="J182"/>
  <c r="BK168"/>
  <c r="J134"/>
  <c r="BK195"/>
  <c r="BK174"/>
  <c r="BK156"/>
  <c r="BK142"/>
  <c r="J129"/>
  <c r="J212"/>
  <c r="BK203"/>
  <c r="BK178"/>
  <c r="J164"/>
  <c i="2" r="J942"/>
  <c r="BK893"/>
  <c r="BK838"/>
  <c r="J753"/>
  <c r="J701"/>
  <c r="BK656"/>
  <c r="BK510"/>
  <c r="BK434"/>
  <c r="BK389"/>
  <c r="J281"/>
  <c r="J238"/>
  <c r="J175"/>
  <c r="J1786"/>
  <c r="BK1590"/>
  <c r="BK1564"/>
  <c r="J1447"/>
  <c r="BK1394"/>
  <c r="J1380"/>
  <c r="J1354"/>
  <c r="J1334"/>
  <c r="J1326"/>
  <c r="J1320"/>
  <c r="BK1265"/>
  <c r="J1153"/>
  <c r="J1006"/>
  <c r="BK950"/>
  <c r="BK895"/>
  <c r="BK871"/>
  <c r="BK753"/>
  <c r="J736"/>
  <c r="J654"/>
  <c r="J463"/>
  <c r="J390"/>
  <c r="BK297"/>
  <c r="J207"/>
  <c r="BK177"/>
  <c r="BK1447"/>
  <c r="BK1416"/>
  <c r="J1378"/>
  <c r="J1355"/>
  <c r="J1333"/>
  <c r="J1323"/>
  <c r="BK1301"/>
  <c r="BK1272"/>
  <c r="J1174"/>
  <c r="BK1139"/>
  <c r="BK1106"/>
  <c r="BK1091"/>
  <c r="BK1066"/>
  <c r="J992"/>
  <c r="J948"/>
  <c r="J895"/>
  <c r="BK740"/>
  <c r="BK642"/>
  <c r="BK494"/>
  <c r="J321"/>
  <c r="BK269"/>
  <c r="BK157"/>
  <c r="BK1846"/>
  <c r="BK1735"/>
  <c r="BK1705"/>
  <c r="J1651"/>
  <c r="BK1550"/>
  <c r="BK1380"/>
  <c r="BK1353"/>
  <c r="BK1328"/>
  <c r="J1288"/>
  <c r="BK1202"/>
  <c r="J1130"/>
  <c r="BK1113"/>
  <c r="J1100"/>
  <c r="BK1074"/>
  <c r="BK1009"/>
  <c r="J983"/>
  <c r="J931"/>
  <c r="BK914"/>
  <c r="BK795"/>
  <c r="J700"/>
  <c r="J626"/>
  <c r="BK455"/>
  <c r="BK329"/>
  <c r="BK246"/>
  <c r="BK1850"/>
  <c r="BK1089"/>
  <c r="J1064"/>
  <c r="J991"/>
  <c r="BK947"/>
  <c r="BK881"/>
  <c r="BK819"/>
  <c r="BK508"/>
  <c r="J326"/>
  <c r="J262"/>
  <c r="BK156"/>
  <c r="J1590"/>
  <c r="J1532"/>
  <c r="BK1433"/>
  <c r="J1399"/>
  <c r="J1357"/>
  <c r="J1344"/>
  <c r="J1322"/>
  <c r="J1158"/>
  <c r="J1094"/>
  <c r="J1041"/>
  <c r="J989"/>
  <c r="BK917"/>
  <c r="J851"/>
  <c r="J759"/>
  <c r="BK730"/>
  <c r="BK654"/>
  <c r="J553"/>
  <c r="J457"/>
  <c r="BK340"/>
  <c r="BK298"/>
  <c r="BK225"/>
  <c i="3" r="J235"/>
  <c r="BK204"/>
  <c r="BK182"/>
  <c r="J170"/>
  <c r="BK149"/>
  <c r="J136"/>
  <c r="BK240"/>
  <c r="J223"/>
  <c r="J216"/>
  <c r="J202"/>
  <c r="BK191"/>
  <c r="BK177"/>
  <c r="J163"/>
  <c r="J147"/>
  <c r="J241"/>
  <c r="BK229"/>
  <c r="BK205"/>
  <c r="BK183"/>
  <c r="BK145"/>
  <c r="BK137"/>
  <c r="BK232"/>
  <c r="J199"/>
  <c r="BK189"/>
  <c r="J171"/>
  <c r="J160"/>
  <c r="J135"/>
  <c r="BK234"/>
  <c r="J207"/>
  <c r="J189"/>
  <c r="BK176"/>
  <c r="J157"/>
  <c r="J246"/>
  <c r="BK230"/>
  <c r="J217"/>
  <c r="J203"/>
  <c r="J191"/>
  <c r="BK171"/>
  <c r="BK160"/>
  <c r="J134"/>
  <c i="4" r="BK196"/>
  <c r="BK180"/>
  <c r="BK168"/>
  <c r="BK151"/>
  <c r="J139"/>
  <c r="J193"/>
  <c r="J186"/>
  <c r="J168"/>
  <c r="BK161"/>
  <c r="J143"/>
  <c r="J149"/>
  <c r="BK124"/>
  <c r="BK193"/>
  <c r="J166"/>
  <c r="J153"/>
  <c r="BK142"/>
  <c r="BK125"/>
  <c r="BK186"/>
  <c r="BK156"/>
  <c r="BK146"/>
  <c r="J136"/>
  <c r="J182"/>
  <c r="J157"/>
  <c r="J137"/>
  <c r="BK130"/>
  <c i="5" r="BK256"/>
  <c r="BK244"/>
  <c r="J214"/>
  <c r="J201"/>
  <c r="J144"/>
  <c r="BK257"/>
  <c r="BK241"/>
  <c r="J211"/>
  <c r="BK200"/>
  <c r="J167"/>
  <c r="BK141"/>
  <c r="J259"/>
  <c r="J243"/>
  <c r="J222"/>
  <c r="J203"/>
  <c r="BK170"/>
  <c r="J151"/>
  <c r="BK143"/>
  <c r="J135"/>
  <c r="BK219"/>
  <c r="BK149"/>
  <c r="BK236"/>
  <c r="J216"/>
  <c r="BK182"/>
  <c r="J154"/>
  <c r="BK140"/>
  <c r="J249"/>
  <c r="J209"/>
  <c r="J184"/>
  <c r="BK166"/>
  <c r="BK123"/>
  <c i="6" r="BK166"/>
  <c r="BK158"/>
  <c r="J138"/>
  <c r="BK171"/>
  <c r="J161"/>
  <c r="J145"/>
  <c r="J135"/>
  <c r="BK130"/>
  <c r="J174"/>
  <c r="J167"/>
  <c r="BK149"/>
  <c r="BK143"/>
  <c r="BK176"/>
  <c r="J154"/>
  <c r="J134"/>
  <c r="BK122"/>
  <c r="BK174"/>
  <c r="BK156"/>
  <c r="J141"/>
  <c i="7" r="J211"/>
  <c r="BK180"/>
  <c r="J168"/>
  <c r="J147"/>
  <c r="BK209"/>
  <c r="J197"/>
  <c r="J156"/>
  <c r="J143"/>
  <c r="BK133"/>
  <c r="J126"/>
  <c r="J207"/>
  <c r="J184"/>
  <c r="BK165"/>
  <c r="BK149"/>
  <c r="J140"/>
  <c r="BK213"/>
  <c r="J192"/>
  <c r="BK173"/>
  <c r="J160"/>
  <c r="J201"/>
  <c r="J188"/>
  <c r="J175"/>
  <c r="BK155"/>
  <c r="J138"/>
  <c r="J198"/>
  <c r="J167"/>
  <c i="2" r="J1132"/>
  <c r="J896"/>
  <c r="BK814"/>
  <c r="BK748"/>
  <c r="BK694"/>
  <c r="BK461"/>
  <c r="J434"/>
  <c r="BK299"/>
  <c r="BK262"/>
  <c r="BK187"/>
  <c r="BK1579"/>
  <c r="J1417"/>
  <c r="J1395"/>
  <c r="J1352"/>
  <c r="J1330"/>
  <c r="J1327"/>
  <c r="BK1297"/>
  <c r="J1259"/>
  <c r="J1155"/>
  <c r="BK1118"/>
  <c r="BK1104"/>
  <c r="J1080"/>
  <c r="J1045"/>
  <c r="J972"/>
  <c r="BK958"/>
  <c r="BK940"/>
  <c r="J874"/>
  <c r="J819"/>
  <c r="BK733"/>
  <c r="BK660"/>
  <c r="J512"/>
  <c r="J402"/>
  <c r="BK319"/>
  <c r="J278"/>
  <c r="BK189"/>
  <c r="BK153"/>
  <c r="BK1785"/>
  <c r="J1733"/>
  <c r="BK1678"/>
  <c r="J1433"/>
  <c r="J1388"/>
  <c r="BK1361"/>
  <c r="J1331"/>
  <c r="J1299"/>
  <c r="BK1259"/>
  <c r="BK1132"/>
  <c r="BK1115"/>
  <c r="BK1102"/>
  <c r="J1071"/>
  <c r="J1043"/>
  <c r="J970"/>
  <c r="J938"/>
  <c r="J910"/>
  <c r="BK854"/>
  <c r="BK751"/>
  <c r="BK521"/>
  <c r="BK424"/>
  <c r="BK290"/>
  <c r="J191"/>
  <c r="J1850"/>
  <c r="BK1083"/>
  <c r="BK1006"/>
  <c r="BK919"/>
  <c r="J825"/>
  <c r="J462"/>
  <c r="J319"/>
  <c r="BK254"/>
  <c r="BK190"/>
  <c r="J1678"/>
  <c r="BK1569"/>
  <c r="J1550"/>
  <c r="BK1496"/>
  <c r="J1416"/>
  <c r="J1358"/>
  <c r="J1332"/>
  <c r="BK1300"/>
  <c r="J1230"/>
  <c r="BK1096"/>
  <c r="J1074"/>
  <c r="BK1061"/>
  <c r="J981"/>
  <c r="J893"/>
  <c r="BK841"/>
  <c r="BK746"/>
  <c r="BK680"/>
  <c r="BK468"/>
  <c r="BK370"/>
  <c r="J322"/>
  <c r="BK249"/>
  <c r="J183"/>
  <c i="3" r="J226"/>
  <c r="BK198"/>
  <c r="J166"/>
  <c r="BK154"/>
  <c r="J137"/>
  <c r="BK228"/>
  <c r="J220"/>
  <c r="J213"/>
  <c r="BK207"/>
  <c r="J192"/>
  <c r="J168"/>
  <c r="BK152"/>
  <c r="BK136"/>
  <c r="J237"/>
  <c r="J218"/>
  <c r="BK203"/>
  <c r="BK165"/>
  <c r="BK128"/>
  <c r="BK235"/>
  <c r="BK202"/>
  <c r="J194"/>
  <c r="J177"/>
  <c r="BK169"/>
  <c r="J138"/>
  <c r="BK236"/>
  <c r="BK215"/>
  <c r="BK188"/>
  <c r="J174"/>
  <c r="BK158"/>
  <c r="BK144"/>
  <c r="BK130"/>
  <c r="BK237"/>
  <c r="BK224"/>
  <c r="BK196"/>
  <c r="J183"/>
  <c r="BK167"/>
  <c r="J146"/>
  <c r="J133"/>
  <c i="4" r="J190"/>
  <c r="BK181"/>
  <c r="BK158"/>
  <c r="BK143"/>
  <c r="J129"/>
  <c r="J196"/>
  <c r="J189"/>
  <c r="BK171"/>
  <c r="J145"/>
  <c r="BK122"/>
  <c r="BK127"/>
  <c r="J191"/>
  <c r="J174"/>
  <c r="BK164"/>
  <c r="J144"/>
  <c r="BK133"/>
  <c r="BK172"/>
  <c r="BK149"/>
  <c r="BK134"/>
  <c r="BK173"/>
  <c r="BK144"/>
  <c r="J132"/>
  <c i="5" r="J260"/>
  <c r="BK249"/>
  <c r="J241"/>
  <c r="BK207"/>
  <c r="J178"/>
  <c r="J150"/>
  <c r="J251"/>
  <c r="BK237"/>
  <c r="BK214"/>
  <c r="J204"/>
  <c r="J170"/>
  <c r="BK138"/>
  <c r="J253"/>
  <c r="J239"/>
  <c r="J207"/>
  <c r="BK167"/>
  <c r="BK150"/>
  <c r="J140"/>
  <c r="BK134"/>
  <c r="BK216"/>
  <c r="J164"/>
  <c r="BK146"/>
  <c r="J256"/>
  <c r="J234"/>
  <c r="BK208"/>
  <c r="BK183"/>
  <c r="BK164"/>
  <c r="J258"/>
  <c r="BK247"/>
  <c r="J235"/>
  <c r="J205"/>
  <c r="BK181"/>
  <c r="BK142"/>
  <c i="6" r="BK173"/>
  <c r="BK164"/>
  <c r="BK155"/>
  <c r="BK145"/>
  <c r="J136"/>
  <c r="BK169"/>
  <c r="BK153"/>
  <c r="BK147"/>
  <c r="J133"/>
  <c r="J123"/>
  <c r="J159"/>
  <c r="BK136"/>
  <c r="BK178"/>
  <c r="J166"/>
  <c r="J147"/>
  <c r="J128"/>
  <c r="BK177"/>
  <c r="BK151"/>
  <c r="BK135"/>
  <c i="7" r="BK199"/>
  <c r="J178"/>
  <c r="BK166"/>
  <c r="J128"/>
  <c r="J199"/>
  <c r="BK169"/>
  <c r="BK153"/>
  <c r="BK148"/>
  <c r="J132"/>
  <c r="BK215"/>
  <c r="J200"/>
  <c r="BK182"/>
  <c r="BK162"/>
  <c r="J145"/>
  <c r="J137"/>
  <c r="BK200"/>
  <c r="J181"/>
  <c r="BK167"/>
  <c r="J135"/>
  <c r="J196"/>
  <c r="BK181"/>
  <c r="J166"/>
  <c r="J153"/>
  <c r="BK130"/>
  <c r="BK208"/>
  <c r="J195"/>
  <c r="J176"/>
  <c r="J127"/>
  <c i="2" r="BK1845"/>
  <c r="J919"/>
  <c r="BK865"/>
  <c r="BK760"/>
  <c r="BK731"/>
  <c r="J660"/>
  <c r="J521"/>
  <c r="J464"/>
  <c r="BK390"/>
  <c r="J290"/>
  <c r="BK216"/>
  <c r="J166"/>
  <c r="J1787"/>
  <c r="BK1649"/>
  <c r="J1567"/>
  <c r="J1496"/>
  <c r="BK1396"/>
  <c r="BK1360"/>
  <c r="BK1343"/>
  <c r="BK1330"/>
  <c r="J1321"/>
  <c r="J1300"/>
  <c r="J1272"/>
  <c r="J1141"/>
  <c r="BK991"/>
  <c r="J914"/>
  <c r="BK892"/>
  <c r="J844"/>
  <c r="J760"/>
  <c r="BK732"/>
  <c r="BK646"/>
  <c r="BK452"/>
  <c r="J297"/>
  <c r="BK223"/>
  <c r="BK160"/>
  <c r="BK1519"/>
  <c r="J1396"/>
  <c r="BK1356"/>
  <c r="J1341"/>
  <c r="J1329"/>
  <c r="BK1326"/>
  <c r="J1311"/>
  <c r="BK1286"/>
  <c r="J1265"/>
  <c r="BK1230"/>
  <c r="BK1158"/>
  <c r="J1115"/>
  <c r="BK1103"/>
  <c r="J1076"/>
  <c r="BK1054"/>
  <c r="BK989"/>
  <c r="BK960"/>
  <c r="BK910"/>
  <c r="BK844"/>
  <c r="J749"/>
  <c r="J731"/>
  <c r="J656"/>
  <c r="J468"/>
  <c r="J353"/>
  <c r="BK289"/>
  <c r="BK205"/>
  <c r="J152"/>
  <c r="J1785"/>
  <c r="J1731"/>
  <c r="BK1680"/>
  <c r="J1617"/>
  <c r="J1405"/>
  <c r="BK1362"/>
  <c r="BK1333"/>
  <c r="BK1302"/>
  <c r="BK1157"/>
  <c r="J1118"/>
  <c r="J1106"/>
  <c r="J1096"/>
  <c r="J1066"/>
  <c r="J1054"/>
  <c r="J997"/>
  <c r="BK948"/>
  <c r="BK921"/>
  <c r="J865"/>
  <c r="J728"/>
  <c r="J508"/>
  <c r="BK402"/>
  <c r="BK261"/>
  <c r="BK207"/>
  <c r="BK175"/>
  <c r="J1806"/>
  <c r="J1085"/>
  <c r="J1073"/>
  <c r="BK1041"/>
  <c r="BK938"/>
  <c r="BK874"/>
  <c r="J845"/>
  <c r="J566"/>
  <c r="J359"/>
  <c r="BK285"/>
  <c r="J204"/>
  <c i="1" r="AS94"/>
  <c i="2" r="J1361"/>
  <c r="BK1331"/>
  <c r="J1301"/>
  <c r="J1286"/>
  <c r="BK1141"/>
  <c r="J1083"/>
  <c r="BK1043"/>
  <c r="BK974"/>
  <c r="BK931"/>
  <c r="J881"/>
  <c r="J809"/>
  <c r="J733"/>
  <c r="BK668"/>
  <c r="BK566"/>
  <c r="J452"/>
  <c r="BK324"/>
  <c r="BK238"/>
  <c r="J160"/>
  <c i="3" r="J230"/>
  <c r="BK148"/>
  <c r="BK125"/>
  <c r="J231"/>
  <c r="BK226"/>
  <c r="J219"/>
  <c r="J204"/>
  <c r="J180"/>
  <c r="J167"/>
  <c r="J154"/>
  <c r="J149"/>
  <c r="J129"/>
  <c r="BK223"/>
  <c r="BK213"/>
  <c r="BK194"/>
  <c r="BK153"/>
  <c r="BK138"/>
  <c r="BK239"/>
  <c r="BK208"/>
  <c r="BK192"/>
  <c r="BK179"/>
  <c r="BK163"/>
  <c r="BK141"/>
  <c r="J238"/>
  <c r="J221"/>
  <c r="BK206"/>
  <c r="BK184"/>
  <c r="J169"/>
  <c r="BK156"/>
  <c r="BK139"/>
  <c r="BK242"/>
  <c r="J229"/>
  <c r="J215"/>
  <c r="BK200"/>
  <c r="BK185"/>
  <c r="BK162"/>
  <c r="BK132"/>
  <c i="4" r="BK191"/>
  <c r="J183"/>
  <c r="J171"/>
  <c r="BK153"/>
  <c r="J142"/>
  <c r="J125"/>
  <c r="BK179"/>
  <c r="BK165"/>
  <c r="J156"/>
  <c r="BK128"/>
  <c r="BK139"/>
  <c r="J197"/>
  <c r="J185"/>
  <c r="J172"/>
  <c r="BK160"/>
  <c r="BK145"/>
  <c r="BK136"/>
  <c r="BK187"/>
  <c r="J155"/>
  <c r="BK129"/>
  <c r="BK184"/>
  <c r="BK170"/>
  <c r="J141"/>
  <c r="J124"/>
  <c i="5" r="J252"/>
  <c r="BK242"/>
  <c r="J208"/>
  <c r="J183"/>
  <c r="J156"/>
  <c r="BK255"/>
  <c r="BK238"/>
  <c r="BK213"/>
  <c r="J189"/>
  <c r="J180"/>
  <c r="BK148"/>
  <c r="J123"/>
  <c r="BK245"/>
  <c r="BK234"/>
  <c r="BK205"/>
  <c r="BK180"/>
  <c r="BK165"/>
  <c r="J146"/>
  <c r="J136"/>
  <c r="J220"/>
  <c r="BK169"/>
  <c r="BK144"/>
  <c r="BK250"/>
  <c r="BK235"/>
  <c r="BK217"/>
  <c r="BK189"/>
  <c r="J153"/>
  <c r="J134"/>
  <c r="BK251"/>
  <c r="J238"/>
  <c r="BK206"/>
  <c r="J185"/>
  <c r="BK153"/>
  <c r="BK135"/>
  <c i="6" r="J171"/>
  <c r="BK162"/>
  <c r="BK146"/>
  <c r="BK132"/>
  <c r="J170"/>
  <c r="J158"/>
  <c r="BK150"/>
  <c r="BK141"/>
  <c r="BK129"/>
  <c r="J177"/>
  <c r="J168"/>
  <c r="BK157"/>
  <c r="BK128"/>
  <c r="J127"/>
  <c r="J172"/>
  <c r="J157"/>
  <c r="BK148"/>
  <c r="J126"/>
  <c r="J175"/>
  <c r="J146"/>
  <c r="BK137"/>
  <c i="7" r="J210"/>
  <c r="BK184"/>
  <c r="J171"/>
  <c r="J152"/>
  <c r="J215"/>
  <c r="BK176"/>
  <c r="J165"/>
  <c r="BK150"/>
  <c r="J139"/>
  <c r="BK129"/>
  <c r="J205"/>
  <c r="BK191"/>
  <c r="J173"/>
  <c r="BK152"/>
  <c r="BK141"/>
  <c r="J136"/>
  <c r="BK194"/>
  <c r="J174"/>
  <c r="BK158"/>
  <c r="BK211"/>
  <c r="J186"/>
  <c r="BK159"/>
  <c r="J141"/>
  <c r="BK127"/>
  <c r="BK207"/>
  <c r="BK192"/>
  <c r="BK186"/>
  <c r="J161"/>
  <c i="2" r="J1845"/>
  <c r="BK923"/>
  <c r="J889"/>
  <c r="J822"/>
  <c r="J746"/>
  <c r="BK679"/>
  <c r="J516"/>
  <c r="J458"/>
  <c r="BK359"/>
  <c r="J299"/>
  <c r="BK245"/>
  <c r="J177"/>
  <c r="BK1787"/>
  <c r="BK1651"/>
  <c r="J1575"/>
  <c r="BK1532"/>
  <c r="BK1399"/>
  <c r="BK1359"/>
  <c r="J1353"/>
  <c r="BK1335"/>
  <c r="BK1327"/>
  <c r="BK1311"/>
  <c r="BK1288"/>
  <c r="J1157"/>
  <c r="BK1045"/>
  <c r="BK942"/>
  <c r="BK889"/>
  <c r="J831"/>
  <c r="J740"/>
  <c r="J698"/>
  <c r="BK465"/>
  <c r="J389"/>
  <c r="J289"/>
  <c r="J190"/>
  <c r="BK1575"/>
  <c r="BK1426"/>
  <c r="J1415"/>
  <c r="J1359"/>
  <c r="BK1344"/>
  <c r="J1328"/>
  <c r="J1307"/>
  <c r="BK1283"/>
  <c r="J1257"/>
  <c r="BK1170"/>
  <c r="J1121"/>
  <c r="BK1111"/>
  <c r="J1089"/>
  <c r="BK1056"/>
  <c r="J1003"/>
  <c r="J950"/>
  <c r="BK898"/>
  <c r="J841"/>
  <c r="BK759"/>
  <c r="J679"/>
  <c r="BK553"/>
  <c r="BK485"/>
  <c r="BK328"/>
  <c r="BK281"/>
  <c r="J216"/>
  <c r="BK183"/>
  <c r="BK1783"/>
  <c r="J1735"/>
  <c r="J1705"/>
  <c r="J1579"/>
  <c r="J1426"/>
  <c r="BK1378"/>
  <c r="BK1332"/>
  <c r="BK1307"/>
  <c r="BK1257"/>
  <c r="BK1127"/>
  <c r="J1111"/>
  <c r="J1088"/>
  <c r="BK1059"/>
  <c r="BK1003"/>
  <c r="J960"/>
  <c r="BK928"/>
  <c r="J901"/>
  <c r="BK811"/>
  <c r="BK701"/>
  <c r="J642"/>
  <c r="BK462"/>
  <c r="BK302"/>
  <c r="J223"/>
  <c r="J205"/>
  <c r="J156"/>
  <c r="BK1100"/>
  <c r="BK1080"/>
  <c r="J1061"/>
  <c r="BK983"/>
  <c r="BK890"/>
  <c r="J686"/>
  <c r="J472"/>
  <c r="J328"/>
  <c r="BK305"/>
  <c r="J245"/>
  <c r="J153"/>
  <c r="BK1577"/>
  <c r="J1541"/>
  <c r="BK1417"/>
  <c r="BK1379"/>
  <c r="J1360"/>
  <c r="BK1352"/>
  <c r="BK1329"/>
  <c r="J1283"/>
  <c r="BK1155"/>
  <c r="BK1088"/>
  <c r="BK1064"/>
  <c r="BK1050"/>
  <c r="BK992"/>
  <c r="J958"/>
  <c r="J854"/>
  <c r="BK831"/>
  <c r="BK736"/>
  <c r="BK686"/>
  <c r="J576"/>
  <c r="J465"/>
  <c r="J424"/>
  <c r="BK321"/>
  <c r="BK204"/>
  <c i="3" r="BK246"/>
  <c r="BK221"/>
  <c r="BK195"/>
  <c r="J178"/>
  <c r="J161"/>
  <c r="BK140"/>
  <c r="J132"/>
  <c r="J236"/>
  <c r="BK227"/>
  <c r="J214"/>
  <c r="J208"/>
  <c r="J196"/>
  <c r="J176"/>
  <c r="BK166"/>
  <c r="BK151"/>
  <c r="J130"/>
  <c r="J239"/>
  <c r="BK220"/>
  <c r="BK197"/>
  <c r="J179"/>
  <c r="J144"/>
  <c r="BK126"/>
  <c r="BK212"/>
  <c r="J198"/>
  <c r="J182"/>
  <c r="BK173"/>
  <c r="J152"/>
  <c r="BK133"/>
  <c r="J227"/>
  <c r="BK211"/>
  <c r="J193"/>
  <c r="BK181"/>
  <c r="BK168"/>
  <c r="J153"/>
  <c r="BK134"/>
  <c r="BK238"/>
  <c r="J228"/>
  <c r="J206"/>
  <c r="BK193"/>
  <c r="BK180"/>
  <c r="J164"/>
  <c r="BK157"/>
  <c r="J128"/>
  <c i="4" r="BK189"/>
  <c r="J177"/>
  <c r="J161"/>
  <c r="BK148"/>
  <c r="BK132"/>
  <c r="BK198"/>
  <c r="BK175"/>
  <c r="BK197"/>
  <c r="BK195"/>
  <c r="BK192"/>
  <c r="J188"/>
  <c r="J184"/>
  <c r="J179"/>
  <c r="BK169"/>
  <c r="BK166"/>
  <c r="J160"/>
  <c r="J159"/>
  <c r="BK157"/>
  <c r="J131"/>
  <c r="BK194"/>
  <c r="J181"/>
  <c r="J169"/>
  <c r="J151"/>
  <c r="J140"/>
  <c r="J127"/>
  <c r="J176"/>
  <c r="BK163"/>
  <c r="BK147"/>
  <c r="BK137"/>
  <c r="BK188"/>
  <c r="BK159"/>
  <c r="J135"/>
  <c i="5" r="BK258"/>
  <c r="J245"/>
  <c r="J212"/>
  <c r="J182"/>
  <c r="J139"/>
  <c r="BK243"/>
  <c r="BK233"/>
  <c r="BK201"/>
  <c r="BK185"/>
  <c r="J149"/>
  <c r="J137"/>
  <c r="BK240"/>
  <c r="BK212"/>
  <c r="J186"/>
  <c r="BK168"/>
  <c r="BK152"/>
  <c r="BK136"/>
  <c r="J236"/>
  <c r="J202"/>
  <c r="J152"/>
  <c r="J143"/>
  <c r="J248"/>
  <c r="BK222"/>
  <c r="BK204"/>
  <c r="J179"/>
  <c r="BK145"/>
  <c r="BK253"/>
  <c r="J240"/>
  <c r="BK215"/>
  <c r="BK202"/>
  <c r="BK179"/>
  <c r="J141"/>
  <c i="6" r="BK170"/>
  <c r="BK160"/>
  <c r="J153"/>
  <c r="BK142"/>
  <c r="J176"/>
  <c r="J162"/>
  <c r="J149"/>
  <c r="J143"/>
  <c r="BK126"/>
  <c r="J173"/>
  <c r="J156"/>
  <c r="BK139"/>
  <c r="BK123"/>
  <c r="J180"/>
  <c r="BK167"/>
  <c r="J155"/>
  <c r="BK131"/>
  <c r="BK180"/>
  <c r="BK172"/>
  <c r="BK154"/>
  <c r="J139"/>
  <c r="J132"/>
  <c i="7" r="J183"/>
  <c r="J169"/>
  <c r="BK145"/>
  <c r="BK205"/>
  <c r="BK171"/>
  <c r="J155"/>
  <c r="J149"/>
  <c r="BK135"/>
  <c r="BK128"/>
  <c r="J202"/>
  <c r="J179"/>
  <c r="BK157"/>
  <c r="J142"/>
  <c r="BK134"/>
  <c r="BK188"/>
  <c r="J172"/>
  <c r="BK143"/>
  <c r="BK126"/>
  <c r="J191"/>
  <c r="J177"/>
  <c r="BK161"/>
  <c r="J154"/>
  <c r="J133"/>
  <c r="J213"/>
  <c r="J194"/>
  <c r="J170"/>
  <c r="BK160"/>
  <c i="2" r="BK933"/>
  <c r="J917"/>
  <c r="BK825"/>
  <c r="J748"/>
  <c r="BK696"/>
  <c r="BK576"/>
  <c r="J461"/>
  <c r="J401"/>
  <c r="J324"/>
  <c r="J261"/>
  <c r="J218"/>
  <c r="J1848"/>
  <c r="J1680"/>
  <c r="J1577"/>
  <c r="BK1559"/>
  <c r="J1419"/>
  <c r="BK1388"/>
  <c r="BK1355"/>
  <c r="J1336"/>
  <c r="BK1322"/>
  <c r="J1302"/>
  <c r="J1297"/>
  <c r="BK1174"/>
  <c r="J1050"/>
  <c r="BK972"/>
  <c r="BK904"/>
  <c r="BK862"/>
  <c r="BK809"/>
  <c r="J730"/>
  <c r="BK532"/>
  <c r="J455"/>
  <c r="BK322"/>
  <c r="BK294"/>
  <c r="J225"/>
  <c r="J189"/>
  <c r="J157"/>
  <c r="BK1419"/>
  <c r="BK1364"/>
  <c r="BK1336"/>
  <c r="BK1324"/>
  <c r="BK1296"/>
  <c r="J1280"/>
  <c r="BK1171"/>
  <c r="BK1097"/>
  <c r="J1078"/>
  <c r="BK1051"/>
  <c r="BK968"/>
  <c r="J921"/>
  <c r="J890"/>
  <c r="J838"/>
  <c r="BK700"/>
  <c r="J637"/>
  <c r="BK472"/>
  <c r="BK401"/>
  <c r="J298"/>
  <c r="J220"/>
  <c r="BK166"/>
  <c r="J1846"/>
  <c r="BK1731"/>
  <c r="BK1703"/>
  <c r="BK1541"/>
  <c r="BK1415"/>
  <c r="J1343"/>
  <c r="BK1321"/>
  <c r="BK1280"/>
  <c r="BK1160"/>
  <c r="J1139"/>
  <c r="BK1121"/>
  <c r="J1103"/>
  <c r="J1091"/>
  <c r="BK1047"/>
  <c r="BK1001"/>
  <c r="J968"/>
  <c r="J933"/>
  <c r="J898"/>
  <c r="J732"/>
  <c r="J485"/>
  <c r="J340"/>
  <c r="BK278"/>
  <c r="BK218"/>
  <c r="BK184"/>
  <c r="BK1095"/>
  <c r="BK1076"/>
  <c r="J1059"/>
  <c r="BK981"/>
  <c r="J923"/>
  <c r="BK851"/>
  <c r="J668"/>
  <c r="BK353"/>
  <c r="J316"/>
  <c r="J246"/>
  <c r="BK1617"/>
  <c r="J1564"/>
  <c r="J1519"/>
  <c r="BK1418"/>
  <c r="BK1395"/>
  <c r="J1356"/>
  <c r="J1335"/>
  <c r="BK1323"/>
  <c r="J1296"/>
  <c r="J1170"/>
  <c r="J1097"/>
  <c r="BK1071"/>
  <c r="J1051"/>
  <c r="J1001"/>
  <c r="J947"/>
  <c r="BK848"/>
  <c r="J795"/>
  <c r="J696"/>
  <c r="BK516"/>
  <c r="J425"/>
  <c r="BK326"/>
  <c r="J254"/>
  <c i="3" r="J244"/>
  <c r="BK219"/>
  <c r="J172"/>
  <c r="J156"/>
  <c r="J141"/>
  <c r="J126"/>
  <c r="J234"/>
  <c r="BK225"/>
  <c r="BK218"/>
  <c r="BK210"/>
  <c r="J195"/>
  <c r="BK178"/>
  <c r="BK172"/>
  <c r="BK159"/>
  <c r="J145"/>
  <c r="J222"/>
  <c r="J212"/>
  <c r="J188"/>
  <c r="J151"/>
  <c r="J140"/>
  <c r="J125"/>
  <c r="BK214"/>
  <c r="J200"/>
  <c r="J181"/>
  <c r="J165"/>
  <c r="BK147"/>
  <c r="BK244"/>
  <c r="BK222"/>
  <c r="J197"/>
  <c r="BK186"/>
  <c r="J173"/>
  <c r="J150"/>
  <c r="J131"/>
  <c r="BK241"/>
  <c r="J232"/>
  <c r="J210"/>
  <c r="BK199"/>
  <c r="J184"/>
  <c r="BK170"/>
  <c r="J159"/>
  <c r="BK135"/>
  <c r="J127"/>
  <c i="4" r="BK185"/>
  <c r="J173"/>
  <c r="J152"/>
  <c r="BK141"/>
  <c r="J126"/>
  <c r="J194"/>
  <c r="BK177"/>
  <c r="J164"/>
  <c r="J130"/>
  <c r="J148"/>
  <c r="J123"/>
  <c r="BK182"/>
  <c r="J170"/>
  <c r="BK150"/>
  <c r="J122"/>
  <c r="J175"/>
  <c r="J158"/>
  <c r="BK140"/>
  <c r="J128"/>
  <c r="J187"/>
  <c r="BK152"/>
  <c r="BK131"/>
  <c i="5" r="BK254"/>
  <c r="BK239"/>
  <c r="BK184"/>
  <c r="J166"/>
  <c r="J138"/>
  <c r="J250"/>
  <c r="J218"/>
  <c r="J210"/>
  <c r="BK186"/>
  <c r="J145"/>
  <c r="J255"/>
  <c r="J237"/>
  <c r="BK211"/>
  <c r="J181"/>
  <c r="BK172"/>
  <c r="BK156"/>
  <c r="BK139"/>
  <c r="BK252"/>
  <c r="J213"/>
  <c r="BK163"/>
  <c r="BK151"/>
  <c r="J246"/>
  <c r="BK218"/>
  <c r="BK203"/>
  <c r="J165"/>
  <c r="J142"/>
  <c r="J254"/>
  <c r="BK220"/>
  <c r="BK187"/>
  <c r="J169"/>
  <c i="6" r="BK175"/>
  <c r="BK168"/>
  <c r="BK159"/>
  <c r="J152"/>
  <c r="J140"/>
  <c r="J179"/>
  <c r="J164"/>
  <c r="J151"/>
  <c r="J148"/>
  <c r="BK140"/>
  <c r="BK179"/>
  <c r="BK163"/>
  <c r="BK152"/>
  <c r="BK127"/>
  <c r="J131"/>
  <c r="BK161"/>
  <c r="J137"/>
  <c r="J130"/>
  <c r="J178"/>
  <c r="J160"/>
  <c r="J142"/>
  <c r="BK134"/>
  <c i="7" r="BK196"/>
  <c r="BK177"/>
  <c r="BK163"/>
  <c r="BK131"/>
  <c r="J204"/>
  <c r="BK175"/>
  <c r="J158"/>
  <c r="BK147"/>
  <c r="BK137"/>
  <c r="J130"/>
  <c r="J209"/>
  <c r="BK201"/>
  <c r="BK183"/>
  <c r="J159"/>
  <c r="J148"/>
  <c r="BK139"/>
  <c r="BK204"/>
  <c r="J190"/>
  <c r="BK179"/>
  <c r="J150"/>
  <c r="BK202"/>
  <c r="J180"/>
  <c r="J157"/>
  <c r="J151"/>
  <c r="BK136"/>
  <c r="BK210"/>
  <c r="BK197"/>
  <c r="BK190"/>
  <c r="J163"/>
  <c i="2" l="1" r="BK268"/>
  <c r="J268"/>
  <c r="J100"/>
  <c r="P358"/>
  <c r="R358"/>
  <c r="BK460"/>
  <c r="J460"/>
  <c r="J102"/>
  <c r="R460"/>
  <c r="BK739"/>
  <c r="J739"/>
  <c r="J104"/>
  <c r="R900"/>
  <c r="BK1002"/>
  <c r="J1002"/>
  <c r="J109"/>
  <c r="P1090"/>
  <c r="BK1105"/>
  <c r="J1105"/>
  <c r="J112"/>
  <c r="BK1122"/>
  <c r="J1122"/>
  <c r="J114"/>
  <c r="T1159"/>
  <c r="P1363"/>
  <c r="T1568"/>
  <c r="P1650"/>
  <c r="R1784"/>
  <c i="3" r="P143"/>
  <c r="T143"/>
  <c r="P187"/>
  <c r="R187"/>
  <c i="4" r="T121"/>
  <c r="P162"/>
  <c r="T167"/>
  <c i="5" r="BK122"/>
  <c r="J122"/>
  <c r="J97"/>
  <c r="P155"/>
  <c r="P171"/>
  <c r="T221"/>
  <c i="6" r="P121"/>
  <c r="BK165"/>
  <c r="J165"/>
  <c r="J100"/>
  <c i="2" r="BK471"/>
  <c r="J471"/>
  <c r="J103"/>
  <c r="P739"/>
  <c r="T900"/>
  <c r="R1002"/>
  <c r="P1101"/>
  <c r="T1105"/>
  <c r="P1122"/>
  <c r="T1122"/>
  <c r="P1131"/>
  <c r="T1131"/>
  <c r="P1140"/>
  <c r="R1140"/>
  <c r="P1258"/>
  <c r="T1363"/>
  <c r="P1568"/>
  <c r="R1578"/>
  <c r="BK1734"/>
  <c r="J1734"/>
  <c r="J124"/>
  <c r="R1734"/>
  <c r="BK1844"/>
  <c r="J1844"/>
  <c r="J127"/>
  <c i="3" r="BK124"/>
  <c r="J124"/>
  <c r="J97"/>
  <c r="BK155"/>
  <c r="J155"/>
  <c r="J99"/>
  <c r="P209"/>
  <c i="4" r="R121"/>
  <c r="R162"/>
  <c r="BK178"/>
  <c r="J178"/>
  <c r="J100"/>
  <c i="5" r="T122"/>
  <c r="P188"/>
  <c r="R188"/>
  <c i="6" r="R125"/>
  <c i="7" r="T125"/>
  <c i="2" r="BK151"/>
  <c r="R215"/>
  <c r="T268"/>
  <c r="R471"/>
  <c r="P900"/>
  <c r="P1002"/>
  <c r="R1090"/>
  <c r="R1101"/>
  <c r="P1114"/>
  <c r="BK1159"/>
  <c r="J1159"/>
  <c r="J117"/>
  <c r="R1258"/>
  <c r="R1363"/>
  <c r="R1568"/>
  <c r="BK1650"/>
  <c r="J1650"/>
  <c r="J123"/>
  <c r="BK1784"/>
  <c r="J1784"/>
  <c r="J125"/>
  <c r="P1844"/>
  <c r="P1843"/>
  <c i="3" r="BK143"/>
  <c r="J143"/>
  <c r="J98"/>
  <c r="R155"/>
  <c r="T209"/>
  <c i="4" r="BK167"/>
  <c r="J167"/>
  <c r="J99"/>
  <c r="P178"/>
  <c i="5" r="BK155"/>
  <c r="J155"/>
  <c r="J98"/>
  <c r="BK171"/>
  <c r="J171"/>
  <c r="J99"/>
  <c r="R221"/>
  <c i="6" r="BK121"/>
  <c r="J121"/>
  <c r="J97"/>
  <c r="R121"/>
  <c r="T121"/>
  <c r="P165"/>
  <c i="7" r="T146"/>
  <c i="2" r="T151"/>
  <c r="BK215"/>
  <c r="J215"/>
  <c r="J99"/>
  <c r="P268"/>
  <c r="P471"/>
  <c r="R739"/>
  <c r="BK949"/>
  <c r="J949"/>
  <c r="J108"/>
  <c r="R949"/>
  <c r="BK1090"/>
  <c r="J1090"/>
  <c r="J110"/>
  <c r="T1101"/>
  <c r="BK1114"/>
  <c r="J1114"/>
  <c r="J113"/>
  <c r="R1122"/>
  <c r="BK1131"/>
  <c r="J1131"/>
  <c r="J115"/>
  <c r="R1131"/>
  <c r="BK1140"/>
  <c r="J1140"/>
  <c r="J116"/>
  <c r="T1140"/>
  <c r="T1258"/>
  <c r="P1287"/>
  <c r="T1287"/>
  <c r="P1578"/>
  <c r="T1578"/>
  <c r="P1734"/>
  <c r="T1734"/>
  <c r="R1844"/>
  <c r="R1843"/>
  <c i="3" r="T124"/>
  <c r="T155"/>
  <c r="R209"/>
  <c i="4" r="BK121"/>
  <c r="J121"/>
  <c r="J97"/>
  <c r="R167"/>
  <c r="T178"/>
  <c i="5" r="P122"/>
  <c r="T155"/>
  <c r="T171"/>
  <c r="P221"/>
  <c i="6" r="BK125"/>
  <c r="J125"/>
  <c r="J99"/>
  <c r="T165"/>
  <c i="7" r="P125"/>
  <c r="P146"/>
  <c r="P189"/>
  <c i="2" r="R151"/>
  <c r="P215"/>
  <c r="BK358"/>
  <c r="J358"/>
  <c r="J101"/>
  <c r="T358"/>
  <c r="P460"/>
  <c r="T460"/>
  <c r="T739"/>
  <c r="P949"/>
  <c r="T949"/>
  <c r="T1090"/>
  <c r="P1105"/>
  <c r="R1114"/>
  <c r="R1159"/>
  <c r="BK1287"/>
  <c r="J1287"/>
  <c r="J119"/>
  <c r="R1287"/>
  <c r="BK1578"/>
  <c r="J1578"/>
  <c r="J122"/>
  <c r="R1650"/>
  <c r="P1784"/>
  <c r="T1844"/>
  <c r="T1843"/>
  <c i="3" r="P124"/>
  <c r="P155"/>
  <c r="BK209"/>
  <c r="J209"/>
  <c r="J101"/>
  <c i="4" r="BK162"/>
  <c r="J162"/>
  <c r="J98"/>
  <c r="T162"/>
  <c i="5" r="R155"/>
  <c r="R171"/>
  <c r="BK221"/>
  <c r="J221"/>
  <c r="J101"/>
  <c i="6" r="P125"/>
  <c r="P120"/>
  <c i="1" r="AU99"/>
  <c i="6" r="R165"/>
  <c i="7" r="BK125"/>
  <c r="J125"/>
  <c r="J97"/>
  <c r="BK146"/>
  <c r="J146"/>
  <c r="J99"/>
  <c r="R189"/>
  <c i="2" r="P151"/>
  <c r="P150"/>
  <c r="T215"/>
  <c r="R268"/>
  <c r="T471"/>
  <c r="BK900"/>
  <c r="T1002"/>
  <c r="BK1101"/>
  <c r="J1101"/>
  <c r="J111"/>
  <c r="R1105"/>
  <c r="T1114"/>
  <c r="P1159"/>
  <c r="BK1258"/>
  <c r="J1258"/>
  <c r="J118"/>
  <c r="BK1363"/>
  <c r="J1363"/>
  <c r="J120"/>
  <c r="BK1568"/>
  <c r="J1568"/>
  <c r="J121"/>
  <c r="T1650"/>
  <c r="T1784"/>
  <c i="3" r="R124"/>
  <c r="R143"/>
  <c r="BK187"/>
  <c r="J187"/>
  <c r="J100"/>
  <c r="T187"/>
  <c i="4" r="P121"/>
  <c r="P120"/>
  <c i="1" r="AU97"/>
  <c i="4" r="P167"/>
  <c r="R178"/>
  <c i="5" r="R122"/>
  <c r="R121"/>
  <c r="BK188"/>
  <c r="J188"/>
  <c r="J100"/>
  <c r="T188"/>
  <c i="6" r="T125"/>
  <c i="7" r="R125"/>
  <c r="R146"/>
  <c r="BK189"/>
  <c r="J189"/>
  <c r="J102"/>
  <c r="T189"/>
  <c r="BK206"/>
  <c r="J206"/>
  <c r="J103"/>
  <c r="P206"/>
  <c r="R206"/>
  <c r="T206"/>
  <c r="BK144"/>
  <c r="J144"/>
  <c r="J98"/>
  <c r="BK187"/>
  <c r="J187"/>
  <c r="J101"/>
  <c i="2" r="BK897"/>
  <c r="J897"/>
  <c r="J105"/>
  <c i="7" r="BK185"/>
  <c r="J185"/>
  <c r="J100"/>
  <c i="2" r="BK1847"/>
  <c r="J1847"/>
  <c r="J128"/>
  <c r="BK1849"/>
  <c r="J1849"/>
  <c r="J129"/>
  <c i="3" r="BK243"/>
  <c r="J243"/>
  <c r="J102"/>
  <c r="BK245"/>
  <c r="J245"/>
  <c r="J103"/>
  <c i="7" r="BK214"/>
  <c r="J214"/>
  <c r="J104"/>
  <c r="E85"/>
  <c r="BF156"/>
  <c r="BF167"/>
  <c r="BF184"/>
  <c r="BF188"/>
  <c r="BF191"/>
  <c r="BF195"/>
  <c r="BF199"/>
  <c r="BF200"/>
  <c r="BF205"/>
  <c r="J118"/>
  <c r="BF131"/>
  <c r="BF135"/>
  <c r="BF137"/>
  <c r="BF140"/>
  <c r="BF155"/>
  <c r="BF158"/>
  <c r="BF161"/>
  <c r="BF168"/>
  <c r="BF169"/>
  <c r="BF176"/>
  <c r="BF178"/>
  <c r="BF182"/>
  <c r="BF183"/>
  <c r="BF212"/>
  <c r="BF127"/>
  <c r="BF128"/>
  <c r="BF129"/>
  <c r="BF133"/>
  <c r="BF157"/>
  <c r="BF160"/>
  <c r="BF164"/>
  <c r="BF177"/>
  <c r="BF179"/>
  <c r="BF192"/>
  <c r="BF196"/>
  <c r="BF201"/>
  <c r="BF202"/>
  <c r="BF207"/>
  <c r="F121"/>
  <c r="BF136"/>
  <c r="BF143"/>
  <c r="BF150"/>
  <c r="BF152"/>
  <c r="BF163"/>
  <c r="BF173"/>
  <c r="BF174"/>
  <c r="BF175"/>
  <c r="BF180"/>
  <c r="BF186"/>
  <c r="BF194"/>
  <c r="BF198"/>
  <c r="BF204"/>
  <c r="BF208"/>
  <c r="BF210"/>
  <c r="BF213"/>
  <c r="BF130"/>
  <c r="BF132"/>
  <c r="BF134"/>
  <c r="BF139"/>
  <c r="BF145"/>
  <c r="BF147"/>
  <c r="BF148"/>
  <c r="BF149"/>
  <c r="BF151"/>
  <c r="BF153"/>
  <c r="BF154"/>
  <c r="BF159"/>
  <c r="BF165"/>
  <c r="BF166"/>
  <c r="BF170"/>
  <c r="BF172"/>
  <c r="BF181"/>
  <c r="BF190"/>
  <c r="BF193"/>
  <c r="BF203"/>
  <c r="BF211"/>
  <c r="BF215"/>
  <c i="6" r="BK120"/>
  <c r="J120"/>
  <c r="J96"/>
  <c i="7" r="BF126"/>
  <c r="BF138"/>
  <c r="BF141"/>
  <c r="BF142"/>
  <c r="BF162"/>
  <c r="BF171"/>
  <c r="BF197"/>
  <c r="BF209"/>
  <c i="6" r="BF127"/>
  <c r="BF131"/>
  <c r="BF133"/>
  <c r="BF153"/>
  <c r="BF170"/>
  <c r="BF174"/>
  <c r="BF176"/>
  <c r="BF177"/>
  <c r="BF180"/>
  <c r="J89"/>
  <c r="BF134"/>
  <c r="BF141"/>
  <c r="BF151"/>
  <c r="BF154"/>
  <c r="BF156"/>
  <c r="BF164"/>
  <c r="BF167"/>
  <c r="BF171"/>
  <c r="BF175"/>
  <c r="BF179"/>
  <c r="E85"/>
  <c r="F92"/>
  <c r="BF122"/>
  <c r="BF140"/>
  <c r="BF146"/>
  <c r="BF148"/>
  <c r="BF149"/>
  <c r="BF155"/>
  <c r="BF132"/>
  <c r="BF135"/>
  <c r="BF136"/>
  <c r="BF138"/>
  <c r="BF142"/>
  <c r="BF147"/>
  <c r="BF150"/>
  <c r="BF158"/>
  <c r="BF162"/>
  <c r="BF166"/>
  <c i="5" r="BK121"/>
  <c r="J121"/>
  <c r="J96"/>
  <c i="6" r="BF129"/>
  <c r="BF137"/>
  <c r="BF139"/>
  <c r="BF143"/>
  <c r="BF145"/>
  <c r="BF152"/>
  <c r="BF160"/>
  <c r="BF163"/>
  <c r="BF168"/>
  <c r="BF173"/>
  <c r="BF123"/>
  <c r="BF126"/>
  <c r="BF128"/>
  <c r="BF130"/>
  <c r="BF144"/>
  <c r="BF157"/>
  <c r="BF159"/>
  <c r="BF161"/>
  <c r="BF169"/>
  <c r="BF172"/>
  <c r="BF178"/>
  <c i="5" r="BF142"/>
  <c r="BF144"/>
  <c r="BF151"/>
  <c r="BF152"/>
  <c r="BF168"/>
  <c r="BF178"/>
  <c r="BF189"/>
  <c r="BF201"/>
  <c r="BF203"/>
  <c r="BF207"/>
  <c r="BF210"/>
  <c r="BF212"/>
  <c r="BF213"/>
  <c r="BF217"/>
  <c r="BF222"/>
  <c r="BF235"/>
  <c r="BF238"/>
  <c r="BF240"/>
  <c r="BF252"/>
  <c r="BF255"/>
  <c r="BF259"/>
  <c r="J115"/>
  <c r="BF138"/>
  <c r="BF146"/>
  <c r="BF150"/>
  <c r="BF167"/>
  <c r="BF169"/>
  <c r="BF186"/>
  <c r="BF187"/>
  <c r="BF200"/>
  <c r="BF249"/>
  <c r="BF251"/>
  <c r="BF260"/>
  <c r="BF135"/>
  <c r="BF143"/>
  <c r="BF148"/>
  <c r="BF165"/>
  <c r="BF179"/>
  <c r="BF182"/>
  <c r="BF185"/>
  <c r="BF205"/>
  <c r="BF211"/>
  <c r="BF214"/>
  <c r="BF218"/>
  <c r="BF233"/>
  <c r="BF241"/>
  <c r="BF242"/>
  <c r="BF243"/>
  <c r="BF244"/>
  <c r="BF248"/>
  <c r="BF254"/>
  <c r="F92"/>
  <c r="BF141"/>
  <c r="BF149"/>
  <c r="BF163"/>
  <c r="BF204"/>
  <c r="BF206"/>
  <c r="BF208"/>
  <c r="BF209"/>
  <c r="BF239"/>
  <c r="BF245"/>
  <c r="BF250"/>
  <c r="BF256"/>
  <c r="BF258"/>
  <c i="4" r="BK120"/>
  <c r="J120"/>
  <c i="5" r="BF134"/>
  <c r="BF137"/>
  <c r="BF139"/>
  <c r="BF140"/>
  <c r="BF153"/>
  <c r="BF154"/>
  <c r="BF172"/>
  <c r="BF183"/>
  <c r="BF184"/>
  <c r="BF215"/>
  <c r="BF219"/>
  <c r="BF220"/>
  <c r="BF234"/>
  <c r="BF246"/>
  <c r="BF247"/>
  <c r="E85"/>
  <c r="BF123"/>
  <c r="BF136"/>
  <c r="BF145"/>
  <c r="BF147"/>
  <c r="BF156"/>
  <c r="BF164"/>
  <c r="BF166"/>
  <c r="BF170"/>
  <c r="BF180"/>
  <c r="BF181"/>
  <c r="BF202"/>
  <c r="BF216"/>
  <c r="BF236"/>
  <c r="BF237"/>
  <c r="BF253"/>
  <c r="BF257"/>
  <c i="4" r="F117"/>
  <c r="BF122"/>
  <c r="BF126"/>
  <c r="BF127"/>
  <c r="BF129"/>
  <c r="BF142"/>
  <c r="BF144"/>
  <c r="BF147"/>
  <c r="BF153"/>
  <c r="BF154"/>
  <c r="BF155"/>
  <c r="BF160"/>
  <c r="BF164"/>
  <c r="BF168"/>
  <c r="BF176"/>
  <c r="BF179"/>
  <c r="BF181"/>
  <c r="BF191"/>
  <c r="BF196"/>
  <c r="BF125"/>
  <c r="BF131"/>
  <c r="BF132"/>
  <c r="BF141"/>
  <c r="BF143"/>
  <c r="BF148"/>
  <c r="BF157"/>
  <c r="BF166"/>
  <c r="BF170"/>
  <c r="BF180"/>
  <c r="BF190"/>
  <c r="BF194"/>
  <c r="BF197"/>
  <c r="J114"/>
  <c r="BF134"/>
  <c r="BF149"/>
  <c r="BF161"/>
  <c r="BF175"/>
  <c r="BF124"/>
  <c r="BF152"/>
  <c r="BF165"/>
  <c r="BF171"/>
  <c r="BF177"/>
  <c r="BF182"/>
  <c r="BF184"/>
  <c r="BF189"/>
  <c r="BF193"/>
  <c r="E85"/>
  <c r="BF123"/>
  <c r="BF135"/>
  <c r="BF138"/>
  <c r="BF145"/>
  <c r="BF146"/>
  <c r="BF151"/>
  <c r="BF156"/>
  <c r="BF158"/>
  <c r="BF172"/>
  <c r="BF185"/>
  <c r="BF187"/>
  <c r="BF192"/>
  <c r="BF195"/>
  <c r="BF198"/>
  <c r="BF128"/>
  <c r="BF130"/>
  <c r="BF133"/>
  <c r="BF136"/>
  <c r="BF137"/>
  <c r="BF139"/>
  <c r="BF140"/>
  <c r="BF150"/>
  <c r="BF159"/>
  <c r="BF163"/>
  <c r="BF169"/>
  <c r="BF173"/>
  <c r="BF174"/>
  <c r="BF183"/>
  <c r="BF186"/>
  <c r="BF188"/>
  <c i="2" r="J900"/>
  <c r="J107"/>
  <c i="3" r="BF130"/>
  <c r="BF135"/>
  <c r="BF136"/>
  <c r="BF147"/>
  <c r="BF150"/>
  <c r="BF169"/>
  <c r="BF173"/>
  <c r="BF176"/>
  <c r="BF177"/>
  <c r="BF181"/>
  <c r="BF182"/>
  <c r="BF186"/>
  <c r="BF189"/>
  <c r="BF194"/>
  <c r="BF195"/>
  <c r="BF197"/>
  <c r="BF198"/>
  <c r="BF212"/>
  <c r="BF217"/>
  <c r="BF218"/>
  <c r="BF219"/>
  <c r="BF221"/>
  <c r="BF232"/>
  <c r="BF240"/>
  <c r="F92"/>
  <c r="BF126"/>
  <c r="BF128"/>
  <c r="BF137"/>
  <c r="BF154"/>
  <c r="BF171"/>
  <c r="BF174"/>
  <c r="BF175"/>
  <c r="BF178"/>
  <c r="BF179"/>
  <c r="BF180"/>
  <c r="BF183"/>
  <c r="BF228"/>
  <c r="BF233"/>
  <c r="BF241"/>
  <c r="BF242"/>
  <c r="BF244"/>
  <c r="BF139"/>
  <c r="BF146"/>
  <c r="BF149"/>
  <c r="BF153"/>
  <c r="BF157"/>
  <c r="BF185"/>
  <c r="BF191"/>
  <c r="BF196"/>
  <c r="BF201"/>
  <c r="BF204"/>
  <c r="BF205"/>
  <c r="BF215"/>
  <c r="BF220"/>
  <c r="BF222"/>
  <c r="BF223"/>
  <c r="BF224"/>
  <c r="BF225"/>
  <c r="BF226"/>
  <c r="BF236"/>
  <c i="2" r="J151"/>
  <c r="J98"/>
  <c r="BK1843"/>
  <c r="J1843"/>
  <c r="J126"/>
  <c i="3" r="E113"/>
  <c r="BF141"/>
  <c r="BF145"/>
  <c r="BF148"/>
  <c r="BF151"/>
  <c r="BF156"/>
  <c r="BF158"/>
  <c r="BF161"/>
  <c r="BF166"/>
  <c r="BF172"/>
  <c r="BF200"/>
  <c r="BF202"/>
  <c r="BF208"/>
  <c r="BF210"/>
  <c r="BF211"/>
  <c r="BF125"/>
  <c r="BF131"/>
  <c r="BF132"/>
  <c r="BF134"/>
  <c r="BF140"/>
  <c r="BF160"/>
  <c r="BF164"/>
  <c r="BF165"/>
  <c r="BF168"/>
  <c r="BF170"/>
  <c r="BF184"/>
  <c r="BF188"/>
  <c r="BF190"/>
  <c r="BF193"/>
  <c r="BF199"/>
  <c r="BF206"/>
  <c r="BF216"/>
  <c r="BF229"/>
  <c r="BF234"/>
  <c r="BF235"/>
  <c r="BF237"/>
  <c r="J89"/>
  <c r="BF127"/>
  <c r="BF129"/>
  <c r="BF133"/>
  <c r="BF138"/>
  <c r="BF142"/>
  <c r="BF144"/>
  <c r="BF152"/>
  <c r="BF159"/>
  <c r="BF162"/>
  <c r="BF163"/>
  <c r="BF167"/>
  <c r="BF192"/>
  <c r="BF203"/>
  <c r="BF207"/>
  <c r="BF213"/>
  <c r="BF214"/>
  <c r="BF227"/>
  <c r="BF230"/>
  <c r="BF231"/>
  <c r="BF238"/>
  <c r="BF239"/>
  <c r="BF246"/>
  <c i="2" r="BF152"/>
  <c r="BF153"/>
  <c r="BF189"/>
  <c r="BF190"/>
  <c r="BF220"/>
  <c r="BF223"/>
  <c r="BF297"/>
  <c r="BF302"/>
  <c r="BF305"/>
  <c r="BF316"/>
  <c r="BF319"/>
  <c r="BF328"/>
  <c r="BF434"/>
  <c r="BF457"/>
  <c r="BF462"/>
  <c r="BF472"/>
  <c r="BF521"/>
  <c r="BF626"/>
  <c r="BF637"/>
  <c r="BF642"/>
  <c r="BF696"/>
  <c r="BF729"/>
  <c r="BF732"/>
  <c r="BF740"/>
  <c r="BF753"/>
  <c r="BF818"/>
  <c r="BF819"/>
  <c r="BF889"/>
  <c r="BF901"/>
  <c r="BF914"/>
  <c r="BF919"/>
  <c r="BF923"/>
  <c r="BF928"/>
  <c r="BF933"/>
  <c r="BF950"/>
  <c r="BF968"/>
  <c r="BF972"/>
  <c r="BF1009"/>
  <c r="BF1047"/>
  <c r="BF1059"/>
  <c r="BF1066"/>
  <c r="BF1073"/>
  <c r="BF1080"/>
  <c r="BF1091"/>
  <c r="BF1095"/>
  <c r="BF1106"/>
  <c r="BF1111"/>
  <c r="BF1127"/>
  <c r="BF1157"/>
  <c r="BF1160"/>
  <c r="BF1170"/>
  <c r="BF1265"/>
  <c r="BF1280"/>
  <c r="BF1283"/>
  <c r="BF1311"/>
  <c r="BF1321"/>
  <c r="BF1326"/>
  <c r="BF1328"/>
  <c r="BF1330"/>
  <c r="BF1334"/>
  <c r="BF1341"/>
  <c r="BF1344"/>
  <c r="BF1352"/>
  <c r="BF1356"/>
  <c r="BF1357"/>
  <c r="BF1359"/>
  <c r="BF1360"/>
  <c r="BF1361"/>
  <c r="BF1364"/>
  <c r="BF1395"/>
  <c r="BF1396"/>
  <c r="BF1415"/>
  <c r="BF1447"/>
  <c r="BF1541"/>
  <c r="BF1550"/>
  <c r="BF1559"/>
  <c r="BF1579"/>
  <c r="BF1590"/>
  <c r="E85"/>
  <c r="BF183"/>
  <c r="BF187"/>
  <c r="BF191"/>
  <c r="BF218"/>
  <c r="BF225"/>
  <c r="BF229"/>
  <c r="BF299"/>
  <c r="BF401"/>
  <c r="BF402"/>
  <c r="BF424"/>
  <c r="BF465"/>
  <c r="BF468"/>
  <c r="BF485"/>
  <c r="BF512"/>
  <c r="BF646"/>
  <c r="BF865"/>
  <c r="BF871"/>
  <c r="BF874"/>
  <c r="BF896"/>
  <c r="BF904"/>
  <c r="BF910"/>
  <c r="BF917"/>
  <c r="BF940"/>
  <c r="BF942"/>
  <c r="BF1003"/>
  <c r="BF1054"/>
  <c r="BF1071"/>
  <c r="BF1094"/>
  <c r="BF1096"/>
  <c r="BF1787"/>
  <c r="J89"/>
  <c r="BF157"/>
  <c r="BF160"/>
  <c r="BF204"/>
  <c r="BF289"/>
  <c r="BF321"/>
  <c r="BF322"/>
  <c r="BF324"/>
  <c r="BF326"/>
  <c r="BF359"/>
  <c r="BF452"/>
  <c r="BF455"/>
  <c r="BF494"/>
  <c r="BF516"/>
  <c r="BF532"/>
  <c r="BF553"/>
  <c r="BF566"/>
  <c r="BF656"/>
  <c r="BF700"/>
  <c r="BF736"/>
  <c r="BF749"/>
  <c r="BF760"/>
  <c r="BF809"/>
  <c r="BF814"/>
  <c r="BF838"/>
  <c r="BF841"/>
  <c r="BF854"/>
  <c r="BF862"/>
  <c r="BF892"/>
  <c r="BF893"/>
  <c r="BF947"/>
  <c r="BF958"/>
  <c r="BF974"/>
  <c r="BF997"/>
  <c r="BF1041"/>
  <c r="BF1045"/>
  <c r="BF1051"/>
  <c r="BF1056"/>
  <c r="BF1061"/>
  <c r="BF1076"/>
  <c r="BF1083"/>
  <c r="BF1089"/>
  <c r="BF1097"/>
  <c r="BF1100"/>
  <c r="BF1103"/>
  <c r="BF1115"/>
  <c r="BF1118"/>
  <c r="BF1123"/>
  <c r="BF1130"/>
  <c r="BF1155"/>
  <c r="BF1158"/>
  <c r="BF1202"/>
  <c r="BF1272"/>
  <c r="BF1286"/>
  <c r="BF1288"/>
  <c r="BF1296"/>
  <c r="BF1297"/>
  <c r="BF1299"/>
  <c r="BF1307"/>
  <c r="BF1324"/>
  <c r="BF1327"/>
  <c r="BF1332"/>
  <c r="BF1343"/>
  <c r="BF1355"/>
  <c r="BF1417"/>
  <c r="BF1418"/>
  <c r="BF1426"/>
  <c r="BF1433"/>
  <c r="BF1569"/>
  <c r="BF1649"/>
  <c r="BF1651"/>
  <c r="BF1680"/>
  <c r="BF1703"/>
  <c r="BF1705"/>
  <c r="BF1731"/>
  <c r="BF1733"/>
  <c r="BF1735"/>
  <c r="BF1783"/>
  <c r="BF1785"/>
  <c r="BF1845"/>
  <c r="BF1846"/>
  <c r="F92"/>
  <c r="BF177"/>
  <c r="BF281"/>
  <c r="BF389"/>
  <c r="BF390"/>
  <c r="BF425"/>
  <c r="BF461"/>
  <c r="BF463"/>
  <c r="BF576"/>
  <c r="BF728"/>
  <c r="BF881"/>
  <c r="BF931"/>
  <c r="BF970"/>
  <c r="BF980"/>
  <c r="BF981"/>
  <c r="BF983"/>
  <c r="BF991"/>
  <c r="BF1001"/>
  <c r="BF1006"/>
  <c r="BF1043"/>
  <c r="BF1050"/>
  <c r="BF1064"/>
  <c r="BF1074"/>
  <c r="BF1078"/>
  <c r="BF1085"/>
  <c r="BF1088"/>
  <c r="BF1102"/>
  <c r="BF1104"/>
  <c r="BF1113"/>
  <c r="BF1153"/>
  <c r="BF1174"/>
  <c r="BF1230"/>
  <c r="BF1257"/>
  <c r="BF1262"/>
  <c r="BF1300"/>
  <c r="BF1302"/>
  <c r="BF1322"/>
  <c r="BF1329"/>
  <c r="BF1331"/>
  <c r="BF1335"/>
  <c r="BF1336"/>
  <c r="BF1354"/>
  <c r="BF1358"/>
  <c r="BF1362"/>
  <c r="BF1388"/>
  <c r="BF1399"/>
  <c r="BF1405"/>
  <c r="BF1416"/>
  <c r="BF1467"/>
  <c r="BF1519"/>
  <c r="BF1532"/>
  <c r="BF1577"/>
  <c r="BF156"/>
  <c r="BF166"/>
  <c r="BF175"/>
  <c r="BF185"/>
  <c r="BF205"/>
  <c r="BF216"/>
  <c r="BF238"/>
  <c r="BF245"/>
  <c r="BF246"/>
  <c r="BF249"/>
  <c r="BF261"/>
  <c r="BF269"/>
  <c r="BF278"/>
  <c r="BF285"/>
  <c r="BF290"/>
  <c r="BF298"/>
  <c r="BF329"/>
  <c r="BF340"/>
  <c r="BF458"/>
  <c r="BF508"/>
  <c r="BF510"/>
  <c r="BF654"/>
  <c r="BF660"/>
  <c r="BF668"/>
  <c r="BF679"/>
  <c r="BF680"/>
  <c r="BF686"/>
  <c r="BF698"/>
  <c r="BF701"/>
  <c r="BF731"/>
  <c r="BF733"/>
  <c r="BF746"/>
  <c r="BF748"/>
  <c r="BF751"/>
  <c r="BF795"/>
  <c r="BF811"/>
  <c r="BF822"/>
  <c r="BF825"/>
  <c r="BF844"/>
  <c r="BF845"/>
  <c r="BF848"/>
  <c r="BF898"/>
  <c r="BF921"/>
  <c r="BF948"/>
  <c r="BF960"/>
  <c r="BF989"/>
  <c r="BF992"/>
  <c r="BF1008"/>
  <c r="BF1121"/>
  <c r="BF1132"/>
  <c r="BF1139"/>
  <c r="BF1141"/>
  <c r="BF1171"/>
  <c r="BF1259"/>
  <c r="BF1298"/>
  <c r="BF1301"/>
  <c r="BF1320"/>
  <c r="BF1323"/>
  <c r="BF1325"/>
  <c r="BF1333"/>
  <c r="BF1353"/>
  <c r="BF1378"/>
  <c r="BF1379"/>
  <c r="BF1380"/>
  <c r="BF1394"/>
  <c r="BF1419"/>
  <c r="BF1496"/>
  <c r="BF1564"/>
  <c r="BF1567"/>
  <c r="BF1575"/>
  <c r="BF1617"/>
  <c r="BF1645"/>
  <c r="BF1678"/>
  <c r="BF1786"/>
  <c r="BF1850"/>
  <c r="BF184"/>
  <c r="BF207"/>
  <c r="BF254"/>
  <c r="BF262"/>
  <c r="BF294"/>
  <c r="BF353"/>
  <c r="BF370"/>
  <c r="BF464"/>
  <c r="BF694"/>
  <c r="BF730"/>
  <c r="BF759"/>
  <c r="BF831"/>
  <c r="BF851"/>
  <c r="BF890"/>
  <c r="BF895"/>
  <c r="BF938"/>
  <c r="BF1806"/>
  <c r="BF1848"/>
  <c r="F37"/>
  <c i="1" r="BD95"/>
  <c i="6" r="F36"/>
  <c i="1" r="BC99"/>
  <c i="7" r="F36"/>
  <c i="1" r="BC100"/>
  <c i="2" r="F36"/>
  <c i="1" r="BC95"/>
  <c i="6" r="F35"/>
  <c i="1" r="BB99"/>
  <c i="7" r="F33"/>
  <c i="1" r="AZ100"/>
  <c i="2" r="J33"/>
  <c i="1" r="AV95"/>
  <c i="6" r="F33"/>
  <c i="1" r="AZ99"/>
  <c i="7" r="F35"/>
  <c i="1" r="BB100"/>
  <c i="2" r="F35"/>
  <c i="1" r="BB95"/>
  <c i="6" r="F37"/>
  <c i="1" r="BD99"/>
  <c i="2" r="F33"/>
  <c i="1" r="AZ95"/>
  <c i="7" r="J33"/>
  <c i="1" r="AV100"/>
  <c i="3" r="F37"/>
  <c i="1" r="BD96"/>
  <c i="3" r="J33"/>
  <c i="1" r="AV96"/>
  <c i="3" r="F36"/>
  <c i="1" r="BC96"/>
  <c i="3" r="F33"/>
  <c i="1" r="AZ96"/>
  <c i="3" r="F35"/>
  <c i="1" r="BB96"/>
  <c i="4" r="J33"/>
  <c i="1" r="AV97"/>
  <c i="4" r="F37"/>
  <c i="1" r="BD97"/>
  <c i="4" r="F35"/>
  <c i="1" r="BB97"/>
  <c i="4" r="F36"/>
  <c i="1" r="BC97"/>
  <c i="4" r="F33"/>
  <c i="1" r="AZ97"/>
  <c i="5" r="J33"/>
  <c i="1" r="AV98"/>
  <c i="5" r="F33"/>
  <c i="1" r="AZ98"/>
  <c i="4" r="J30"/>
  <c i="5" r="F36"/>
  <c i="1" r="BC98"/>
  <c i="5" r="F37"/>
  <c i="1" r="BD98"/>
  <c i="5" r="F35"/>
  <c i="1" r="BB98"/>
  <c i="6" r="J33"/>
  <c i="1" r="AV99"/>
  <c i="7" r="F37"/>
  <c i="1" r="BD100"/>
  <c i="3" l="1" r="R123"/>
  <c i="2" r="BK899"/>
  <c r="J899"/>
  <c r="J106"/>
  <c r="R150"/>
  <c i="6" r="R120"/>
  <c i="7" r="T124"/>
  <c i="5" r="T121"/>
  <c i="7" r="R124"/>
  <c i="5" r="P121"/>
  <c i="1" r="AU98"/>
  <c i="3" r="T123"/>
  <c i="2" r="R899"/>
  <c i="4" r="R120"/>
  <c i="7" r="P124"/>
  <c i="1" r="AU100"/>
  <c i="2" r="T150"/>
  <c r="P899"/>
  <c r="P149"/>
  <c i="1" r="AU95"/>
  <c i="2" r="T899"/>
  <c i="4" r="T120"/>
  <c i="3" r="P123"/>
  <c i="1" r="AU96"/>
  <c i="6" r="T120"/>
  <c i="2" r="BK150"/>
  <c r="J150"/>
  <c r="J97"/>
  <c i="3" r="BK123"/>
  <c r="J123"/>
  <c i="7" r="BK124"/>
  <c r="J124"/>
  <c r="J96"/>
  <c i="1" r="AG97"/>
  <c i="4" r="J96"/>
  <c i="2" r="BK149"/>
  <c r="J149"/>
  <c i="3" r="F34"/>
  <c i="1" r="BA96"/>
  <c i="5" r="F34"/>
  <c i="1" r="BA98"/>
  <c r="BD94"/>
  <c r="W33"/>
  <c r="AZ94"/>
  <c r="AV94"/>
  <c r="AK29"/>
  <c i="3" r="J30"/>
  <c i="1" r="AG96"/>
  <c i="4" r="F34"/>
  <c i="1" r="BA97"/>
  <c i="5" r="J34"/>
  <c i="1" r="AW98"/>
  <c r="AT98"/>
  <c r="BB94"/>
  <c r="AX94"/>
  <c i="2" r="F34"/>
  <c i="1" r="BA95"/>
  <c i="2" r="J34"/>
  <c i="1" r="AW95"/>
  <c r="AT95"/>
  <c i="3" r="J34"/>
  <c i="1" r="AW96"/>
  <c r="AT96"/>
  <c r="AN96"/>
  <c i="5" r="J30"/>
  <c i="1" r="AG98"/>
  <c i="6" r="F34"/>
  <c i="1" r="BA99"/>
  <c i="7" r="J34"/>
  <c i="1" r="AW100"/>
  <c r="AT100"/>
  <c i="4" r="J34"/>
  <c i="1" r="AW97"/>
  <c r="AT97"/>
  <c r="AN97"/>
  <c i="6" r="J34"/>
  <c i="1" r="AW99"/>
  <c r="AT99"/>
  <c i="6" r="J30"/>
  <c i="1" r="AG99"/>
  <c r="BC94"/>
  <c r="AY94"/>
  <c i="7" r="F34"/>
  <c i="1" r="BA100"/>
  <c i="2" r="J30"/>
  <c i="1" r="AG95"/>
  <c i="2" l="1" r="T149"/>
  <c r="R149"/>
  <c i="3" r="J96"/>
  <c i="1" r="AN99"/>
  <c r="AN98"/>
  <c i="6" r="J39"/>
  <c i="5" r="J39"/>
  <c i="4" r="J39"/>
  <c i="1" r="AN95"/>
  <c i="2" r="J96"/>
  <c i="3" r="J39"/>
  <c i="2" r="J39"/>
  <c i="7" r="J30"/>
  <c i="1" r="AG100"/>
  <c r="AG94"/>
  <c r="AU94"/>
  <c r="BA94"/>
  <c r="AW94"/>
  <c r="AK30"/>
  <c r="W32"/>
  <c r="W29"/>
  <c r="W31"/>
  <c i="7" l="1" r="J39"/>
  <c i="1" r="AN100"/>
  <c r="AK26"/>
  <c r="AT94"/>
  <c r="W30"/>
  <c l="1" r="AK35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<sst xmlns="http://schemas.openxmlformats.org/spreadsheetml/2006/main">
  <si>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</si>
  <si>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</si>
  <si>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</si>
  <si>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</si>
  <si>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{8610d44f-75f6-49d4-876d-0f184336eae2}</t>
  </si>
  <si>
    <t xml:space="preserve">&gt;&gt;  skryté stĺpce  &lt;&lt;</t>
  </si>
  <si>
    <t>0,01</t>
  </si>
  <si>
    <t>0</t>
  </si>
  <si>
    <t>23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</si>
  <si>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</si>
  <si>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</si>
  <si>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</si>
  <si>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</si>
  <si>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</si>
  <si>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0418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</si>
  <si>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</si>
  <si>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</si>
  <si>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Prístavba objektu Strednej zdravotníckej školy</t>
  </si>
  <si>
    <t>JKSO:</t>
  </si>
  <si>
    <t>ČS:</t>
  </si>
  <si>
    <t>Miesto:</t>
  </si>
  <si>
    <t>parc.č.2514/1 Banská Bystrica</t>
  </si>
  <si>
    <t>Dátum:</t>
  </si>
  <si>
    <t>10. 1. 2025</t>
  </si>
  <si>
    <t>Objednávateľ:</t>
  </si>
  <si>
    <t>IČO:</t>
  </si>
  <si>
    <t>Banskobystrický samosprávny kraj</t>
  </si>
  <si>
    <t>IČ DPH:</t>
  </si>
  <si>
    <t>Zhotoviteľ:</t>
  </si>
  <si>
    <t>Vyplň údaj</t>
  </si>
  <si>
    <t>Projektant:</t>
  </si>
  <si>
    <t>Ing.Marek Mečír</t>
  </si>
  <si>
    <t>True</t>
  </si>
  <si>
    <t>Spracovateľ:</t>
  </si>
  <si>
    <t>Stanislav Hlubina</t>
  </si>
  <si>
    <t>Poznámka:</t>
  </si>
  <si>
    <t>obstáravanie úprava 22.7.2025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</si>
  <si>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</si>
  <si>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</si>
  <si>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</si>
  <si>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</si>
  <si>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</si>
  <si>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</si>
  <si>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</si>
  <si>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</si>
  <si>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</si>
  <si>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</si>
  <si>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</si>
  <si>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</si>
  <si>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</si>
  <si>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</si>
  <si>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</si>
  <si>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</si>
  <si>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</si>
  <si>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</si>
  <si>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</si>
  <si>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</si>
  <si>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</si>
  <si>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</si>
  <si>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</si>
  <si>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</si>
  <si>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</si>
  <si>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</si>
  <si>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</si>
  <si>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</si>
  <si>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</si>
  <si>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</si>
  <si>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</si>
  <si>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</si>
  <si>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</si>
  <si>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</si>
  <si>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</si>
  <si>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</si>
  <si>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</si>
  <si>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</si>
  <si>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</si>
  <si>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</si>
  <si>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###NOIMPORT###</t>
  </si>
  <si>
    <t>IMPORT</t>
  </si>
  <si>
    <t>{00000000-0000-0000-0000-000000000000}</t>
  </si>
  <si>
    <t>/</t>
  </si>
  <si>
    <t>1</t>
  </si>
  <si>
    <t>Stavebná časť</t>
  </si>
  <si>
    <t>STA</t>
  </si>
  <si>
    <t>{39ab348d-2608-4e7f-9a55-ff1bcacb4b66}</t>
  </si>
  <si>
    <t>2</t>
  </si>
  <si>
    <t>Zdravotechnika</t>
  </si>
  <si>
    <t>{713536cd-34f4-40f0-86c2-aa1bd463298b}</t>
  </si>
  <si>
    <t>3</t>
  </si>
  <si>
    <t>Ústredné kúrenie</t>
  </si>
  <si>
    <t>{aa7f3d07-2991-4280-bfae-f246d7714e8f}</t>
  </si>
  <si>
    <t>4</t>
  </si>
  <si>
    <t>Vzduchotechnika</t>
  </si>
  <si>
    <t>{3d403262-4308-4de7-bae6-3bd65d26b006}</t>
  </si>
  <si>
    <t>5</t>
  </si>
  <si>
    <t>Elektroinštalácia</t>
  </si>
  <si>
    <t>{fcbc8180-9df6-4103-a9f5-c1b526874a9f}</t>
  </si>
  <si>
    <t>6</t>
  </si>
  <si>
    <t>Lokálny zdroj FVZ PAC 17kW , PDC 15,51 kWp</t>
  </si>
  <si>
    <t>{b4192254-297f-4122-b096-721d2be35188}</t>
  </si>
  <si>
    <t>KRYCÍ LIST ROZPOČTU</t>
  </si>
  <si>
    <t>Objekt:</t>
  </si>
  <si>
    <t>1 - Stavebná časť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</si>
  <si>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</si>
  <si>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</si>
  <si>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</si>
  <si>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</si>
  <si>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</si>
  <si>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</si>
  <si>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</si>
  <si>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</si>
  <si>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</si>
  <si>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</si>
  <si>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5 - Komunikácie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</si>
  <si>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</si>
  <si>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</si>
  <si>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</si>
  <si>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</si>
  <si>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</si>
  <si>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712 - Izolácie striech, povlakové krytiny</t>
  </si>
  <si>
    <t xml:space="preserve">    713 - Izolácie tepelné</t>
  </si>
  <si>
    <t xml:space="preserve">    721 - Zdravotechnika - vnútorná kanalizácia</t>
  </si>
  <si>
    <t xml:space="preserve">    722 - Zdravotechnika - vnútorný vodovod</t>
  </si>
  <si>
    <t xml:space="preserve">    725 - Zdravotechnika - zariaďovacie predmety</t>
  </si>
  <si>
    <t xml:space="preserve">    733 - Ústredné kúrenie - rozvodné potrubie</t>
  </si>
  <si>
    <t xml:space="preserve">    734 - Ústredné kúrenie - armatúry</t>
  </si>
  <si>
    <t xml:space="preserve">    735 - Ústredné kúrenie - vykurovacie telesá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</si>
  <si>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</si>
  <si>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</si>
  <si>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</si>
  <si>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</si>
  <si>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</si>
  <si>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775 - Podlahy vlysové a parketové</t>
  </si>
  <si>
    <t xml:space="preserve">    776 - Podlahy povlakové</t>
  </si>
  <si>
    <t xml:space="preserve">    781 - Obklady</t>
  </si>
  <si>
    <t xml:space="preserve">    783 - Nátery</t>
  </si>
  <si>
    <t xml:space="preserve">    784 - Maľby</t>
  </si>
  <si>
    <t>M - Práce a dodávky M</t>
  </si>
  <si>
    <t xml:space="preserve">    33-M - Montáže dopravných zariadení, skladových zariadení a váh</t>
  </si>
  <si>
    <t>HZS - Hodinové zúčtovacie sadzby</t>
  </si>
  <si>
    <t>VRN - Investičné náklady neobsiahnuté v cenách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</si>
  <si>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</si>
  <si>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</si>
  <si>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</si>
  <si>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</si>
  <si>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</si>
  <si>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</si>
  <si>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</si>
  <si>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</si>
  <si>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</si>
  <si>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</si>
  <si>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</si>
  <si>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</si>
  <si>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</si>
  <si>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</si>
  <si>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</si>
  <si>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</si>
  <si>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</si>
  <si>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113107123.S</t>
  </si>
  <si>
    <t xml:space="preserve">Odstránenie krytu v ploche  do 200 m2 z kameniva hrubého drveného, hr.200 do 300 mm,  -0,40000t</t>
  </si>
  <si>
    <t>m2</t>
  </si>
  <si>
    <t>-1459965915</t>
  </si>
  <si>
    <t>113107143.S</t>
  </si>
  <si>
    <t xml:space="preserve">Odstránenie krytu asfaltového v ploche do 200 m2, hr. nad 100 do 150 mm,  -0,37500t</t>
  </si>
  <si>
    <t>865547316</t>
  </si>
  <si>
    <t>VV</t>
  </si>
  <si>
    <t>asfaltový chodník</t>
  </si>
  <si>
    <t>38,62</t>
  </si>
  <si>
    <t>113107223.S</t>
  </si>
  <si>
    <t xml:space="preserve">Odstránenie krytu v ploche nad 200 m2 z kameniva hrubého drveného, hr. 200 do 300 mm,  -0,40000t</t>
  </si>
  <si>
    <t>-981862958</t>
  </si>
  <si>
    <t>113107232.S</t>
  </si>
  <si>
    <t xml:space="preserve">Odstránenie krytu v ploche nad 200 m2 z betónu prostého, hr. vrstvy 150 do 300 mm,  -0,50000t</t>
  </si>
  <si>
    <t>580695076</t>
  </si>
  <si>
    <t>pojazdné</t>
  </si>
  <si>
    <t>273,96</t>
  </si>
  <si>
    <t>122201101.S</t>
  </si>
  <si>
    <t>Odkopávka a prekopávka nezapažená v hornine 3, do 100 m3</t>
  </si>
  <si>
    <t>m3</t>
  </si>
  <si>
    <t>-1953870641</t>
  </si>
  <si>
    <t>SP1</t>
  </si>
  <si>
    <t>155,07*0,45</t>
  </si>
  <si>
    <t>SP2</t>
  </si>
  <si>
    <t>71,71*0,60</t>
  </si>
  <si>
    <t>Súčet</t>
  </si>
  <si>
    <t>132201202.S</t>
  </si>
  <si>
    <t>Výkop ryhy šírky 600-2000mm horn.3 od 100 do 1000 m3</t>
  </si>
  <si>
    <t>-1398652413</t>
  </si>
  <si>
    <t>SH -3,400 HH -0,150</t>
  </si>
  <si>
    <t>35,88*1,00*3,25*2</t>
  </si>
  <si>
    <t>1,045*1,885*3,25</t>
  </si>
  <si>
    <t>4,38*1,00*3,25*9</t>
  </si>
  <si>
    <t>rozšírenie výkopu (odhad ), alt.debnenie základov</t>
  </si>
  <si>
    <t>35,88*1,30*3,25*0,5*2*2</t>
  </si>
  <si>
    <t>4,38*1,30*3,25*0,5*2*9</t>
  </si>
  <si>
    <t>7</t>
  </si>
  <si>
    <t>139711101.S</t>
  </si>
  <si>
    <t>Výkop v uzavretých priestoroch s naložením výkopu na dopravný prostriedok v hornine 1 až 4</t>
  </si>
  <si>
    <t>972078217</t>
  </si>
  <si>
    <t>2,37*2,08*1,23</t>
  </si>
  <si>
    <t>323</t>
  </si>
  <si>
    <t>151101102.S</t>
  </si>
  <si>
    <t>Paženie a rozopretie stien rýh pre podzemné vedenie, príložné do 4 m</t>
  </si>
  <si>
    <t>-794622612</t>
  </si>
  <si>
    <t>35,88*3,25*2*2</t>
  </si>
  <si>
    <t>1,045*3,25*2</t>
  </si>
  <si>
    <t>4,38*3,25*9*2</t>
  </si>
  <si>
    <t>324</t>
  </si>
  <si>
    <t>151101112.S</t>
  </si>
  <si>
    <t>Odstránenie paženia rýh pre podzemné vedenie, príložné hĺbky do 4 m</t>
  </si>
  <si>
    <t>8659683</t>
  </si>
  <si>
    <t>8</t>
  </si>
  <si>
    <t>162201201.S</t>
  </si>
  <si>
    <t>Vodorovné premiestnenie výkopu nosením do 10 m horniny 1 až 4</t>
  </si>
  <si>
    <t>-1360801401</t>
  </si>
  <si>
    <t>9</t>
  </si>
  <si>
    <t>162501122.S</t>
  </si>
  <si>
    <t>Vodorovné premiestnenie výkopku po spevnenej ceste z horniny tr.1-4, nad 100 do 1000 m3 na vzdialenosť do 3000 m</t>
  </si>
  <si>
    <t>-1418851291</t>
  </si>
  <si>
    <t>112,808+837,473+6,063-710,148</t>
  </si>
  <si>
    <t>10</t>
  </si>
  <si>
    <t>162501123.S</t>
  </si>
  <si>
    <t>Vodorovné premiestnenie výkopku po spevnenej ceste z horniny tr.1-4, nad 100 do 1000 m3, príplatok k cene za každých ďalšich a začatých 1000 m</t>
  </si>
  <si>
    <t>-1011080707</t>
  </si>
  <si>
    <t>246,196*7</t>
  </si>
  <si>
    <t>11</t>
  </si>
  <si>
    <t>166101102.S</t>
  </si>
  <si>
    <t>Prehodenie neuľahnutého výkopku z horniny 1 až 4 nad 100 do 1000 m3</t>
  </si>
  <si>
    <t>-905943041</t>
  </si>
  <si>
    <t>12</t>
  </si>
  <si>
    <t>167101100.S</t>
  </si>
  <si>
    <t>Nakladanie výkopku tr.1-4 ručne</t>
  </si>
  <si>
    <t>842447196</t>
  </si>
  <si>
    <t>13</t>
  </si>
  <si>
    <t>174101102.S</t>
  </si>
  <si>
    <t>Zásyp sypaninou v uzavretých priestoroch s urovnaním povrchu zásypu</t>
  </si>
  <si>
    <t>-1988750986</t>
  </si>
  <si>
    <t>zásyp rozšíreného výkopu (odhad )</t>
  </si>
  <si>
    <t>zásyp na pásy</t>
  </si>
  <si>
    <t>35,88*1,00*2,25*2</t>
  </si>
  <si>
    <t>1,045*1,885*2,25</t>
  </si>
  <si>
    <t>4,38*1,00*2,25*9</t>
  </si>
  <si>
    <t>zásyp na pásy - vonkajšia časť základu</t>
  </si>
  <si>
    <t>(35,88+6,13)*0,25*0,15</t>
  </si>
  <si>
    <t>odpočet stľpov</t>
  </si>
  <si>
    <t>"S1" -0,50*0,50*2,25*28</t>
  </si>
  <si>
    <t>14</t>
  </si>
  <si>
    <t>171201201.S</t>
  </si>
  <si>
    <t>Uloženie sypaniny na skládky do 100 m3</t>
  </si>
  <si>
    <t>1955873506</t>
  </si>
  <si>
    <t>15</t>
  </si>
  <si>
    <t>171209002.S</t>
  </si>
  <si>
    <t>Poplatok za skládku - zemina a kamenivo (17 05) ostatné</t>
  </si>
  <si>
    <t>t</t>
  </si>
  <si>
    <t>-103202269</t>
  </si>
  <si>
    <t>246,196*1,8</t>
  </si>
  <si>
    <t>16</t>
  </si>
  <si>
    <t>181201102.S</t>
  </si>
  <si>
    <t>Úprava pláne v násypoch v hornine 1-4 so zhutnením</t>
  </si>
  <si>
    <t>746226040</t>
  </si>
  <si>
    <t>pod štrkový vankúš dosky</t>
  </si>
  <si>
    <t>34,63*5,13+1,045*0,885</t>
  </si>
  <si>
    <t>155,07</t>
  </si>
  <si>
    <t>71,71</t>
  </si>
  <si>
    <t>Zakladanie</t>
  </si>
  <si>
    <t>327</t>
  </si>
  <si>
    <t>211971110.S</t>
  </si>
  <si>
    <t>Zhotovenie opláštenia výplne z geotextílie, v ryhe alebo v záreze so stenami šikmými o skl. do 1:2,5</t>
  </si>
  <si>
    <t>-881877419</t>
  </si>
  <si>
    <t>43,40*(0,80+0,60)*2</t>
  </si>
  <si>
    <t>328</t>
  </si>
  <si>
    <t>M</t>
  </si>
  <si>
    <t>693110004500.S</t>
  </si>
  <si>
    <t>Geotextília polypropylénová netkaná 300 g/m2</t>
  </si>
  <si>
    <t>185263620</t>
  </si>
  <si>
    <t>121,52*1,15 'Prepočítané koeficientom množstva</t>
  </si>
  <si>
    <t>325</t>
  </si>
  <si>
    <t>212532211.S</t>
  </si>
  <si>
    <t>Lôžko pre trativod z kameniva hrubého drveného frakcie 16-32 mm</t>
  </si>
  <si>
    <t>391710874</t>
  </si>
  <si>
    <t>doplnenie lôžka k položke trativodu (cenník 0,15 m3, doplnenie 0,33m3)</t>
  </si>
  <si>
    <t>43,40*0,33</t>
  </si>
  <si>
    <t>326</t>
  </si>
  <si>
    <t>212752128.S</t>
  </si>
  <si>
    <t>Trativody z flexodrenážnych rúr DN 200</t>
  </si>
  <si>
    <t>m</t>
  </si>
  <si>
    <t>-1859215758</t>
  </si>
  <si>
    <t>36,50+6,90</t>
  </si>
  <si>
    <t>17</t>
  </si>
  <si>
    <t>271533001.S</t>
  </si>
  <si>
    <t xml:space="preserve">Násyp pod základové konštrukcie so zhutnením z  kameniva hrubého drveného fr.32-63 mm</t>
  </si>
  <si>
    <t>1857928455</t>
  </si>
  <si>
    <t>pod D1</t>
  </si>
  <si>
    <t>34,63*5,13*0,15+1,045*0,885*0,15</t>
  </si>
  <si>
    <t>18</t>
  </si>
  <si>
    <t>273321411.S</t>
  </si>
  <si>
    <t>Betón základových dosiek, železový (bez výstuže), tr. C 25/30</t>
  </si>
  <si>
    <t>-192121322</t>
  </si>
  <si>
    <t>D1</t>
  </si>
  <si>
    <t>32,43*6,13*0,15+1,045*1,885*0,15</t>
  </si>
  <si>
    <t>základový trám</t>
  </si>
  <si>
    <t>(33,475+5,13)*2*0,50*0,15</t>
  </si>
  <si>
    <t>(3,09+5,13)*2*0,50*0,30</t>
  </si>
  <si>
    <t>doska výťahu</t>
  </si>
  <si>
    <t>1,76*2,03*0,20</t>
  </si>
  <si>
    <t>19</t>
  </si>
  <si>
    <t>273351217.S</t>
  </si>
  <si>
    <t>Debnenie stien základových dosiek, zhotovenie-tradičné</t>
  </si>
  <si>
    <t>707258251</t>
  </si>
  <si>
    <t>(32,43+6,13)*0,25</t>
  </si>
  <si>
    <t>(32,475+5,13)*2*0,15</t>
  </si>
  <si>
    <t>(3,09+6,13*2)*0,30+(2,09+5,13)*2*0,30</t>
  </si>
  <si>
    <t>20</t>
  </si>
  <si>
    <t>273351218.S</t>
  </si>
  <si>
    <t>Debnenie stien základových dosiek, odstránenie-tradičné</t>
  </si>
  <si>
    <t>312810577</t>
  </si>
  <si>
    <t>21</t>
  </si>
  <si>
    <t>273361821.S</t>
  </si>
  <si>
    <t>Výstuž základových dosiek z ocele B500 (10505)</t>
  </si>
  <si>
    <t>1675611783</t>
  </si>
  <si>
    <t>statika S-12</t>
  </si>
  <si>
    <t>189,61*0,001</t>
  </si>
  <si>
    <t>22</t>
  </si>
  <si>
    <t>274321411.S</t>
  </si>
  <si>
    <t>Betón základových pásov, železový (bez výstuže), tr. C 25/30</t>
  </si>
  <si>
    <t>-1591855290</t>
  </si>
  <si>
    <t>35,88*1,00*0,60*2</t>
  </si>
  <si>
    <t>1,045*1,885*0,60</t>
  </si>
  <si>
    <t>4,38*1,00*0,60*9</t>
  </si>
  <si>
    <t>274351215.S</t>
  </si>
  <si>
    <t>Debnenie stien základových pásov, zhotovenie-dielce</t>
  </si>
  <si>
    <t>-929481287</t>
  </si>
  <si>
    <t>(1,34+4,38)*2*0,70</t>
  </si>
  <si>
    <t>(1,55+4,38)*2*0,70</t>
  </si>
  <si>
    <t>(5,00+4,38)*2*0,70*4</t>
  </si>
  <si>
    <t>(3,98+4,38)*2*0,70</t>
  </si>
  <si>
    <t>(35,88+6,38)*0,70</t>
  </si>
  <si>
    <t>24</t>
  </si>
  <si>
    <t>274351216.S</t>
  </si>
  <si>
    <t>Debnenie stien základových pásov, odstránenie-dielce</t>
  </si>
  <si>
    <t>-2133338782</t>
  </si>
  <si>
    <t>25</t>
  </si>
  <si>
    <t>274361821.S</t>
  </si>
  <si>
    <t>Výstuž základových pásov z ocele B500 (10505)</t>
  </si>
  <si>
    <t>266619946</t>
  </si>
  <si>
    <t>statika S-06</t>
  </si>
  <si>
    <t>12398,086*0,001</t>
  </si>
  <si>
    <t>dištančné prvky</t>
  </si>
  <si>
    <t>0,51*64*0,001</t>
  </si>
  <si>
    <t>Zvislé a kompletné konštrukcie</t>
  </si>
  <si>
    <t>26</t>
  </si>
  <si>
    <t>311275011.S</t>
  </si>
  <si>
    <t>Murivo nosné (m3) z pórobetónových tvárnic hladkých pevnosti P2 až P4, nad 400 do 600 kg/m3 hrúbky 200 mm</t>
  </si>
  <si>
    <t>-732349789</t>
  </si>
  <si>
    <t>1.NP</t>
  </si>
  <si>
    <t>29,595*0,20*3,51</t>
  </si>
  <si>
    <t>5,80*0,20*3,51</t>
  </si>
  <si>
    <t>-3,93*0,20*2,90</t>
  </si>
  <si>
    <t>-2,20*0,20*2,68</t>
  </si>
  <si>
    <t>-2,20*0,20*2,03*8</t>
  </si>
  <si>
    <t>-1,45*0,20*2,03</t>
  </si>
  <si>
    <t>27</t>
  </si>
  <si>
    <t>311275121.S</t>
  </si>
  <si>
    <t>Murivo nosné (m3) z pórobetónových tvárnic PD pevnosti P2 až P4, nad 400 do 600 kg/m3 hrúbky 250 mm</t>
  </si>
  <si>
    <t>1830538064</t>
  </si>
  <si>
    <t xml:space="preserve">atika </t>
  </si>
  <si>
    <t>(35,47+5,87)*0,25*0,50</t>
  </si>
  <si>
    <t>28</t>
  </si>
  <si>
    <t>311321411.S</t>
  </si>
  <si>
    <t>Betón nadzákladových múrov, železový (bez výstuže) tr. C 25/30</t>
  </si>
  <si>
    <t>-1363329723</t>
  </si>
  <si>
    <t>steny výťahovej šachty</t>
  </si>
  <si>
    <t>(1,76+1,73)*2*0,15*0,93</t>
  </si>
  <si>
    <t>29</t>
  </si>
  <si>
    <t>311351101.S</t>
  </si>
  <si>
    <t>Debnenie nadzákladových múrov jednostranné, zhotovenie-dielce</t>
  </si>
  <si>
    <t>153266588</t>
  </si>
  <si>
    <t>stena výťahovej šachty</t>
  </si>
  <si>
    <t>(1,46+1,73)*2*0,93</t>
  </si>
  <si>
    <t>30</t>
  </si>
  <si>
    <t>311351102.S</t>
  </si>
  <si>
    <t>Debnenie nadzákladových múrov jednostranné, odstránenie-dielce</t>
  </si>
  <si>
    <t>1419043852</t>
  </si>
  <si>
    <t>31</t>
  </si>
  <si>
    <t>311361821.S</t>
  </si>
  <si>
    <t>Výstuž nadzákladových múrov B500 (10505)</t>
  </si>
  <si>
    <t>1900391780</t>
  </si>
  <si>
    <t>32</t>
  </si>
  <si>
    <t>317121151.S</t>
  </si>
  <si>
    <t>Montáž prekladu zo železobetónových prefabrikátov do pripravených rýh svetl. otvoru do 1050 mm</t>
  </si>
  <si>
    <t>ks</t>
  </si>
  <si>
    <t>-18725662</t>
  </si>
  <si>
    <t>posun dverí v sociál.zariadení 3.NP</t>
  </si>
  <si>
    <t>33</t>
  </si>
  <si>
    <t>595360000060.S</t>
  </si>
  <si>
    <t>Pórobetónový preklad nosný, lxšxv 1250x200x249 mm</t>
  </si>
  <si>
    <t>-2128980943</t>
  </si>
  <si>
    <t>34</t>
  </si>
  <si>
    <t>595360000100.S</t>
  </si>
  <si>
    <t>Pórobetónový preklad nosný, lxšxv 1250x250x249 mm</t>
  </si>
  <si>
    <t>-1009904644</t>
  </si>
  <si>
    <t>35</t>
  </si>
  <si>
    <t>317161235.S</t>
  </si>
  <si>
    <t>Pórobetónový preklad nenosný šírky 150 mm, výšky 124 mm, dĺžky 2000 mm</t>
  </si>
  <si>
    <t>734503680</t>
  </si>
  <si>
    <t>preklad otvorov 1.NP</t>
  </si>
  <si>
    <t>36</t>
  </si>
  <si>
    <t>317161239.S</t>
  </si>
  <si>
    <t>Pórobetónový preklad nenosný šírky 150 mm, výšky 124 mm, dĺžky 3000 mm</t>
  </si>
  <si>
    <t>-7122060</t>
  </si>
  <si>
    <t>37</t>
  </si>
  <si>
    <t>317161552.S</t>
  </si>
  <si>
    <t>Pórobetónový preklad nosný šírky 300 mm, výšky 249 mm, dĺžky 1500 mm</t>
  </si>
  <si>
    <t>2104030582</t>
  </si>
  <si>
    <t>jestv.budova</t>
  </si>
  <si>
    <t>2.NP</t>
  </si>
  <si>
    <t>3.NP</t>
  </si>
  <si>
    <t>4.NP</t>
  </si>
  <si>
    <t>38</t>
  </si>
  <si>
    <t>317321411.S</t>
  </si>
  <si>
    <t>Betón prekladov železový (bez výstuže) tr. C 25/30</t>
  </si>
  <si>
    <t>1174204359</t>
  </si>
  <si>
    <t>preklad dverí m.č.1.01</t>
  </si>
  <si>
    <t>(3,93+0,25*2)*0,20*0,27</t>
  </si>
  <si>
    <t>39</t>
  </si>
  <si>
    <t>317351107.S</t>
  </si>
  <si>
    <t xml:space="preserve">Debnenie prekladu  vrátane podpornej konštrukcie výšky do 4 m zhotovenie</t>
  </si>
  <si>
    <t>-1251913882</t>
  </si>
  <si>
    <t>(3,93+0,25*2)*0,27*2+3,93*0,20</t>
  </si>
  <si>
    <t>40</t>
  </si>
  <si>
    <t>317351108.S</t>
  </si>
  <si>
    <t xml:space="preserve">Debnenie prekladu  vrátane podpornej konštrukcie výšky do 4 m odstránenie</t>
  </si>
  <si>
    <t>-1986533082</t>
  </si>
  <si>
    <t>41</t>
  </si>
  <si>
    <t>317361821.S</t>
  </si>
  <si>
    <t>Výstuž prekladov z ocele B500 (10505)</t>
  </si>
  <si>
    <t>-1335935034</t>
  </si>
  <si>
    <t>0,239*0,140</t>
  </si>
  <si>
    <t>42</t>
  </si>
  <si>
    <t>331321410.S</t>
  </si>
  <si>
    <t>Betón stĺpov a pilierov hranatých, ťahadiel, rámových stojok, vzpier, železový (bez výstuže) tr. C 25/30</t>
  </si>
  <si>
    <t>1631439443</t>
  </si>
  <si>
    <t>"S1" 0,50*0,50*2,25*28</t>
  </si>
  <si>
    <t>43</t>
  </si>
  <si>
    <t>331351101.S</t>
  </si>
  <si>
    <t>Debnenie hranatých stĺpov prierezu pravouhlého štvoruholníka výšky do 4 m, zhotovenie-dielce</t>
  </si>
  <si>
    <t>-1040118895</t>
  </si>
  <si>
    <t>"S1" (0,50+0,50)*2*2,25*28</t>
  </si>
  <si>
    <t>44</t>
  </si>
  <si>
    <t>331351102.S</t>
  </si>
  <si>
    <t>Debnenie hranatých stĺpov prierezu pravouhlého štvoruholníka výšky do 4 m, odstránenie-dielce</t>
  </si>
  <si>
    <t>2050502519</t>
  </si>
  <si>
    <t>45</t>
  </si>
  <si>
    <t>340238240.S</t>
  </si>
  <si>
    <t>Zamurovanie otvorov plochy od 0,25 do 1 m2 z pórobetónových tvárnic hladkých hrúbky 450mm</t>
  </si>
  <si>
    <t>388054981</t>
  </si>
  <si>
    <t>0,55*0,52*3</t>
  </si>
  <si>
    <t>0,26*2,12</t>
  </si>
  <si>
    <t>46</t>
  </si>
  <si>
    <t>340239225.S</t>
  </si>
  <si>
    <t>Zamurovanie otvorov plochy nad 1 do 4 m2 z tehál pálených dierovaných nebrúsených hrúbky 300 mm</t>
  </si>
  <si>
    <t>1532411931</t>
  </si>
  <si>
    <t>2,08*2,03*10-1,00*1,55*4-1,00*0,58*5</t>
  </si>
  <si>
    <t>1,885*3,11</t>
  </si>
  <si>
    <t>2,08*2,03*11+2,35*2,03-1,00*1,55*5-1,00*0,58*7</t>
  </si>
  <si>
    <t>2,08*2,03*11+2,35*2,03-1,00*1,55*8-1,00*0,58*4</t>
  </si>
  <si>
    <t>2,08*2,03*11+2,35*2,03-1,00*1,55*6-1,00*0,58*6</t>
  </si>
  <si>
    <t>47</t>
  </si>
  <si>
    <t>340239269.S</t>
  </si>
  <si>
    <t>Zamurovanie otvorov plochy nad 1 do 4 m2 z pórobetónových tvárnic hladkých hrúbky 500 mm</t>
  </si>
  <si>
    <t>1215439632</t>
  </si>
  <si>
    <t>1.PP</t>
  </si>
  <si>
    <t>1,55*1,24</t>
  </si>
  <si>
    <t>1,75*1,24*5</t>
  </si>
  <si>
    <t>Vodorovné konštrukcie</t>
  </si>
  <si>
    <t>48</t>
  </si>
  <si>
    <t>411321414.S</t>
  </si>
  <si>
    <t xml:space="preserve">Betón stropov doskových a trámových,  železový tr. C 25/30</t>
  </si>
  <si>
    <t>-480103567</t>
  </si>
  <si>
    <t>nad 1.NP</t>
  </si>
  <si>
    <t>32,275*6,10*0,12+0,80*1,815*0,12</t>
  </si>
  <si>
    <t>nad 2.NP</t>
  </si>
  <si>
    <t>nad 3.NP</t>
  </si>
  <si>
    <t>nad 4.NP</t>
  </si>
  <si>
    <t>3,00*6,10*0,12</t>
  </si>
  <si>
    <t>49</t>
  </si>
  <si>
    <t>411351101.S</t>
  </si>
  <si>
    <t>Debnenie stropov doskových zhotovenie-dielce</t>
  </si>
  <si>
    <t>1168410168</t>
  </si>
  <si>
    <t>zvisle</t>
  </si>
  <si>
    <t>(32,275+6,10)*0,12</t>
  </si>
  <si>
    <t>(3,00+6,10)*2*0,12</t>
  </si>
  <si>
    <t>prestupy</t>
  </si>
  <si>
    <t>(0,225+0,80)*2*0,12</t>
  </si>
  <si>
    <t>(0,415+0,60)*2*0,12*2</t>
  </si>
  <si>
    <t>50</t>
  </si>
  <si>
    <t>411351102.S</t>
  </si>
  <si>
    <t>Debnenie stropov doskových odstránenie-dielce</t>
  </si>
  <si>
    <t>503317730</t>
  </si>
  <si>
    <t>51</t>
  </si>
  <si>
    <t>411351109.S</t>
  </si>
  <si>
    <t>Debnenie stropov doskových zhotovenie-oblé</t>
  </si>
  <si>
    <t>-643205136</t>
  </si>
  <si>
    <t>3,14*0,35*0,12</t>
  </si>
  <si>
    <t>3,14*0,20*0,12*2</t>
  </si>
  <si>
    <t>3,14*0,35*0,12*3</t>
  </si>
  <si>
    <t>3,14*0,35*0,12*6</t>
  </si>
  <si>
    <t>52</t>
  </si>
  <si>
    <t>411351110.S</t>
  </si>
  <si>
    <t>Debnenie stropov doskových odstránenie-oblé</t>
  </si>
  <si>
    <t>1630809062</t>
  </si>
  <si>
    <t>53</t>
  </si>
  <si>
    <t>411354173.S</t>
  </si>
  <si>
    <t>Podporná konštrukcia stropov výšky do 4 m pre zaťaženie do 12 kPa zhotovenie</t>
  </si>
  <si>
    <t>-1747366427</t>
  </si>
  <si>
    <t>vodorovne</t>
  </si>
  <si>
    <t>32,275*6,10+0,80*1,815</t>
  </si>
  <si>
    <t>3,00*6,10</t>
  </si>
  <si>
    <t>54</t>
  </si>
  <si>
    <t>411354174.S</t>
  </si>
  <si>
    <t>Podporná konštrukcia stropov výšky do 4 m pre zaťaženie do 12 kPa odstránenie</t>
  </si>
  <si>
    <t>-1009862767</t>
  </si>
  <si>
    <t>55</t>
  </si>
  <si>
    <t>411354255.S</t>
  </si>
  <si>
    <t>Debnenie stropu, zabudované s plechom vlnitým pozinkovaným, výšky vĺn do 35 mm hr. 0,75 mm</t>
  </si>
  <si>
    <t>2086423370</t>
  </si>
  <si>
    <t>výkaz OK - trapéz</t>
  </si>
  <si>
    <t>č.1</t>
  </si>
  <si>
    <t>197,90*4</t>
  </si>
  <si>
    <t>č.2</t>
  </si>
  <si>
    <t>18,25</t>
  </si>
  <si>
    <t>prídavok na spoje 10%</t>
  </si>
  <si>
    <t>809,85*0,1</t>
  </si>
  <si>
    <t>56</t>
  </si>
  <si>
    <t>411361821.S</t>
  </si>
  <si>
    <t>Výstuž stropov doskových, trámových, vložkových,konzolových alebo balkónových, B500 (10505)</t>
  </si>
  <si>
    <t>574355392</t>
  </si>
  <si>
    <t>statika S-08</t>
  </si>
  <si>
    <t>2760,949*0,001</t>
  </si>
  <si>
    <t>statika S-09</t>
  </si>
  <si>
    <t>2748,871*0,001</t>
  </si>
  <si>
    <t>statika S-10</t>
  </si>
  <si>
    <t>2732,285*0,001</t>
  </si>
  <si>
    <t>statika S-11</t>
  </si>
  <si>
    <t>57</t>
  </si>
  <si>
    <t>417321515.S</t>
  </si>
  <si>
    <t>Betón stužujúcich pásov a vencov železový tr. C 25/30</t>
  </si>
  <si>
    <t>-1139560051</t>
  </si>
  <si>
    <t>veniec atiky</t>
  </si>
  <si>
    <t>(35,47+5,87)*0,25*0,19</t>
  </si>
  <si>
    <t>58</t>
  </si>
  <si>
    <t>417351115.S</t>
  </si>
  <si>
    <t>Debnenie bočníc stužujúcich pásov a vencov vrátane vzpier zhotovenie</t>
  </si>
  <si>
    <t>-353443501</t>
  </si>
  <si>
    <t>(35,47+5,87)*0,19*2</t>
  </si>
  <si>
    <t>59</t>
  </si>
  <si>
    <t>417351116.S</t>
  </si>
  <si>
    <t>Debnenie bočníc stužujúcich pásov a vencov vrátane vzpier odstránenie</t>
  </si>
  <si>
    <t>-1898845069</t>
  </si>
  <si>
    <t>60</t>
  </si>
  <si>
    <t>417361821.S</t>
  </si>
  <si>
    <t>Výstuž stužujúcich pásov a vencov z betonárskej ocele B500 (10505)</t>
  </si>
  <si>
    <t>-482062853</t>
  </si>
  <si>
    <t>1,964*0,120</t>
  </si>
  <si>
    <t>Komunikácie</t>
  </si>
  <si>
    <t>61</t>
  </si>
  <si>
    <t>564751111.S</t>
  </si>
  <si>
    <t>Podklad alebo kryt z kameniva hrubého drveného veľ. 0-63 mm s rozprestretím a zhutnením hr. 150 mm</t>
  </si>
  <si>
    <t>704281864</t>
  </si>
  <si>
    <t>62</t>
  </si>
  <si>
    <t>564761111.S</t>
  </si>
  <si>
    <t>Podklad alebo kryt z kameniva hrubého drveného veľ. 0-63 mm s rozprestretím a zhutnením hr. 200 mm</t>
  </si>
  <si>
    <t>1820083884</t>
  </si>
  <si>
    <t>63</t>
  </si>
  <si>
    <t>567122114.S</t>
  </si>
  <si>
    <t>Podklad z kameniva stmeleného cementom s rozprestretím a zhutnením, CBGM C 8/10 (C 6/8), po zhutnení hr. 150 mm</t>
  </si>
  <si>
    <t>-1237200965</t>
  </si>
  <si>
    <t>64</t>
  </si>
  <si>
    <t>567132115.S</t>
  </si>
  <si>
    <t>Podklad z kameniva stmeleného cementom s rozprestretím a zhutnením, CBGM C 8/10 (C 6/8), po zhutnení hr. 200 mm</t>
  </si>
  <si>
    <t>1804399328</t>
  </si>
  <si>
    <t>65</t>
  </si>
  <si>
    <t>581120315.S</t>
  </si>
  <si>
    <t>Kryt cementobetónový cestných komunikácií skupiny CB III pre TDZ IV, V a VI, hr. 150 mm, dilatácia s narezaním</t>
  </si>
  <si>
    <t>1511737374</t>
  </si>
  <si>
    <t>66</t>
  </si>
  <si>
    <t>581130315.S</t>
  </si>
  <si>
    <t>Kryt cementobetónový cestných komunikácií skupiny CB III pre TDZ IV, V a VI, hr. 200 mm, dilatácia s narezaním</t>
  </si>
  <si>
    <t>-1130992904</t>
  </si>
  <si>
    <t>Úpravy povrchov, podlahy, osadenie</t>
  </si>
  <si>
    <t>67</t>
  </si>
  <si>
    <t>610991111.S</t>
  </si>
  <si>
    <t>Zakrývanie výplní vnútorných okenných otvorov, predmetov a konštrukcií</t>
  </si>
  <si>
    <t>1090390014</t>
  </si>
  <si>
    <t>okná, dvere</t>
  </si>
  <si>
    <t>"O01" 2,20*2,68</t>
  </si>
  <si>
    <t>"O02" 2,20*2,03*8</t>
  </si>
  <si>
    <t>"O03" 1,45*2,03</t>
  </si>
  <si>
    <t>"O04" 0,66*2,97</t>
  </si>
  <si>
    <t>"O05" 0,66*2,97</t>
  </si>
  <si>
    <t>"O06" 0,66*3,00</t>
  </si>
  <si>
    <t>"O07" 1,00*0,58*2*16</t>
  </si>
  <si>
    <t>"O08" 1,00*0,58*2*6</t>
  </si>
  <si>
    <t>"dvere 1" 3,93*2,90</t>
  </si>
  <si>
    <t>"dvere 2" 1,06*2,55*3</t>
  </si>
  <si>
    <t>68</t>
  </si>
  <si>
    <t>612401391.S</t>
  </si>
  <si>
    <t>Omietka jednotlivých malých plôch vnútorných stien akoukoľvek maltou nad 0, 25 do 1 m2</t>
  </si>
  <si>
    <t>1054664196</t>
  </si>
  <si>
    <t>zamurované okná jestv.sociálok šxv 550x520mm</t>
  </si>
  <si>
    <t>"1.NP" 3</t>
  </si>
  <si>
    <t>"2.NP" 3</t>
  </si>
  <si>
    <t>"3.NP" 3</t>
  </si>
  <si>
    <t>"4.NP" 3</t>
  </si>
  <si>
    <t>presun dverí sociálok 3.NP</t>
  </si>
  <si>
    <t>69</t>
  </si>
  <si>
    <t>612425931.S</t>
  </si>
  <si>
    <t>Omietka vápenná vnútorného ostenia okenného alebo dverného štuková</t>
  </si>
  <si>
    <t>-1378111577</t>
  </si>
  <si>
    <t>vnútorná strana ostenia jestv.steny</t>
  </si>
  <si>
    <t>(2,08+2,03*2)*0,20*10</t>
  </si>
  <si>
    <t>(2,08+2,03*2)*0,20*11</t>
  </si>
  <si>
    <t>(2,35+2,03*2)*0,20</t>
  </si>
  <si>
    <t>70</t>
  </si>
  <si>
    <t>612460121.S</t>
  </si>
  <si>
    <t>Príprava vnútorného podkladu stien penetráciou základnou</t>
  </si>
  <si>
    <t>-507939226</t>
  </si>
  <si>
    <t>12,772</t>
  </si>
  <si>
    <t>71</t>
  </si>
  <si>
    <t>612460151.S</t>
  </si>
  <si>
    <t>Príprava vnútorného podkladu stien cementovým prednástrekom, hr. 3 mm</t>
  </si>
  <si>
    <t>1684222499</t>
  </si>
  <si>
    <t>56,65+562,94+12,772</t>
  </si>
  <si>
    <t>72</t>
  </si>
  <si>
    <t>612460242.S</t>
  </si>
  <si>
    <t>Vnútorná omietka stien vápennocementová jadrová (hrubá), hr. 15 mm</t>
  </si>
  <si>
    <t>125783768</t>
  </si>
  <si>
    <t>1.NP - 4.NP</t>
  </si>
  <si>
    <t>(33,24+6,17+0,80)*3,50*4</t>
  </si>
  <si>
    <t>73</t>
  </si>
  <si>
    <t>612460243.S</t>
  </si>
  <si>
    <t>Vnútorná omietka stien vápennocementová jadrová (hrubá), hr. 20 mm</t>
  </si>
  <si>
    <t>1778401868</t>
  </si>
  <si>
    <t>zamurované okná 1.PP</t>
  </si>
  <si>
    <t>74</t>
  </si>
  <si>
    <t>612460303.S</t>
  </si>
  <si>
    <t>Vnútorná stierka stien sadrová, hr. 3 mm</t>
  </si>
  <si>
    <t>-160333793</t>
  </si>
  <si>
    <t>1.NP - 4.NP jestv.stena</t>
  </si>
  <si>
    <t>1.NP - stena hr.200mm</t>
  </si>
  <si>
    <t>29,595*3,51</t>
  </si>
  <si>
    <t>5,80*3,51</t>
  </si>
  <si>
    <t>(3,93+2,90*2)*0,20</t>
  </si>
  <si>
    <t>(2,20+2,68*2)*0,20</t>
  </si>
  <si>
    <t>(2,20+2,03*2)*0,20*8</t>
  </si>
  <si>
    <t>(1,45+2,03*2)*0,20</t>
  </si>
  <si>
    <t>75</t>
  </si>
  <si>
    <t>612460385.S</t>
  </si>
  <si>
    <t>Vnútorná omietka stien vápennocementová štuková (jemná), hr. 5 mm</t>
  </si>
  <si>
    <t>-1934100613</t>
  </si>
  <si>
    <t>Medzisúčet</t>
  </si>
  <si>
    <t>1.NP vnútorná strana jestv.steny</t>
  </si>
  <si>
    <t>rezerva</t>
  </si>
  <si>
    <t>100,00</t>
  </si>
  <si>
    <t>76</t>
  </si>
  <si>
    <t>612481022.S</t>
  </si>
  <si>
    <t>Okenný a dverový plastový dilatačný profil pre hrúbku omietky 9 mm</t>
  </si>
  <si>
    <t>-666934616</t>
  </si>
  <si>
    <t xml:space="preserve">APU lišta - napojenie omietky </t>
  </si>
  <si>
    <t>"O01" (2,20+2,68*2)*1</t>
  </si>
  <si>
    <t>"O02" (2,20+2,03*2)*8</t>
  </si>
  <si>
    <t>"O03" (1,45+2,03*2)*1</t>
  </si>
  <si>
    <t>"O04" (0,66+2,97*2)*1</t>
  </si>
  <si>
    <t>"O05" (0,66+2,97*2)*1</t>
  </si>
  <si>
    <t>"O06" (0,66+3,00*2)*1</t>
  </si>
  <si>
    <t>"O07" (1,00+0,58*2)*16*2</t>
  </si>
  <si>
    <t>"O08" (1,00+0,58*2)*6*2</t>
  </si>
  <si>
    <t>"dvere 1" (3,93+2,90*2)*1</t>
  </si>
  <si>
    <t>"dvere 2" (1,06+2,55*2)*3</t>
  </si>
  <si>
    <t>77</t>
  </si>
  <si>
    <t>612481031.S</t>
  </si>
  <si>
    <t>Rohový profil z pozinkovaného plechu pre hrúbku omietky 8 až 12 mm</t>
  </si>
  <si>
    <t>2065402549</t>
  </si>
  <si>
    <t>78</t>
  </si>
  <si>
    <t>612481119.S</t>
  </si>
  <si>
    <t>Potiahnutie vnútorných stien sklotextilnou mriežkou s celoplošným prilepením</t>
  </si>
  <si>
    <t>-1081867827</t>
  </si>
  <si>
    <t>0,26*2,12*2</t>
  </si>
  <si>
    <t>omietka na jestv.obvodovej stene</t>
  </si>
  <si>
    <t>79</t>
  </si>
  <si>
    <t>620991121.S</t>
  </si>
  <si>
    <t>Zakrývanie výplní vonkajších otvorov s rámami a zárubňami, zábradlí, oplechovania, atď. zhotovené z lešenia akýmkoľvek spôsobom</t>
  </si>
  <si>
    <t>-107142591</t>
  </si>
  <si>
    <t>80</t>
  </si>
  <si>
    <t>622460121.S</t>
  </si>
  <si>
    <t>Príprava vonkajšieho podkladu stien penetráciou základnou</t>
  </si>
  <si>
    <t>2056605590</t>
  </si>
  <si>
    <t>"MW hr.30mm" 19,612</t>
  </si>
  <si>
    <t>"MW hr.170mm" 35,662</t>
  </si>
  <si>
    <t>"XPS hr.170mm" 34,216</t>
  </si>
  <si>
    <t>81</t>
  </si>
  <si>
    <t>622461053.S</t>
  </si>
  <si>
    <t>Vonkajšia omietka stien pastovitá silikónová roztieraná, hr. 2 mm</t>
  </si>
  <si>
    <t>-1501471987</t>
  </si>
  <si>
    <t>82</t>
  </si>
  <si>
    <t>622461211.S</t>
  </si>
  <si>
    <t>Oprava vonkajšej omietky šľachtenej umelej škrabanej, opravená plocha nad 10 do 20 %</t>
  </si>
  <si>
    <t>201806071</t>
  </si>
  <si>
    <t>(3,235+33,24+6,17+0,80)*15,10</t>
  </si>
  <si>
    <t>odpočet okien</t>
  </si>
  <si>
    <t>-1,55*1,24-1,75*1,24*5</t>
  </si>
  <si>
    <t>-2,08*2,03*10-1,885*3,11</t>
  </si>
  <si>
    <t>(-2,08*2,03*11-2,35*2,03-1,885*3,11)*3</t>
  </si>
  <si>
    <t>83</t>
  </si>
  <si>
    <t>622461303.S</t>
  </si>
  <si>
    <t>Vonkajšia omietka stien pastovitá dekoratívna vrstvená modelovateľná imitácia pohľadový betón vrátane fasádneho náteru</t>
  </si>
  <si>
    <t>693816893</t>
  </si>
  <si>
    <t>"sokel" 34,216</t>
  </si>
  <si>
    <t>84</t>
  </si>
  <si>
    <t>625250555.S</t>
  </si>
  <si>
    <t>Kontaktný zatepľovací systém soklovej alebo vodou namáhanej časti hr. 170 mm, skrutkovacie kotvy, kompletný systém ETICS</t>
  </si>
  <si>
    <t>248453962</t>
  </si>
  <si>
    <t>sokel 1.NP</t>
  </si>
  <si>
    <t>(29,775+6,18)*1,05-3,93*0,90</t>
  </si>
  <si>
    <t>85</t>
  </si>
  <si>
    <t>625250712.R</t>
  </si>
  <si>
    <t>Kontaktný zatepľovací systém z minerálnej vlny hr. 170 mm, skrutkovacie kotvy, kompletný systém ETICS</t>
  </si>
  <si>
    <t>-1246861675</t>
  </si>
  <si>
    <t>(29,775+6,18)*2,45</t>
  </si>
  <si>
    <t>-3,93*2,00</t>
  </si>
  <si>
    <t>-2,20*2,68</t>
  </si>
  <si>
    <t>-2,20*2,03*8</t>
  </si>
  <si>
    <t>-1,45*2,03</t>
  </si>
  <si>
    <t>86</t>
  </si>
  <si>
    <t>625250762.S</t>
  </si>
  <si>
    <t>Kontaktný zatepľovací systém ostenia z minerálnej vlny hr. 30 mm</t>
  </si>
  <si>
    <t>-235184020</t>
  </si>
  <si>
    <t>ostenie okien, dverí 1.NP</t>
  </si>
  <si>
    <t>parapetná časť</t>
  </si>
  <si>
    <t>3,93*0,20</t>
  </si>
  <si>
    <t>2,20*0,20*9</t>
  </si>
  <si>
    <t>1,45*0,20</t>
  </si>
  <si>
    <t>87</t>
  </si>
  <si>
    <t>625250999.R</t>
  </si>
  <si>
    <t>Výťažná skúška KZS</t>
  </si>
  <si>
    <t>812597888</t>
  </si>
  <si>
    <t>88</t>
  </si>
  <si>
    <t>629451112.S</t>
  </si>
  <si>
    <t>Vyrovnávacia vrstva z cementovej malty pod klampiarskymi prvkami šírky nad 150 do 300 mm</t>
  </si>
  <si>
    <t>-1249521957</t>
  </si>
  <si>
    <t>pod vnútorné parapety</t>
  </si>
  <si>
    <t>"O01" 2,20</t>
  </si>
  <si>
    <t>"O02" 2,20*8</t>
  </si>
  <si>
    <t>"O03" 1,45</t>
  </si>
  <si>
    <t>89</t>
  </si>
  <si>
    <t>631313611.S</t>
  </si>
  <si>
    <t>Mazanina z betónu prostého (m3) tr. C 16/20 hr.nad 80 do 120 mm</t>
  </si>
  <si>
    <t>1830569323</t>
  </si>
  <si>
    <t>podkladný betón pod pásmi</t>
  </si>
  <si>
    <t>35,88*1,00*0,10*2</t>
  </si>
  <si>
    <t>1,045*1,885*0,10</t>
  </si>
  <si>
    <t>4,38*1,00*0,10*9</t>
  </si>
  <si>
    <t>podkladný betón pod dosku výťahu</t>
  </si>
  <si>
    <t>1,76*2,03*0,10</t>
  </si>
  <si>
    <t>90</t>
  </si>
  <si>
    <t>631362402.S</t>
  </si>
  <si>
    <t>Výstuž mazanín z betónov (z kameniva) a z ľahkých betónov zo sietí KARI, priemer drôtu 4/4 mm, veľkosť oka 150x150 mm</t>
  </si>
  <si>
    <t>-48987884</t>
  </si>
  <si>
    <t>"P1+P2" 739,90</t>
  </si>
  <si>
    <t>91</t>
  </si>
  <si>
    <t>631571007.S</t>
  </si>
  <si>
    <t>Násyp z premývaného kameniva fr.16/22 (pre ploché strechy)</t>
  </si>
  <si>
    <t>710592642</t>
  </si>
  <si>
    <t>206,29*0,06</t>
  </si>
  <si>
    <t>92</t>
  </si>
  <si>
    <t>632001011.S</t>
  </si>
  <si>
    <t>Zhotovenie separačnej fólie v podlahových vrstvách z PE</t>
  </si>
  <si>
    <t>560535885</t>
  </si>
  <si>
    <t>93</t>
  </si>
  <si>
    <t>283230007500.S</t>
  </si>
  <si>
    <t>Oddeľovacia fólia na potery</t>
  </si>
  <si>
    <t>-1447048263</t>
  </si>
  <si>
    <t>94</t>
  </si>
  <si>
    <t>632001021.S</t>
  </si>
  <si>
    <t>Zhotovenie okrajovej dilatačnej pásky z PE</t>
  </si>
  <si>
    <t>1122245531</t>
  </si>
  <si>
    <t>"1.01" (6,19+5,80+0,27)*2</t>
  </si>
  <si>
    <t>"1.02" (2,825+2,80)*2</t>
  </si>
  <si>
    <t>"1.03" (2,825+2,85)*2</t>
  </si>
  <si>
    <t>"1.04" (8,731+5,80+0,27)*2</t>
  </si>
  <si>
    <t>"1.05" (8,80+5,80+0,27)*2</t>
  </si>
  <si>
    <t>"1.06" (2,884+5,80+0,27)*2</t>
  </si>
  <si>
    <t>"2.01" (11,316+6,12+0,27*6)*2</t>
  </si>
  <si>
    <t>"2.02" (9,15+6,12+0,27*4)*2</t>
  </si>
  <si>
    <t>"2.03" (2,55+6,12+0,27)*2</t>
  </si>
  <si>
    <t>"2.04" (9,30+6,12+0,27*3)*2</t>
  </si>
  <si>
    <t>"3.01" (2,866+6,12+0,27*2)*2</t>
  </si>
  <si>
    <t>"3.02" (2,85+6,12+0,27*2)*2</t>
  </si>
  <si>
    <t>"3.03" (9,81+6,12+0,27*6)*2</t>
  </si>
  <si>
    <t>"3.04" (10,339+6,12+0,27*6)*2</t>
  </si>
  <si>
    <t>"3.05" (1,576+2,05)*2</t>
  </si>
  <si>
    <t>"3.06" (2,626+3,92)*2</t>
  </si>
  <si>
    <t>"3.07" (1,665+2,05)*2</t>
  </si>
  <si>
    <t>"3.08" (1,825+2,05)*2</t>
  </si>
  <si>
    <t>"3.09" (2,575+3,92)*2</t>
  </si>
  <si>
    <t>"3.10" (1,13+1,915)*2</t>
  </si>
  <si>
    <t>"4.01" (8,591+6,12+0,27*4)*2</t>
  </si>
  <si>
    <t>"4.02" (2,85+6,12)*2</t>
  </si>
  <si>
    <t>"4.03+4.04" (11,78+6,12+0,27*6)*2</t>
  </si>
  <si>
    <t>"4.05" (5,85+0,60+6,12+0,27*2)*2</t>
  </si>
  <si>
    <t>"4.06" (3,095+5,775)*2</t>
  </si>
  <si>
    <t>95</t>
  </si>
  <si>
    <t>283320004800.S</t>
  </si>
  <si>
    <t>Okrajová dilatačná páska z PE 100/5 mm bez fólie na oddilatovanie poterov od stenových konštrukcií</t>
  </si>
  <si>
    <t>-1037502184</t>
  </si>
  <si>
    <t>96</t>
  </si>
  <si>
    <t>632001051.S</t>
  </si>
  <si>
    <t>Zhotovenie jednonásobného penetračného náteru pre potery a stierky</t>
  </si>
  <si>
    <t>-1974675808</t>
  </si>
  <si>
    <t>97</t>
  </si>
  <si>
    <t>585520008700.S</t>
  </si>
  <si>
    <t>Penetračný náter na nasiakavé podklady pod potery, samonivelizačné hmoty a stavebné lepidlá</t>
  </si>
  <si>
    <t>kg</t>
  </si>
  <si>
    <t>381378425</t>
  </si>
  <si>
    <t>98</t>
  </si>
  <si>
    <t>632452221.S</t>
  </si>
  <si>
    <t>Cementový poter, pevnosti v tlaku 20 MPa, hr. 60 mm</t>
  </si>
  <si>
    <t>-4397881</t>
  </si>
  <si>
    <t>99</t>
  </si>
  <si>
    <t>632452222.S</t>
  </si>
  <si>
    <t>Cementový poter, pevnosti v tlaku 20 MPa, hr. 65 mm</t>
  </si>
  <si>
    <t>-1109805569</t>
  </si>
  <si>
    <t>100</t>
  </si>
  <si>
    <t>632452681.S</t>
  </si>
  <si>
    <t>Cementová samonivelizačná stierka, pevnosti v tlaku 30 MPa, hr. 2 mm</t>
  </si>
  <si>
    <t>-1553680627</t>
  </si>
  <si>
    <t>P1</t>
  </si>
  <si>
    <t>169,92</t>
  </si>
  <si>
    <t>101</t>
  </si>
  <si>
    <t>632452682.S</t>
  </si>
  <si>
    <t>Cementová samonivelizačná stierka, pevnosti v tlaku 30 MPa, hr. 3 mm</t>
  </si>
  <si>
    <t>1098182130</t>
  </si>
  <si>
    <t>P2</t>
  </si>
  <si>
    <t>569,98</t>
  </si>
  <si>
    <t>Ostatné konštrukcie a práce-búranie</t>
  </si>
  <si>
    <t>102</t>
  </si>
  <si>
    <t>941941032.S</t>
  </si>
  <si>
    <t>Montáž lešenia ľahkého pracovného radového s podlahami šírky od 0,80 do 1,00 m, výšky nad 10 do 30 m</t>
  </si>
  <si>
    <t>24954291</t>
  </si>
  <si>
    <t>SZ</t>
  </si>
  <si>
    <t>(35,676+1,00*2)*15,07</t>
  </si>
  <si>
    <t>JZ + JZ pre stenu medzi schodiskom a zateplenou časťou</t>
  </si>
  <si>
    <t>6,30*15,07*2</t>
  </si>
  <si>
    <t>103</t>
  </si>
  <si>
    <t>941941192.S</t>
  </si>
  <si>
    <t>Príplatok za prvý a každý ďalší i začatý mesiac použitia lešenia ľahkého pracovného radového s podlahami šírky od 0,80 do 1,00 m, výšky nad 10 do 30 m</t>
  </si>
  <si>
    <t>-1835195728</t>
  </si>
  <si>
    <t>757,659*4</t>
  </si>
  <si>
    <t>104</t>
  </si>
  <si>
    <t>941941832.S</t>
  </si>
  <si>
    <t>Demontáž lešenia ľahkého pracovného radového s podlahami šírky nad 0,80 do 1,00 m, výšky nad 10 do 30 m</t>
  </si>
  <si>
    <t>1296382464</t>
  </si>
  <si>
    <t>105</t>
  </si>
  <si>
    <t>941955001.S</t>
  </si>
  <si>
    <t>Lešenie ľahké pracovné pomocné, s výškou lešeňovej podlahy do 1,20 m</t>
  </si>
  <si>
    <t>332606474</t>
  </si>
  <si>
    <t>780,07-202,71</t>
  </si>
  <si>
    <t>106</t>
  </si>
  <si>
    <t>941955003.S</t>
  </si>
  <si>
    <t>Lešenie ľahké pracovné pomocné s výškou lešeňovej podlahy nad 1,90 do 2,50 m</t>
  </si>
  <si>
    <t>-243653087</t>
  </si>
  <si>
    <t>"4.NP" 202,71</t>
  </si>
  <si>
    <t>107</t>
  </si>
  <si>
    <t>944944103.S</t>
  </si>
  <si>
    <t xml:space="preserve">Ochranná sieť na boku lešenia </t>
  </si>
  <si>
    <t>-1067230504</t>
  </si>
  <si>
    <t>(6,30*2+1,00)*15,07</t>
  </si>
  <si>
    <t>108</t>
  </si>
  <si>
    <t>944944803.S</t>
  </si>
  <si>
    <t xml:space="preserve">Demontáž ochrannej siete na boku lešenia </t>
  </si>
  <si>
    <t>-499295998</t>
  </si>
  <si>
    <t>109</t>
  </si>
  <si>
    <t>952901111.S</t>
  </si>
  <si>
    <t>Vyčistenie budov pri výške podlaží do 4 m</t>
  </si>
  <si>
    <t>1129896296</t>
  </si>
  <si>
    <t>"1.01" 36,98</t>
  </si>
  <si>
    <t>"1.02" 8,17</t>
  </si>
  <si>
    <t>"1.03" 7,93</t>
  </si>
  <si>
    <t>"1.04" 50,73</t>
  </si>
  <si>
    <t>"1.05" 51,67</t>
  </si>
  <si>
    <t>"1.06" 14,44</t>
  </si>
  <si>
    <t>"2.01" 69,12</t>
  </si>
  <si>
    <t>"2.02" 55,54</t>
  </si>
  <si>
    <t>"2.03" 15,65</t>
  </si>
  <si>
    <t>"2.04" 51,34</t>
  </si>
  <si>
    <t>"2.05" 13,39</t>
  </si>
  <si>
    <t>"3.01" 17,62</t>
  </si>
  <si>
    <t>"3.02" 17,15</t>
  </si>
  <si>
    <t>"3.03" 59,80</t>
  </si>
  <si>
    <t>"3.04" 63,10</t>
  </si>
  <si>
    <t>"3.05" 3,47</t>
  </si>
  <si>
    <t>"3.06" 9,65</t>
  </si>
  <si>
    <t>"3.07" 3,35</t>
  </si>
  <si>
    <t>"3.08" 3,74</t>
  </si>
  <si>
    <t>"3.09" 9,21</t>
  </si>
  <si>
    <t>"3.10" 1,92</t>
  </si>
  <si>
    <t>"3.11" 13,39</t>
  </si>
  <si>
    <t>"4.01" 52,42</t>
  </si>
  <si>
    <t>"4.02" 16,54</t>
  </si>
  <si>
    <t>"4.03" 35,32</t>
  </si>
  <si>
    <t>"4.04" 36,48</t>
  </si>
  <si>
    <t>"4.05" 34,34</t>
  </si>
  <si>
    <t>"4.06" 14,22</t>
  </si>
  <si>
    <t>"4.07" 13,39</t>
  </si>
  <si>
    <t>110</t>
  </si>
  <si>
    <t>952903011.S</t>
  </si>
  <si>
    <t>Čistenie fasád tlakovou vodou od prachu, usadenín a pavučín z úrovne terénu</t>
  </si>
  <si>
    <t>-731892680</t>
  </si>
  <si>
    <t>1.PP - pre nalepenie hydroizolácie</t>
  </si>
  <si>
    <t>18,30*3,50</t>
  </si>
  <si>
    <t>sokel dosky D1</t>
  </si>
  <si>
    <t>(33,475+6,12)*2*0,50</t>
  </si>
  <si>
    <t>doplnenie izolácie v asanovanom dvorci - 1.PP</t>
  </si>
  <si>
    <t>(18,30+1,915+1,045)*3,50</t>
  </si>
  <si>
    <t>111</t>
  </si>
  <si>
    <t>953943122.S</t>
  </si>
  <si>
    <t>Osadenie drobných kovových predmetov do betónu pred zabetónovaním, hmotnosti 1-5 kg/kus (bez dodávky)</t>
  </si>
  <si>
    <t>-163445993</t>
  </si>
  <si>
    <t>"kotevné platne - statika v.č.S-02" 4</t>
  </si>
  <si>
    <t>112</t>
  </si>
  <si>
    <t>953943124.S</t>
  </si>
  <si>
    <t>Osadenie drobných kovových predmetov do betónu pred zabetónovaním, hmotnosti 15-50 kg/kus (bez dodávky)</t>
  </si>
  <si>
    <t>-1483034765</t>
  </si>
  <si>
    <t xml:space="preserve">kotvené platne  statika S-01</t>
  </si>
  <si>
    <t>113</t>
  </si>
  <si>
    <t>553310000000.S</t>
  </si>
  <si>
    <t xml:space="preserve">Oceľová konštrukcia, žiarozinková </t>
  </si>
  <si>
    <t>1217919540</t>
  </si>
  <si>
    <t>"kotevná platňa 6ks" 23,38</t>
  </si>
  <si>
    <t>"kotevná platňa 28ks" 20,096*28</t>
  </si>
  <si>
    <t>114</t>
  </si>
  <si>
    <t>953945300.S</t>
  </si>
  <si>
    <t>Demontáž prvkov fasády, spätná montáž (tabuľky a pod.)</t>
  </si>
  <si>
    <t>1298491580</t>
  </si>
  <si>
    <t>115</t>
  </si>
  <si>
    <t>959941123.S</t>
  </si>
  <si>
    <t>Chemická kotva s kotevným svorníkom tesnená chemickou ampulkou do betónu, ŽB, kameňa, s vyvŕtaním otvoru M12/95/220 mm</t>
  </si>
  <si>
    <t>727491504</t>
  </si>
  <si>
    <t>kotvenie 2ks platní pri schodisku 1.NP</t>
  </si>
  <si>
    <t>116</t>
  </si>
  <si>
    <t>961043111.S</t>
  </si>
  <si>
    <t xml:space="preserve">Búranie základov alebo vybúranie otvorov plochy nad 4 m2 z betónu prostého alebo preloženého kameňom,  -2,20000t</t>
  </si>
  <si>
    <t>-767144316</t>
  </si>
  <si>
    <t>BP/8 betónový schod s oceľovým roštom</t>
  </si>
  <si>
    <t>1,80*0,92*0,30</t>
  </si>
  <si>
    <t>117</t>
  </si>
  <si>
    <t>961055111.S</t>
  </si>
  <si>
    <t xml:space="preserve">Búranie základov alebo vybúranie otvorov plochy nad 4 m2 v základoch železobetónových,  -2,40000t</t>
  </si>
  <si>
    <t>-1419902760</t>
  </si>
  <si>
    <t>B/1 doska dvorca</t>
  </si>
  <si>
    <t>16,25*1,45*0,25</t>
  </si>
  <si>
    <t>1,045*0,465*0,25</t>
  </si>
  <si>
    <t>2,05*1,16*0,25</t>
  </si>
  <si>
    <t>118</t>
  </si>
  <si>
    <t>962052211.S</t>
  </si>
  <si>
    <t xml:space="preserve">Búranie muriva alebo vybúranie otvorov plochy nad 4 m2 železobetonového nadzákladného,  -2,40000t</t>
  </si>
  <si>
    <t>1976543030</t>
  </si>
  <si>
    <t>B/1 steny dvorca (upresniť po obnažení)</t>
  </si>
  <si>
    <t>(2,30+0,91*2)*0,25*3,30+0,04*0,25*3,30</t>
  </si>
  <si>
    <t>15,205*0,25*3,30</t>
  </si>
  <si>
    <t>0,715*0,37*3,30</t>
  </si>
  <si>
    <t>0,60*0,60*3,30*5</t>
  </si>
  <si>
    <t>119</t>
  </si>
  <si>
    <t>963051113.S</t>
  </si>
  <si>
    <t xml:space="preserve">Búranie železobetónových stropov doskových hr.nad 80 mm,  -2,40000t</t>
  </si>
  <si>
    <t>-1101822796</t>
  </si>
  <si>
    <t>vybúranie betónovej striešky B/7</t>
  </si>
  <si>
    <t>1,52*0,92*0,10*4</t>
  </si>
  <si>
    <t>120</t>
  </si>
  <si>
    <t>965042231.S</t>
  </si>
  <si>
    <t>Búranie podkladov pod dlažby, liatych dlažieb a mazanín,betón,liaty asfalt hr.nad 100 mm, plochy do 4 m2 -2,20000t</t>
  </si>
  <si>
    <t>1073334346</t>
  </si>
  <si>
    <t>otvor v základovej doske pre výťah B/5</t>
  </si>
  <si>
    <t>1,03*1,61*0,25</t>
  </si>
  <si>
    <t>121</t>
  </si>
  <si>
    <t>965049120.S</t>
  </si>
  <si>
    <t>Príplatok za búranie betónovej mazaniny so zváranou sieťou alebo rabicovým pletivom hr. nad 100 mm</t>
  </si>
  <si>
    <t>-137447505</t>
  </si>
  <si>
    <t>122</t>
  </si>
  <si>
    <t>965081813.R</t>
  </si>
  <si>
    <t xml:space="preserve">Búranie dlažieb, kamen., terazzových, čadičových alebo keramických podláh s podkladným lepidlom,  -0,06500t</t>
  </si>
  <si>
    <t>-1667621471</t>
  </si>
  <si>
    <t>1,03*1,61</t>
  </si>
  <si>
    <t>123</t>
  </si>
  <si>
    <t>968061125.S</t>
  </si>
  <si>
    <t>Vyvesenie dreveného dverného krídla do suti plochy do 2 m2, -0,02400t</t>
  </si>
  <si>
    <t>1188130102</t>
  </si>
  <si>
    <t>časť otvoru dverí sociál.zariadení 3.NP</t>
  </si>
  <si>
    <t>124</t>
  </si>
  <si>
    <t>968072455.S</t>
  </si>
  <si>
    <t xml:space="preserve">Vybúranie kovových dverových zárubní plochy do 2 m2,  -0,07600t</t>
  </si>
  <si>
    <t>675683882</t>
  </si>
  <si>
    <t>0,60*1,97</t>
  </si>
  <si>
    <t>125</t>
  </si>
  <si>
    <t>968081115.S</t>
  </si>
  <si>
    <t>Demontáž okien plastových, 1 bm obvodu - 0,007t</t>
  </si>
  <si>
    <t>1443733279</t>
  </si>
  <si>
    <t>B/2, B/4</t>
  </si>
  <si>
    <t>"suterén" (1,55+1,24)*2+(1,75*1,24)*2*5</t>
  </si>
  <si>
    <t>"1.NP" (2,08+2,03)*2*10+(1,885+3,11)*2+(0,55+0,52)*2*3</t>
  </si>
  <si>
    <t>"2.NP" (2,08+2,03)*2*11+(2,35+2,03)*2+(1,885+3,11)*2+(0,55+0,52)*2*3</t>
  </si>
  <si>
    <t>"3.NP" (2,08+2,03)*2*11+(2,35+2,03)*2+(1,885+3,11)*2+(0,55+0,52)*2*3</t>
  </si>
  <si>
    <t>"4.NP" (2,08+2,03)*2*11+(2,35+2,03)*2+(1,885+3,11)*2+(0,55+0,52)*2*3</t>
  </si>
  <si>
    <t>126</t>
  </si>
  <si>
    <t>971033541.S</t>
  </si>
  <si>
    <t xml:space="preserve">Vybúranie otvorov v murive tehl. plochy do 1 m2 hr. do 300 mm,  -1,87500t</t>
  </si>
  <si>
    <t>-1071433503</t>
  </si>
  <si>
    <t>B/11</t>
  </si>
  <si>
    <t>1,75*0,30*0,255</t>
  </si>
  <si>
    <t>127</t>
  </si>
  <si>
    <t>971033561.S</t>
  </si>
  <si>
    <t xml:space="preserve">Vybúranie otvorov v murive tehl. plochy do 1 m2 hr. do 600 mm,  -1,87500t</t>
  </si>
  <si>
    <t>-328648197</t>
  </si>
  <si>
    <t>1,00*0,50*1,00*(6+8+5+4)</t>
  </si>
  <si>
    <t>0,26*0,44*2,02</t>
  </si>
  <si>
    <t>128</t>
  </si>
  <si>
    <t>974031187.S</t>
  </si>
  <si>
    <t xml:space="preserve">Vysekávanie rýh v akomkoľvek murive tehlovom na akúkoľvek maltu do hĺbky 300 mm a š. do 300mm,  -0,10100t</t>
  </si>
  <si>
    <t>1732539527</t>
  </si>
  <si>
    <t>osadenie prekladu posunu dverí sociál.zariadenia 3.NP - obojstranne</t>
  </si>
  <si>
    <t>1,25*2</t>
  </si>
  <si>
    <t>129</t>
  </si>
  <si>
    <t>976071111.S</t>
  </si>
  <si>
    <t xml:space="preserve">Vybúranie kovových madiel a zábradlí,  -0,03700t</t>
  </si>
  <si>
    <t>-1730376637</t>
  </si>
  <si>
    <t>B/10</t>
  </si>
  <si>
    <t>"1.NP" 1,885</t>
  </si>
  <si>
    <t>"2.NP" 3,80+1,885</t>
  </si>
  <si>
    <t>"3.NP" 3,80+1,885</t>
  </si>
  <si>
    <t>"4.NP" 3,80+1,885</t>
  </si>
  <si>
    <t>130</t>
  </si>
  <si>
    <t>978036131.S</t>
  </si>
  <si>
    <t xml:space="preserve">Otlčenie omietok šľachtených a pod., vonkajších brizolitových, v rozsahu do 20 %,  -0,01000t</t>
  </si>
  <si>
    <t>731640951</t>
  </si>
  <si>
    <t>131</t>
  </si>
  <si>
    <t>979011111.S</t>
  </si>
  <si>
    <t>Zvislá doprava sutiny a vybúraných hmôt za prvé podlažie nad alebo pod základným podlažím</t>
  </si>
  <si>
    <t>63545447</t>
  </si>
  <si>
    <t>132</t>
  </si>
  <si>
    <t>979011121.S</t>
  </si>
  <si>
    <t>Zvislá doprava sutiny a vybúraných hmôt za každé ďalšie podlažie</t>
  </si>
  <si>
    <t>-1757662757</t>
  </si>
  <si>
    <t>385,915*3</t>
  </si>
  <si>
    <t>133</t>
  </si>
  <si>
    <t>979081111.S</t>
  </si>
  <si>
    <t>Odvoz sutiny a vybúraných hmôt na skládku do 1 km</t>
  </si>
  <si>
    <t>499957478</t>
  </si>
  <si>
    <t>134</t>
  </si>
  <si>
    <t>979081121.S</t>
  </si>
  <si>
    <t>Odvoz sutiny a vybúraných hmôt na skládku za každý ďalší 1 km</t>
  </si>
  <si>
    <t>1364367625</t>
  </si>
  <si>
    <t>385,915*9</t>
  </si>
  <si>
    <t>135</t>
  </si>
  <si>
    <t>979082111.S</t>
  </si>
  <si>
    <t>Vnútrostavenisková doprava sutiny a vybúraných hmôt do 10 m</t>
  </si>
  <si>
    <t>-1499662327</t>
  </si>
  <si>
    <t>136</t>
  </si>
  <si>
    <t>979089612.S</t>
  </si>
  <si>
    <t>Poplatok za skládku - iné odpady zo stavieb a demolácií (17 09), ostatné</t>
  </si>
  <si>
    <t>-1299689856</t>
  </si>
  <si>
    <t>Presun hmôt HSV</t>
  </si>
  <si>
    <t>137</t>
  </si>
  <si>
    <t>999281111.S</t>
  </si>
  <si>
    <t>Presun hmôt pre opravy a údržbu objektov vrátane vonkajších plášťov výšky do 25 m</t>
  </si>
  <si>
    <t>-1936733658</t>
  </si>
  <si>
    <t>PSV</t>
  </si>
  <si>
    <t>Práce a dodávky PSV</t>
  </si>
  <si>
    <t>711</t>
  </si>
  <si>
    <t>Izolácie proti vode a vlhkosti</t>
  </si>
  <si>
    <t>138</t>
  </si>
  <si>
    <t>711111001.S</t>
  </si>
  <si>
    <t>Zhotovenie izolácie proti zemnej vlhkosti vodorovná náterom penetračným za studena</t>
  </si>
  <si>
    <t>582732586</t>
  </si>
  <si>
    <t>doska D1</t>
  </si>
  <si>
    <t>32,43*6,13+1,045*1,885</t>
  </si>
  <si>
    <t>139</t>
  </si>
  <si>
    <t>711112001.S</t>
  </si>
  <si>
    <t xml:space="preserve">Zhotovenie  izolácie proti zemnej vlhkosti zvislá penetračným náterom za studena</t>
  </si>
  <si>
    <t>-613290169</t>
  </si>
  <si>
    <t>140</t>
  </si>
  <si>
    <t>246170000960.S</t>
  </si>
  <si>
    <t>Lak asfaltový penetračný, organický, rýchloschnúci</t>
  </si>
  <si>
    <t>1525495965</t>
  </si>
  <si>
    <t>200,766*0,30</t>
  </si>
  <si>
    <t>114,005*0,35</t>
  </si>
  <si>
    <t>141</t>
  </si>
  <si>
    <t>711132107.S</t>
  </si>
  <si>
    <t>Zhotovenie izolácie proti zemnej vlhkosti nopovou fóloiu položenou voľne na ploche zvislej</t>
  </si>
  <si>
    <t>-2064148419</t>
  </si>
  <si>
    <t>podzemná časť sokla</t>
  </si>
  <si>
    <t>(32,58+6,28)*0,65</t>
  </si>
  <si>
    <t>142</t>
  </si>
  <si>
    <t>283230002350.S</t>
  </si>
  <si>
    <t>Profilovaná fólia HDPE, výška nopov 9 mm, pevnosť v tlaku 400 kN/m2, s natavenou geotextíliou z PP obojstranne, pre spodnú stavbu</t>
  </si>
  <si>
    <t>-1574797891</t>
  </si>
  <si>
    <t>25,259*1,2</t>
  </si>
  <si>
    <t>143</t>
  </si>
  <si>
    <t>711141559.S</t>
  </si>
  <si>
    <t xml:space="preserve">Zhotovenie  izolácie proti zemnej vlhkosti a tlakovej vode vodorovná NAIP pritavením</t>
  </si>
  <si>
    <t>169257391</t>
  </si>
  <si>
    <t>200,766*2</t>
  </si>
  <si>
    <t>144</t>
  </si>
  <si>
    <t>711142559.S</t>
  </si>
  <si>
    <t xml:space="preserve">Zhotovenie  izolácie proti zemnej vlhkosti a tlakovej vode zvislá NAIP pritavením</t>
  </si>
  <si>
    <t>36337287</t>
  </si>
  <si>
    <t>114,005*2</t>
  </si>
  <si>
    <t>145</t>
  </si>
  <si>
    <t>628310001000.S</t>
  </si>
  <si>
    <t>Pás asfaltový s posypom hr. 3,5 mm vystužený sklenenou rohožou</t>
  </si>
  <si>
    <t>-984913236</t>
  </si>
  <si>
    <t>401,532*1,15</t>
  </si>
  <si>
    <t>114,005*1,20</t>
  </si>
  <si>
    <t>598,568*1,2 'Prepočítané koeficientom množstva</t>
  </si>
  <si>
    <t>146</t>
  </si>
  <si>
    <t>711471051.S</t>
  </si>
  <si>
    <t>Zhotovenie izolácie proti tlakovej vode PVC fóliou položenou voľne na vodorovnej ploche so zvarením spoju</t>
  </si>
  <si>
    <t>-1845619860</t>
  </si>
  <si>
    <t>1,76*2,03</t>
  </si>
  <si>
    <t>147</t>
  </si>
  <si>
    <t>711472051.S</t>
  </si>
  <si>
    <t>Zhotovenie izolácie proti tlakovej vode PVC fóliou položenou voľne na ploche zvislej so zvarením spoju</t>
  </si>
  <si>
    <t>-1447872130</t>
  </si>
  <si>
    <t>(1,76+2,03)*2*1,13</t>
  </si>
  <si>
    <t>148</t>
  </si>
  <si>
    <t>283220000300.S</t>
  </si>
  <si>
    <t>Hydroizolačná fólia PVC-P, hr. 1,5 mm, š. 1,3 m, izolácia základov proti zemnej vlhkosti, tlakovej vode, radónu</t>
  </si>
  <si>
    <t>935693498</t>
  </si>
  <si>
    <t>3,573*1,15</t>
  </si>
  <si>
    <t>8,565*1,20</t>
  </si>
  <si>
    <t>14,387*1,2 'Prepočítané koeficientom množstva</t>
  </si>
  <si>
    <t>149</t>
  </si>
  <si>
    <t>711491171.S</t>
  </si>
  <si>
    <t>Zhotovenie podkladnej vrstvy izolácie z textílie na ploche vodorovnej, pre izolácie proti zemnej vlhkosti, podpovrchovej a tlakovej vode</t>
  </si>
  <si>
    <t>1373818663</t>
  </si>
  <si>
    <t>3,573*2</t>
  </si>
  <si>
    <t>150</t>
  </si>
  <si>
    <t>711491271.S</t>
  </si>
  <si>
    <t>Zhotovenie podkladnej vrstvy izolácie z textílie na ploche zvislej, pre izolácie proti zemnej vlhkosti, podpovrchovej a tlakovej vode</t>
  </si>
  <si>
    <t>1002267617</t>
  </si>
  <si>
    <t>8,565*2</t>
  </si>
  <si>
    <t>151</t>
  </si>
  <si>
    <t>-1312606030</t>
  </si>
  <si>
    <t>7,146*1,15</t>
  </si>
  <si>
    <t>17,136*1,20</t>
  </si>
  <si>
    <t>28,781*1,2 'Prepočítané koeficientom množstva</t>
  </si>
  <si>
    <t>152</t>
  </si>
  <si>
    <t>693110003200.S</t>
  </si>
  <si>
    <t>Geotextília polypropylénová netkaná 500 g/m2</t>
  </si>
  <si>
    <t>590426054</t>
  </si>
  <si>
    <t>153</t>
  </si>
  <si>
    <t>998711203.S</t>
  </si>
  <si>
    <t>Presun hmôt pre izoláciu proti vode v objektoch výšky nad 12 do 60 m</t>
  </si>
  <si>
    <t>%</t>
  </si>
  <si>
    <t>1552384668</t>
  </si>
  <si>
    <t>712</t>
  </si>
  <si>
    <t>Izolácie striech, povlakové krytiny</t>
  </si>
  <si>
    <t>154</t>
  </si>
  <si>
    <t>712290010.S</t>
  </si>
  <si>
    <t>Zhotovenie parozábrany pre strechy ploché do 10°</t>
  </si>
  <si>
    <t>-1437932712</t>
  </si>
  <si>
    <t>atika (horná a vnútorná strana)</t>
  </si>
  <si>
    <t>(35,47+5,87)*(0,535+0,74)</t>
  </si>
  <si>
    <t>atika jestv.steny (vnútorná strana)</t>
  </si>
  <si>
    <t>(35,985+5,82+0,935)*0,74</t>
  </si>
  <si>
    <t>35,19*5,82+0,80*1,855</t>
  </si>
  <si>
    <t>155</t>
  </si>
  <si>
    <t>283230007300.S</t>
  </si>
  <si>
    <t>Parozábrana hr. 0,15 mm, š. 2 m, materiál na báze PO - modifikovaný PE</t>
  </si>
  <si>
    <t>574618232</t>
  </si>
  <si>
    <t>290,627*1,15 'Prepočítané koeficientom množstva</t>
  </si>
  <si>
    <t>156</t>
  </si>
  <si>
    <t>712370050.S</t>
  </si>
  <si>
    <t>Zhotovenie povlakovej krytiny striech plochých do 10°PVC-P fóliou položenou voľne so zvarením spoju</t>
  </si>
  <si>
    <t>643411741</t>
  </si>
  <si>
    <t>atika (horná a vnútorná stena)</t>
  </si>
  <si>
    <t>(35,47+5,87)*(0,535+0,46)</t>
  </si>
  <si>
    <t>(35,985+5,82+0,935)*0,46</t>
  </si>
  <si>
    <t>157</t>
  </si>
  <si>
    <t>245920000400.S</t>
  </si>
  <si>
    <t>Čistič - doplnok k fóliovým systémom</t>
  </si>
  <si>
    <t>-702240214</t>
  </si>
  <si>
    <t>267,083/25</t>
  </si>
  <si>
    <t>158</t>
  </si>
  <si>
    <t>245920000900.S</t>
  </si>
  <si>
    <t>Zálievka pre poisťovanie tesnosti zvarov fóliou z PVC-P</t>
  </si>
  <si>
    <t>-1790317063</t>
  </si>
  <si>
    <t>267,083/125</t>
  </si>
  <si>
    <t>159</t>
  </si>
  <si>
    <t>283220002500.S</t>
  </si>
  <si>
    <t>Hydroizolačný pás z fólie PVC-P hr. 1,5 mm, izolácia plochých striech s UV ochranou</t>
  </si>
  <si>
    <t>-215868982</t>
  </si>
  <si>
    <t>267,083*1,15</t>
  </si>
  <si>
    <t>160</t>
  </si>
  <si>
    <t>712973421.S</t>
  </si>
  <si>
    <t xml:space="preserve">Detaily k termoplastom všeobecne, kútový uholník z hrubopoplastovaného plechu RŠ 100 mm </t>
  </si>
  <si>
    <t>1589633504</t>
  </si>
  <si>
    <t>strecha</t>
  </si>
  <si>
    <t>(35,985+5,82)*2*1,1</t>
  </si>
  <si>
    <t>15,00</t>
  </si>
  <si>
    <t>161</t>
  </si>
  <si>
    <t>712973630.S</t>
  </si>
  <si>
    <t>Detaily k termoplastom všeobecne, nárožný uholník z hrubopoplast. plechu RŠ 125 mm, ohyb 90-135°</t>
  </si>
  <si>
    <t>-1982309022</t>
  </si>
  <si>
    <t>162</t>
  </si>
  <si>
    <t>712973845.S</t>
  </si>
  <si>
    <t>Detaily k termoplastom všeobecne, oplechovanie okraja odkvapovou záveternou lištou z hrubopolpast. plechu RŠ 280 mm "KP1"</t>
  </si>
  <si>
    <t>1538328439</t>
  </si>
  <si>
    <t>86,00*1,1</t>
  </si>
  <si>
    <t>163</t>
  </si>
  <si>
    <t>712990040.S</t>
  </si>
  <si>
    <t>Položenie geotextílie vodorovne alebo zvislo na strechy ploché do 10°</t>
  </si>
  <si>
    <t>253718398</t>
  </si>
  <si>
    <t>pod mPVC krytinu</t>
  </si>
  <si>
    <t>267,083</t>
  </si>
  <si>
    <t>pod kačírek</t>
  </si>
  <si>
    <t>206,29</t>
  </si>
  <si>
    <t>164</t>
  </si>
  <si>
    <t>1654849692</t>
  </si>
  <si>
    <t>473,373*1,15</t>
  </si>
  <si>
    <t>165</t>
  </si>
  <si>
    <t>712990400.S</t>
  </si>
  <si>
    <t>Vykonanie iskrovej skúšky striech z povlakových krytín, nevodivých fólií</t>
  </si>
  <si>
    <t>-1706149432</t>
  </si>
  <si>
    <t>166</t>
  </si>
  <si>
    <t>712991040.S</t>
  </si>
  <si>
    <t>Montáž podkladnej konštrukcie z OSB dosiek na atike šírky 411 - 620 mm pod klampiarske konštrukcie</t>
  </si>
  <si>
    <t>-1541576120</t>
  </si>
  <si>
    <t>pod oplechovanie atiky</t>
  </si>
  <si>
    <t>"nová strecha š.535mm" 35,726+5,82</t>
  </si>
  <si>
    <t>"jestv.strecha š.445mm" 37,025+6,55+0,935</t>
  </si>
  <si>
    <t>167</t>
  </si>
  <si>
    <t>591510001500</t>
  </si>
  <si>
    <t>Cementotriesková doska CETRIS BASIC, rozmer 20x3350x1250 mm, s hladkým cementovo šedým povrchom</t>
  </si>
  <si>
    <t>-1034633577</t>
  </si>
  <si>
    <t>(35,726+5,82)*0,535*1,1</t>
  </si>
  <si>
    <t>(37,025+6,55+0,935)*0,445*1,1</t>
  </si>
  <si>
    <t>168</t>
  </si>
  <si>
    <t>998712203.S</t>
  </si>
  <si>
    <t>Presun hmôt pre izoláciu povlakovej krytiny v objektoch výšky nad 12 do 24 m</t>
  </si>
  <si>
    <t>-967095535</t>
  </si>
  <si>
    <t>713</t>
  </si>
  <si>
    <t>Izolácie tepelné</t>
  </si>
  <si>
    <t>169</t>
  </si>
  <si>
    <t>713111122.S</t>
  </si>
  <si>
    <t>Montáž tepelnej izolácie stropov rovných minerálnou vlnou, spodkom s pribitím na konštrukciu</t>
  </si>
  <si>
    <t>-748518287</t>
  </si>
  <si>
    <t>podhľad hlavný vstup - skladba S2 (2 vrstvy)</t>
  </si>
  <si>
    <t>14,99</t>
  </si>
  <si>
    <t>170</t>
  </si>
  <si>
    <t>631440036000.S</t>
  </si>
  <si>
    <t>Doska z minerálnej vlny hr. 50 mm, pre prevetrávané fasády</t>
  </si>
  <si>
    <t>222569976</t>
  </si>
  <si>
    <t>14,99*1,05</t>
  </si>
  <si>
    <t>171</t>
  </si>
  <si>
    <t>631440035180.S</t>
  </si>
  <si>
    <t>Doska z minerálnej vlny hr. 220 mm, pre prevetrávané fasády</t>
  </si>
  <si>
    <t>-1613388807</t>
  </si>
  <si>
    <t>172</t>
  </si>
  <si>
    <t>713122121.S</t>
  </si>
  <si>
    <t>Montáž tepelnej izolácie podláh polystyrénom, kladeným voľne v dvoch vrstvách</t>
  </si>
  <si>
    <t>-780475169</t>
  </si>
  <si>
    <t>173</t>
  </si>
  <si>
    <t>283330002200.S</t>
  </si>
  <si>
    <t>Systémová izolačná doska hr. 20 mm, 1200x600 mm, k tepelnej izolácii podlahového vykurovania</t>
  </si>
  <si>
    <t>21514942</t>
  </si>
  <si>
    <t>739,90*1,05</t>
  </si>
  <si>
    <t>174</t>
  </si>
  <si>
    <t>283720007600.S</t>
  </si>
  <si>
    <t>Doska EPS hr. 40 mm, pevnosť v tlaku 100 kPa, na zateplenie podláh a plochých striech</t>
  </si>
  <si>
    <t>-1506411077</t>
  </si>
  <si>
    <t>569,98*1,05</t>
  </si>
  <si>
    <t>175</t>
  </si>
  <si>
    <t>283720007900.S</t>
  </si>
  <si>
    <t>Doska EPS hr. 80 mm, pevnosť v tlaku 100 kPa, na zateplenie podláh a plochých striech</t>
  </si>
  <si>
    <t>1736543127</t>
  </si>
  <si>
    <t>169,92*1,05</t>
  </si>
  <si>
    <t>176</t>
  </si>
  <si>
    <t>713131131.S</t>
  </si>
  <si>
    <t>Montáž tepelnej izolácie stien minerálnou vlnou, pristrelením</t>
  </si>
  <si>
    <t>1161704098</t>
  </si>
  <si>
    <t>doteplenie z interiéru na sedvičových paneloch</t>
  </si>
  <si>
    <t>99,80</t>
  </si>
  <si>
    <t>177</t>
  </si>
  <si>
    <t>631440004500.S</t>
  </si>
  <si>
    <t>Doska z minerálnej vlny hr. 180 mm, izolácia pre šikmé strechy, nezaťažené stropy, priečky</t>
  </si>
  <si>
    <t>-2094381634</t>
  </si>
  <si>
    <t>178</t>
  </si>
  <si>
    <t>713131144.S</t>
  </si>
  <si>
    <t>Montáž paropriepustnej fólie na steny, podhľady</t>
  </si>
  <si>
    <t>-115271563</t>
  </si>
  <si>
    <t>podhľad hlavný vstup - skladba S2</t>
  </si>
  <si>
    <t>179</t>
  </si>
  <si>
    <t>283230012100.S</t>
  </si>
  <si>
    <t>Fasádna fólia polyesterová, hmotnosť 210 g/m2, difúzne otvorená, UV stabilná</t>
  </si>
  <si>
    <t>1182113913</t>
  </si>
  <si>
    <t>14,990*1,15</t>
  </si>
  <si>
    <t>180</t>
  </si>
  <si>
    <t>713132211.S</t>
  </si>
  <si>
    <t>Montáž tepelnej izolácie podzemných stien a základov xps celoplošným prilepením</t>
  </si>
  <si>
    <t>1268785086</t>
  </si>
  <si>
    <t>(32,58+6,28)*0,45</t>
  </si>
  <si>
    <t>181</t>
  </si>
  <si>
    <t>283750009120.S</t>
  </si>
  <si>
    <t>Doska XPS hr. 150 mm, zateplenie soklov, suterénov, podláh</t>
  </si>
  <si>
    <t>-822728046</t>
  </si>
  <si>
    <t>17,487*1,05</t>
  </si>
  <si>
    <t>182</t>
  </si>
  <si>
    <t>713132212.S</t>
  </si>
  <si>
    <t>Montáž tepelnej izolácie podzemných stien a základov xps položením voľne</t>
  </si>
  <si>
    <t>-1186232087</t>
  </si>
  <si>
    <t>izolácia pod prievlakom v základovej doske</t>
  </si>
  <si>
    <t>(35,63+5,63-0,50*15)*0,50</t>
  </si>
  <si>
    <t>183</t>
  </si>
  <si>
    <t>202555530</t>
  </si>
  <si>
    <t>16,88*1,05</t>
  </si>
  <si>
    <t>184</t>
  </si>
  <si>
    <t>713132215.S</t>
  </si>
  <si>
    <t>Montáž tepelnej izolácie podzemných stien a základov xps kotvením a lepením</t>
  </si>
  <si>
    <t>1906295050</t>
  </si>
  <si>
    <t>bočná izolácia pórobetónových prekladov 1.NP</t>
  </si>
  <si>
    <t>3,00*0,125*9</t>
  </si>
  <si>
    <t>2,00*0,125*1</t>
  </si>
  <si>
    <t>185</t>
  </si>
  <si>
    <t>283750000600.S</t>
  </si>
  <si>
    <t>Doska XPS hr. 40 mm, zateplenie soklov, suterénov, podláh</t>
  </si>
  <si>
    <t>983208493</t>
  </si>
  <si>
    <t>3,625*1,05</t>
  </si>
  <si>
    <t>186</t>
  </si>
  <si>
    <t>713141160.S</t>
  </si>
  <si>
    <t>Montáž tepelnej izolácie striech plochých do 10° spádovými doskami z minerálnej vlny v jednej vrstve</t>
  </si>
  <si>
    <t>94132007</t>
  </si>
  <si>
    <t>187</t>
  </si>
  <si>
    <t>631440028520.S</t>
  </si>
  <si>
    <t>Doska z minerálnej vlny spádová 20-150 mm, izolácia pre ploché strechy</t>
  </si>
  <si>
    <t>635052761</t>
  </si>
  <si>
    <t>206,29*1,05</t>
  </si>
  <si>
    <t>188</t>
  </si>
  <si>
    <t>713141250.S</t>
  </si>
  <si>
    <t>Montáž tepelnej izolácie striech plochých do 10° minerálnou vlnou, dvojvrstvová kladenými voľne</t>
  </si>
  <si>
    <t>-1239992340</t>
  </si>
  <si>
    <t>189</t>
  </si>
  <si>
    <t>631440033400.S</t>
  </si>
  <si>
    <t>Doska z minerálnej vlny hr. 150 mm, izolácia pre zateplenie plochých striech</t>
  </si>
  <si>
    <t>1331269312</t>
  </si>
  <si>
    <t>206,29*2*1,05</t>
  </si>
  <si>
    <t>190</t>
  </si>
  <si>
    <t>713144090.S</t>
  </si>
  <si>
    <t>Montáž tepelnej izolácie na atiku z XPS prikotvením</t>
  </si>
  <si>
    <t>303101896</t>
  </si>
  <si>
    <t>191</t>
  </si>
  <si>
    <t>283750000700.S</t>
  </si>
  <si>
    <t>Doska XPS hr. 50 mm, zateplenie soklov, suterénov, podláh</t>
  </si>
  <si>
    <t>-1017178239</t>
  </si>
  <si>
    <t>52,709*1,05</t>
  </si>
  <si>
    <t>192</t>
  </si>
  <si>
    <t>713191120.S</t>
  </si>
  <si>
    <t>Izolácie tepelné, stropov, stien položenie parozábrany z PE folie</t>
  </si>
  <si>
    <t>1362918961</t>
  </si>
  <si>
    <t>doteplenie z interiéru na sendvičových paneloch</t>
  </si>
  <si>
    <t>193</t>
  </si>
  <si>
    <t>283230006700.S</t>
  </si>
  <si>
    <t>Parozábrana š. 1,5 m, hliníková vrstva uložená medzi vysoko transparentnou PES fóliou a PE fóliou s vystužujúcou mriežkou (180g/m2)</t>
  </si>
  <si>
    <t>-1867751628</t>
  </si>
  <si>
    <t>194</t>
  </si>
  <si>
    <t>998713203.S</t>
  </si>
  <si>
    <t>Presun hmôt pre izolácie tepelné v objektoch výšky nad 12 m do 24 m</t>
  </si>
  <si>
    <t>-1978497674</t>
  </si>
  <si>
    <t>721</t>
  </si>
  <si>
    <t>Zdravotechnika - vnútorná kanalizácia</t>
  </si>
  <si>
    <t>195</t>
  </si>
  <si>
    <t>721140806.S</t>
  </si>
  <si>
    <t xml:space="preserve">Demontáž potrubia z liatinových rúr odpadového alebo dažďového nad DN 100 do DN 200,  -0,03065t</t>
  </si>
  <si>
    <t>-86622204</t>
  </si>
  <si>
    <t>potrubie dažďového zvodu B/3</t>
  </si>
  <si>
    <t>10,00*2</t>
  </si>
  <si>
    <t>196</t>
  </si>
  <si>
    <t>721230100.S</t>
  </si>
  <si>
    <t>Montáž strešného vtoku pre mPVC izolácie DN 125</t>
  </si>
  <si>
    <t>-1734453161</t>
  </si>
  <si>
    <t>197</t>
  </si>
  <si>
    <t>286630005000.S</t>
  </si>
  <si>
    <t>Strešný vtok s PVC izolačnou fóliou, vertikálny odtok DN 125, záchytný kôš D 180 mm</t>
  </si>
  <si>
    <t>1723181893</t>
  </si>
  <si>
    <t>198</t>
  </si>
  <si>
    <t>286630052000.S</t>
  </si>
  <si>
    <t>Nadstavec D 125 mm, výška 345 mm, s PVC límcom, vertikálny odtok, pre strešné vtoky, PVC</t>
  </si>
  <si>
    <t>1649070007</t>
  </si>
  <si>
    <t>199</t>
  </si>
  <si>
    <t>721242804.S</t>
  </si>
  <si>
    <t xml:space="preserve">Demontáž lapača strešných splavenín DN 125,  -0,02517t</t>
  </si>
  <si>
    <t>-356936853</t>
  </si>
  <si>
    <t>B/3</t>
  </si>
  <si>
    <t>200</t>
  </si>
  <si>
    <t>998721203.S</t>
  </si>
  <si>
    <t>Presun hmôt pre vnútornú kanalizáciu v objektoch výšky nad 12 do 24 m</t>
  </si>
  <si>
    <t>830571390</t>
  </si>
  <si>
    <t>722</t>
  </si>
  <si>
    <t>Zdravotechnika - vnútorný vodovod</t>
  </si>
  <si>
    <t>201</t>
  </si>
  <si>
    <t>722250180.S</t>
  </si>
  <si>
    <t>Montáž hasiaceho prístroja na stenu</t>
  </si>
  <si>
    <t>1833224371</t>
  </si>
  <si>
    <t>202</t>
  </si>
  <si>
    <t>449170000900.S</t>
  </si>
  <si>
    <t>Prenosný hasiaci prístroj práškový P6Če 6 kg, 21A</t>
  </si>
  <si>
    <t>-19806587</t>
  </si>
  <si>
    <t>203</t>
  </si>
  <si>
    <t>998722203.S</t>
  </si>
  <si>
    <t>Presun hmôt pre vnútorný vodovod v objektoch výšky nad 12 do 24 m</t>
  </si>
  <si>
    <t>-1444856692</t>
  </si>
  <si>
    <t>725</t>
  </si>
  <si>
    <t>Zdravotechnika - zariaďovacie predmety</t>
  </si>
  <si>
    <t>204</t>
  </si>
  <si>
    <t>725190101.S</t>
  </si>
  <si>
    <t>Montáž sanitárnej priečky z HPL dosiek na WC a prezliekacie kabíny/boxy pre vlhké priestory s nerezovým kovaním</t>
  </si>
  <si>
    <t>-1098578103</t>
  </si>
  <si>
    <t>(1,775+1,225*2)*2,00</t>
  </si>
  <si>
    <t>(3,575+1,225*3)*2,00</t>
  </si>
  <si>
    <t>205</t>
  </si>
  <si>
    <t>607930001550.S</t>
  </si>
  <si>
    <t>Stena z kompaktnej dosky HPL pre použitie v interiéri, podkladné nožičky, dvere</t>
  </si>
  <si>
    <t>1395303435</t>
  </si>
  <si>
    <t>22,95*1,05 'Prepočítané koeficientom množstva</t>
  </si>
  <si>
    <t>206</t>
  </si>
  <si>
    <t>998725203.S</t>
  </si>
  <si>
    <t>Presun hmôt pre zariaďovacie predmety v objektoch výšky nad 12 do 24 m</t>
  </si>
  <si>
    <t>-773242804</t>
  </si>
  <si>
    <t>733</t>
  </si>
  <si>
    <t>Ústredné kúrenie - rozvodné potrubie</t>
  </si>
  <si>
    <t>207</t>
  </si>
  <si>
    <t>733120815.S</t>
  </si>
  <si>
    <t xml:space="preserve">Demontáž potrubia z oceľových rúrok hladkých do priemeru 38,  -0,00254t</t>
  </si>
  <si>
    <t>-1585344574</t>
  </si>
  <si>
    <t>B/9</t>
  </si>
  <si>
    <t>1,00*2*8</t>
  </si>
  <si>
    <t>208</t>
  </si>
  <si>
    <t>733191914.S</t>
  </si>
  <si>
    <t>Oprava rozvodov potrubí z oceľových rúrok zaslepenie kovaním a zavarením DN 20</t>
  </si>
  <si>
    <t>1351096186</t>
  </si>
  <si>
    <t>8*2</t>
  </si>
  <si>
    <t>209</t>
  </si>
  <si>
    <t>998733203.S</t>
  </si>
  <si>
    <t>Presun hmôt pre rozvody potrubia v objektoch výšky nad 6 do 24 m</t>
  </si>
  <si>
    <t>-1753695638</t>
  </si>
  <si>
    <t>734</t>
  </si>
  <si>
    <t>Ústredné kúrenie - armatúry</t>
  </si>
  <si>
    <t>210</t>
  </si>
  <si>
    <t>734200821.S</t>
  </si>
  <si>
    <t>Demontáž armatúry závitovej s dvomi závitmi do G 1/2 -0,00045t</t>
  </si>
  <si>
    <t>665811870</t>
  </si>
  <si>
    <t>"ventil" 1*8</t>
  </si>
  <si>
    <t>"šróbenie" 1*8</t>
  </si>
  <si>
    <t>211</t>
  </si>
  <si>
    <t>734200888.S</t>
  </si>
  <si>
    <t>Dočasné uzavretie oceľového potrubia zamrazovaním do G 1/2</t>
  </si>
  <si>
    <t>529208939</t>
  </si>
  <si>
    <t>212</t>
  </si>
  <si>
    <t>998734203.S</t>
  </si>
  <si>
    <t>Presun hmôt pre armatúry v objektoch výšky nad 6 do 24 m</t>
  </si>
  <si>
    <t>-343798869</t>
  </si>
  <si>
    <t>735</t>
  </si>
  <si>
    <t>Ústredné kúrenie - vykurovacie telesá</t>
  </si>
  <si>
    <t>213</t>
  </si>
  <si>
    <t>735111815.S</t>
  </si>
  <si>
    <t xml:space="preserve">Demontáž vykurovacích telies liatinových článkových do 2200mm ,  -0,18380t</t>
  </si>
  <si>
    <t>2026259160</t>
  </si>
  <si>
    <t>"1.NP" 2</t>
  </si>
  <si>
    <t>"2.NP" 1</t>
  </si>
  <si>
    <t>"3.NP" 2</t>
  </si>
  <si>
    <t>214</t>
  </si>
  <si>
    <t>998735203.S</t>
  </si>
  <si>
    <t>Presun hmôt pre vykurovacie telesá v objektoch výšky nad 12 do 24 m</t>
  </si>
  <si>
    <t>-1482052113</t>
  </si>
  <si>
    <t>762</t>
  </si>
  <si>
    <t>Konštrukcie tesárske</t>
  </si>
  <si>
    <t>215</t>
  </si>
  <si>
    <t>762431333</t>
  </si>
  <si>
    <t>Obloženie stien z dosiek CETRIS skrutkovaných na zraz - montáž</t>
  </si>
  <si>
    <t>-1961138242</t>
  </si>
  <si>
    <t>JZ fasáda</t>
  </si>
  <si>
    <t>40,53</t>
  </si>
  <si>
    <t>SZ fasáda</t>
  </si>
  <si>
    <t>42,22</t>
  </si>
  <si>
    <t>SZ fasáda - ostenie</t>
  </si>
  <si>
    <t>4,71</t>
  </si>
  <si>
    <t>drevocementová doska za sklom v interiéri</t>
  </si>
  <si>
    <t>69,34</t>
  </si>
  <si>
    <t>216</t>
  </si>
  <si>
    <t>591510010110.S</t>
  </si>
  <si>
    <t>Cementotriesková doska hr. 14 mm, s tenkovrstvovou omietkou farba pohľadový betón</t>
  </si>
  <si>
    <t>-1681184606</t>
  </si>
  <si>
    <t>87,46*1,1</t>
  </si>
  <si>
    <t>217</t>
  </si>
  <si>
    <t>591510010120.S</t>
  </si>
  <si>
    <t>Cementotriesková doska hr. 14 mm, do 50 m2, s hladkým povrchom, základným náterom a finálnou farbou</t>
  </si>
  <si>
    <t>-976760663</t>
  </si>
  <si>
    <t>69,34*1,1</t>
  </si>
  <si>
    <t>218</t>
  </si>
  <si>
    <t>762431501.S</t>
  </si>
  <si>
    <t>Montáž a dodávka obloženia stien - podkladový hliníkový rošt</t>
  </si>
  <si>
    <t>-821037207</t>
  </si>
  <si>
    <t>219</t>
  </si>
  <si>
    <t>998762203.S</t>
  </si>
  <si>
    <t>Presun hmôt pre konštrukcie tesárske v objektoch výšky od 12 do 24 m</t>
  </si>
  <si>
    <t>2113318780</t>
  </si>
  <si>
    <t>763</t>
  </si>
  <si>
    <t>Konštrukcie - drevostavby</t>
  </si>
  <si>
    <t>220</t>
  </si>
  <si>
    <t>763116863</t>
  </si>
  <si>
    <t>Priečka SDK Rigips hr. 150 mm dvojito opláštená doskami 2x HABITO 12,5mm s tep. izoláciou, CW 100</t>
  </si>
  <si>
    <t>1119162479</t>
  </si>
  <si>
    <t>(5,80*4+2,825)*3,50-(0,80*2+0,90)*1,97</t>
  </si>
  <si>
    <t>6,12*3,50*3-0,80*1,97</t>
  </si>
  <si>
    <t>(6,12*4+5,50+2,05*2+1,915+2,415)*3,50-0,80*1,97*3</t>
  </si>
  <si>
    <t>6,12*3,50*4-0,80*1,97</t>
  </si>
  <si>
    <t>221</t>
  </si>
  <si>
    <t>763120010.S</t>
  </si>
  <si>
    <t>Sadrokartónová inštalačná predstena pre sanitárne zariadenia, kca CD+UD, jednoducho opláštená doskou impregnovanou H2 12,5 mm</t>
  </si>
  <si>
    <t>883947589</t>
  </si>
  <si>
    <t>322</t>
  </si>
  <si>
    <t>763120011.S</t>
  </si>
  <si>
    <t>Sadrokartónová inštalačná predstena pre sanitárne zariadenia, kca CD+UD, dvojito opláštená doskou impregnovanou H2 2x12,5 mm</t>
  </si>
  <si>
    <t>-725189327</t>
  </si>
  <si>
    <t>deliaca stena medzi 3.06 a 3.09</t>
  </si>
  <si>
    <t>3,57*3,50*2</t>
  </si>
  <si>
    <t>222</t>
  </si>
  <si>
    <t>763128511.S</t>
  </si>
  <si>
    <t>Stena šachtová protipožiarna hr. 90 mm, kca CW+UW 50, jednoducho opláštená doskou sadrovláknitou protipožiarnou so sklenným vláknom GM-FH2 20 mm, TI 50 mm</t>
  </si>
  <si>
    <t>-849023435</t>
  </si>
  <si>
    <t>"1.01" (0,26+0,27*2)*3,50*2</t>
  </si>
  <si>
    <t>"1.03" (0,42+0,27*2)*3,50</t>
  </si>
  <si>
    <t>"1.04" (0,26+0,27*2)*3,50*3</t>
  </si>
  <si>
    <t>"1.05" (0,26+0,27*2)*3,50*3</t>
  </si>
  <si>
    <t>"1.06" (0,42+0,27*3)*3,50+(0,20+0,20)*3,50</t>
  </si>
  <si>
    <t>"prekrytie OK stľpov 1.NP" 0,20*3,50*12</t>
  </si>
  <si>
    <t>"2.01" (0,26+0,27*2)*3,50*3+(0,26+0,26)*2*3,50*3+6,12*3,50</t>
  </si>
  <si>
    <t>"2.02" (0,26+0,27*2)*3,50*3+(0,40+0,27*3)*2*3,50+(0,705*2+0,265*3)*3,50*2+(0,26+0,26)*2*3,50*2</t>
  </si>
  <si>
    <t>"2.03" (0,27*2+0,50)*3,50</t>
  </si>
  <si>
    <t>"2.04" (0,26+0,27*2)*3,50+(0,64+0,27*3)*3,50+(0,20+0,20)*3,50+(0,60+0,60)*3,50+(0,26+0,26)*2*3,50*2+(4,14+0,345)*3,50+(0,73*2+0,26*3)*3,50</t>
  </si>
  <si>
    <t>"2.NP jestv.sociálky" (0,33+0,33)*3,50</t>
  </si>
  <si>
    <t>"3.01" 6,12*3,50+(0,26+0,27*2)*3,50+(0,26+0,26)*2*3,50</t>
  </si>
  <si>
    <t>"3.02" (0,26+0,27*2)*3,50+(0,26+0,26)*2*3,50+(0,355+0,85)*3,50</t>
  </si>
  <si>
    <t>"3.03" (0,26+0,27*2)*3,50*2+(0,26+0,26)*2*3,50*3+(0,41+0,27*3)*3,50</t>
  </si>
  <si>
    <t>"3.04" (0,26+0,27*2)*3,50*2+(0,26+0,26)*2*3,50*3+(0,41+0,27*3)*3,50</t>
  </si>
  <si>
    <t>"3.05" (0,26+0,27*2)*3,50</t>
  </si>
  <si>
    <t>"3.06" (0,731*2+0,26*3)*3,50+(4,14+0,345)*3,50</t>
  </si>
  <si>
    <t>"3.07" (0,26+0,27*2)*3,50</t>
  </si>
  <si>
    <t>"3.10" (0,41+0,27*3)*3,50</t>
  </si>
  <si>
    <t>"3.NP jestv.sociálky" (0,33+0,33)*3,50</t>
  </si>
  <si>
    <t>"4.01" 6,12*3,50+(0,26+0,27*2)*3,50*3+(0,26+0,26)*2*3,50*2</t>
  </si>
  <si>
    <t>"4.02" (0,706*2+0,26*3)*3,50*2+(0,606+1,62)*3,50+(0,26+0,27*2)*3,50</t>
  </si>
  <si>
    <t>"4.03+4.04" (0,26+0,27*2)*3,50*3+(0,41+0,27*3)*3,50+(0,26+0,26)*2*3,50*2+(0,706*2+0,26*3)*3,50</t>
  </si>
  <si>
    <t>"4.05" (0,26+0,27*2)*3,50*2+(0,60*2+0,95)*3,50+(0,26+0,26)*2*3,50+(0,345+4,14)*3,50</t>
  </si>
  <si>
    <t>"4.06" (0,58+0,27*3)*3,50+(0,60+0,60)*3,50</t>
  </si>
  <si>
    <t>"4.NP jestv.sociálky" (0,33+0,33)*3,50</t>
  </si>
  <si>
    <t>223</t>
  </si>
  <si>
    <t>763135020.S</t>
  </si>
  <si>
    <t>Kazetový podhľad 600 x 600 mm, hrana ostrá, konštrukcia viditeľná, doska sadrokartónová biela hr. 8 mm Rigips Casporano Casostar alebo ekvivalent</t>
  </si>
  <si>
    <t>2023947418</t>
  </si>
  <si>
    <t>vrátane odskokov, dorezov a pod.</t>
  </si>
  <si>
    <t>"1.01" 36,98-6,19*0,84</t>
  </si>
  <si>
    <t>"1.03" 7,93-2,825*0,84</t>
  </si>
  <si>
    <t>"1.04" 50,73-8,731*0,84</t>
  </si>
  <si>
    <t>"1.05" 51,67-8,80*0,84</t>
  </si>
  <si>
    <t>"1.06" 14,44-3,05*0,84</t>
  </si>
  <si>
    <t>"2.01" 69,12-11,316*(0,84+0,48)</t>
  </si>
  <si>
    <t>"2.02" 55,54-9,15*(0,84+0,48)</t>
  </si>
  <si>
    <t>"2.03" 15,65-2,55*(0,84+0,48)</t>
  </si>
  <si>
    <t>"2.04" 51,34-9,30*0,84-8,50*0,48</t>
  </si>
  <si>
    <t>"3.01" 17,62-2,866*(0,84+0,48)</t>
  </si>
  <si>
    <t>"3.02" 17,15-2,85*(0,84+0,48)</t>
  </si>
  <si>
    <t>"3.03" 59,80-9,81*(0,84+0,48)</t>
  </si>
  <si>
    <t>"3.04" 63,10-10,339*(0,84+0,48)</t>
  </si>
  <si>
    <t>"3.05" 3,47-1,71*0,84</t>
  </si>
  <si>
    <t>"3.06" 9,65-2,626*0,48</t>
  </si>
  <si>
    <t>"3.07" 3,35-1,665*0,84</t>
  </si>
  <si>
    <t>"3.08" 3,74-1,825*0,84</t>
  </si>
  <si>
    <t>"3.09" 9,21-2,575*0,48</t>
  </si>
  <si>
    <t>"3.10" 1,92-1,13*0,84</t>
  </si>
  <si>
    <t>"4.01" 52,42-8,591*(0,84+0,48)</t>
  </si>
  <si>
    <t>"4.02" 16,54-2,85*(0,84+0,48)</t>
  </si>
  <si>
    <t>"4.03+4.04" 35,32+36,48-11,78*(0,84+0,48)</t>
  </si>
  <si>
    <t>"4.05" 34,34-5,85*(0,84+0,48)</t>
  </si>
  <si>
    <t>"4.06" 14,22-3,095*0,84</t>
  </si>
  <si>
    <t>224</t>
  </si>
  <si>
    <t>763138220.S</t>
  </si>
  <si>
    <t>Podhľad SDK závesný na dvojúrovňovej oceľovej podkonštrukcií CD+UD, doska štandardná A 12.5 mm</t>
  </si>
  <si>
    <t>-270395702</t>
  </si>
  <si>
    <t>vrátane odskokov, dorezov, napojenie na steny a pod.</t>
  </si>
  <si>
    <t>"1.01" 6,19*(0,84+0,375)</t>
  </si>
  <si>
    <t>"1.03" 2,825*(0,84+0,375)</t>
  </si>
  <si>
    <t>"1.04" 8,731*(0,84+0,375)</t>
  </si>
  <si>
    <t>"1.05" 8,80*(0,84+0,375)</t>
  </si>
  <si>
    <t>"1.06" 3,05*(0,84+0,375)</t>
  </si>
  <si>
    <t>"2.01" 11,316*(0,84+0,375+0,48)</t>
  </si>
  <si>
    <t>"2.02" 9,15*(0,84+0,375+0,48)</t>
  </si>
  <si>
    <t>"2.03" 2,55*(0,84+0,375+0,48)</t>
  </si>
  <si>
    <t>"2.04" 9,30*(0,84+0,375)+8,50*0,48</t>
  </si>
  <si>
    <t>"3.01" 2,866*(0,84+0,375+0,48)</t>
  </si>
  <si>
    <t>"3.02" 2,85*(0,84+0,375+0,48)</t>
  </si>
  <si>
    <t>"3.03" 9,81*(0,84+0,375+0,48)</t>
  </si>
  <si>
    <t>"3.04" 10,339*(0,84+0,375+0,48)</t>
  </si>
  <si>
    <t>"3.05" 1,71*(0,84+0,375)</t>
  </si>
  <si>
    <t>"3.06" 2,626*0,48</t>
  </si>
  <si>
    <t>"3.07" 1,665*(0,84+0,375)</t>
  </si>
  <si>
    <t>"3.08" 1,825*(0,84+0,375)</t>
  </si>
  <si>
    <t>"3.09" 2,575*0,48</t>
  </si>
  <si>
    <t>"3.10" 1,13*(0,84+0,375)</t>
  </si>
  <si>
    <t>"4.01" 8,591*(0,84+0,375+0,48)</t>
  </si>
  <si>
    <t>"4.02" 2,85*(0,84+0,375+0,48)</t>
  </si>
  <si>
    <t>"4.03+4.04" 11,78*(0,84+0,375+0,48)</t>
  </si>
  <si>
    <t>"4.05" 5,85*(0,84+0,375+0,48)</t>
  </si>
  <si>
    <t>"4.06" 3,095*(0,84+0,375)</t>
  </si>
  <si>
    <t>225</t>
  </si>
  <si>
    <t>998763403.S</t>
  </si>
  <si>
    <t>Presun hmôt pre sadrokartónové konštrukcie v stavbách (objektoch) výšky od 7 do 24 m</t>
  </si>
  <si>
    <t>151354190</t>
  </si>
  <si>
    <t>764</t>
  </si>
  <si>
    <t>Konštrukcie klampiarske</t>
  </si>
  <si>
    <t>226</t>
  </si>
  <si>
    <t>764317800.S</t>
  </si>
  <si>
    <t xml:space="preserve">Demontáž krytiny hladkej strešnej železobetónových dosiek,  -0,00742t</t>
  </si>
  <si>
    <t>1800581008</t>
  </si>
  <si>
    <t>1,52*0,92*4</t>
  </si>
  <si>
    <t>227</t>
  </si>
  <si>
    <t>764359820.S</t>
  </si>
  <si>
    <t xml:space="preserve">Demontáž kotlíka oválneho a štvorhranného, so sklonom žľabu do 30st.,  -0,00320t</t>
  </si>
  <si>
    <t>-488413640</t>
  </si>
  <si>
    <t>228</t>
  </si>
  <si>
    <t>764410743.S</t>
  </si>
  <si>
    <t>Oplechovanie parapetov z hliníkového farebného Al plechu, vrátane rohov r.š. 230 mm</t>
  </si>
  <si>
    <t>-1391975219</t>
  </si>
  <si>
    <t>extrudovaný parapet</t>
  </si>
  <si>
    <t>"O04" 0,66</t>
  </si>
  <si>
    <t>229</t>
  </si>
  <si>
    <t>764410850.S</t>
  </si>
  <si>
    <t xml:space="preserve">Demontáž oplechovania parapetov rš od 100 do 330 mm,  -0,00135t</t>
  </si>
  <si>
    <t>-1975527064</t>
  </si>
  <si>
    <t>"suterén" 1,55+1,75*5</t>
  </si>
  <si>
    <t>"1.NP" 2,08*10+1,885+0,55*3</t>
  </si>
  <si>
    <t>"2.NP" 2,08*11+2,35+1,885+0,55*3</t>
  </si>
  <si>
    <t>"3.NP" 2,08*11+2,35+1,885+0,55*3</t>
  </si>
  <si>
    <t>"4.NP" 2,08*11+2,35+1,885+0,55*3</t>
  </si>
  <si>
    <t>230</t>
  </si>
  <si>
    <t>764430850.S</t>
  </si>
  <si>
    <t xml:space="preserve">Demontáž oplechovania múrov a nadmuroviek rš 600 mm,  -0,00337t</t>
  </si>
  <si>
    <t>1414429919</t>
  </si>
  <si>
    <t>B/12 atika strechy</t>
  </si>
  <si>
    <t>36,476+0,80+6,17</t>
  </si>
  <si>
    <t>231</t>
  </si>
  <si>
    <t>764454802.S</t>
  </si>
  <si>
    <t xml:space="preserve">Demontáž odpadových rúr kruhových, s priemerom 120 mm,  -0,00285t</t>
  </si>
  <si>
    <t>728263412</t>
  </si>
  <si>
    <t>B/3 - vrátane kotlíka</t>
  </si>
  <si>
    <t>14,65+14,95</t>
  </si>
  <si>
    <t>232</t>
  </si>
  <si>
    <t>998764203.S</t>
  </si>
  <si>
    <t>Presun hmôt pre konštrukcie klampiarske v objektoch výšky nad 12 do 24 m</t>
  </si>
  <si>
    <t>2012741016</t>
  </si>
  <si>
    <t>766</t>
  </si>
  <si>
    <t>Konštrukcie stolárske</t>
  </si>
  <si>
    <t>233</t>
  </si>
  <si>
    <t>766621031.S</t>
  </si>
  <si>
    <t>Montáž okna, dverí plastových, hliníkových alebo drevených protipožiarnych</t>
  </si>
  <si>
    <t>-554542749</t>
  </si>
  <si>
    <t>okná</t>
  </si>
  <si>
    <t>"O07" (1,00+0,58)*2*16</t>
  </si>
  <si>
    <t>"O08" (1,00+0,58)*2*6</t>
  </si>
  <si>
    <t>dvere</t>
  </si>
  <si>
    <t>"č.1" (3,93+2,90)*2</t>
  </si>
  <si>
    <t>"č.2" (1,06+2,55)*2*3</t>
  </si>
  <si>
    <t>234</t>
  </si>
  <si>
    <t>6114100910207.S</t>
  </si>
  <si>
    <t>Drevené okno šxv 1000x580 mm, obojstranná obložka ostenia EW30 "O07"</t>
  </si>
  <si>
    <t>192660701</t>
  </si>
  <si>
    <t>235</t>
  </si>
  <si>
    <t>6114100910208.S</t>
  </si>
  <si>
    <t>Drevené okno šxv 1000x580 mm, obojstranná obložka ostenia EW15 "O08"</t>
  </si>
  <si>
    <t>-516459788</t>
  </si>
  <si>
    <t>236</t>
  </si>
  <si>
    <t>6114100910201.D</t>
  </si>
  <si>
    <t>Hliníková stena s dverami šxv 3930x2900 mm EW30min "1"</t>
  </si>
  <si>
    <t>1447162728</t>
  </si>
  <si>
    <t>237</t>
  </si>
  <si>
    <t>6114100910202.D</t>
  </si>
  <si>
    <t>Hliníkové dvere s nadsvetlíkom šxv 1060x2550 mm EW-C 30min "1"</t>
  </si>
  <si>
    <t>1061888384</t>
  </si>
  <si>
    <t>238</t>
  </si>
  <si>
    <t>766621082.S</t>
  </si>
  <si>
    <t>Montáž a dodávka interiérová mobilná stena šxv 4120x2630mm "ozn.10"</t>
  </si>
  <si>
    <t>631068393</t>
  </si>
  <si>
    <t>239</t>
  </si>
  <si>
    <t>766621083.S</t>
  </si>
  <si>
    <t>Montáž a dodávka interiérová mobilná stena šxv 5340x2625mm "ozn.11"</t>
  </si>
  <si>
    <t>-485446599</t>
  </si>
  <si>
    <t>240</t>
  </si>
  <si>
    <t>766621351.S</t>
  </si>
  <si>
    <t>Montáž podokenného profilu z EPS s kompozitným jadrom (na odstránenie tepelného mostu) š. 315 mm</t>
  </si>
  <si>
    <t>1687953000</t>
  </si>
  <si>
    <t>zateplenie parapetnej časti - dvere</t>
  </si>
  <si>
    <t>"č.1" 3,93</t>
  </si>
  <si>
    <t>"č.2" 1,06*3</t>
  </si>
  <si>
    <t>241</t>
  </si>
  <si>
    <t>283750000000</t>
  </si>
  <si>
    <t>Doska s tvrdého polyuretánu s vloženou PIR vložkou š.60 v.150mm</t>
  </si>
  <si>
    <t>-1923942528</t>
  </si>
  <si>
    <t>upraviť podľa výšky podlahy</t>
  </si>
  <si>
    <t>7,11*1,05</t>
  </si>
  <si>
    <t>7,466*1,01 'Prepočítané koeficientom množstva</t>
  </si>
  <si>
    <t>242</t>
  </si>
  <si>
    <t>766621401.S</t>
  </si>
  <si>
    <t>Montáž okien plastových s hydroizolačnými expanznými páskami (expanzná)</t>
  </si>
  <si>
    <t>1278050640</t>
  </si>
  <si>
    <t>"O01" (2,20+2,68)*2*1</t>
  </si>
  <si>
    <t>"O02" (2,20+2,03)*2*8</t>
  </si>
  <si>
    <t>"O03" (1,45+2,03)*2*1</t>
  </si>
  <si>
    <t>"O04" (0,66+2,97)*2*1</t>
  </si>
  <si>
    <t>"O05" (0,66+2,97)*2*1</t>
  </si>
  <si>
    <t>"O06" (0,66+3,00)*2*1</t>
  </si>
  <si>
    <t>243</t>
  </si>
  <si>
    <t>283550011300.S</t>
  </si>
  <si>
    <t>Komprimovaná parotesná PUR expanzná páska 5-30x74 mm, pre okenné a fasádne konštrukcie</t>
  </si>
  <si>
    <t>-1727636769</t>
  </si>
  <si>
    <t>244</t>
  </si>
  <si>
    <t>61141000100.O01</t>
  </si>
  <si>
    <t>Plastové okno šxv 2200x2680 mm "ozn.O01"</t>
  </si>
  <si>
    <t>657032333</t>
  </si>
  <si>
    <t>245</t>
  </si>
  <si>
    <t>61141000100.O02</t>
  </si>
  <si>
    <t>Plastové okno šxv 2200x2030 mm "ozn.O02"</t>
  </si>
  <si>
    <t>-325107603</t>
  </si>
  <si>
    <t>246</t>
  </si>
  <si>
    <t>61141000100.O03</t>
  </si>
  <si>
    <t xml:space="preserve">Plastové okno šxv 1450x2030 mm "ozn.O03" </t>
  </si>
  <si>
    <t>1977543000</t>
  </si>
  <si>
    <t>247</t>
  </si>
  <si>
    <t>61141000100.O04</t>
  </si>
  <si>
    <t>Plastové okno šxv 660x2970 mm "ozn.O04"</t>
  </si>
  <si>
    <t>457954973</t>
  </si>
  <si>
    <t>248</t>
  </si>
  <si>
    <t>61141000100.O05</t>
  </si>
  <si>
    <t>Plastové okno šxv 660x2970 mm "ozn.O05"</t>
  </si>
  <si>
    <t>1862744903</t>
  </si>
  <si>
    <t>249</t>
  </si>
  <si>
    <t>61141000100.O06</t>
  </si>
  <si>
    <t>Plastové okno šxv 660x3000 mm "ozn.O06"</t>
  </si>
  <si>
    <t>-474482045</t>
  </si>
  <si>
    <t>250</t>
  </si>
  <si>
    <t>766661429.S</t>
  </si>
  <si>
    <t>Montáž dverí drevených protipožiarnych do protipožiarnej zárubne</t>
  </si>
  <si>
    <t>1314310868</t>
  </si>
  <si>
    <t>251</t>
  </si>
  <si>
    <t>611720000350.S</t>
  </si>
  <si>
    <t>Dvere vnútorné jednokrídlové, šírka 900, výška 1970mm, EW-C 30 min, označenie miestnosti "ozn.3"</t>
  </si>
  <si>
    <t>-1869914280</t>
  </si>
  <si>
    <t>252</t>
  </si>
  <si>
    <t>611720000351.S</t>
  </si>
  <si>
    <t>Dvere vnútorné jednokrídlové, šírka 800, výška 1970mm, EW-C 30 min, označenie miestnosti "ozn.4"</t>
  </si>
  <si>
    <t>-181111958</t>
  </si>
  <si>
    <t>253</t>
  </si>
  <si>
    <t>611720000352.S</t>
  </si>
  <si>
    <t>Dvere vnútorné jednokrídlové, šírka 800, výška 1970mm, EW-C 30 min, označenie miestnosti "ozn.5"</t>
  </si>
  <si>
    <t>-832443788</t>
  </si>
  <si>
    <t>254</t>
  </si>
  <si>
    <t>611720000353.S</t>
  </si>
  <si>
    <t>Dvere vnútorné jednokrídlové, šírka 900, výška 1970mm, EW-C 15 min, označenie miestnosti "ozn.8"</t>
  </si>
  <si>
    <t>-1953057680</t>
  </si>
  <si>
    <t>255</t>
  </si>
  <si>
    <t>611720000354.S</t>
  </si>
  <si>
    <t>Dvere vnútorné jednokrídlové, šírka 900, výška 1970mm, EW-C 30 min, označenie miestnosti, vodorovné madlo "ozn.9"</t>
  </si>
  <si>
    <t>2040923848</t>
  </si>
  <si>
    <t>256</t>
  </si>
  <si>
    <t>766662112.S</t>
  </si>
  <si>
    <t>Montáž dverového krídla otočného jednokrídlového poldrážkového, do existujúcej zárubne, vrátane kovania</t>
  </si>
  <si>
    <t>53027752</t>
  </si>
  <si>
    <t>257</t>
  </si>
  <si>
    <t>549150000600.S</t>
  </si>
  <si>
    <t>Kľučka dverová a rozeta 2x, nehrdzavejúca oceľ, povrch nerez brúsený</t>
  </si>
  <si>
    <t>-533300631</t>
  </si>
  <si>
    <t>258</t>
  </si>
  <si>
    <t>611610000400.S</t>
  </si>
  <si>
    <t>Dvere vnútorné jednokrídlové, šírka 600-900 mm, označenie miestnosti "ozn.5+6+7"</t>
  </si>
  <si>
    <t>406566741</t>
  </si>
  <si>
    <t>259</t>
  </si>
  <si>
    <t>766694140.S</t>
  </si>
  <si>
    <t>Montáž parapetnej dosky plastovej šírky do 300 mm</t>
  </si>
  <si>
    <t>506162246</t>
  </si>
  <si>
    <t>260</t>
  </si>
  <si>
    <t>611560000100.S</t>
  </si>
  <si>
    <t>Parapetná doska plastová, šírka 150 mm, komôrková vnútorná, zlatý dub, mramor, mahagon, svetlý buk, orech</t>
  </si>
  <si>
    <t>74636182</t>
  </si>
  <si>
    <t>21,25*1,05</t>
  </si>
  <si>
    <t>261</t>
  </si>
  <si>
    <t>611560000800.S</t>
  </si>
  <si>
    <t>Plastové krytky k vnútorným parapetom plastovým, pár, vo farbe biela, mramor, zlatý dub, buk, mahagón, orech</t>
  </si>
  <si>
    <t>-2074718714</t>
  </si>
  <si>
    <t>262</t>
  </si>
  <si>
    <t>766694989.S</t>
  </si>
  <si>
    <t>Demontáž parapetnej dosky plastovej šírky do 300 mm, -0,00114t</t>
  </si>
  <si>
    <t>1396648156</t>
  </si>
  <si>
    <t>263</t>
  </si>
  <si>
    <t>766702111.S</t>
  </si>
  <si>
    <t>Montáž zárubní obložkových pre dvere jednokrídlové</t>
  </si>
  <si>
    <t>332101417</t>
  </si>
  <si>
    <t>264</t>
  </si>
  <si>
    <t>611810002201.S</t>
  </si>
  <si>
    <t>Zárubňa vnútorná obložková, šxv 900x1970 mm "ozn.5"</t>
  </si>
  <si>
    <t>-1039061727</t>
  </si>
  <si>
    <t>265</t>
  </si>
  <si>
    <t>611810002202.S</t>
  </si>
  <si>
    <t>Zárubňa vnútorná obložková, šxv 800x1970 mm "ozn.6"</t>
  </si>
  <si>
    <t>2067892019</t>
  </si>
  <si>
    <t>266</t>
  </si>
  <si>
    <t>611810002203.S</t>
  </si>
  <si>
    <t>Zárubňa vnútorná obložková, šxv 600x1970 mm "ozn.7"</t>
  </si>
  <si>
    <t>1832015844</t>
  </si>
  <si>
    <t>267</t>
  </si>
  <si>
    <t>642945111.R</t>
  </si>
  <si>
    <t>Osadenie zárubní protipož. dverí jednokrídlové do 2,5 m2</t>
  </si>
  <si>
    <t>1995854383</t>
  </si>
  <si>
    <t>268</t>
  </si>
  <si>
    <t>611310001720.S</t>
  </si>
  <si>
    <t xml:space="preserve">Zárubňa drevená šxv 800x2550 mm s nadsvetlíkom, protipožiarna EW-C 30 min "ozn.4" </t>
  </si>
  <si>
    <t>-1891142238</t>
  </si>
  <si>
    <t>269</t>
  </si>
  <si>
    <t>611310001730.S</t>
  </si>
  <si>
    <t xml:space="preserve">Zárubňa drevená šxv 800x2550 mm s nadsvetlíkom, protipožiarna EW-C 30 min "ozn.5" </t>
  </si>
  <si>
    <t>-801881181</t>
  </si>
  <si>
    <t>270</t>
  </si>
  <si>
    <t>611310001740.S</t>
  </si>
  <si>
    <t xml:space="preserve">Zárubňa drevená šxv 900x2550 mm s nadsvetlíkom, protipožiarna EW-C 15 min "ozn.8" </t>
  </si>
  <si>
    <t>1875672562</t>
  </si>
  <si>
    <t>271</t>
  </si>
  <si>
    <t>611310001750.S</t>
  </si>
  <si>
    <t xml:space="preserve">Zárubňa drevená šxv 900x2550 mm s nadsvetlíkom, protipožiarna EW-C 30 min "ozn.9" </t>
  </si>
  <si>
    <t>1919429735</t>
  </si>
  <si>
    <t>272</t>
  </si>
  <si>
    <t>611310001760.S</t>
  </si>
  <si>
    <t xml:space="preserve">Zárubňa drevená šxv 900x2550 mm s nadsvetlíkom, protipožiarna EW-C 30 min "ozn.3" </t>
  </si>
  <si>
    <t>-2143265270</t>
  </si>
  <si>
    <t>273</t>
  </si>
  <si>
    <t>998766203.S</t>
  </si>
  <si>
    <t>Presun hmot pre konštrukcie stolárske v objektoch výšky nad 12 do 24 m</t>
  </si>
  <si>
    <t>1288744276</t>
  </si>
  <si>
    <t>767</t>
  </si>
  <si>
    <t>Konštrukcie doplnkové kovové</t>
  </si>
  <si>
    <t>274</t>
  </si>
  <si>
    <t>767162131.S</t>
  </si>
  <si>
    <t>Montáž zábradlia z profilovej ocele do podkladu, s hmotnosťou 1 m zábradlia do 45 kg</t>
  </si>
  <si>
    <t>293533986</t>
  </si>
  <si>
    <t>Z1</t>
  </si>
  <si>
    <t>Z2</t>
  </si>
  <si>
    <t>Z3</t>
  </si>
  <si>
    <t>1,31</t>
  </si>
  <si>
    <t>Z4</t>
  </si>
  <si>
    <t>1,365*3</t>
  </si>
  <si>
    <t>Z5</t>
  </si>
  <si>
    <t>1,46*3</t>
  </si>
  <si>
    <t>275</t>
  </si>
  <si>
    <t>553520001550.S</t>
  </si>
  <si>
    <t>Zábradlie na schody oceľové, kotvenie do schodiska "Z1, Z2"</t>
  </si>
  <si>
    <t>1830774993</t>
  </si>
  <si>
    <t>276</t>
  </si>
  <si>
    <t>553520001560.S</t>
  </si>
  <si>
    <t>785077981</t>
  </si>
  <si>
    <t>277</t>
  </si>
  <si>
    <t>767251128.S</t>
  </si>
  <si>
    <t>Montáž a dodávka protišmykový (slzičkový) plech "P3</t>
  </si>
  <si>
    <t>-336186047</t>
  </si>
  <si>
    <t>2.NP pred výťahom</t>
  </si>
  <si>
    <t>3,80*0,13</t>
  </si>
  <si>
    <t>3.NP pred výťahom</t>
  </si>
  <si>
    <t>4.NP pred výťahom</t>
  </si>
  <si>
    <t>278</t>
  </si>
  <si>
    <t>767251133.S</t>
  </si>
  <si>
    <t>Montáž podest z oceľových pochôdznych lisovaných roštov skrutkovaním hmotnosti od 15 do 30 kg/m2</t>
  </si>
  <si>
    <t>-1746333655</t>
  </si>
  <si>
    <t>výkaz OK - rošt</t>
  </si>
  <si>
    <t>"č.1" 0,33*57</t>
  </si>
  <si>
    <t>"č.2" 4,53*3</t>
  </si>
  <si>
    <t>"č.3" 3,43*3</t>
  </si>
  <si>
    <t>279</t>
  </si>
  <si>
    <t>55343010111.S</t>
  </si>
  <si>
    <t>Podlahový rošt žiarozink - stupne schodov 40x3 mm</t>
  </si>
  <si>
    <t>-1165217726</t>
  </si>
  <si>
    <t>280</t>
  </si>
  <si>
    <t>55343010112.S</t>
  </si>
  <si>
    <t>Podlahový rošt žiarozink - podesta 30x3 mm</t>
  </si>
  <si>
    <t>2109196540</t>
  </si>
  <si>
    <t>281</t>
  </si>
  <si>
    <t>767251141.S</t>
  </si>
  <si>
    <t>Demontáž podest z oceľových pochôdznych lisovaných roštov hmotnosti do 15 kg/m2, -0,0150t</t>
  </si>
  <si>
    <t>401980560</t>
  </si>
  <si>
    <t>BP/8 betónový schod - oceľový rošt</t>
  </si>
  <si>
    <t>0,82*0,45</t>
  </si>
  <si>
    <t>282</t>
  </si>
  <si>
    <t>767251145.S</t>
  </si>
  <si>
    <t>Demontáž podest z oceľových pochôdznych lisovaných roštov hmotnosti od 30 do 50 kg/m2, -0,0500t</t>
  </si>
  <si>
    <t>-1173086552</t>
  </si>
  <si>
    <t>mreža dvorca</t>
  </si>
  <si>
    <t>16,25*1,45</t>
  </si>
  <si>
    <t>1,045*0,465</t>
  </si>
  <si>
    <t>2,05*1,16</t>
  </si>
  <si>
    <t>283</t>
  </si>
  <si>
    <t>767411112.S</t>
  </si>
  <si>
    <t>Montáž opláštenia sendvičovými stenovými panelmi so skrytým zámkom na OK, hrúbky nad 100 do 150 mm</t>
  </si>
  <si>
    <t>-787961412</t>
  </si>
  <si>
    <t>JZ v schodisku</t>
  </si>
  <si>
    <t>75,58</t>
  </si>
  <si>
    <t>284</t>
  </si>
  <si>
    <t>553250001300.S</t>
  </si>
  <si>
    <t>Panel sendvičový s jadrom z minerálnej vlny stenový so skrytým spojom oceľový plášť š. 1050 mm hr. jadra 150 mm</t>
  </si>
  <si>
    <t>740667794</t>
  </si>
  <si>
    <t>285</t>
  </si>
  <si>
    <t>767425100.S</t>
  </si>
  <si>
    <t>Montáž a dodávka nerezového opláštenia z ťahokovu, kotvenie "ozn.K"</t>
  </si>
  <si>
    <t>665835699</t>
  </si>
  <si>
    <t>286</t>
  </si>
  <si>
    <t>767425120.S</t>
  </si>
  <si>
    <t>Montáž hliníkového opláštenia s podkladným hliníkovým roštom - podhľadov</t>
  </si>
  <si>
    <t>-1024476939</t>
  </si>
  <si>
    <t>287</t>
  </si>
  <si>
    <t>553620000001.S</t>
  </si>
  <si>
    <t>Hliníkový podhľad, podkladná konštrukcia, kotevné prvky, príslušenstvo</t>
  </si>
  <si>
    <t>1701763177</t>
  </si>
  <si>
    <t>288</t>
  </si>
  <si>
    <t>767721000.S</t>
  </si>
  <si>
    <t>Montáž a dodávka presklenej fasády z hliníkových profilov, kotvenie, parotesné a paropriepustné napojenie na konštrukcie</t>
  </si>
  <si>
    <t>350063722</t>
  </si>
  <si>
    <t>zasklenie bezpečnostným sklom, hliníkový rám</t>
  </si>
  <si>
    <t>"SZ transparentná fasáda" 364,98</t>
  </si>
  <si>
    <t>"SZ transparentná fasáda - otváravá časť" 33,00*0,42</t>
  </si>
  <si>
    <t>"JZ transparentná fasáda" 33,26</t>
  </si>
  <si>
    <t>"JZ transparentná fasáda - otváravá časť, ovládanie elektricky" 2,38</t>
  </si>
  <si>
    <t>289</t>
  </si>
  <si>
    <t>767995101.S</t>
  </si>
  <si>
    <t>Montáž ostatných atypických kovových stavebných doplnkových konštrukcií do 5 kg</t>
  </si>
  <si>
    <t>549505290</t>
  </si>
  <si>
    <t>oceľ.konš. pre VZT</t>
  </si>
  <si>
    <t>č.7 - Dia. 60x4</t>
  </si>
  <si>
    <t>60,83</t>
  </si>
  <si>
    <t>prídavok na spoje a zvary 10%</t>
  </si>
  <si>
    <t>60,83*0,1</t>
  </si>
  <si>
    <t>290</t>
  </si>
  <si>
    <t>767995102.S</t>
  </si>
  <si>
    <t>Montáž ostatných atypických kovových stavebných doplnkových konštrukcií nad 5 do 10 kg</t>
  </si>
  <si>
    <t>-1793573783</t>
  </si>
  <si>
    <t>nosná konštrukcia</t>
  </si>
  <si>
    <t>č.11 - UPE100</t>
  </si>
  <si>
    <t>26,51</t>
  </si>
  <si>
    <t>č.26 - UPE200</t>
  </si>
  <si>
    <t>109,44</t>
  </si>
  <si>
    <t>č.4 - IPE80</t>
  </si>
  <si>
    <t>24,00</t>
  </si>
  <si>
    <t>č.6 - IPE80</t>
  </si>
  <si>
    <t>183,95*0,1</t>
  </si>
  <si>
    <t>291</t>
  </si>
  <si>
    <t>767995103.S</t>
  </si>
  <si>
    <t>Montáž ostatných atypických kovových stavebných doplnkových konštrukcií nad 10 do 20 kg</t>
  </si>
  <si>
    <t>2005487301</t>
  </si>
  <si>
    <t>č.12 - UPE100</t>
  </si>
  <si>
    <t>29,46</t>
  </si>
  <si>
    <t>č.13 - UPE100</t>
  </si>
  <si>
    <t>10,80</t>
  </si>
  <si>
    <t>č.33 - jakl 70x70x5</t>
  </si>
  <si>
    <t>116,53</t>
  </si>
  <si>
    <t>č.1 - IPE80</t>
  </si>
  <si>
    <t>39,00</t>
  </si>
  <si>
    <t>č.2 - IPE80</t>
  </si>
  <si>
    <t>49,50</t>
  </si>
  <si>
    <t>č.3 - IPE80</t>
  </si>
  <si>
    <t>25,80</t>
  </si>
  <si>
    <t>č.5 - IPE80</t>
  </si>
  <si>
    <t>24,60</t>
  </si>
  <si>
    <t>295,69*0,1</t>
  </si>
  <si>
    <t>292</t>
  </si>
  <si>
    <t>767995104.S</t>
  </si>
  <si>
    <t>Montáž ostatných atypických kovových stavebných doplnkových konštrukcií nad 20 do 50 kg</t>
  </si>
  <si>
    <t>4314065</t>
  </si>
  <si>
    <t>č.5 - jakl 100x100x5</t>
  </si>
  <si>
    <t>200,51</t>
  </si>
  <si>
    <t>č.8 - UPE200</t>
  </si>
  <si>
    <t>86,64</t>
  </si>
  <si>
    <t>č.9 - UPE200</t>
  </si>
  <si>
    <t>164,16</t>
  </si>
  <si>
    <t>č.17 - jakl 150x150x5</t>
  </si>
  <si>
    <t>81,45</t>
  </si>
  <si>
    <t>č.18 - jakl 150x150x5</t>
  </si>
  <si>
    <t>205,20</t>
  </si>
  <si>
    <t>č.19 - jakl 150x150x5</t>
  </si>
  <si>
    <t>152,10</t>
  </si>
  <si>
    <t>č.25 - UPE200</t>
  </si>
  <si>
    <t>212,04</t>
  </si>
  <si>
    <t>č.28 - UPE200</t>
  </si>
  <si>
    <t>253,08</t>
  </si>
  <si>
    <t>č.29 - UPE200</t>
  </si>
  <si>
    <t>188,78</t>
  </si>
  <si>
    <t>č.31 - UPE200</t>
  </si>
  <si>
    <t>229,82</t>
  </si>
  <si>
    <t>č.32 - jakl 70x70x5</t>
  </si>
  <si>
    <t>128,48</t>
  </si>
  <si>
    <t>č.34 - jakl 70x70x5</t>
  </si>
  <si>
    <t>79,68</t>
  </si>
  <si>
    <t>1981,94*0,1</t>
  </si>
  <si>
    <t>293</t>
  </si>
  <si>
    <t>767995105.S</t>
  </si>
  <si>
    <t>Montáž ostatných atypických kovových stavebných doplnkových konštrukcií nad 50 do 100 kg</t>
  </si>
  <si>
    <t>-1026961852</t>
  </si>
  <si>
    <t>č.3 - HEA100</t>
  </si>
  <si>
    <t>227,79</t>
  </si>
  <si>
    <t>č.4 - jakl 150x150x5</t>
  </si>
  <si>
    <t>148,73</t>
  </si>
  <si>
    <t>č.14 - jakl 150x150x5</t>
  </si>
  <si>
    <t>158,40</t>
  </si>
  <si>
    <t>č.15 - jakl 150x150x5</t>
  </si>
  <si>
    <t>459,00</t>
  </si>
  <si>
    <t>č.16 - jakl 150x150x5</t>
  </si>
  <si>
    <t>360,00</t>
  </si>
  <si>
    <t>č.23 - UPE200</t>
  </si>
  <si>
    <t>125,40</t>
  </si>
  <si>
    <t>č.24 - UPE200</t>
  </si>
  <si>
    <t>502,74</t>
  </si>
  <si>
    <t>č.27 - UPE200</t>
  </si>
  <si>
    <t>403,56</t>
  </si>
  <si>
    <t>č.30 - UPE200</t>
  </si>
  <si>
    <t>450,07</t>
  </si>
  <si>
    <t>2835,69*0,1</t>
  </si>
  <si>
    <t>294</t>
  </si>
  <si>
    <t>767995106.S</t>
  </si>
  <si>
    <t>Montáž ostatných atypických kovových stavebných doplnkových konštrukcií nad 100 do 250 kg</t>
  </si>
  <si>
    <t>-1697647483</t>
  </si>
  <si>
    <t>č.1 - HEB200</t>
  </si>
  <si>
    <t>4457,12</t>
  </si>
  <si>
    <t>č.2 - HEB200</t>
  </si>
  <si>
    <t>15050,38</t>
  </si>
  <si>
    <t>č.20 - jakl 200x150x8</t>
  </si>
  <si>
    <t>1475,14</t>
  </si>
  <si>
    <t>č.21 - jakl 200x150x8</t>
  </si>
  <si>
    <t>686,40</t>
  </si>
  <si>
    <t>21669,04*0,1</t>
  </si>
  <si>
    <t>295</t>
  </si>
  <si>
    <t>767995107.S</t>
  </si>
  <si>
    <t>Montáž ostatných atypických kovových stavebných doplnkových konštrukcií nad 250 do 500 kg</t>
  </si>
  <si>
    <t>-135135109</t>
  </si>
  <si>
    <t>č.6 - HEA200</t>
  </si>
  <si>
    <t>35034,55</t>
  </si>
  <si>
    <t>č.22 - HEA200</t>
  </si>
  <si>
    <t>1030,43</t>
  </si>
  <si>
    <t>36064,98*0,1</t>
  </si>
  <si>
    <t>296</t>
  </si>
  <si>
    <t>767995108.S</t>
  </si>
  <si>
    <t>Montáž ostatných atypických kovových stavebných doplnkových konštrukcií nad 500 kg</t>
  </si>
  <si>
    <t>1996399293</t>
  </si>
  <si>
    <t>č.7 - UPE200</t>
  </si>
  <si>
    <t>2945,76</t>
  </si>
  <si>
    <t>č.10 - UPE200</t>
  </si>
  <si>
    <t>3018,72</t>
  </si>
  <si>
    <t>5964,48*0,1</t>
  </si>
  <si>
    <t>297</t>
  </si>
  <si>
    <t>553100000100.S</t>
  </si>
  <si>
    <t>Oceľová konštrukcia, žiarozinková úprava</t>
  </si>
  <si>
    <t>323469532</t>
  </si>
  <si>
    <t>149,545*1,05</t>
  </si>
  <si>
    <t>172,469*1,05</t>
  </si>
  <si>
    <t>2180,134*1,05</t>
  </si>
  <si>
    <t>3119,259*1,05</t>
  </si>
  <si>
    <t>23835,944*1,05</t>
  </si>
  <si>
    <t>39671,478*1,05</t>
  </si>
  <si>
    <t>6560,928*1,05</t>
  </si>
  <si>
    <t>298</t>
  </si>
  <si>
    <t>767995285.S</t>
  </si>
  <si>
    <t>Výroba doplnku stavebného atypického o hmotnosti od 2,51 do 4,0 kg stupňa zložitosti 2</t>
  </si>
  <si>
    <t>1943754334</t>
  </si>
  <si>
    <t>"platňa" 0,15*0,15*0,015*7850*6</t>
  </si>
  <si>
    <t>"bet.výstuž D10" 1,35*2*0,63*4*1,1</t>
  </si>
  <si>
    <t>299</t>
  </si>
  <si>
    <t>767995385.S</t>
  </si>
  <si>
    <t>Výroba doplnku stavebného atypického o hmotnosti od 20,01 do 300 kg stupňa zložitosti 2</t>
  </si>
  <si>
    <t>-1030036458</t>
  </si>
  <si>
    <t>statika S-01</t>
  </si>
  <si>
    <t>(0,40*0,40*0,01*7850+6*0,25*0,08*0,008*7850)*28</t>
  </si>
  <si>
    <t>300</t>
  </si>
  <si>
    <t>998767203.S</t>
  </si>
  <si>
    <t>Presun hmôt pre kovové stavebné doplnkové konštrukcie v objektoch výšky nad 12 do 24 m</t>
  </si>
  <si>
    <t>686734409</t>
  </si>
  <si>
    <t>775</t>
  </si>
  <si>
    <t>Podlahy vlysové a parketové</t>
  </si>
  <si>
    <t>301</t>
  </si>
  <si>
    <t>775413220.S</t>
  </si>
  <si>
    <t>Montáž prechodovej lišty priskrutkovaním</t>
  </si>
  <si>
    <t>461119524</t>
  </si>
  <si>
    <t>prechodová lišta v dverách</t>
  </si>
  <si>
    <t>0,60*1</t>
  </si>
  <si>
    <t>0,80*9</t>
  </si>
  <si>
    <t>0,90*19</t>
  </si>
  <si>
    <t>302</t>
  </si>
  <si>
    <t>611990008100.S</t>
  </si>
  <si>
    <t>Lišta prechodová výška 3 mm</t>
  </si>
  <si>
    <t>1120551124</t>
  </si>
  <si>
    <t>24,90*1,1</t>
  </si>
  <si>
    <t>303</t>
  </si>
  <si>
    <t>998775203.S</t>
  </si>
  <si>
    <t>Presun hmôt pre podlahy vlysové a parketové v objektoch výšky nad 12 do 24 m</t>
  </si>
  <si>
    <t>257555648</t>
  </si>
  <si>
    <t>776</t>
  </si>
  <si>
    <t>Podlahy povlakové</t>
  </si>
  <si>
    <t>304</t>
  </si>
  <si>
    <t>776401800.S</t>
  </si>
  <si>
    <t>Demontáž soklíkov alebo líšt</t>
  </si>
  <si>
    <t>1025313801</t>
  </si>
  <si>
    <t>pri nových otvoroch v jestv.obvodovej stene</t>
  </si>
  <si>
    <t>1,00*4</t>
  </si>
  <si>
    <t>1,00*5</t>
  </si>
  <si>
    <t>1,00*8</t>
  </si>
  <si>
    <t>1,00*6</t>
  </si>
  <si>
    <t>305</t>
  </si>
  <si>
    <t>776420011.S</t>
  </si>
  <si>
    <t>Lepenie podlahových soklov z PVC vytiahnutím, vytvorenie soklového fabiónu</t>
  </si>
  <si>
    <t>1442970177</t>
  </si>
  <si>
    <t>306</t>
  </si>
  <si>
    <t>776521100.S</t>
  </si>
  <si>
    <t>Lepenie povlakových podláh z PVC homogénnych pásov</t>
  </si>
  <si>
    <t>-694672779</t>
  </si>
  <si>
    <t>307</t>
  </si>
  <si>
    <t>284110002100.S</t>
  </si>
  <si>
    <t>Podlaha PVC homogénna, hrúbka 2,0 mm</t>
  </si>
  <si>
    <t>1618644000</t>
  </si>
  <si>
    <t>739,90*1,15</t>
  </si>
  <si>
    <t>541,978*0,10*1,15</t>
  </si>
  <si>
    <t>308</t>
  </si>
  <si>
    <t>998776203.S</t>
  </si>
  <si>
    <t>Presun hmôt pre podlahy povlakové v objektoch výšky nad 12 do 24 m</t>
  </si>
  <si>
    <t>386249070</t>
  </si>
  <si>
    <t>781</t>
  </si>
  <si>
    <t>Obklady</t>
  </si>
  <si>
    <t>309</t>
  </si>
  <si>
    <t>781445126.S</t>
  </si>
  <si>
    <t>Montáž obkladov vnútor. stien z obkladačiek kladených do tmelu v obmedzenom priestore veľ. 300x600 mm</t>
  </si>
  <si>
    <t>-1394458281</t>
  </si>
  <si>
    <t>"1.04" (1,05+0,60)*2,00+(1,30+0,75)*2,00</t>
  </si>
  <si>
    <t>"1.06" (0,75+0,25)*2,00</t>
  </si>
  <si>
    <t>"2.01" (1,05+0,60)*2,00</t>
  </si>
  <si>
    <t>"2.02" (1,05+0,85)*2,00*2</t>
  </si>
  <si>
    <t>"2.03" (0,27+1,12+0,45)*2,00</t>
  </si>
  <si>
    <t>"2.04" (1,12+0,75)*2,00+(1,35+0,27)*2,00</t>
  </si>
  <si>
    <t>"jestv.sociálky 2.NP" (0,33+0,33)*2,00</t>
  </si>
  <si>
    <t>"3.01" (1,35+0,525+0,27)*2,00</t>
  </si>
  <si>
    <t>"3.02" (1,05+0,60)*2,00</t>
  </si>
  <si>
    <t>"3.03" (1,05+0,60)*2,00</t>
  </si>
  <si>
    <t>"3.04" (1,05+0,60)*2,00</t>
  </si>
  <si>
    <t>"3.05" (1,711+2,05)*2*2,00-0,80*2,00*2</t>
  </si>
  <si>
    <t>"3.06" (2,626+3,92)*2*2,00-0,80*2,00</t>
  </si>
  <si>
    <t>"3.07" (1,665+2,05+0,27)*2*2,00-0,90*2,00</t>
  </si>
  <si>
    <t>"3.08" (1,825+2,05)*2*2,00-0,80*2,00*2</t>
  </si>
  <si>
    <t>"3.09" (2,575+3,575)*2*2,00-0,80*2,00</t>
  </si>
  <si>
    <t>"jestv.sociálky 3.NP" (0,33+0,33)*2,00</t>
  </si>
  <si>
    <t>"4.01" (1,20+0,75)*2,00</t>
  </si>
  <si>
    <t>"4.02" (1,20+0,60)*2,00</t>
  </si>
  <si>
    <t>"4.03" (1,20+0,60)*2,00</t>
  </si>
  <si>
    <t>"4.04" (1,20+0,75)*2,00</t>
  </si>
  <si>
    <t>"4.05" (1,20+0,60)*2,00</t>
  </si>
  <si>
    <t>"4.06" (1,335+0,27)*2,00</t>
  </si>
  <si>
    <t>"jestv.sociálky 4.NP" (0,33+0,33)*2,00</t>
  </si>
  <si>
    <t>"odpočet mozaiky" -22,926</t>
  </si>
  <si>
    <t>310</t>
  </si>
  <si>
    <t>597640001800.S</t>
  </si>
  <si>
    <t>Obkladačky keramické lxvxhr 298x598x10 mm</t>
  </si>
  <si>
    <t>-1649736190</t>
  </si>
  <si>
    <t>133,862*1,06</t>
  </si>
  <si>
    <t>332</t>
  </si>
  <si>
    <t>781485131.S</t>
  </si>
  <si>
    <t>Montáž obkladov vnútor. stien z mozaiky s oblými alebo vykrojenými hranami do tmelu v obmedzenom priestore</t>
  </si>
  <si>
    <t>326416057</t>
  </si>
  <si>
    <t>"1.04" (1,05+0,60)*0,30+(1,30+0,75)*0,30</t>
  </si>
  <si>
    <t>"1.06" (0,75+0,25)*0,30</t>
  </si>
  <si>
    <t>"2.01" (1,05+0,60)*0,30</t>
  </si>
  <si>
    <t>"2.02" (1,05+0,85)*0,30*2</t>
  </si>
  <si>
    <t>"2.03" (0,27+1,12+0,45)*0,30</t>
  </si>
  <si>
    <t>"2.04" (1,12+0,75)*0,30+(1,35+0,27)*0,30</t>
  </si>
  <si>
    <t>"3.01" (1,35+0,525+0,27)*0,30</t>
  </si>
  <si>
    <t>"3.02" (1,05+0,60)*0,30</t>
  </si>
  <si>
    <t>"3.03" (1,05+0,60)*0,30</t>
  </si>
  <si>
    <t>"3.04" (1,05+0,60)*0,30</t>
  </si>
  <si>
    <t>"3.05" (1,711+2,05)*2*0,30-0,80*0,30*2</t>
  </si>
  <si>
    <t>"3.06" (2,626+3,92)*2*0,30-0,80*0,30</t>
  </si>
  <si>
    <t>"3.07" (1,665+2,05+0,27)*2*0,30-0,90*0,30</t>
  </si>
  <si>
    <t>"3.08" (1,825+2,05)*2*0,30-0,80*0,30*2</t>
  </si>
  <si>
    <t>"3.09" (2,575+3,575)*2*0,30-0,80*0,30</t>
  </si>
  <si>
    <t>"4.01" (1,20+0,75)*0,30</t>
  </si>
  <si>
    <t>"4.02" (1,20+0,60)*0,30</t>
  </si>
  <si>
    <t>"4.03" (1,20+0,60)*0,30</t>
  </si>
  <si>
    <t>"4.04" (1,20+0,75)*0,30</t>
  </si>
  <si>
    <t>"4.05" (1,20+0,60)*0,30</t>
  </si>
  <si>
    <t>"4.06" (1,335+0,27)*0,30</t>
  </si>
  <si>
    <t>329</t>
  </si>
  <si>
    <t>597620000600.S</t>
  </si>
  <si>
    <t>Mozaika keramická, lxvxhr 47x47x6 mm, set 300x300 mm</t>
  </si>
  <si>
    <t>58214405</t>
  </si>
  <si>
    <t>22,926*1,06</t>
  </si>
  <si>
    <t>330</t>
  </si>
  <si>
    <t>781491211.S</t>
  </si>
  <si>
    <t>Montáž kovových profilov pre obklad do tmelu - ukončovací/roh steny</t>
  </si>
  <si>
    <t>1138969031</t>
  </si>
  <si>
    <t>"1.04" (1,05+0,60)+(1,30+0,75)</t>
  </si>
  <si>
    <t>"1.06" (0,75+0,25)</t>
  </si>
  <si>
    <t>"2.01" (1,05+0,60)</t>
  </si>
  <si>
    <t>"2.02" (1,05+0,85)*2</t>
  </si>
  <si>
    <t>"2.03" (0,27+1,12+0,45)</t>
  </si>
  <si>
    <t>"2.04" (1,12+0,75)+(1,35+0,27)</t>
  </si>
  <si>
    <t>"jestv.sociálky 2.NP" (0,33+0,33)</t>
  </si>
  <si>
    <t>"3.01" (1,35+0,525+0,27)</t>
  </si>
  <si>
    <t>"3.02" (1,05+0,60)</t>
  </si>
  <si>
    <t>"3.03" (1,05+0,60)</t>
  </si>
  <si>
    <t>"3.04" (1,05+0,60)</t>
  </si>
  <si>
    <t>"3.05" (1,711+2,05)*2-0,80*2</t>
  </si>
  <si>
    <t>"3.06" (2,626+3,92)*2-0,80</t>
  </si>
  <si>
    <t>"3.07" (1,665+2,05+0,27)*2-0,90</t>
  </si>
  <si>
    <t>"3.08" (1,825+2,05)*2-0,80*2</t>
  </si>
  <si>
    <t>"3.09" (2,575+3,575)*2-0,80</t>
  </si>
  <si>
    <t>"jestv.sociálky 3.NP" (0,33+0,33)</t>
  </si>
  <si>
    <t>"4.01" (1,20+0,75)</t>
  </si>
  <si>
    <t>"4.02" (1,20+0,60)</t>
  </si>
  <si>
    <t>"4.03" (1,20+0,60)</t>
  </si>
  <si>
    <t>"4.04" (1,20+0,75)</t>
  </si>
  <si>
    <t>"4.05" (1,20+0,60)</t>
  </si>
  <si>
    <t>"4.06" (1,335+0,27)</t>
  </si>
  <si>
    <t>"jestv.sociálky 4.NP" (0,33+0,33)</t>
  </si>
  <si>
    <t>331</t>
  </si>
  <si>
    <t>553650001010.S</t>
  </si>
  <si>
    <t>Profil ukončovací oblý otvorený 8 mm hliník eloxovaný, 2,5 m</t>
  </si>
  <si>
    <t>461596602</t>
  </si>
  <si>
    <t>78,394*1,05</t>
  </si>
  <si>
    <t>311</t>
  </si>
  <si>
    <t>998781203.S</t>
  </si>
  <si>
    <t>Presun hmôt pre obklady keramické v objektoch výšky nad 12 do 24 m</t>
  </si>
  <si>
    <t>613992032</t>
  </si>
  <si>
    <t>783</t>
  </si>
  <si>
    <t>Nátery</t>
  </si>
  <si>
    <t>312</t>
  </si>
  <si>
    <t>783173522.S</t>
  </si>
  <si>
    <t>Nátery oceľ.konštr. polyuretánové stredných B a plnosten. D dvojnás. 2x s emailov..- 160μm</t>
  </si>
  <si>
    <t>420091990</t>
  </si>
  <si>
    <t xml:space="preserve">žiarozink., kategória korozivity - C2, životnosť - veľmi vysoká VH viac ako 25 rokov </t>
  </si>
  <si>
    <t>výkaz OK - nosná konštrukcia</t>
  </si>
  <si>
    <t>72,71*1,15</t>
  </si>
  <si>
    <t>245,52*1,15</t>
  </si>
  <si>
    <t>13,64*0,561</t>
  </si>
  <si>
    <t>6,61*0,583</t>
  </si>
  <si>
    <t>13,64*0,383</t>
  </si>
  <si>
    <t>828,24*1,14</t>
  </si>
  <si>
    <t>129,2*0,697</t>
  </si>
  <si>
    <t>3,8*0,697</t>
  </si>
  <si>
    <t>7,2*0,697</t>
  </si>
  <si>
    <t>132,4*0,697</t>
  </si>
  <si>
    <t>2,7*0,402</t>
  </si>
  <si>
    <t>3*0,402</t>
  </si>
  <si>
    <t>1,1*0,402</t>
  </si>
  <si>
    <t>7,04*0,583</t>
  </si>
  <si>
    <t>20,4*0,583</t>
  </si>
  <si>
    <t>16*0,583</t>
  </si>
  <si>
    <t>3,62*0,583</t>
  </si>
  <si>
    <t>9,12*0,583</t>
  </si>
  <si>
    <t>6,76*0,583</t>
  </si>
  <si>
    <t>35,46*0,666</t>
  </si>
  <si>
    <t>16,5*0,666</t>
  </si>
  <si>
    <t>24,36*1,14</t>
  </si>
  <si>
    <t>5,5*0,697</t>
  </si>
  <si>
    <t>22,05*0,697</t>
  </si>
  <si>
    <t>9,3*0,697</t>
  </si>
  <si>
    <t>4,8*0,697</t>
  </si>
  <si>
    <t>17,7*0,697</t>
  </si>
  <si>
    <t>11,1*0,697</t>
  </si>
  <si>
    <t>8,28*0,697</t>
  </si>
  <si>
    <t>19,74*0,697</t>
  </si>
  <si>
    <t>10,08*0,697</t>
  </si>
  <si>
    <t>12,9*0,263</t>
  </si>
  <si>
    <t>11,70*0,263</t>
  </si>
  <si>
    <t>8*0,263</t>
  </si>
  <si>
    <t>výkaz OK - VZT</t>
  </si>
  <si>
    <t>6,5*0,328</t>
  </si>
  <si>
    <t>8,25*0,328</t>
  </si>
  <si>
    <t>4,3*0,328</t>
  </si>
  <si>
    <t>4*0,328</t>
  </si>
  <si>
    <t>4,1*0,328</t>
  </si>
  <si>
    <t>11*3,14*0,06</t>
  </si>
  <si>
    <t>prídavok na spoje</t>
  </si>
  <si>
    <t>1715,216*0,1</t>
  </si>
  <si>
    <t>313</t>
  </si>
  <si>
    <t>783173527.S</t>
  </si>
  <si>
    <t>Nátery oceľ.konštr. polyuretánové stredných B a plnostenných D základné - 35μm</t>
  </si>
  <si>
    <t>-2053717503</t>
  </si>
  <si>
    <t>784</t>
  </si>
  <si>
    <t>Maľby</t>
  </si>
  <si>
    <t>314</t>
  </si>
  <si>
    <t>784410100.S</t>
  </si>
  <si>
    <t>Penetrovanie jednonásobné jemnozrnných podkladov výšky do 3,80 m</t>
  </si>
  <si>
    <t>35062398</t>
  </si>
  <si>
    <t>315</t>
  </si>
  <si>
    <t>784410120.S</t>
  </si>
  <si>
    <t>Penetrovanie jednonásobné hrubozrnných,savých podkladov výšky do 3,80 m</t>
  </si>
  <si>
    <t>-1466828588</t>
  </si>
  <si>
    <t>316</t>
  </si>
  <si>
    <t>784452471.S</t>
  </si>
  <si>
    <t>Maľby z maliarskych zmesí na vodnej báze, ručne nanášané tónované s bielym stropom dvojnásobné na jemnozrnný podklad výšky do 3,80 m</t>
  </si>
  <si>
    <t>-1854231250</t>
  </si>
  <si>
    <t>SDK priečky</t>
  </si>
  <si>
    <t>362,658*2</t>
  </si>
  <si>
    <t>SDK predsadená stena</t>
  </si>
  <si>
    <t>24,99</t>
  </si>
  <si>
    <t>SDK požiarny obklad</t>
  </si>
  <si>
    <t>420,751</t>
  </si>
  <si>
    <t>SDK podhľad</t>
  </si>
  <si>
    <t>197,416</t>
  </si>
  <si>
    <t>317</t>
  </si>
  <si>
    <t>784452473.S</t>
  </si>
  <si>
    <t>Maľby z maliarskych zmesí na vodnej báze, ručne nanášané tónované s bielym stropom dvojnásobné na hrubozrnný podklad výšky do 3,80 m</t>
  </si>
  <si>
    <t>1278876067</t>
  </si>
  <si>
    <t>"1.NP" 15,00</t>
  </si>
  <si>
    <t>"2.NP" 15,00</t>
  </si>
  <si>
    <t>"3.NP" 15,00</t>
  </si>
  <si>
    <t>"4.NP" 15,00</t>
  </si>
  <si>
    <t>20,00</t>
  </si>
  <si>
    <t>Práce a dodávky M</t>
  </si>
  <si>
    <t>33-M</t>
  </si>
  <si>
    <t>Montáže dopravných zariadení, skladových zariadení a váh</t>
  </si>
  <si>
    <t>318</t>
  </si>
  <si>
    <t>330000001.S</t>
  </si>
  <si>
    <t>Osobný výťah, nosnosť 630 kg, 5 staníc</t>
  </si>
  <si>
    <t>1015666391</t>
  </si>
  <si>
    <t>319</t>
  </si>
  <si>
    <t>330000002.S</t>
  </si>
  <si>
    <t>Konštrukcia výťahovej šachty s opláštením, žiarozink.oceľ</t>
  </si>
  <si>
    <t>-3011450</t>
  </si>
  <si>
    <t>HZS</t>
  </si>
  <si>
    <t>Hodinové zúčtovacie sadzby</t>
  </si>
  <si>
    <t>320</t>
  </si>
  <si>
    <t>HZS000111.S</t>
  </si>
  <si>
    <t>Stavebno montážne práce menej náročne, pomocné alebo manupulačné (Tr. 1) v rozsahu viac ako 8 hodín</t>
  </si>
  <si>
    <t>hod</t>
  </si>
  <si>
    <t>512</t>
  </si>
  <si>
    <t>258616276</t>
  </si>
  <si>
    <t>VRN</t>
  </si>
  <si>
    <t>Investičné náklady neobsiahnuté v cenách</t>
  </si>
  <si>
    <t>321</t>
  </si>
  <si>
    <t>000600000.S</t>
  </si>
  <si>
    <t>Zariadenie staveniska</t>
  </si>
  <si>
    <t>eur</t>
  </si>
  <si>
    <t>1024</t>
  </si>
  <si>
    <t>-461990522</t>
  </si>
  <si>
    <t>2 - Zdravotechnika</t>
  </si>
  <si>
    <t>D1 - Ostatné konštrukcie a práce-búranie</t>
  </si>
  <si>
    <t>D3 - Izolácie tepelné</t>
  </si>
  <si>
    <t>D4 - Zdravotech. vnútorná kanalizácia</t>
  </si>
  <si>
    <t>D5 - Zdravotechnika - vnútorný vodovod</t>
  </si>
  <si>
    <t>D6 - Zdravotechnika - zariaď. predmety</t>
  </si>
  <si>
    <t>D9 - Montáž prev.,mer. a regul.zariadení</t>
  </si>
  <si>
    <t>D10 - Investičné náklady neobsiahnuté v cenách</t>
  </si>
  <si>
    <t>Pol23</t>
  </si>
  <si>
    <t>Omietka stien z malty</t>
  </si>
  <si>
    <t>-2118764256</t>
  </si>
  <si>
    <t>Pol24</t>
  </si>
  <si>
    <t>Vysekanie škár pri hĺbke škáry do 70mm v murive z tehál -0,01700t</t>
  </si>
  <si>
    <t>1968120039</t>
  </si>
  <si>
    <t>Pol25</t>
  </si>
  <si>
    <t>Vysekanie škár pri hĺbke 70 do 120mm v murive z lomového kameňa -0,02700t</t>
  </si>
  <si>
    <t>1563196937</t>
  </si>
  <si>
    <t>Pol1</t>
  </si>
  <si>
    <t>Príplatok k cenám za sťaženie výkopu pre všetky triedy</t>
  </si>
  <si>
    <t>-577774927</t>
  </si>
  <si>
    <t>Pol11</t>
  </si>
  <si>
    <t>Podklad zo štrkodrviny, hr.po zhutnení 120 mm</t>
  </si>
  <si>
    <t>1168116988</t>
  </si>
  <si>
    <t>Pol12</t>
  </si>
  <si>
    <t>Výstražná fólia HNEDÁ - KANALIZÁCIA</t>
  </si>
  <si>
    <t>1885945015</t>
  </si>
  <si>
    <t>Pol13</t>
  </si>
  <si>
    <t>Lôžko pod potrubie, stoky a drobné objekty, v otvorenom výkope z piesku a štrkopiesku do 63 mm</t>
  </si>
  <si>
    <t>-592949220</t>
  </si>
  <si>
    <t>Pol15</t>
  </si>
  <si>
    <t>Vsakovacia šachta vrátane betónovej skruže rovnej TBS 1000/500 VB20-2x, prechodovej skruže TBS 1000/625 VB20, poklopu 600, geotextílie 24m2, štrkodrvy fr.32-63mm</t>
  </si>
  <si>
    <t>sub.</t>
  </si>
  <si>
    <t>1459971488</t>
  </si>
  <si>
    <t>Pol16</t>
  </si>
  <si>
    <t>Kanalizačná šachta DN425, dno, poklop, rúra dl. 3m</t>
  </si>
  <si>
    <t>731054131</t>
  </si>
  <si>
    <t>Pol17</t>
  </si>
  <si>
    <t>Napojenie kanalizácie na existujúcu areálovú kanalizáciu</t>
  </si>
  <si>
    <t>sub</t>
  </si>
  <si>
    <t>1460348459</t>
  </si>
  <si>
    <t>Pol2</t>
  </si>
  <si>
    <t>Výkop jamy a ryhy v obmedzenom priestore horn. tr.3</t>
  </si>
  <si>
    <t>-320211109</t>
  </si>
  <si>
    <t>Pol3</t>
  </si>
  <si>
    <t>Zvislé premiestnenie výkopku z horniny I až IV, nosením za každé 3 m výšky</t>
  </si>
  <si>
    <t>855614716</t>
  </si>
  <si>
    <t>Pol4</t>
  </si>
  <si>
    <t>Vodorovné premiestnenie výkopku tr.1-4 do 5000 m</t>
  </si>
  <si>
    <t>365644212</t>
  </si>
  <si>
    <t>Pol5</t>
  </si>
  <si>
    <t>364964858</t>
  </si>
  <si>
    <t>Pol6</t>
  </si>
  <si>
    <t>Poplatok za skládku</t>
  </si>
  <si>
    <t>78411692</t>
  </si>
  <si>
    <t>Pol7</t>
  </si>
  <si>
    <t>1437946088</t>
  </si>
  <si>
    <t>Pol8</t>
  </si>
  <si>
    <t>Obsyp potrubia sypaninou z vhodných hornín 1 až 4 bez prehodenia sypaniny</t>
  </si>
  <si>
    <t>1406276318</t>
  </si>
  <si>
    <t>Pol9</t>
  </si>
  <si>
    <t>Štrkopiesok 0-4 b</t>
  </si>
  <si>
    <t>1629093826</t>
  </si>
  <si>
    <t>D3</t>
  </si>
  <si>
    <t>Pol26</t>
  </si>
  <si>
    <t>Montáž izolácie tepelnej potrubia D do 76 mm</t>
  </si>
  <si>
    <t>-135702291</t>
  </si>
  <si>
    <t>Pol27</t>
  </si>
  <si>
    <t>Izolácia - trubica 22/13mm</t>
  </si>
  <si>
    <t>-629904594</t>
  </si>
  <si>
    <t>Pol28</t>
  </si>
  <si>
    <t>Izolácia - trubica 28/13mm</t>
  </si>
  <si>
    <t>836593622</t>
  </si>
  <si>
    <t>Pol29</t>
  </si>
  <si>
    <t>Izolácia - trubica 35/13mm</t>
  </si>
  <si>
    <t>-1875465377</t>
  </si>
  <si>
    <t>Pol30</t>
  </si>
  <si>
    <t>Izolácia - trubica 48/13mm</t>
  </si>
  <si>
    <t>-1568372347</t>
  </si>
  <si>
    <t>Pol31</t>
  </si>
  <si>
    <t>Izolácia - trubica 54/13mm</t>
  </si>
  <si>
    <t>-1741553148</t>
  </si>
  <si>
    <t>Pol32</t>
  </si>
  <si>
    <t>Izolácia - trubica 22/20mm</t>
  </si>
  <si>
    <t>557050064</t>
  </si>
  <si>
    <t>Pol33</t>
  </si>
  <si>
    <t>Izolácia - trubica 28/30mm</t>
  </si>
  <si>
    <t>2080868308</t>
  </si>
  <si>
    <t>Pol34</t>
  </si>
  <si>
    <t>Izolácia - trubica 35/30mm</t>
  </si>
  <si>
    <t>-2062199953</t>
  </si>
  <si>
    <t>Pol35</t>
  </si>
  <si>
    <t>Izolácia - trubica 42/30mm</t>
  </si>
  <si>
    <t>-995211583</t>
  </si>
  <si>
    <t>Pol36</t>
  </si>
  <si>
    <t>Izolácia - trubica 54/30mm</t>
  </si>
  <si>
    <t>-2029065782</t>
  </si>
  <si>
    <t>D4</t>
  </si>
  <si>
    <t>Zdravotech. vnútorná kanalizácia</t>
  </si>
  <si>
    <t>Pol37</t>
  </si>
  <si>
    <t>Potrubie z rúr PVC DN110 ležaté v zemi</t>
  </si>
  <si>
    <t>-907702411</t>
  </si>
  <si>
    <t>Pol38</t>
  </si>
  <si>
    <t>Potrubie z rúr PVC DN125 ležaté v zemi</t>
  </si>
  <si>
    <t>-52425636</t>
  </si>
  <si>
    <t>Pol39</t>
  </si>
  <si>
    <t>Potrubie z rúr PVC DN150 ležaté v zemi</t>
  </si>
  <si>
    <t>-800523144</t>
  </si>
  <si>
    <t>Pol40</t>
  </si>
  <si>
    <t>Potrubie z rúr PVC DN200 ležaté v zemi</t>
  </si>
  <si>
    <t>1259539169</t>
  </si>
  <si>
    <t>Pol41</t>
  </si>
  <si>
    <t xml:space="preserve">Odhlučnený systém  DN50 odpadný</t>
  </si>
  <si>
    <t>2091206309</t>
  </si>
  <si>
    <t>Pol42</t>
  </si>
  <si>
    <t xml:space="preserve">Odhlučnený systém  DN70 odpadný</t>
  </si>
  <si>
    <t>861191224</t>
  </si>
  <si>
    <t>Pol43</t>
  </si>
  <si>
    <t xml:space="preserve">Odhlučnený systém  DN100 odpadný</t>
  </si>
  <si>
    <t>542208150</t>
  </si>
  <si>
    <t>Pol44</t>
  </si>
  <si>
    <t xml:space="preserve">Zvarované potrubie PEHD  DN100</t>
  </si>
  <si>
    <t>619917895</t>
  </si>
  <si>
    <t>Pol45</t>
  </si>
  <si>
    <t xml:space="preserve">Zvarované potrubie PEHD  DN125</t>
  </si>
  <si>
    <t>946405410</t>
  </si>
  <si>
    <t>Pol46</t>
  </si>
  <si>
    <t>Dodávka + Montáž požiarnej upchávky do DN110</t>
  </si>
  <si>
    <t>1550675342</t>
  </si>
  <si>
    <t>Pol47</t>
  </si>
  <si>
    <t>Izolácia dažďovej kanalizácie voči orosovaniu hr. 9mm</t>
  </si>
  <si>
    <t>382245263</t>
  </si>
  <si>
    <t>Pol49</t>
  </si>
  <si>
    <t>Zriadenie prípojky na potrubí vyvedenie a upevnenie odpadových výpustiek D 40x1, 8</t>
  </si>
  <si>
    <t>199452102</t>
  </si>
  <si>
    <t>Pol50</t>
  </si>
  <si>
    <t>Zriadenie prípojky na potrubí vyvedenie a upevnenie odpadových výpustiek D 50x1, 8</t>
  </si>
  <si>
    <t>1229829402</t>
  </si>
  <si>
    <t>Pol51</t>
  </si>
  <si>
    <t>Zriadenie prípojky na potrubí vyvedenie a upevnenie odpadových výpustiek D 110x2, 3</t>
  </si>
  <si>
    <t>1060537473</t>
  </si>
  <si>
    <t>Pol52</t>
  </si>
  <si>
    <t>Montáž zápachovej uzávierky pre zariaďovacie predmety, umývadlová do D 40</t>
  </si>
  <si>
    <t>-967055296</t>
  </si>
  <si>
    <t>Pol53</t>
  </si>
  <si>
    <t>Uzávierka zápachová sifón umývadlový, biely DN40</t>
  </si>
  <si>
    <t>-1179376883</t>
  </si>
  <si>
    <t>Pol56</t>
  </si>
  <si>
    <t>Ventilačná hlavica z HT DN70</t>
  </si>
  <si>
    <t>393725931</t>
  </si>
  <si>
    <t>Pol57</t>
  </si>
  <si>
    <t>Ventilačná hlavica z HT DN100</t>
  </si>
  <si>
    <t>-1528830744</t>
  </si>
  <si>
    <t>Pol58</t>
  </si>
  <si>
    <t>Privzdušňovací ventil DN70</t>
  </si>
  <si>
    <t>1063971462</t>
  </si>
  <si>
    <t>Pol59</t>
  </si>
  <si>
    <t>Čistiaca tvarovka DN70</t>
  </si>
  <si>
    <t>148191488</t>
  </si>
  <si>
    <t>Pol60</t>
  </si>
  <si>
    <t>Čistiaca tvarovka DN100</t>
  </si>
  <si>
    <t>-1867689011</t>
  </si>
  <si>
    <t>Pol61</t>
  </si>
  <si>
    <t>Čistiaca tvarovka DN125</t>
  </si>
  <si>
    <t>-88835729</t>
  </si>
  <si>
    <t>Pol62</t>
  </si>
  <si>
    <t>Kanalizačná zátka DN40</t>
  </si>
  <si>
    <t>780826148</t>
  </si>
  <si>
    <t>Pol63</t>
  </si>
  <si>
    <t>Kanalizačná zátka DN50</t>
  </si>
  <si>
    <t>2145611644</t>
  </si>
  <si>
    <t>Pol64</t>
  </si>
  <si>
    <t>Tesniaca manžeta s bitumenovým límcom DN100</t>
  </si>
  <si>
    <t>1170686249</t>
  </si>
  <si>
    <t>Pol65</t>
  </si>
  <si>
    <t>Tesniaca manžeta s bitumenovým límcom DN125</t>
  </si>
  <si>
    <t>1521339102</t>
  </si>
  <si>
    <t>Pol66</t>
  </si>
  <si>
    <t>Tesniaca manžeta s bitumenovým límcom DN150</t>
  </si>
  <si>
    <t>-290095609</t>
  </si>
  <si>
    <t>Pol67</t>
  </si>
  <si>
    <t>Strešný vpust horizontálny DN100 s tepelne izolovaným odtokom</t>
  </si>
  <si>
    <t>-1489699377</t>
  </si>
  <si>
    <t>Pol69</t>
  </si>
  <si>
    <t>Ostatné - skúška tesnosti kanalizácie v objektoch vodou do DN 150</t>
  </si>
  <si>
    <t>1517136298</t>
  </si>
  <si>
    <t>Pol70</t>
  </si>
  <si>
    <t>Ostatné - skúška tesnosti kanalizácie v objektoch vodou DN 200</t>
  </si>
  <si>
    <t>1036443437</t>
  </si>
  <si>
    <t>Pol71</t>
  </si>
  <si>
    <t>Presun hmôt pre vnútornú kanalizáciu v objektoch výšky nad 6 do 12 m</t>
  </si>
  <si>
    <t>-1926867497</t>
  </si>
  <si>
    <t>D5</t>
  </si>
  <si>
    <t>Pol100</t>
  </si>
  <si>
    <t>Presun hmôt pre vnútorný vodovod v objektoch výšky nad 6 do 12 m</t>
  </si>
  <si>
    <t>-1048741879</t>
  </si>
  <si>
    <t>Pol74</t>
  </si>
  <si>
    <t>Potrubie plasthliníkové D 20x2 mm v tyčiach</t>
  </si>
  <si>
    <t>-1108242187</t>
  </si>
  <si>
    <t>Pol75</t>
  </si>
  <si>
    <t>Potrubie plasthliníkové D 26x3 mm v tyčiach</t>
  </si>
  <si>
    <t>38900457</t>
  </si>
  <si>
    <t>Pol76</t>
  </si>
  <si>
    <t>Potrubie plasthliníkové D 32x3 mm v tyčiach</t>
  </si>
  <si>
    <t>1574416143</t>
  </si>
  <si>
    <t>Pol77</t>
  </si>
  <si>
    <t>Potrubie plasthliníkové D 40x3,5 mm v tyčiach</t>
  </si>
  <si>
    <t>-730839451</t>
  </si>
  <si>
    <t>Pol78</t>
  </si>
  <si>
    <t>Potrubie plasthliníkové D 50x4 mm v tyčiach</t>
  </si>
  <si>
    <t>-303516302</t>
  </si>
  <si>
    <t>Pol82</t>
  </si>
  <si>
    <t>Vyvedenie a upevnenie výpustky DN 15</t>
  </si>
  <si>
    <t>-677762254</t>
  </si>
  <si>
    <t>Pol84</t>
  </si>
  <si>
    <t>Montáž ventilu výtok., plavák.,vypúšť.,odvodňov.,kohút.plniaceho,vypúšťacieho PN 0.6, ventilov G 1/2"DN 15</t>
  </si>
  <si>
    <t>-1588574645</t>
  </si>
  <si>
    <t>Pol85</t>
  </si>
  <si>
    <t>Regulačný ventil DN15 na teplú vodu</t>
  </si>
  <si>
    <t>-435514824</t>
  </si>
  <si>
    <t>Pol86</t>
  </si>
  <si>
    <t>Ventil mosadzny priamy K-83 T 1/2"</t>
  </si>
  <si>
    <t>164605618</t>
  </si>
  <si>
    <t>Pol87</t>
  </si>
  <si>
    <t>Uzatvárací ventil s odvodnením 1/2"DN 15 K-125T</t>
  </si>
  <si>
    <t>-2119687142</t>
  </si>
  <si>
    <t>Pol88</t>
  </si>
  <si>
    <t>Montáž ventilu výtok., plavák.,vypúšť.,odvodňov.,kohút.plniaceho,vypúšťacieho PN 0.6, ventilov G 3/4"DN 20</t>
  </si>
  <si>
    <t>-1093815405</t>
  </si>
  <si>
    <t>Pol89</t>
  </si>
  <si>
    <t>Regulačný ventil DN20 na teplú vodu</t>
  </si>
  <si>
    <t>2047269977</t>
  </si>
  <si>
    <t>Pol90</t>
  </si>
  <si>
    <t>Uzatvárací ventil s odvodnením 3/4"DN 20 K-125T</t>
  </si>
  <si>
    <t>93578326</t>
  </si>
  <si>
    <t>Pol91</t>
  </si>
  <si>
    <t>Montáž ventilu výtok., plavák.,vypúšť.,odvodňov.,kohút.plniaceho,vypúšťacieho PN 0.6, ventilov G 5/4"</t>
  </si>
  <si>
    <t>-867411946</t>
  </si>
  <si>
    <t>Pol92</t>
  </si>
  <si>
    <t>Uzatvárací ventil s odvodnením 5/4" K-125T</t>
  </si>
  <si>
    <t>1627768229</t>
  </si>
  <si>
    <t>Pol93</t>
  </si>
  <si>
    <t xml:space="preserve">Montáž ventilu výtok., plavák.,vypúšť.,odvodňov.,kohút.plniaceho,vypúšťacieho PN 0.6, ventilov G  (6/4")</t>
  </si>
  <si>
    <t>-221918437</t>
  </si>
  <si>
    <t>Pol94</t>
  </si>
  <si>
    <t>Uzatvárací ventil 6/4" K-83T</t>
  </si>
  <si>
    <t>2000199064</t>
  </si>
  <si>
    <t>Pol96</t>
  </si>
  <si>
    <t>Nástenka 16x1/2"</t>
  </si>
  <si>
    <t>1596245389</t>
  </si>
  <si>
    <t>Pol98</t>
  </si>
  <si>
    <t>Tlaková skúška vodovodného potrubia závitového do DN 50</t>
  </si>
  <si>
    <t>-1822267519</t>
  </si>
  <si>
    <t>Pol99</t>
  </si>
  <si>
    <t>Prepláchnutie a dezinfekcia vodovodného potrubia do DN 80</t>
  </si>
  <si>
    <t>770972852</t>
  </si>
  <si>
    <t>D6</t>
  </si>
  <si>
    <t>Zdravotechnika - zariaď. predmety</t>
  </si>
  <si>
    <t>Pol101</t>
  </si>
  <si>
    <t>Montáž predstenového systému záchodov do sadrokartónovej konštrukcie (napr.GEBERIT, AlcaPlast)</t>
  </si>
  <si>
    <t>súb</t>
  </si>
  <si>
    <t>1167593043</t>
  </si>
  <si>
    <t>Pol102</t>
  </si>
  <si>
    <t>Predstenový systém pre bezbariérové WC s variabilnou výškou</t>
  </si>
  <si>
    <t>189425051</t>
  </si>
  <si>
    <t>Pol103</t>
  </si>
  <si>
    <t>Predstenový systém pre WC s variabilnou výškou</t>
  </si>
  <si>
    <t>1483646540</t>
  </si>
  <si>
    <t>Pol104</t>
  </si>
  <si>
    <t>Montáž záchodovej misy zavesenej s rovným odpadom</t>
  </si>
  <si>
    <t>1049371076</t>
  </si>
  <si>
    <t>Pol105</t>
  </si>
  <si>
    <t>Závesná WC misa s hlbokým splachovaním pre imobilných</t>
  </si>
  <si>
    <t>-598979421</t>
  </si>
  <si>
    <t>Pol106</t>
  </si>
  <si>
    <t>Závesná WC misa s hlbokým splachovaním</t>
  </si>
  <si>
    <t>624782705</t>
  </si>
  <si>
    <t>Pol107</t>
  </si>
  <si>
    <t>Montáž doplnkov zariadení kúpeľní a záchodov, toaletná doska</t>
  </si>
  <si>
    <t>-2069586962</t>
  </si>
  <si>
    <t>Pol108</t>
  </si>
  <si>
    <t>Doska keramická toaletná biela</t>
  </si>
  <si>
    <t>699319911</t>
  </si>
  <si>
    <t>554330000250.S</t>
  </si>
  <si>
    <t>Záchodové sedadlo plastové s poklopom s automatickým pozvoľným sklápaním - bezbariérové</t>
  </si>
  <si>
    <t>462336468</t>
  </si>
  <si>
    <t>725291111.S</t>
  </si>
  <si>
    <t>Montaž doplnkov zariadení kúpeľní a záchodov, zrkadlá</t>
  </si>
  <si>
    <t>1611478715</t>
  </si>
  <si>
    <t>6346500002100.S</t>
  </si>
  <si>
    <t>Zrkadlo 600x800mm, sklon 8°</t>
  </si>
  <si>
    <t>-440960767</t>
  </si>
  <si>
    <t>Pol109</t>
  </si>
  <si>
    <t>Montáž tlačidla WC splachovača</t>
  </si>
  <si>
    <t>-1124127164</t>
  </si>
  <si>
    <t>Pol110</t>
  </si>
  <si>
    <t>Tlačidlo WC splachovača</t>
  </si>
  <si>
    <t>-230199067</t>
  </si>
  <si>
    <t>Pol111</t>
  </si>
  <si>
    <t>UMÝVADLO pre imobilných š. 600mm</t>
  </si>
  <si>
    <t>-999297567</t>
  </si>
  <si>
    <t>Pol112</t>
  </si>
  <si>
    <t>UMÝVADLO š. 600mm</t>
  </si>
  <si>
    <t>1321836684</t>
  </si>
  <si>
    <t>Pol113</t>
  </si>
  <si>
    <t>Montáž umývadla do priečky</t>
  </si>
  <si>
    <t>2011349585</t>
  </si>
  <si>
    <t>Pol114</t>
  </si>
  <si>
    <t>Montáž kuchynských drezov jednoduchých, ostatných typov okrúhlych , bez výtokových armatúr</t>
  </si>
  <si>
    <t>694951726</t>
  </si>
  <si>
    <t>Pol115</t>
  </si>
  <si>
    <t>Kuchynský drez nerezový kruhový na zapustenie do dosky, priemer 510 mm, hĺbka 170 mm, sifón,</t>
  </si>
  <si>
    <t>1867312557</t>
  </si>
  <si>
    <t>Pol116</t>
  </si>
  <si>
    <t>Montáž pisoáru do muriva</t>
  </si>
  <si>
    <t>-1438577604</t>
  </si>
  <si>
    <t>Pol117</t>
  </si>
  <si>
    <t>Pisoár, rozmer 305x340x535 mm, vrátane sifónu, keramika</t>
  </si>
  <si>
    <t>-240843838</t>
  </si>
  <si>
    <t>Pol122</t>
  </si>
  <si>
    <t>Montáž batérií umývadlových stojankových pákových alebo klasických</t>
  </si>
  <si>
    <t>-1983943964</t>
  </si>
  <si>
    <t>Pol123</t>
  </si>
  <si>
    <t>Stojanková umývadlová batéria</t>
  </si>
  <si>
    <t>-655873159</t>
  </si>
  <si>
    <t>Pol125</t>
  </si>
  <si>
    <t>Montáž batérie drezovej stojankovej, pákovej alebo klasickej s mechanickým ovládaním</t>
  </si>
  <si>
    <t>1881865512</t>
  </si>
  <si>
    <t>Pol126</t>
  </si>
  <si>
    <t>Batéria drezová stojanková páková s otočným výtokovým ramienkom, rozmer 247x151 mm, chróm,</t>
  </si>
  <si>
    <t>-78637035</t>
  </si>
  <si>
    <t>551450003950.S</t>
  </si>
  <si>
    <t xml:space="preserve">Batéria umývadlová  stojanková páková pre telesne postihnutých</t>
  </si>
  <si>
    <t>-1416104716</t>
  </si>
  <si>
    <t>725869300.S</t>
  </si>
  <si>
    <t>Montáž zápachovej uzávierky pre zariaďovacie predmety, umývadlovej do D 32 mm</t>
  </si>
  <si>
    <t>2005416164</t>
  </si>
  <si>
    <t>551620008500.S</t>
  </si>
  <si>
    <t>Zápachová uzávierka - sifón úsporný pre invalidov</t>
  </si>
  <si>
    <t>1954987740</t>
  </si>
  <si>
    <t>551620006400.S</t>
  </si>
  <si>
    <t>Zápachová uzávierka - sifón pre umývadlá DN 40</t>
  </si>
  <si>
    <t>526824172</t>
  </si>
  <si>
    <t>Pol129</t>
  </si>
  <si>
    <t>Montáž ventilu rohového s pripojovacou rúrkou G 1/2</t>
  </si>
  <si>
    <t>-161389020</t>
  </si>
  <si>
    <t>Pol130</t>
  </si>
  <si>
    <t>Ventil pre hygienické a zdravotnické zariadenia rohový mosadzný T 65 1/2" s rúrkou a ružicou</t>
  </si>
  <si>
    <t>1856698073</t>
  </si>
  <si>
    <t>Pol131</t>
  </si>
  <si>
    <t>Montáž dvierok kovových lakovaných</t>
  </si>
  <si>
    <t>677169374</t>
  </si>
  <si>
    <t>Pol132</t>
  </si>
  <si>
    <t>Dvierka krycie 30x30 cm komaxit biely</t>
  </si>
  <si>
    <t>-499225029</t>
  </si>
  <si>
    <t>Pol133</t>
  </si>
  <si>
    <t>Presun hmôt pre zariaďovacie predmety v objektoch výšky nad 6 do 12 m</t>
  </si>
  <si>
    <t>291816653</t>
  </si>
  <si>
    <t>D9</t>
  </si>
  <si>
    <t>Montáž prev.,mer. a regul.zariadení</t>
  </si>
  <si>
    <t>Pol135</t>
  </si>
  <si>
    <t>Zavesy,konzoly, objimky,pevne body</t>
  </si>
  <si>
    <t>1474586672</t>
  </si>
  <si>
    <t>D10</t>
  </si>
  <si>
    <t>000700011.S</t>
  </si>
  <si>
    <t xml:space="preserve">Ostatné náklady stavby - náklady vzniknuté z titulu tzv. „vyššia moc“ </t>
  </si>
  <si>
    <t>-38868449</t>
  </si>
  <si>
    <t>3 - Ústredné kúrenie</t>
  </si>
  <si>
    <t>D1 - UK - kotolňa</t>
  </si>
  <si>
    <t xml:space="preserve">D2 - Uvedenie do prevádzky (Viessmann) </t>
  </si>
  <si>
    <t>D3 - Rozvody po rozdeľovače</t>
  </si>
  <si>
    <t>D4 - Podlahové vykurovanie</t>
  </si>
  <si>
    <t>UK - kotolňa</t>
  </si>
  <si>
    <t>Pol173</t>
  </si>
  <si>
    <t xml:space="preserve">Tepelné  čerpadlo Energycal AW PRO AT</t>
  </si>
  <si>
    <t>Pol182</t>
  </si>
  <si>
    <t>Výmenník Viessmann Vitotrans 100</t>
  </si>
  <si>
    <t>Pol183</t>
  </si>
  <si>
    <t>antivibračné bloky AW PRO AT 50-90.2</t>
  </si>
  <si>
    <t>Pol184</t>
  </si>
  <si>
    <t>externý displej AW PRO</t>
  </si>
  <si>
    <t>Pol185</t>
  </si>
  <si>
    <t>MAGNA3 50-120 F 280 1x230V PN6/10</t>
  </si>
  <si>
    <t>Pol186</t>
  </si>
  <si>
    <t>Solárna expanzná nádoba</t>
  </si>
  <si>
    <t>Pol187</t>
  </si>
  <si>
    <t>Malý rozdeľovač</t>
  </si>
  <si>
    <t>Pol188</t>
  </si>
  <si>
    <t>teplonosné médium Tyfocor GE (200litrov)</t>
  </si>
  <si>
    <t>Pol189</t>
  </si>
  <si>
    <t>MAGNA3 50-100 F 280 1x230V PN6/10</t>
  </si>
  <si>
    <t>Pol190</t>
  </si>
  <si>
    <t>membránová exp. nádoba H140 biela</t>
  </si>
  <si>
    <t>Pol191</t>
  </si>
  <si>
    <t>Ventil s klobúčikom R 1</t>
  </si>
  <si>
    <t>Pol192</t>
  </si>
  <si>
    <t>Odkaľovač horizontálny DN65 privariteľný</t>
  </si>
  <si>
    <t>Pol193</t>
  </si>
  <si>
    <t>ZÁSOBNIK TÚV VITOCELL 100-E OBJEM 950L</t>
  </si>
  <si>
    <t>Pol194</t>
  </si>
  <si>
    <t xml:space="preserve">Čerpadlová skupina  RMS so zmieš. M32 DN50 Magna3 50-80 F</t>
  </si>
  <si>
    <t>Pol195</t>
  </si>
  <si>
    <t>Servomotor, Typ SR 10, 230V/50Hz</t>
  </si>
  <si>
    <t>Pol196</t>
  </si>
  <si>
    <t>VIESSMANN Vitotronic 200-H, typ HK1B</t>
  </si>
  <si>
    <t>Pol197</t>
  </si>
  <si>
    <t>Príložný snímač teploty (NTC 10 kOhm)</t>
  </si>
  <si>
    <t>Pol198</t>
  </si>
  <si>
    <t>hydraulická výhybka Q100 do 8m³/h</t>
  </si>
  <si>
    <t>Pol199</t>
  </si>
  <si>
    <t>násten. konzola hydr. výhybky "Q100"</t>
  </si>
  <si>
    <t>Pol200</t>
  </si>
  <si>
    <t>Vitotron 100, VLN3 24kW</t>
  </si>
  <si>
    <t>Pol201</t>
  </si>
  <si>
    <t xml:space="preserve">Guľový ventil 2‘‘  páka</t>
  </si>
  <si>
    <t>Pol202</t>
  </si>
  <si>
    <t>Filter + uzatvarací ventil</t>
  </si>
  <si>
    <t>Pol203</t>
  </si>
  <si>
    <t>Sada hydraulickeho pripojenia TČ-zasobnik</t>
  </si>
  <si>
    <t>Pol204</t>
  </si>
  <si>
    <t>Nastenna konzola + antivybr konzoly</t>
  </si>
  <si>
    <t>kpl</t>
  </si>
  <si>
    <t>Pol205</t>
  </si>
  <si>
    <t>Vaňa kondenzátu</t>
  </si>
  <si>
    <t>Pol206</t>
  </si>
  <si>
    <t>Elektrické vyhrievanie Vaňa kondenzátu</t>
  </si>
  <si>
    <t>Pol207</t>
  </si>
  <si>
    <t>Držiak expanznej nádoby</t>
  </si>
  <si>
    <t>Pol208</t>
  </si>
  <si>
    <t>Sada pre pripojenie havaríjneho termostatu</t>
  </si>
  <si>
    <t>Pol209</t>
  </si>
  <si>
    <t>Guľový ventil DN32</t>
  </si>
  <si>
    <t>Pol210</t>
  </si>
  <si>
    <t>Vypušťací ventil DN15</t>
  </si>
  <si>
    <t>Pol211</t>
  </si>
  <si>
    <t>Teplomer 0-120°C + jímka</t>
  </si>
  <si>
    <t>Pol212</t>
  </si>
  <si>
    <t>Filter mosadzný závitový DN50</t>
  </si>
  <si>
    <t>Pol213</t>
  </si>
  <si>
    <t>Filter mosadzný závitový DN32</t>
  </si>
  <si>
    <t>Pol214</t>
  </si>
  <si>
    <t>Automatický odvzdušňovací ventil 1/2"</t>
  </si>
  <si>
    <t>Pol215</t>
  </si>
  <si>
    <t>Spätná klapka mosadzná závitoá DN50</t>
  </si>
  <si>
    <t>Pol251</t>
  </si>
  <si>
    <t>Úpravovňa vody Aquaset 500-N</t>
  </si>
  <si>
    <t>1202590942</t>
  </si>
  <si>
    <t>Pol252</t>
  </si>
  <si>
    <t>UDP kotla Vitodens 100-W, rozširovacej sady pre 1 vykur. okruh, Vitotronic 200-H</t>
  </si>
  <si>
    <t>681253231</t>
  </si>
  <si>
    <t>Pol253</t>
  </si>
  <si>
    <t>Vitotron 100, VLN3 24 kW</t>
  </si>
  <si>
    <t>2058731873</t>
  </si>
  <si>
    <t>Pol216</t>
  </si>
  <si>
    <t>Podružný a kotviaci materiál</t>
  </si>
  <si>
    <t>Pol217</t>
  </si>
  <si>
    <t>Presun hmôt</t>
  </si>
  <si>
    <t>D2</t>
  </si>
  <si>
    <t xml:space="preserve">Uvedenie do prevádzky (Viessmann) </t>
  </si>
  <si>
    <t>Pol218</t>
  </si>
  <si>
    <t>UDP Energycal AW PRO dvojstupňové</t>
  </si>
  <si>
    <t>Pol219</t>
  </si>
  <si>
    <t>UDP Aquaset cena zodpovedá 1,7 hod. práce technika</t>
  </si>
  <si>
    <t>Pol220</t>
  </si>
  <si>
    <t>Obhliadka pred UDP</t>
  </si>
  <si>
    <t>Pol221</t>
  </si>
  <si>
    <t>Náklady navyše (výjazdy Viessmann)</t>
  </si>
  <si>
    <t>Rozvody po rozdeľovače</t>
  </si>
  <si>
    <t>Pol222</t>
  </si>
  <si>
    <t>Rúra lisovacia oceľová Prestabo 32x1,5 mm</t>
  </si>
  <si>
    <t>Pol223</t>
  </si>
  <si>
    <t>Rúra lisovacia oceľová Prestabo 42x1,5mm</t>
  </si>
  <si>
    <t>Pol224</t>
  </si>
  <si>
    <t>Rúra lisovacia oceľová Prestabo 54x1,5mm</t>
  </si>
  <si>
    <t>Pol225</t>
  </si>
  <si>
    <t>Tubolit DG 35x30mm</t>
  </si>
  <si>
    <t>Pol226</t>
  </si>
  <si>
    <t>Tubolit DG 48x30mm</t>
  </si>
  <si>
    <t>Pol227</t>
  </si>
  <si>
    <t>Tubolit DG 60x30mm</t>
  </si>
  <si>
    <t>Pol228</t>
  </si>
  <si>
    <t>Príslušenstvo k izoláciam</t>
  </si>
  <si>
    <t>Pol229</t>
  </si>
  <si>
    <t>Príslušenstvo oceľovým rúram (spojky, kolená, T-kusy)</t>
  </si>
  <si>
    <t>Pol230</t>
  </si>
  <si>
    <t>Podlahové vykurovanie</t>
  </si>
  <si>
    <t>Pol231</t>
  </si>
  <si>
    <t>Rúrka PexAl RAUTHERM S 17x2,0</t>
  </si>
  <si>
    <t>Pol232</t>
  </si>
  <si>
    <t>Systémová doska hrúbka 30mm + 20mm výstupky</t>
  </si>
  <si>
    <t>Pol233</t>
  </si>
  <si>
    <t>Rozdeľovač HKV - D 6 SX</t>
  </si>
  <si>
    <t>Pol234</t>
  </si>
  <si>
    <t>Rozdeľovač HKV - D 7 SX</t>
  </si>
  <si>
    <t>Pol235</t>
  </si>
  <si>
    <t>Rozdeľovač HKV - D 8 SX</t>
  </si>
  <si>
    <t>Pol236</t>
  </si>
  <si>
    <t>Rozdeľovač HKV - D 9 SX</t>
  </si>
  <si>
    <t>Pol237</t>
  </si>
  <si>
    <t>Rozdeľovač HKV - D 10 SX</t>
  </si>
  <si>
    <t>Pol238</t>
  </si>
  <si>
    <t>Rozdeľovač HKV - D 12 SX</t>
  </si>
  <si>
    <t>Pol239</t>
  </si>
  <si>
    <t xml:space="preserve">Skrinka rozdeľovača REHAU  AP 130/1353</t>
  </si>
  <si>
    <t>Pol240</t>
  </si>
  <si>
    <t>Čerpadlova skupina do rozdeľovača napr. WATTS HKM25</t>
  </si>
  <si>
    <t>Pol241</t>
  </si>
  <si>
    <t>Termostat on/off pre rozdeľovač Honeywell</t>
  </si>
  <si>
    <t>Pol242</t>
  </si>
  <si>
    <t>Pripoj. skr. spoj 17x2,0</t>
  </si>
  <si>
    <t>Pol243</t>
  </si>
  <si>
    <t>Vodiaci oblúk</t>
  </si>
  <si>
    <t>Pol244</t>
  </si>
  <si>
    <t>Profilovaná okrajová izolačná páska</t>
  </si>
  <si>
    <t>Pol245</t>
  </si>
  <si>
    <t>Príslušenstvo a podružný materiál</t>
  </si>
  <si>
    <t>Pol246</t>
  </si>
  <si>
    <t>Pol247</t>
  </si>
  <si>
    <t>Tlaková skúška potrubia vykurovania</t>
  </si>
  <si>
    <t>Pol248</t>
  </si>
  <si>
    <t>Vykurovacia skúška potrubia vykurovania</t>
  </si>
  <si>
    <t>Pol249</t>
  </si>
  <si>
    <t>preplach systému</t>
  </si>
  <si>
    <t>Pol250</t>
  </si>
  <si>
    <t>spúšťanie systému, zaškolenie</t>
  </si>
  <si>
    <t>4 - Vzduchotechnika</t>
  </si>
  <si>
    <t>D1 - Zar. č. 1 - Vetranie miestností masérní č. 01 a 02 na 4.NP</t>
  </si>
  <si>
    <t xml:space="preserve">D2 - Zar. č. 2 –  Odvetranie miestnosti laboratórií na 1.NP a 4.NP</t>
  </si>
  <si>
    <t>D3 - Zar. č. 3 - Vetranie existujúcich hygienických priestorov na 1. až 4.NP</t>
  </si>
  <si>
    <t>D4 - Zar. č. 4 - Vetranie hygienických priestorov na 3.NP</t>
  </si>
  <si>
    <t>D5 - Zar. č. 5 - Vetranie miestností učebne, kabinety a VR na 1. až 4.NP</t>
  </si>
  <si>
    <t>Zar. č. 1 - Vetranie miestností masérní č. 01 a 02 na 4.NP</t>
  </si>
  <si>
    <t>Pol10</t>
  </si>
  <si>
    <t>Rekuperačná vetracia jednotka</t>
  </si>
  <si>
    <t>Výrobca: Elektrodesign Typ: DC DV 1200 DI F7/M5 DVAV AP IP55</t>
  </si>
  <si>
    <t>Q P/O =1000/1000 m3/h</t>
  </si>
  <si>
    <t xml:space="preserve">El. pripojenie (ventilátory+elektrický ohrev): 230 V / 4,52 kW / 20 A </t>
  </si>
  <si>
    <t>m=275 kg</t>
  </si>
  <si>
    <t>Príslušenstvo:</t>
  </si>
  <si>
    <t>* MaR Systém DigiReg EVO18 v IP 55 (možnosť pripojenia cez ModBus RTU 485)</t>
  </si>
  <si>
    <t>* regulačné klapky</t>
  </si>
  <si>
    <t>Doprava na stavbu</t>
  </si>
  <si>
    <t>Spustenie a oživenie jednotky, nastavenie prevádzkových režimov</t>
  </si>
  <si>
    <t>Pol18</t>
  </si>
  <si>
    <t>* SF-P 300 sifón s podtlakovým uzáverom</t>
  </si>
  <si>
    <t>Pol48</t>
  </si>
  <si>
    <t xml:space="preserve">* exteriérová krycia strieška: ROOFPACK-A-DUO-DV-H 1200  ver.2018 zostava</t>
  </si>
  <si>
    <t>Pol54</t>
  </si>
  <si>
    <t>* rýchloupínacia spona VBM 315 ED</t>
  </si>
  <si>
    <t>Pol73</t>
  </si>
  <si>
    <t>Systémové kotvenie VZT potrubia v interiéri, horizontálne i vertikálne (napr. Hilti)</t>
  </si>
  <si>
    <t>Pol79</t>
  </si>
  <si>
    <t>Oceľová konštrukcia pod jednotku na nožíčkách (návrh časť Statika)</t>
  </si>
  <si>
    <t>Pol80</t>
  </si>
  <si>
    <t>Tlmič hluku do kruhového potrubia, Elektrodesign MAA-315-900/ dl. 900 mm</t>
  </si>
  <si>
    <t>Pol81</t>
  </si>
  <si>
    <t>Prívodná hranatá výustka do kruhového potrubia, IMOS, NOVA-C-1-325x125-R1</t>
  </si>
  <si>
    <t>Pol95</t>
  </si>
  <si>
    <t>Odvodná hranatá výustka do kruhového potrubia, IMOS, NOVA-C-1-325x125-R1</t>
  </si>
  <si>
    <t>Pol97</t>
  </si>
  <si>
    <t>Ručná regulačná klapka do kruhového potrubia RRK D160</t>
  </si>
  <si>
    <t>Pol118</t>
  </si>
  <si>
    <t>Ručná regulačná klapka do kruhového potrubia RRK D200</t>
  </si>
  <si>
    <t>Pol119</t>
  </si>
  <si>
    <t>Sacia mriežka exteriérová D315</t>
  </si>
  <si>
    <t>Pol120</t>
  </si>
  <si>
    <t>Výfuková mriežka exteriérová D315</t>
  </si>
  <si>
    <t>Pol121</t>
  </si>
  <si>
    <t>Potrubie VZT kruhové Spiro Do priemeru 160 mm</t>
  </si>
  <si>
    <t>Pol124</t>
  </si>
  <si>
    <t>Potrubie VZT kruhové Spiro Do priemeru 200 mm</t>
  </si>
  <si>
    <t>Pol127</t>
  </si>
  <si>
    <t>Potrubie VZT kruhové Spiro Do priemeru 250 mm</t>
  </si>
  <si>
    <t>Pol128</t>
  </si>
  <si>
    <t>Potrubie VZT kruhové Spiro Do priemeru 315 mm</t>
  </si>
  <si>
    <t>Pol134</t>
  </si>
  <si>
    <t>Izolácia VZT potrubia materiálom K – Flex H Duct o hrúbke s = 15 mm</t>
  </si>
  <si>
    <t>Pol136</t>
  </si>
  <si>
    <t>Izolácia exteriérového VZT potrubia materiálom K – Flex H Duct o hrúbke s = 60 mm</t>
  </si>
  <si>
    <t>Pol137</t>
  </si>
  <si>
    <t>Spojovací a závesný materiál</t>
  </si>
  <si>
    <t>Pol138</t>
  </si>
  <si>
    <t>Tesniaci a kotviaci materiál</t>
  </si>
  <si>
    <t>Pol139</t>
  </si>
  <si>
    <t>Montážny materiál</t>
  </si>
  <si>
    <t xml:space="preserve">Zar. č. 2 –  Odvetranie miestnosti laboratórií na 1.NP a 4.NP</t>
  </si>
  <si>
    <t>Pol140</t>
  </si>
  <si>
    <t>Odvodný ventilátor do kruhového potrubia</t>
  </si>
  <si>
    <t>Výrobca: Systemair Typ: K 250 EC Sileo</t>
  </si>
  <si>
    <t>Qodvod = 700 m3/h</t>
  </si>
  <si>
    <t xml:space="preserve">El. pripojenie : 230 V / 0,115 kW / 0,87 A </t>
  </si>
  <si>
    <t xml:space="preserve">m=4 kg </t>
  </si>
  <si>
    <t>Príslušenstvo: 1 ks určený do exteriéru</t>
  </si>
  <si>
    <t>Pol142</t>
  </si>
  <si>
    <t>* pružná rýchloupínacia spona FK250</t>
  </si>
  <si>
    <t>Pol143</t>
  </si>
  <si>
    <t>Tlmič hluku kruhový, LDC 250-900</t>
  </si>
  <si>
    <t>Pol144</t>
  </si>
  <si>
    <t>Spätná klapka do kruhového potrubia, RSK 250</t>
  </si>
  <si>
    <t>Pol145</t>
  </si>
  <si>
    <t>Výfuková mriežka exteriérová D250</t>
  </si>
  <si>
    <t>Zar. č. 3 - Vetranie existujúcich hygienických priestorov na 1. až 4.NP</t>
  </si>
  <si>
    <t>Pol146</t>
  </si>
  <si>
    <t>Malý odvodný radiálny ventilátor</t>
  </si>
  <si>
    <t>fa Elektrodesign; typ Elektrodesign Silent ECO-U 100 H</t>
  </si>
  <si>
    <t>Odvod vzduchu max = 90 m3 / hod</t>
  </si>
  <si>
    <t>Spotreba energie 230 V / 0,03 kW</t>
  </si>
  <si>
    <t>* vrátane integrovanej tesnej spätnej klapky</t>
  </si>
  <si>
    <t>Pol147</t>
  </si>
  <si>
    <t>* časový dobeh ECO NRS</t>
  </si>
  <si>
    <t>Pol148</t>
  </si>
  <si>
    <t>Dverná mriežka 325x125</t>
  </si>
  <si>
    <t>Pol149</t>
  </si>
  <si>
    <t>Výfuková hlavica kruhová D200</t>
  </si>
  <si>
    <t>Pol150</t>
  </si>
  <si>
    <t>Potrubie VZT kruhové Spiro Do priemeru Ø100 mm</t>
  </si>
  <si>
    <t>Pol151</t>
  </si>
  <si>
    <t>Potrubie VZT kruhové Spiro Do priemeru Ø125 mm</t>
  </si>
  <si>
    <t>Pol152</t>
  </si>
  <si>
    <t>Potrubie VZT kruhové Spiro Do priemeru Ø160 mm</t>
  </si>
  <si>
    <t>Pol153</t>
  </si>
  <si>
    <t>Potrubie VZT kruhové Spiro Do priemeru Ø200 mm</t>
  </si>
  <si>
    <t>Pol154</t>
  </si>
  <si>
    <t>Závesný a kotviaci materiál</t>
  </si>
  <si>
    <t>Pol155</t>
  </si>
  <si>
    <t>Spojovací a tesniaci materiál</t>
  </si>
  <si>
    <t>Zar. č. 4 - Vetranie hygienických priestorov na 3.NP</t>
  </si>
  <si>
    <t>Q P/O = 870/870 m3/h</t>
  </si>
  <si>
    <t>Pol156</t>
  </si>
  <si>
    <t>Tanierový ventil - prívodný TV125</t>
  </si>
  <si>
    <t>Pol157</t>
  </si>
  <si>
    <t>Tanierový ventil - odvodný TV125</t>
  </si>
  <si>
    <t>Pol158</t>
  </si>
  <si>
    <t>Potrubie VZT kruhové Spiro Do priemeru 125 mm</t>
  </si>
  <si>
    <t>Pol159</t>
  </si>
  <si>
    <t>Potrubie VZT flexi, izolované priemer 125 mm</t>
  </si>
  <si>
    <t>Zar. č. 5 - Vetranie miestností učebne, kabinety a VR na 1. až 4.NP</t>
  </si>
  <si>
    <t>Pol160</t>
  </si>
  <si>
    <t>Výrobca: Elektrodesign Typ: DC DV 3000 DI KL F7/M5 DVAV AP IP55</t>
  </si>
  <si>
    <t>Q P/O =3080/3080 m3/h</t>
  </si>
  <si>
    <t xml:space="preserve">El. pripojenie (ventilátory+elektrický ohrev): 400 V / 17,17 kW / 25,2 A </t>
  </si>
  <si>
    <t>m=471 kg</t>
  </si>
  <si>
    <t>Pol161</t>
  </si>
  <si>
    <t>* exteriérová krycia strieška: ROOFPACK-A-DUO-DV-H 3000 ver.2018 zostava</t>
  </si>
  <si>
    <t>Pol162</t>
  </si>
  <si>
    <t>* pružná pripojovacia manžeta IAE DUO DV 3000 ver 2018 (470x620 mm)</t>
  </si>
  <si>
    <t>Pol163</t>
  </si>
  <si>
    <t>Tlmič hluku 800x630/ dl. 1000 mm</t>
  </si>
  <si>
    <t>Pol164</t>
  </si>
  <si>
    <t>Sacia mriežka exteriérová 710x450 (3080 m3/h)</t>
  </si>
  <si>
    <t>Pol165</t>
  </si>
  <si>
    <t>Výfuková mriežka exteriérová 710x450 (3080 m3/h)</t>
  </si>
  <si>
    <t>Pol166</t>
  </si>
  <si>
    <t>Ručná regulačná klapka do kruhového potrubia RRK D225</t>
  </si>
  <si>
    <t>Pol167</t>
  </si>
  <si>
    <t>Ručná regulačná klapka do kruhového potrubia RRK D125</t>
  </si>
  <si>
    <t>Pol168</t>
  </si>
  <si>
    <t>Ručná regulačná klapka do hranatého potrubia RRK 315x150</t>
  </si>
  <si>
    <t>Pol169</t>
  </si>
  <si>
    <t>Ručná regulačná klapka do hranatého potrubia RRK 315x200</t>
  </si>
  <si>
    <t>Pol170</t>
  </si>
  <si>
    <t>Potrubie VZT kruhové Spiro Do priemeru 225 mm</t>
  </si>
  <si>
    <t>Pol171</t>
  </si>
  <si>
    <t>Vzduchotechnické potrubie z galvanizovaného oceľového plechu</t>
  </si>
  <si>
    <t>Pol172</t>
  </si>
  <si>
    <t>Izolácia exteriérového VZT potrubia materiálom K – Flex H Duct o hrúbke s = 100 mm</t>
  </si>
  <si>
    <t>5 - Elektroinštalácia</t>
  </si>
  <si>
    <t>D1 - Rozvádzač</t>
  </si>
  <si>
    <t>D2 - Rack, výbava a zapojenie</t>
  </si>
  <si>
    <t xml:space="preserve">D3 - Elektro materiál </t>
  </si>
  <si>
    <t>D4 - Bleskozvod a uzemnenie</t>
  </si>
  <si>
    <t>Rozvádzač</t>
  </si>
  <si>
    <t>Pol19</t>
  </si>
  <si>
    <t>Rozvádzač RH, RP1-4, Ocelovo plastová rozvodnica s výbavou podľa výkresu, zapojenie a oživenie</t>
  </si>
  <si>
    <t>Pol20</t>
  </si>
  <si>
    <t>Úprava doplnenie rozvádzača RE, pre napojenie výťahu</t>
  </si>
  <si>
    <t>Rack, výbava a zapojenie</t>
  </si>
  <si>
    <t xml:space="preserve">Elektro materiál </t>
  </si>
  <si>
    <t>Pol21</t>
  </si>
  <si>
    <t>Zásuvka jednoduchá 230V,50Hz + Rámik</t>
  </si>
  <si>
    <t>Pol22</t>
  </si>
  <si>
    <t>Zásuvka dvojitá 230V,50Hz, IP44 + Rámik</t>
  </si>
  <si>
    <t>Pol83</t>
  </si>
  <si>
    <t>Zásuvka 230V, IP44 + Rámik</t>
  </si>
  <si>
    <t>Pol174</t>
  </si>
  <si>
    <t>Vypínač riad č. 1, 5, 6, 6+6, 7 + rámik</t>
  </si>
  <si>
    <t>Pol175</t>
  </si>
  <si>
    <t>Zásuvka RJ45 FTP, 2x vývod, 4x vývod</t>
  </si>
  <si>
    <t>Pol176</t>
  </si>
  <si>
    <t>Zásuvka HDMI + rámik, vvydenie vodič 25m</t>
  </si>
  <si>
    <t>Pol177</t>
  </si>
  <si>
    <t>Svietidlo Nudzové svietidlo + antipanické svietidlo, kombinácia</t>
  </si>
  <si>
    <t>Pol178</t>
  </si>
  <si>
    <t>Svietidlo min 42,3W, podľa požiadaviek architekta, UGR podľa STN EN</t>
  </si>
  <si>
    <t>Pol179</t>
  </si>
  <si>
    <t>Svietidlo 1x28W, podľa požiadaviek architekta, miestnosť WC</t>
  </si>
  <si>
    <t>Pol180</t>
  </si>
  <si>
    <t>Svietidlo vonkajšie, min. IP44, nástenné, podľa požiadaviek architekta</t>
  </si>
  <si>
    <t>Pol181</t>
  </si>
  <si>
    <t>Pohybový senzor</t>
  </si>
  <si>
    <t>Chránička FXP 20mm, lišta</t>
  </si>
  <si>
    <t>FTP cat 6e. LSOH</t>
  </si>
  <si>
    <t>Kábel N2XH-J, 5x35</t>
  </si>
  <si>
    <t>Pol254</t>
  </si>
  <si>
    <t>Kábel CHKE-V-J, E60, 5x16</t>
  </si>
  <si>
    <t>Pol255</t>
  </si>
  <si>
    <t>Kábel CHKE-V-J, E60, 5x6</t>
  </si>
  <si>
    <t>Pol256</t>
  </si>
  <si>
    <t>Kábel CHKE-V-J, E60, 5x4</t>
  </si>
  <si>
    <t>Pol257</t>
  </si>
  <si>
    <t>Kábel CHKE-V-J, E60, 5x2,5</t>
  </si>
  <si>
    <t>Pol258</t>
  </si>
  <si>
    <t>Kábel CHKE-V-J, E60, 3x2,5</t>
  </si>
  <si>
    <t>Pol259</t>
  </si>
  <si>
    <t>Kábel CHKE-V-J, E60, 3x1,5</t>
  </si>
  <si>
    <t>Pol260</t>
  </si>
  <si>
    <t>Kábel CHKE-V-O, E60, 3x1,5</t>
  </si>
  <si>
    <t>Pol261</t>
  </si>
  <si>
    <t>Kopoflex DN63</t>
  </si>
  <si>
    <t>Pol262</t>
  </si>
  <si>
    <t>Žľab káblový + uchytenie 100x50mm</t>
  </si>
  <si>
    <t>Pol263</t>
  </si>
  <si>
    <t>Žľab káblový + veko 100x50mm</t>
  </si>
  <si>
    <t>Pol264</t>
  </si>
  <si>
    <t>Vodič ZŽ 16, nehorľavý</t>
  </si>
  <si>
    <t>Pol265</t>
  </si>
  <si>
    <t>Vodič ZŽ 6, nehorľavý</t>
  </si>
  <si>
    <t>Pol266</t>
  </si>
  <si>
    <t>Vodič ZŽ 4, nehorľavý</t>
  </si>
  <si>
    <t>Pol267</t>
  </si>
  <si>
    <t>Wago svorky 2</t>
  </si>
  <si>
    <t>Pol268</t>
  </si>
  <si>
    <t>Wago svorky 3</t>
  </si>
  <si>
    <t>Pol269</t>
  </si>
  <si>
    <t>Wago svorky 4</t>
  </si>
  <si>
    <t>Pol270</t>
  </si>
  <si>
    <t>Prístrojová krabica KOPOS</t>
  </si>
  <si>
    <t>Pol271</t>
  </si>
  <si>
    <t>Bernard svorka + CU pásik ZS16</t>
  </si>
  <si>
    <t>Pol272</t>
  </si>
  <si>
    <t>Svorka ZS4</t>
  </si>
  <si>
    <t>Pol273</t>
  </si>
  <si>
    <t>Ventilátor VZT</t>
  </si>
  <si>
    <t>Pol274</t>
  </si>
  <si>
    <t>Prípojnica EPP</t>
  </si>
  <si>
    <t>Pol275</t>
  </si>
  <si>
    <t>Pomocný montážny materiál + upchávky</t>
  </si>
  <si>
    <t>Pol276</t>
  </si>
  <si>
    <t>Spolu montáž, pokládka + sekacie práce</t>
  </si>
  <si>
    <t>Pol277</t>
  </si>
  <si>
    <t>Montáž vypínačov, zásuviek</t>
  </si>
  <si>
    <t>Pol278</t>
  </si>
  <si>
    <t>Montáž svietidiel, zapojenie vývodov VZT</t>
  </si>
  <si>
    <t>Bleskozvod a uzemnenie</t>
  </si>
  <si>
    <t>Pol279</t>
  </si>
  <si>
    <t>Podpera vedenia PV21</t>
  </si>
  <si>
    <t>Pol280</t>
  </si>
  <si>
    <t>Podpera vedenia zvislá</t>
  </si>
  <si>
    <t>Pol281</t>
  </si>
  <si>
    <t>Vodič AlMgSi 8mm</t>
  </si>
  <si>
    <t>Pol282</t>
  </si>
  <si>
    <t>Vodič FeZn 10mm</t>
  </si>
  <si>
    <t>Pol283</t>
  </si>
  <si>
    <t>Pás FeZn 30x4mm</t>
  </si>
  <si>
    <t>Pol284</t>
  </si>
  <si>
    <t>Svorky SS, SK, SO, ŠO, SR02</t>
  </si>
  <si>
    <t>Pol285</t>
  </si>
  <si>
    <t>Zachytávacia tyč 1,5 + podstavec betón 35x30cm</t>
  </si>
  <si>
    <t>Pol286</t>
  </si>
  <si>
    <t>Ochranná strieška</t>
  </si>
  <si>
    <t>Pol287</t>
  </si>
  <si>
    <t>Ochranný náter asfaltový</t>
  </si>
  <si>
    <t>Pol288</t>
  </si>
  <si>
    <t>Výkopové práce + zásyp</t>
  </si>
  <si>
    <t>Pol289</t>
  </si>
  <si>
    <t>Spolu montáž, pokládka</t>
  </si>
  <si>
    <t>Pol290</t>
  </si>
  <si>
    <t>Murárska výpomoc</t>
  </si>
  <si>
    <t>Pol291</t>
  </si>
  <si>
    <t>Skúšobná prevádzka</t>
  </si>
  <si>
    <t>Pol292</t>
  </si>
  <si>
    <t>Vypracovanie revíznej správy</t>
  </si>
  <si>
    <t>Pol293</t>
  </si>
  <si>
    <t>Vypracovanie PSV</t>
  </si>
  <si>
    <t>6 - Lokálny zdroj FVZ PAC 17kW , PDC 15,51 kWp</t>
  </si>
  <si>
    <t>D1 - Konštrukcia K2 Systém</t>
  </si>
  <si>
    <t xml:space="preserve">D2 - </t>
  </si>
  <si>
    <t>D3 - Technológia</t>
  </si>
  <si>
    <t>D4 - Revízie</t>
  </si>
  <si>
    <t>D5 - Vedľajšie rozpočtové náklady</t>
  </si>
  <si>
    <t>D6 - RP FVZ AC</t>
  </si>
  <si>
    <t>D7 - RP FVZ DC</t>
  </si>
  <si>
    <t>Konštrukcia K2 Systém</t>
  </si>
  <si>
    <t>2004125</t>
  </si>
  <si>
    <t>Dome 6.10 Peak</t>
  </si>
  <si>
    <t>1001643</t>
  </si>
  <si>
    <t>MK2</t>
  </si>
  <si>
    <t>2001729</t>
  </si>
  <si>
    <t>Socket Head Bolt serrated M8x20</t>
  </si>
  <si>
    <t>2003243</t>
  </si>
  <si>
    <t>Dome 6.10 SD</t>
  </si>
  <si>
    <t>2003126</t>
  </si>
  <si>
    <t>Dome Mat S 380</t>
  </si>
  <si>
    <t>2003239</t>
  </si>
  <si>
    <t>K2 BasicRail 22; 3.30 m</t>
  </si>
  <si>
    <t>1006039</t>
  </si>
  <si>
    <t>Dome FlatConnector Set</t>
  </si>
  <si>
    <t>2002870</t>
  </si>
  <si>
    <t>K2 Solar Cable Manager</t>
  </si>
  <si>
    <t>2004057</t>
  </si>
  <si>
    <t>K2 StairPlate Set</t>
  </si>
  <si>
    <t>2004141</t>
  </si>
  <si>
    <t>Mat-S Tool</t>
  </si>
  <si>
    <t>2002558</t>
  </si>
  <si>
    <t>DomeClamp MC Set 30-50</t>
  </si>
  <si>
    <t>2002559</t>
  </si>
  <si>
    <t>DomeClamp EC Set 30-50</t>
  </si>
  <si>
    <t>2002300</t>
  </si>
  <si>
    <t>Betónová kocka 50x25</t>
  </si>
  <si>
    <t>2002300.1</t>
  </si>
  <si>
    <t>Betónová kocka malá</t>
  </si>
  <si>
    <t>2002300.2</t>
  </si>
  <si>
    <t>Dome SpeedPorter</t>
  </si>
  <si>
    <t>21012003</t>
  </si>
  <si>
    <t>Montáž konštrukcie</t>
  </si>
  <si>
    <t>21012003.1</t>
  </si>
  <si>
    <t>Montáž záťaže</t>
  </si>
  <si>
    <t>99900012</t>
  </si>
  <si>
    <t>Podružný materiál</t>
  </si>
  <si>
    <t>21000014</t>
  </si>
  <si>
    <t>Dopravné náklady</t>
  </si>
  <si>
    <t>km</t>
  </si>
  <si>
    <t>Technológia</t>
  </si>
  <si>
    <t>FVE</t>
  </si>
  <si>
    <t>Panel fotovoltický JINKO JKM470N-60HL4-V N-type</t>
  </si>
  <si>
    <t>21012003.2</t>
  </si>
  <si>
    <t>Montáž, fotovoltický panel</t>
  </si>
  <si>
    <t>FVE.1</t>
  </si>
  <si>
    <t>SUN 2000 - 17KTL - M2</t>
  </si>
  <si>
    <t>21012003.3</t>
  </si>
  <si>
    <t>Montáž, meničov</t>
  </si>
  <si>
    <t>FVE.2</t>
  </si>
  <si>
    <t>Snímač výkonový DTSU666-HW 80A 3F</t>
  </si>
  <si>
    <t>FVE.3</t>
  </si>
  <si>
    <t>Prúdový tranformátor, 250/5 A, 1-fázový, 5 VA</t>
  </si>
  <si>
    <t>21012003.4</t>
  </si>
  <si>
    <t>Montáž výkonového snímača</t>
  </si>
  <si>
    <t>FVE.4</t>
  </si>
  <si>
    <t>SmartLogger3000A03 vrátane MBUS</t>
  </si>
  <si>
    <t>21012003.5</t>
  </si>
  <si>
    <t>Montáž SmartLoggera</t>
  </si>
  <si>
    <t>FVE.5</t>
  </si>
  <si>
    <t>Konektor MC4</t>
  </si>
  <si>
    <t>21012003.6</t>
  </si>
  <si>
    <t>Montáž konektorov MC4</t>
  </si>
  <si>
    <t>FVE.6</t>
  </si>
  <si>
    <t>Optimizér HUAWEI SUN2000-600W-P</t>
  </si>
  <si>
    <t>21012003.7</t>
  </si>
  <si>
    <t>Montáž optimizéra</t>
  </si>
  <si>
    <t>341230001200</t>
  </si>
  <si>
    <t>Vodič ohybný H07V-K 1x6 zeleno/žltý pvc</t>
  </si>
  <si>
    <t>341230001200.1</t>
  </si>
  <si>
    <t>Vodič ohybný H07V-K 1x16 zeleno/žltý pvc</t>
  </si>
  <si>
    <t>341230001200.2</t>
  </si>
  <si>
    <t>Solárny kábel 6mm² čierny L=500m</t>
  </si>
  <si>
    <t>341230001200.3</t>
  </si>
  <si>
    <t>solárny kábel 6mm² červený L=500m</t>
  </si>
  <si>
    <t>210020303</t>
  </si>
  <si>
    <t>Montáž, Solárny kábel 6mm²</t>
  </si>
  <si>
    <t>341230001200.4</t>
  </si>
  <si>
    <t>Kábel medený dátový FTP-AWG 4x2x24 mm2</t>
  </si>
  <si>
    <t>341230001200.5</t>
  </si>
  <si>
    <t>Kábel ohybný H07RN-F 5G25 guma čierny</t>
  </si>
  <si>
    <t>341230001200.6</t>
  </si>
  <si>
    <t>Kábel pevný CYKY-J 5x10 pvc čierny</t>
  </si>
  <si>
    <t>341230001200.7</t>
  </si>
  <si>
    <t>Kábel pevný CYKY-J 5x6 pvc čierny</t>
  </si>
  <si>
    <t>210020303.1</t>
  </si>
  <si>
    <t>Ukončenie kábla do 25</t>
  </si>
  <si>
    <t>210020303.2</t>
  </si>
  <si>
    <t>Montáž kábla do 25</t>
  </si>
  <si>
    <t>210020303.3</t>
  </si>
  <si>
    <t>Ukončenie kábla do 70</t>
  </si>
  <si>
    <t>210020303.4</t>
  </si>
  <si>
    <t>Montáž kábla do 70</t>
  </si>
  <si>
    <t>345750008600</t>
  </si>
  <si>
    <t>Žlab káblový MARS 62x50 mm + príslušenstvo</t>
  </si>
  <si>
    <t>345750011200</t>
  </si>
  <si>
    <t>Kryt káblového žľabu MARS 62 mm</t>
  </si>
  <si>
    <t>210020303.5</t>
  </si>
  <si>
    <t>Montáž, Káblový žľab Mars, pozink. vrátane príslušenstva, 62/50 mm vrátane</t>
  </si>
  <si>
    <t>210222031.S</t>
  </si>
  <si>
    <t>Ekvipotenciálna svorkovnica EPS 2 v krabici KO 125 E, pre vonkajšie práce</t>
  </si>
  <si>
    <t>345410000400</t>
  </si>
  <si>
    <t>Krabica odbočná z PVC s viečkom pod omietku KO 125 E, šxvxh 150x150x7</t>
  </si>
  <si>
    <t>345610005100</t>
  </si>
  <si>
    <t>Svorkovnica ekvipotencionálna z PP biela EPS 2 XX, šxvxh 126x50x60 mm,</t>
  </si>
  <si>
    <t>345610005100.1</t>
  </si>
  <si>
    <t>LE-038011 TLAČIDLO STOP NÚDZOVÉ</t>
  </si>
  <si>
    <t>210020303.6</t>
  </si>
  <si>
    <t>Montáž LE-038011 TLAČIDLO STOP NÚDZOVÉ</t>
  </si>
  <si>
    <t>345710009300.S</t>
  </si>
  <si>
    <t>Rúrka ohybná vlnitá pancierová so strednou mechanickou odolnosťou z PVC-</t>
  </si>
  <si>
    <t>345710037500</t>
  </si>
  <si>
    <t>Príchytka pre rúrku z PVC CL 32</t>
  </si>
  <si>
    <t>210010027.S</t>
  </si>
  <si>
    <t>Rúrka ohybná elektroinštalačná z PVC typ FXP 32, uložená pevne</t>
  </si>
  <si>
    <t>210100003</t>
  </si>
  <si>
    <t>Konfigurácia a uvedenie do prevádzky</t>
  </si>
  <si>
    <t>Revízie</t>
  </si>
  <si>
    <t>Komplexné a predkomplexné skúšky, merania, revízna správa, skutkový stav</t>
  </si>
  <si>
    <t>mer.</t>
  </si>
  <si>
    <t>Vedľajšie rozpočtové náklady</t>
  </si>
  <si>
    <t>000700011.S.1</t>
  </si>
  <si>
    <t>Dopravné náklady - mimostavenisková doprava objektivizácia dopravných ná</t>
  </si>
  <si>
    <t>RP FVZ AC</t>
  </si>
  <si>
    <t>210120404.S</t>
  </si>
  <si>
    <t>Istič LTN 41776 40A/3P B 10kA</t>
  </si>
  <si>
    <t>34500002</t>
  </si>
  <si>
    <t>Zvodič prepätia POm I 3 75 81.253 B+C+D 280V/25kA</t>
  </si>
  <si>
    <t>34500002.1</t>
  </si>
  <si>
    <t>Odpínač valcových poistiek OPVP22-3 41037 125A/3 veľkosť 22x58</t>
  </si>
  <si>
    <t>34500002.2</t>
  </si>
  <si>
    <t>Poistka valcová CH22 2640017 40A 690V 22x58 gG</t>
  </si>
  <si>
    <t>34500002.3</t>
  </si>
  <si>
    <t>Chránič prúdový LFN 42467 40A/4P/30mA 10kA A-G</t>
  </si>
  <si>
    <t>34500002.4</t>
  </si>
  <si>
    <t>Istič LTN 41772 16A/3P B 10kA</t>
  </si>
  <si>
    <t>34500002.5</t>
  </si>
  <si>
    <t>Chránič prúdový PFI2 90612 16A/1P+N/30mA B 10kA A kombi s ističom</t>
  </si>
  <si>
    <t>34500002.6</t>
  </si>
  <si>
    <t>OEZ-Pripájacia sada CS-FS123-WD</t>
  </si>
  <si>
    <t>34500002.7</t>
  </si>
  <si>
    <t>Stýkač výkonový LC1D115P7 115A/230VAC 3P 1Z+1V</t>
  </si>
  <si>
    <t>34500002.8</t>
  </si>
  <si>
    <t>Prúdová svorka so skúšobnou zvierkou, typ SCB.6/CD</t>
  </si>
  <si>
    <t>34500002.9</t>
  </si>
  <si>
    <t>HRN-100 v 3F s LCD</t>
  </si>
  <si>
    <t>34500002.10</t>
  </si>
  <si>
    <t>Istič PL6 286518 6A/1P B 6kA</t>
  </si>
  <si>
    <t>34500002.11</t>
  </si>
  <si>
    <t>Rozvodnica plastová ECH-36PT 36M povrchová IP65 priehľ. Dvere</t>
  </si>
  <si>
    <t>210100002</t>
  </si>
  <si>
    <t>Ukončenie vodiča v rozvádzači, zapojenie do 70 mm2</t>
  </si>
  <si>
    <t>210100002.1</t>
  </si>
  <si>
    <t>Ukončenie vodiča v rozvádzači, zapojenie do 2,5 mm2</t>
  </si>
  <si>
    <t>D7</t>
  </si>
  <si>
    <t>RP FVZ DC</t>
  </si>
  <si>
    <t>210120404.S.1</t>
  </si>
  <si>
    <t>Odpínač valcových poistiek EFH 10 2540203 25A/2P 1000VDC 10x38 pre FV</t>
  </si>
  <si>
    <t>210120404.S.2</t>
  </si>
  <si>
    <t>Poistka valcová CH10 2625081 16A 1000VDC 10x38 gPV</t>
  </si>
  <si>
    <t>210120404.S.3</t>
  </si>
  <si>
    <t>Zvodič prepätia PO I 3 PV 81.183 3P 1000VDC/12,5kA FV aplikácie typ 1+2</t>
  </si>
  <si>
    <t>210120404.S.4</t>
  </si>
  <si>
    <t>Rozvodnica plastová ECH-24PT 24M povrchová IP65</t>
  </si>
  <si>
    <t>210100002.2</t>
  </si>
  <si>
    <t>Ukončenie vodiča v rozvádzači, zapojenie do 6 mm2</t>
  </si>
  <si>
    <t>000700010.S</t>
  </si>
  <si>
    <t>499756549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</si>
</sst>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9086"/>
      </patternFill>
    </fill>
    <fill>
      <patternFill patternType="solid">
        <fgColor rgb="FFA7DC68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4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8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164" fontId="19" fillId="0" borderId="0" xfId="0" applyNumberFormat="1" applyFont="1" applyAlignment="1">
      <alignment horizontal="left" vertical="center"/>
    </xf>
    <xf numFmtId="0" fontId="19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0" fontId="19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22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4" fillId="0" borderId="14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5" fillId="5" borderId="6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5" fillId="5" borderId="7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right" vertical="center"/>
    </xf>
    <xf numFmtId="0" fontId="25" fillId="5" borderId="8" xfId="0" applyFont="1" applyFill="1" applyBorder="1" applyAlignment="1">
      <alignment horizontal="left" vertical="center"/>
    </xf>
    <xf numFmtId="0" fontId="25" fillId="5" borderId="0" xfId="0" applyFont="1" applyFill="1" applyAlignment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3" fillId="0" borderId="14" xfId="0" applyNumberFormat="1" applyFont="1" applyBorder="1" applyAlignment="1">
      <alignment vertical="center"/>
    </xf>
    <xf numFmtId="4" fontId="23" fillId="0" borderId="0" xfId="0" applyNumberFormat="1" applyFont="1" applyBorder="1" applyAlignment="1">
      <alignment vertical="center"/>
    </xf>
    <xf numFmtId="166" fontId="23" fillId="0" borderId="0" xfId="0" applyNumberFormat="1" applyFont="1" applyBorder="1" applyAlignment="1">
      <alignment vertical="center"/>
    </xf>
    <xf numFmtId="4" fontId="23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left" vertical="center" wrapText="1"/>
    </xf>
    <xf numFmtId="0" fontId="31" fillId="0" borderId="0" xfId="0" applyFont="1" applyAlignment="1">
      <alignment vertical="center"/>
    </xf>
    <xf numFmtId="4" fontId="31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32" fillId="0" borderId="14" xfId="0" applyNumberFormat="1" applyFont="1" applyBorder="1" applyAlignment="1">
      <alignment vertical="center"/>
    </xf>
    <xf numFmtId="4" fontId="32" fillId="0" borderId="0" xfId="0" applyNumberFormat="1" applyFont="1" applyBorder="1" applyAlignment="1">
      <alignment vertical="center"/>
    </xf>
    <xf numFmtId="166" fontId="32" fillId="0" borderId="0" xfId="0" applyNumberFormat="1" applyFont="1" applyBorder="1" applyAlignment="1">
      <alignment vertical="center"/>
    </xf>
    <xf numFmtId="4" fontId="32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2" fillId="0" borderId="19" xfId="0" applyNumberFormat="1" applyFont="1" applyBorder="1" applyAlignment="1">
      <alignment vertical="center"/>
    </xf>
    <xf numFmtId="4" fontId="32" fillId="0" borderId="20" xfId="0" applyNumberFormat="1" applyFont="1" applyBorder="1" applyAlignment="1">
      <alignment vertical="center"/>
    </xf>
    <xf numFmtId="166" fontId="32" fillId="0" borderId="20" xfId="0" applyNumberFormat="1" applyFont="1" applyBorder="1" applyAlignment="1">
      <alignment vertical="center"/>
    </xf>
    <xf numFmtId="4" fontId="32" fillId="0" borderId="21" xfId="0" applyNumberFormat="1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9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5" fillId="5" borderId="0" xfId="0" applyFont="1" applyFill="1" applyAlignment="1">
      <alignment horizontal="left" vertical="center"/>
    </xf>
    <xf numFmtId="0" fontId="25" fillId="5" borderId="0" xfId="0" applyFont="1" applyFill="1" applyAlignment="1">
      <alignment horizontal="right" vertical="center"/>
    </xf>
    <xf numFmtId="0" fontId="34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5" fillId="5" borderId="16" xfId="0" applyFont="1" applyFill="1" applyBorder="1" applyAlignment="1">
      <alignment horizontal="center" vertical="center" wrapText="1"/>
    </xf>
    <xf numFmtId="0" fontId="25" fillId="5" borderId="17" xfId="0" applyFont="1" applyFill="1" applyBorder="1" applyAlignment="1">
      <alignment horizontal="center" vertical="center" wrapText="1"/>
    </xf>
    <xf numFmtId="0" fontId="25" fillId="5" borderId="18" xfId="0" applyFont="1" applyFill="1" applyBorder="1" applyAlignment="1">
      <alignment horizontal="center" vertical="center" wrapText="1"/>
    </xf>
    <xf numFmtId="0" fontId="25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7" fillId="0" borderId="0" xfId="0" applyNumberFormat="1" applyFont="1" applyAlignment="1"/>
    <xf numFmtId="166" fontId="35" fillId="0" borderId="12" xfId="0" applyNumberFormat="1" applyFont="1" applyBorder="1" applyAlignment="1"/>
    <xf numFmtId="166" fontId="35" fillId="0" borderId="13" xfId="0" applyNumberFormat="1" applyFont="1" applyBorder="1" applyAlignment="1"/>
    <xf numFmtId="4" fontId="36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5" fillId="0" borderId="22" xfId="0" applyFont="1" applyBorder="1" applyAlignment="1" applyProtection="1">
      <alignment horizontal="center" vertical="center"/>
      <protection locked="0"/>
    </xf>
    <xf numFmtId="49" fontId="25" fillId="0" borderId="22" xfId="0" applyNumberFormat="1" applyFont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center" vertical="center" wrapText="1"/>
      <protection locked="0"/>
    </xf>
    <xf numFmtId="167" fontId="25" fillId="0" borderId="22" xfId="0" applyNumberFormat="1" applyFont="1" applyBorder="1" applyAlignment="1" applyProtection="1">
      <alignment vertical="center"/>
      <protection locked="0"/>
    </xf>
    <xf numFmtId="4" fontId="25" fillId="3" borderId="22" xfId="0" applyNumberFormat="1" applyFont="1" applyFill="1" applyBorder="1" applyAlignment="1" applyProtection="1">
      <alignment vertical="center"/>
      <protection locked="0"/>
    </xf>
    <xf numFmtId="4" fontId="25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6" fillId="3" borderId="14" xfId="0" applyFont="1" applyFill="1" applyBorder="1" applyAlignment="1" applyProtection="1">
      <alignment horizontal="left" vertical="center"/>
      <protection locked="0"/>
    </xf>
    <xf numFmtId="0" fontId="26" fillId="0" borderId="0" xfId="0" applyFont="1" applyBorder="1" applyAlignment="1">
      <alignment horizontal="center" vertical="center"/>
    </xf>
    <xf numFmtId="166" fontId="26" fillId="0" borderId="0" xfId="0" applyNumberFormat="1" applyFont="1" applyBorder="1" applyAlignment="1">
      <alignment vertical="center"/>
    </xf>
    <xf numFmtId="166" fontId="26" fillId="0" borderId="15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25" fillId="6" borderId="22" xfId="0" applyFont="1" applyFill="1" applyBorder="1" applyAlignment="1" applyProtection="1">
      <alignment horizontal="center" vertical="center"/>
      <protection locked="0"/>
    </xf>
    <xf numFmtId="0" fontId="25" fillId="7" borderId="22" xfId="0" applyFont="1" applyFill="1" applyBorder="1" applyAlignment="1" applyProtection="1">
      <alignment horizontal="center" vertical="center"/>
      <protection locked="0"/>
    </xf>
    <xf numFmtId="0" fontId="38" fillId="0" borderId="22" xfId="0" applyFont="1" applyBorder="1" applyAlignment="1" applyProtection="1">
      <alignment horizontal="center" vertical="center"/>
      <protection locked="0"/>
    </xf>
    <xf numFmtId="0" fontId="38" fillId="7" borderId="22" xfId="0" applyFont="1" applyFill="1" applyBorder="1" applyAlignment="1" applyProtection="1">
      <alignment horizontal="center" vertical="center"/>
      <protection locked="0"/>
    </xf>
    <xf numFmtId="49" fontId="38" fillId="0" borderId="22" xfId="0" applyNumberFormat="1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center" vertical="center" wrapText="1"/>
      <protection locked="0"/>
    </xf>
    <xf numFmtId="167" fontId="38" fillId="0" borderId="22" xfId="0" applyNumberFormat="1" applyFont="1" applyBorder="1" applyAlignment="1" applyProtection="1">
      <alignment vertical="center"/>
      <protection locked="0"/>
    </xf>
    <xf numFmtId="4" fontId="38" fillId="3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  <protection locked="0"/>
    </xf>
    <xf numFmtId="0" fontId="39" fillId="0" borderId="22" xfId="0" applyFont="1" applyBorder="1" applyAlignment="1" applyProtection="1">
      <alignment vertical="center"/>
      <protection locked="0"/>
    </xf>
    <xf numFmtId="0" fontId="39" fillId="0" borderId="3" xfId="0" applyFont="1" applyBorder="1" applyAlignment="1">
      <alignment vertical="center"/>
    </xf>
    <xf numFmtId="0" fontId="38" fillId="3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167" fontId="25" fillId="3" borderId="22" xfId="0" applyNumberFormat="1" applyFont="1" applyFill="1" applyBorder="1" applyAlignment="1" applyProtection="1">
      <alignment vertical="center"/>
      <protection locked="0"/>
    </xf>
    <xf numFmtId="0" fontId="26" fillId="3" borderId="19" xfId="0" applyFont="1" applyFill="1" applyBorder="1" applyAlignment="1" applyProtection="1">
      <alignment horizontal="left" vertical="center"/>
      <protection locked="0"/>
    </xf>
    <xf numFmtId="0" fontId="26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166" fontId="26" fillId="0" borderId="21" xfId="0" applyNumberFormat="1" applyFont="1" applyBorder="1" applyAlignment="1">
      <alignment vertical="center"/>
    </xf>
    <xf numFmtId="167" fontId="38" fillId="3" borderId="22" xfId="0" applyNumberFormat="1" applyFont="1" applyFill="1" applyBorder="1" applyAlignment="1" applyProtection="1">
      <alignment vertical="center"/>
      <protection locked="0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s="1" customFormat="1" ht="36.96" customHeight="1">
      <c r="AR2" s="18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2"/>
      <c r="D4" s="23" t="s">
        <v>9</v>
      </c>
      <c r="AR4" s="22"/>
      <c r="AS4" s="24" t="s">
        <v>10</v>
      </c>
      <c r="BE4" s="25" t="s">
        <v>11</v>
      </c>
      <c r="BS4" s="19" t="s">
        <v>12</v>
      </c>
    </row>
    <row r="5" s="1" customFormat="1" ht="12" customHeight="1">
      <c r="B5" s="22"/>
      <c r="D5" s="26" t="s">
        <v>13</v>
      </c>
      <c r="K5" s="27" t="s">
        <v>14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R5" s="22"/>
      <c r="BE5" s="28" t="s">
        <v>15</v>
      </c>
      <c r="BS5" s="19" t="s">
        <v>6</v>
      </c>
    </row>
    <row r="6" s="1" customFormat="1" ht="36.96" customHeight="1">
      <c r="B6" s="22"/>
      <c r="D6" s="29" t="s">
        <v>16</v>
      </c>
      <c r="K6" s="30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R6" s="22"/>
      <c r="BE6" s="31"/>
      <c r="BS6" s="19" t="s">
        <v>6</v>
      </c>
    </row>
    <row r="7" s="1" customFormat="1" ht="12" customHeight="1">
      <c r="B7" s="22"/>
      <c r="D7" s="32" t="s">
        <v>18</v>
      </c>
      <c r="K7" s="27" t="s">
        <v>1</v>
      </c>
      <c r="AK7" s="32" t="s">
        <v>19</v>
      </c>
      <c r="AN7" s="27" t="s">
        <v>1</v>
      </c>
      <c r="AR7" s="22"/>
      <c r="BE7" s="31"/>
      <c r="BS7" s="19" t="s">
        <v>6</v>
      </c>
    </row>
    <row r="8" s="1" customFormat="1" ht="12" customHeight="1">
      <c r="B8" s="22"/>
      <c r="D8" s="32" t="s">
        <v>20</v>
      </c>
      <c r="K8" s="27" t="s">
        <v>21</v>
      </c>
      <c r="AK8" s="32" t="s">
        <v>22</v>
      </c>
      <c r="AN8" s="33" t="s">
        <v>23</v>
      </c>
      <c r="AR8" s="22"/>
      <c r="BE8" s="31"/>
      <c r="BS8" s="19" t="s">
        <v>6</v>
      </c>
    </row>
    <row r="9" s="1" customFormat="1" ht="14.4" customHeight="1">
      <c r="B9" s="22"/>
      <c r="AR9" s="22"/>
      <c r="BE9" s="31"/>
      <c r="BS9" s="19" t="s">
        <v>6</v>
      </c>
    </row>
    <row r="10" s="1" customFormat="1" ht="12" customHeight="1">
      <c r="B10" s="22"/>
      <c r="D10" s="32" t="s">
        <v>24</v>
      </c>
      <c r="AK10" s="32" t="s">
        <v>25</v>
      </c>
      <c r="AN10" s="27" t="s">
        <v>1</v>
      </c>
      <c r="AR10" s="22"/>
      <c r="BE10" s="31"/>
      <c r="BS10" s="19" t="s">
        <v>6</v>
      </c>
    </row>
    <row r="11" s="1" customFormat="1" ht="18.48" customHeight="1">
      <c r="B11" s="22"/>
      <c r="E11" s="27" t="s">
        <v>26</v>
      </c>
      <c r="AK11" s="32" t="s">
        <v>27</v>
      </c>
      <c r="AN11" s="27" t="s">
        <v>1</v>
      </c>
      <c r="AR11" s="22"/>
      <c r="BE11" s="31"/>
      <c r="BS11" s="19" t="s">
        <v>6</v>
      </c>
    </row>
    <row r="12" s="1" customFormat="1" ht="6.96" customHeight="1">
      <c r="B12" s="22"/>
      <c r="AR12" s="22"/>
      <c r="BE12" s="31"/>
      <c r="BS12" s="19" t="s">
        <v>6</v>
      </c>
    </row>
    <row r="13" s="1" customFormat="1" ht="12" customHeight="1">
      <c r="B13" s="22"/>
      <c r="D13" s="32" t="s">
        <v>28</v>
      </c>
      <c r="AK13" s="32" t="s">
        <v>25</v>
      </c>
      <c r="AN13" s="34" t="s">
        <v>29</v>
      </c>
      <c r="AR13" s="22"/>
      <c r="BE13" s="31"/>
      <c r="BS13" s="19" t="s">
        <v>6</v>
      </c>
    </row>
    <row r="14">
      <c r="B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N14" s="34" t="s">
        <v>29</v>
      </c>
      <c r="AR14" s="22"/>
      <c r="BE14" s="31"/>
      <c r="BS14" s="19" t="s">
        <v>6</v>
      </c>
    </row>
    <row r="15" s="1" customFormat="1" ht="6.96" customHeight="1">
      <c r="B15" s="22"/>
      <c r="AR15" s="22"/>
      <c r="BE15" s="31"/>
      <c r="BS15" s="19" t="s">
        <v>3</v>
      </c>
    </row>
    <row r="16" s="1" customFormat="1" ht="12" customHeight="1">
      <c r="B16" s="22"/>
      <c r="D16" s="32" t="s">
        <v>30</v>
      </c>
      <c r="AK16" s="32" t="s">
        <v>25</v>
      </c>
      <c r="AN16" s="27" t="s">
        <v>1</v>
      </c>
      <c r="AR16" s="22"/>
      <c r="BE16" s="31"/>
      <c r="BS16" s="19" t="s">
        <v>3</v>
      </c>
    </row>
    <row r="17" s="1" customFormat="1" ht="18.48" customHeight="1">
      <c r="B17" s="22"/>
      <c r="E17" s="27" t="s">
        <v>31</v>
      </c>
      <c r="AK17" s="32" t="s">
        <v>27</v>
      </c>
      <c r="AN17" s="27" t="s">
        <v>1</v>
      </c>
      <c r="AR17" s="22"/>
      <c r="BE17" s="31"/>
      <c r="BS17" s="19" t="s">
        <v>32</v>
      </c>
    </row>
    <row r="18" s="1" customFormat="1" ht="6.96" customHeight="1">
      <c r="B18" s="22"/>
      <c r="AR18" s="22"/>
      <c r="BE18" s="31"/>
      <c r="BS18" s="19" t="s">
        <v>6</v>
      </c>
    </row>
    <row r="19" s="1" customFormat="1" ht="12" customHeight="1">
      <c r="B19" s="22"/>
      <c r="D19" s="32" t="s">
        <v>33</v>
      </c>
      <c r="AK19" s="32" t="s">
        <v>25</v>
      </c>
      <c r="AN19" s="27" t="s">
        <v>1</v>
      </c>
      <c r="AR19" s="22"/>
      <c r="BE19" s="31"/>
      <c r="BS19" s="19" t="s">
        <v>6</v>
      </c>
    </row>
    <row r="20" s="1" customFormat="1" ht="18.48" customHeight="1">
      <c r="B20" s="22"/>
      <c r="E20" s="27" t="s">
        <v>34</v>
      </c>
      <c r="AK20" s="32" t="s">
        <v>27</v>
      </c>
      <c r="AN20" s="27" t="s">
        <v>1</v>
      </c>
      <c r="AR20" s="22"/>
      <c r="BE20" s="31"/>
      <c r="BS20" s="19" t="s">
        <v>32</v>
      </c>
    </row>
    <row r="21" s="1" customFormat="1" ht="6.96" customHeight="1">
      <c r="B21" s="22"/>
      <c r="AR21" s="22"/>
      <c r="BE21" s="31"/>
    </row>
    <row r="22" s="1" customFormat="1" ht="12" customHeight="1">
      <c r="B22" s="22"/>
      <c r="D22" s="32" t="s">
        <v>35</v>
      </c>
      <c r="AR22" s="22"/>
      <c r="BE22" s="31"/>
    </row>
    <row r="23" s="1" customFormat="1" ht="16.5" customHeight="1">
      <c r="B23" s="22"/>
      <c r="E23" s="36" t="s">
        <v>36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R23" s="22"/>
      <c r="BE23" s="31"/>
    </row>
    <row r="24" s="1" customFormat="1" ht="6.96" customHeight="1">
      <c r="B24" s="22"/>
      <c r="AR24" s="22"/>
      <c r="BE24" s="31"/>
    </row>
    <row r="25" s="1" customFormat="1" ht="6.96" customHeight="1">
      <c r="B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R25" s="22"/>
      <c r="BE25" s="31"/>
    </row>
    <row r="26" s="2" customFormat="1" ht="25.92" customHeight="1">
      <c r="A26" s="38"/>
      <c r="B26" s="39"/>
      <c r="C26" s="38"/>
      <c r="D26" s="40" t="s">
        <v>37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8"/>
      <c r="AQ26" s="38"/>
      <c r="AR26" s="39"/>
      <c r="BE26" s="31"/>
    </row>
    <row r="27" s="2" customFormat="1" ht="6.96" customHeight="1">
      <c r="A27" s="38"/>
      <c r="B27" s="39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9"/>
      <c r="BE27" s="31"/>
    </row>
    <row r="28" s="2" customForma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43" t="s">
        <v>38</v>
      </c>
      <c r="M28" s="43"/>
      <c r="N28" s="43"/>
      <c r="O28" s="43"/>
      <c r="P28" s="43"/>
      <c r="Q28" s="38"/>
      <c r="R28" s="38"/>
      <c r="S28" s="38"/>
      <c r="T28" s="38"/>
      <c r="U28" s="38"/>
      <c r="V28" s="38"/>
      <c r="W28" s="43" t="s">
        <v>39</v>
      </c>
      <c r="X28" s="43"/>
      <c r="Y28" s="43"/>
      <c r="Z28" s="43"/>
      <c r="AA28" s="43"/>
      <c r="AB28" s="43"/>
      <c r="AC28" s="43"/>
      <c r="AD28" s="43"/>
      <c r="AE28" s="43"/>
      <c r="AF28" s="38"/>
      <c r="AG28" s="38"/>
      <c r="AH28" s="38"/>
      <c r="AI28" s="38"/>
      <c r="AJ28" s="38"/>
      <c r="AK28" s="43" t="s">
        <v>40</v>
      </c>
      <c r="AL28" s="43"/>
      <c r="AM28" s="43"/>
      <c r="AN28" s="43"/>
      <c r="AO28" s="43"/>
      <c r="AP28" s="38"/>
      <c r="AQ28" s="38"/>
      <c r="AR28" s="39"/>
      <c r="BE28" s="31"/>
    </row>
    <row r="29" s="3" customFormat="1" ht="14.4" customHeight="1">
      <c r="A29" s="3"/>
      <c r="B29" s="44"/>
      <c r="C29" s="3"/>
      <c r="D29" s="32" t="s">
        <v>41</v>
      </c>
      <c r="E29" s="3"/>
      <c r="F29" s="45" t="s">
        <v>42</v>
      </c>
      <c r="G29" s="3"/>
      <c r="H29" s="3"/>
      <c r="I29" s="3"/>
      <c r="J29" s="3"/>
      <c r="K29" s="3"/>
      <c r="L29" s="46">
        <v>0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8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8">
        <f>ROUND(AV94, 2)</f>
        <v>0</v>
      </c>
      <c r="AL29" s="47"/>
      <c r="AM29" s="47"/>
      <c r="AN29" s="47"/>
      <c r="AO29" s="47"/>
      <c r="AP29" s="47"/>
      <c r="AQ29" s="47"/>
      <c r="AR29" s="49"/>
      <c r="AS29" s="47"/>
      <c r="AT29" s="47"/>
      <c r="AU29" s="47"/>
      <c r="AV29" s="47"/>
      <c r="AW29" s="47"/>
      <c r="AX29" s="47"/>
      <c r="AY29" s="47"/>
      <c r="AZ29" s="47"/>
      <c r="BE29" s="50"/>
    </row>
    <row r="30" s="3" customFormat="1" ht="14.4" customHeight="1">
      <c r="A30" s="3"/>
      <c r="B30" s="44"/>
      <c r="C30" s="3"/>
      <c r="D30" s="3"/>
      <c r="E30" s="3"/>
      <c r="F30" s="45" t="s">
        <v>43</v>
      </c>
      <c r="G30" s="3"/>
      <c r="H30" s="3"/>
      <c r="I30" s="3"/>
      <c r="J30" s="3"/>
      <c r="K30" s="3"/>
      <c r="L30" s="46">
        <v>0.23000000000000001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8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8">
        <f>ROUND(AW94, 2)</f>
        <v>0</v>
      </c>
      <c r="AL30" s="47"/>
      <c r="AM30" s="47"/>
      <c r="AN30" s="47"/>
      <c r="AO30" s="47"/>
      <c r="AP30" s="47"/>
      <c r="AQ30" s="47"/>
      <c r="AR30" s="49"/>
      <c r="AS30" s="47"/>
      <c r="AT30" s="47"/>
      <c r="AU30" s="47"/>
      <c r="AV30" s="47"/>
      <c r="AW30" s="47"/>
      <c r="AX30" s="47"/>
      <c r="AY30" s="47"/>
      <c r="AZ30" s="47"/>
      <c r="BE30" s="50"/>
    </row>
    <row r="31" hidden="1" s="3" customFormat="1" ht="14.4" customHeight="1">
      <c r="A31" s="3"/>
      <c r="B31" s="44"/>
      <c r="C31" s="3"/>
      <c r="D31" s="3"/>
      <c r="E31" s="3"/>
      <c r="F31" s="32" t="s">
        <v>44</v>
      </c>
      <c r="G31" s="3"/>
      <c r="H31" s="3"/>
      <c r="I31" s="3"/>
      <c r="J31" s="3"/>
      <c r="K31" s="3"/>
      <c r="L31" s="51"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52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52">
        <v>0</v>
      </c>
      <c r="AL31" s="3"/>
      <c r="AM31" s="3"/>
      <c r="AN31" s="3"/>
      <c r="AO31" s="3"/>
      <c r="AP31" s="3"/>
      <c r="AQ31" s="3"/>
      <c r="AR31" s="44"/>
      <c r="BE31" s="50"/>
    </row>
    <row r="32" hidden="1" s="3" customFormat="1" ht="14.4" customHeight="1">
      <c r="A32" s="3"/>
      <c r="B32" s="44"/>
      <c r="C32" s="3"/>
      <c r="D32" s="3"/>
      <c r="E32" s="3"/>
      <c r="F32" s="32" t="s">
        <v>45</v>
      </c>
      <c r="G32" s="3"/>
      <c r="H32" s="3"/>
      <c r="I32" s="3"/>
      <c r="J32" s="3"/>
      <c r="K32" s="3"/>
      <c r="L32" s="51">
        <v>0.23000000000000001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52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52">
        <v>0</v>
      </c>
      <c r="AL32" s="3"/>
      <c r="AM32" s="3"/>
      <c r="AN32" s="3"/>
      <c r="AO32" s="3"/>
      <c r="AP32" s="3"/>
      <c r="AQ32" s="3"/>
      <c r="AR32" s="44"/>
      <c r="BE32" s="50"/>
    </row>
    <row r="33" hidden="1" s="3" customFormat="1" ht="14.4" customHeight="1">
      <c r="A33" s="3"/>
      <c r="B33" s="44"/>
      <c r="C33" s="3"/>
      <c r="D33" s="3"/>
      <c r="E33" s="3"/>
      <c r="F33" s="45" t="s">
        <v>46</v>
      </c>
      <c r="G33" s="3"/>
      <c r="H33" s="3"/>
      <c r="I33" s="3"/>
      <c r="J33" s="3"/>
      <c r="K33" s="3"/>
      <c r="L33" s="46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8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8">
        <v>0</v>
      </c>
      <c r="AL33" s="47"/>
      <c r="AM33" s="47"/>
      <c r="AN33" s="47"/>
      <c r="AO33" s="47"/>
      <c r="AP33" s="47"/>
      <c r="AQ33" s="47"/>
      <c r="AR33" s="49"/>
      <c r="AS33" s="47"/>
      <c r="AT33" s="47"/>
      <c r="AU33" s="47"/>
      <c r="AV33" s="47"/>
      <c r="AW33" s="47"/>
      <c r="AX33" s="47"/>
      <c r="AY33" s="47"/>
      <c r="AZ33" s="47"/>
      <c r="BE33" s="50"/>
    </row>
    <row r="34" s="2" customFormat="1" ht="6.96" customHeight="1">
      <c r="A34" s="38"/>
      <c r="B34" s="39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9"/>
      <c r="BE34" s="31"/>
    </row>
    <row r="35" s="2" customFormat="1" ht="25.92" customHeight="1">
      <c r="A35" s="38"/>
      <c r="B35" s="39"/>
      <c r="C35" s="53"/>
      <c r="D35" s="54" t="s">
        <v>47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48</v>
      </c>
      <c r="U35" s="55"/>
      <c r="V35" s="55"/>
      <c r="W35" s="55"/>
      <c r="X35" s="57" t="s">
        <v>49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39"/>
      <c r="BE35" s="38"/>
    </row>
    <row r="36" s="2" customFormat="1" ht="6.96" customHeight="1">
      <c r="A36" s="38"/>
      <c r="B36" s="39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9"/>
      <c r="BE36" s="38"/>
    </row>
    <row r="37" s="2" customFormat="1" ht="14.4" customHeight="1">
      <c r="A37" s="38"/>
      <c r="B37" s="39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9"/>
      <c r="BE37" s="38"/>
    </row>
    <row r="38" s="1" customFormat="1" ht="14.4" customHeight="1">
      <c r="B38" s="22"/>
      <c r="AR38" s="22"/>
    </row>
    <row r="39" s="1" customFormat="1" ht="14.4" customHeight="1">
      <c r="B39" s="22"/>
      <c r="AR39" s="22"/>
    </row>
    <row r="40" s="1" customFormat="1" ht="14.4" customHeight="1">
      <c r="B40" s="22"/>
      <c r="AR40" s="22"/>
    </row>
    <row r="41" s="1" customFormat="1" ht="14.4" customHeight="1">
      <c r="B41" s="22"/>
      <c r="AR41" s="22"/>
    </row>
    <row r="42" s="1" customFormat="1" ht="14.4" customHeight="1">
      <c r="B42" s="22"/>
      <c r="AR42" s="22"/>
    </row>
    <row r="43" s="1" customFormat="1" ht="14.4" customHeight="1">
      <c r="B43" s="22"/>
      <c r="AR43" s="22"/>
    </row>
    <row r="44" s="1" customFormat="1" ht="14.4" customHeight="1">
      <c r="B44" s="22"/>
      <c r="AR44" s="22"/>
    </row>
    <row r="45" s="1" customFormat="1" ht="14.4" customHeight="1">
      <c r="B45" s="22"/>
      <c r="AR45" s="22"/>
    </row>
    <row r="46" s="1" customFormat="1" ht="14.4" customHeight="1">
      <c r="B46" s="22"/>
      <c r="AR46" s="22"/>
    </row>
    <row r="47" s="1" customFormat="1" ht="14.4" customHeight="1">
      <c r="B47" s="22"/>
      <c r="AR47" s="22"/>
    </row>
    <row r="48" s="1" customFormat="1" ht="14.4" customHeight="1">
      <c r="B48" s="22"/>
      <c r="AR48" s="22"/>
    </row>
    <row r="49" s="2" customFormat="1" ht="14.4" customHeight="1">
      <c r="B49" s="60"/>
      <c r="D49" s="61" t="s">
        <v>50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51</v>
      </c>
      <c r="AI49" s="62"/>
      <c r="AJ49" s="62"/>
      <c r="AK49" s="62"/>
      <c r="AL49" s="62"/>
      <c r="AM49" s="62"/>
      <c r="AN49" s="62"/>
      <c r="AO49" s="62"/>
      <c r="AR49" s="60"/>
    </row>
    <row r="50">
      <c r="B50" s="22"/>
      <c r="AR50" s="22"/>
    </row>
    <row r="51">
      <c r="B51" s="22"/>
      <c r="AR51" s="22"/>
    </row>
    <row r="52">
      <c r="B52" s="22"/>
      <c r="AR52" s="22"/>
    </row>
    <row r="53">
      <c r="B53" s="22"/>
      <c r="AR53" s="22"/>
    </row>
    <row r="54">
      <c r="B54" s="22"/>
      <c r="AR54" s="22"/>
    </row>
    <row r="55">
      <c r="B55" s="22"/>
      <c r="AR55" s="22"/>
    </row>
    <row r="56">
      <c r="B56" s="22"/>
      <c r="AR56" s="22"/>
    </row>
    <row r="57">
      <c r="B57" s="22"/>
      <c r="AR57" s="22"/>
    </row>
    <row r="58">
      <c r="B58" s="22"/>
      <c r="AR58" s="22"/>
    </row>
    <row r="59">
      <c r="B59" s="22"/>
      <c r="AR59" s="22"/>
    </row>
    <row r="60" s="2" customFormat="1">
      <c r="A60" s="38"/>
      <c r="B60" s="39"/>
      <c r="C60" s="38"/>
      <c r="D60" s="63" t="s">
        <v>52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53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52</v>
      </c>
      <c r="AI60" s="41"/>
      <c r="AJ60" s="41"/>
      <c r="AK60" s="41"/>
      <c r="AL60" s="41"/>
      <c r="AM60" s="63" t="s">
        <v>53</v>
      </c>
      <c r="AN60" s="41"/>
      <c r="AO60" s="41"/>
      <c r="AP60" s="38"/>
      <c r="AQ60" s="38"/>
      <c r="AR60" s="39"/>
      <c r="BE60" s="38"/>
    </row>
    <row r="61">
      <c r="B61" s="22"/>
      <c r="AR61" s="22"/>
    </row>
    <row r="62">
      <c r="B62" s="22"/>
      <c r="AR62" s="22"/>
    </row>
    <row r="63">
      <c r="B63" s="22"/>
      <c r="AR63" s="22"/>
    </row>
    <row r="64" s="2" customFormat="1">
      <c r="A64" s="38"/>
      <c r="B64" s="39"/>
      <c r="C64" s="38"/>
      <c r="D64" s="61" t="s">
        <v>54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1" t="s">
        <v>55</v>
      </c>
      <c r="AI64" s="64"/>
      <c r="AJ64" s="64"/>
      <c r="AK64" s="64"/>
      <c r="AL64" s="64"/>
      <c r="AM64" s="64"/>
      <c r="AN64" s="64"/>
      <c r="AO64" s="64"/>
      <c r="AP64" s="38"/>
      <c r="AQ64" s="38"/>
      <c r="AR64" s="39"/>
      <c r="BE64" s="38"/>
    </row>
    <row r="65">
      <c r="B65" s="22"/>
      <c r="AR65" s="22"/>
    </row>
    <row r="66">
      <c r="B66" s="22"/>
      <c r="AR66" s="22"/>
    </row>
    <row r="67">
      <c r="B67" s="22"/>
      <c r="AR67" s="22"/>
    </row>
    <row r="68">
      <c r="B68" s="22"/>
      <c r="AR68" s="22"/>
    </row>
    <row r="69">
      <c r="B69" s="22"/>
      <c r="AR69" s="22"/>
    </row>
    <row r="70">
      <c r="B70" s="22"/>
      <c r="AR70" s="22"/>
    </row>
    <row r="71">
      <c r="B71" s="22"/>
      <c r="AR71" s="22"/>
    </row>
    <row r="72">
      <c r="B72" s="22"/>
      <c r="AR72" s="22"/>
    </row>
    <row r="73">
      <c r="B73" s="22"/>
      <c r="AR73" s="22"/>
    </row>
    <row r="74">
      <c r="B74" s="22"/>
      <c r="AR74" s="22"/>
    </row>
    <row r="75" s="2" customFormat="1">
      <c r="A75" s="38"/>
      <c r="B75" s="39"/>
      <c r="C75" s="38"/>
      <c r="D75" s="63" t="s">
        <v>52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53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52</v>
      </c>
      <c r="AI75" s="41"/>
      <c r="AJ75" s="41"/>
      <c r="AK75" s="41"/>
      <c r="AL75" s="41"/>
      <c r="AM75" s="63" t="s">
        <v>53</v>
      </c>
      <c r="AN75" s="41"/>
      <c r="AO75" s="41"/>
      <c r="AP75" s="38"/>
      <c r="AQ75" s="38"/>
      <c r="AR75" s="39"/>
      <c r="BE75" s="38"/>
    </row>
    <row r="76" s="2" customFormat="1">
      <c r="A76" s="38"/>
      <c r="B76" s="39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9"/>
      <c r="BE76" s="38"/>
    </row>
    <row r="77" s="2" customFormat="1" ht="6.96" customHeight="1">
      <c r="A77" s="38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39"/>
      <c r="BE77" s="38"/>
    </row>
    <row r="81" s="2" customFormat="1" ht="6.96" customHeight="1">
      <c r="A81" s="38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39"/>
      <c r="BE81" s="38"/>
    </row>
    <row r="82" s="2" customFormat="1" ht="24.96" customHeight="1">
      <c r="A82" s="38"/>
      <c r="B82" s="39"/>
      <c r="C82" s="23" t="s">
        <v>56</v>
      </c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9"/>
      <c r="B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9"/>
      <c r="BE83" s="38"/>
    </row>
    <row r="84" s="4" customFormat="1" ht="12" customHeight="1">
      <c r="A84" s="4"/>
      <c r="B84" s="69"/>
      <c r="C84" s="32" t="s">
        <v>13</v>
      </c>
      <c r="D84" s="4"/>
      <c r="E84" s="4"/>
      <c r="F84" s="4"/>
      <c r="G84" s="4"/>
      <c r="H84" s="4"/>
      <c r="I84" s="4"/>
      <c r="J84" s="4"/>
      <c r="K84" s="4"/>
      <c r="L84" s="4" t="str">
        <f>K5</f>
        <v>0418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9"/>
      <c r="BE84" s="4"/>
    </row>
    <row r="85" s="5" customFormat="1" ht="36.96" customHeight="1">
      <c r="A85" s="5"/>
      <c r="B85" s="70"/>
      <c r="C85" s="71" t="s">
        <v>16</v>
      </c>
      <c r="D85" s="5"/>
      <c r="E85" s="5"/>
      <c r="F85" s="5"/>
      <c r="G85" s="5"/>
      <c r="H85" s="5"/>
      <c r="I85" s="5"/>
      <c r="J85" s="5"/>
      <c r="K85" s="5"/>
      <c r="L85" s="72" t="str">
        <f>K6</f>
        <v>Prístavba objektu Strednej zdravotníckej školy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70"/>
      <c r="BE85" s="5"/>
    </row>
    <row r="86" s="2" customFormat="1" ht="6.96" customHeight="1">
      <c r="A86" s="38"/>
      <c r="B86" s="39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9"/>
      <c r="BE86" s="38"/>
    </row>
    <row r="87" s="2" customFormat="1" ht="12" customHeight="1">
      <c r="A87" s="38"/>
      <c r="B87" s="39"/>
      <c r="C87" s="32" t="s">
        <v>20</v>
      </c>
      <c r="D87" s="38"/>
      <c r="E87" s="38"/>
      <c r="F87" s="38"/>
      <c r="G87" s="38"/>
      <c r="H87" s="38"/>
      <c r="I87" s="38"/>
      <c r="J87" s="38"/>
      <c r="K87" s="38"/>
      <c r="L87" s="73" t="str">
        <f>IF(K8="","",K8)</f>
        <v>parc.č.2514/1 Banská Bystrica</v>
      </c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2" t="s">
        <v>22</v>
      </c>
      <c r="AJ87" s="38"/>
      <c r="AK87" s="38"/>
      <c r="AL87" s="38"/>
      <c r="AM87" s="74" t="str">
        <f>IF(AN8= "","",AN8)</f>
        <v>10. 1. 2025</v>
      </c>
      <c r="AN87" s="74"/>
      <c r="AO87" s="38"/>
      <c r="AP87" s="38"/>
      <c r="AQ87" s="38"/>
      <c r="AR87" s="39"/>
      <c r="BE87" s="38"/>
    </row>
    <row r="88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9"/>
      <c r="BE88" s="38"/>
    </row>
    <row r="89" s="2" customFormat="1" ht="15.15" customHeight="1">
      <c r="A89" s="38"/>
      <c r="B89" s="39"/>
      <c r="C89" s="32" t="s">
        <v>24</v>
      </c>
      <c r="D89" s="38"/>
      <c r="E89" s="38"/>
      <c r="F89" s="38"/>
      <c r="G89" s="38"/>
      <c r="H89" s="38"/>
      <c r="I89" s="38"/>
      <c r="J89" s="38"/>
      <c r="K89" s="38"/>
      <c r="L89" s="4" t="str">
        <f>IF(E11= "","",E11)</f>
        <v>Banskobystrický samosprávny kraj</v>
      </c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2" t="s">
        <v>30</v>
      </c>
      <c r="AJ89" s="38"/>
      <c r="AK89" s="38"/>
      <c r="AL89" s="38"/>
      <c r="AM89" s="75" t="str">
        <f>IF(E17="","",E17)</f>
        <v>Ing.Marek Mečír</v>
      </c>
      <c r="AN89" s="4"/>
      <c r="AO89" s="4"/>
      <c r="AP89" s="4"/>
      <c r="AQ89" s="38"/>
      <c r="AR89" s="39"/>
      <c r="AS89" s="76" t="s">
        <v>57</v>
      </c>
      <c r="AT89" s="77"/>
      <c r="AU89" s="78"/>
      <c r="AV89" s="78"/>
      <c r="AW89" s="78"/>
      <c r="AX89" s="78"/>
      <c r="AY89" s="78"/>
      <c r="AZ89" s="78"/>
      <c r="BA89" s="78"/>
      <c r="BB89" s="78"/>
      <c r="BC89" s="78"/>
      <c r="BD89" s="79"/>
      <c r="BE89" s="38"/>
    </row>
    <row r="90" s="2" customFormat="1" ht="15.15" customHeight="1">
      <c r="A90" s="38"/>
      <c r="B90" s="39"/>
      <c r="C90" s="32" t="s">
        <v>28</v>
      </c>
      <c r="D90" s="38"/>
      <c r="E90" s="38"/>
      <c r="F90" s="38"/>
      <c r="G90" s="38"/>
      <c r="H90" s="38"/>
      <c r="I90" s="38"/>
      <c r="J90" s="38"/>
      <c r="K90" s="38"/>
      <c r="L90" s="4" t="str">
        <f>IF(E14= "Vyplň údaj","",E14)</f>
        <v/>
      </c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2" t="s">
        <v>33</v>
      </c>
      <c r="AJ90" s="38"/>
      <c r="AK90" s="38"/>
      <c r="AL90" s="38"/>
      <c r="AM90" s="75" t="str">
        <f>IF(E20="","",E20)</f>
        <v>Stanislav Hlubina</v>
      </c>
      <c r="AN90" s="4"/>
      <c r="AO90" s="4"/>
      <c r="AP90" s="4"/>
      <c r="AQ90" s="38"/>
      <c r="AR90" s="39"/>
      <c r="AS90" s="80"/>
      <c r="AT90" s="81"/>
      <c r="AU90" s="82"/>
      <c r="AV90" s="82"/>
      <c r="AW90" s="82"/>
      <c r="AX90" s="82"/>
      <c r="AY90" s="82"/>
      <c r="AZ90" s="82"/>
      <c r="BA90" s="82"/>
      <c r="BB90" s="82"/>
      <c r="BC90" s="82"/>
      <c r="BD90" s="83"/>
      <c r="BE90" s="38"/>
    </row>
    <row r="91" s="2" customFormat="1" ht="10.8" customHeight="1">
      <c r="A91" s="38"/>
      <c r="B91" s="39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9"/>
      <c r="AS91" s="80"/>
      <c r="AT91" s="81"/>
      <c r="AU91" s="82"/>
      <c r="AV91" s="82"/>
      <c r="AW91" s="82"/>
      <c r="AX91" s="82"/>
      <c r="AY91" s="82"/>
      <c r="AZ91" s="82"/>
      <c r="BA91" s="82"/>
      <c r="BB91" s="82"/>
      <c r="BC91" s="82"/>
      <c r="BD91" s="83"/>
      <c r="BE91" s="38"/>
    </row>
    <row r="92" s="2" customFormat="1" ht="29.28" customHeight="1">
      <c r="A92" s="38"/>
      <c r="B92" s="39"/>
      <c r="C92" s="84" t="s">
        <v>58</v>
      </c>
      <c r="D92" s="85"/>
      <c r="E92" s="85"/>
      <c r="F92" s="85"/>
      <c r="G92" s="85"/>
      <c r="H92" s="86"/>
      <c r="I92" s="87" t="s">
        <v>59</v>
      </c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  <c r="AA92" s="85"/>
      <c r="AB92" s="85"/>
      <c r="AC92" s="85"/>
      <c r="AD92" s="85"/>
      <c r="AE92" s="85"/>
      <c r="AF92" s="85"/>
      <c r="AG92" s="88" t="s">
        <v>60</v>
      </c>
      <c r="AH92" s="85"/>
      <c r="AI92" s="85"/>
      <c r="AJ92" s="85"/>
      <c r="AK92" s="85"/>
      <c r="AL92" s="85"/>
      <c r="AM92" s="85"/>
      <c r="AN92" s="87" t="s">
        <v>61</v>
      </c>
      <c r="AO92" s="85"/>
      <c r="AP92" s="89"/>
      <c r="AQ92" s="90" t="s">
        <v>62</v>
      </c>
      <c r="AR92" s="39"/>
      <c r="AS92" s="91" t="s">
        <v>63</v>
      </c>
      <c r="AT92" s="92" t="s">
        <v>64</v>
      </c>
      <c r="AU92" s="92" t="s">
        <v>65</v>
      </c>
      <c r="AV92" s="92" t="s">
        <v>66</v>
      </c>
      <c r="AW92" s="92" t="s">
        <v>67</v>
      </c>
      <c r="AX92" s="92" t="s">
        <v>68</v>
      </c>
      <c r="AY92" s="92" t="s">
        <v>69</v>
      </c>
      <c r="AZ92" s="92" t="s">
        <v>70</v>
      </c>
      <c r="BA92" s="92" t="s">
        <v>71</v>
      </c>
      <c r="BB92" s="92" t="s">
        <v>72</v>
      </c>
      <c r="BC92" s="92" t="s">
        <v>73</v>
      </c>
      <c r="BD92" s="93" t="s">
        <v>74</v>
      </c>
      <c r="BE92" s="38"/>
    </row>
    <row r="93" s="2" customFormat="1" ht="10.8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9"/>
      <c r="AS93" s="94"/>
      <c r="AT93" s="95"/>
      <c r="AU93" s="95"/>
      <c r="AV93" s="95"/>
      <c r="AW93" s="95"/>
      <c r="AX93" s="95"/>
      <c r="AY93" s="95"/>
      <c r="AZ93" s="95"/>
      <c r="BA93" s="95"/>
      <c r="BB93" s="95"/>
      <c r="BC93" s="95"/>
      <c r="BD93" s="96"/>
      <c r="BE93" s="38"/>
    </row>
    <row r="94" s="6" customFormat="1" ht="32.4" customHeight="1">
      <c r="A94" s="6"/>
      <c r="B94" s="97"/>
      <c r="C94" s="98" t="s">
        <v>75</v>
      </c>
      <c r="D94" s="99"/>
      <c r="E94" s="99"/>
      <c r="F94" s="99"/>
      <c r="G94" s="99"/>
      <c r="H94" s="99"/>
      <c r="I94" s="99"/>
      <c r="J94" s="99"/>
      <c r="K94" s="99"/>
      <c r="L94" s="99"/>
      <c r="M94" s="99"/>
      <c r="N94" s="99"/>
      <c r="O94" s="99"/>
      <c r="P94" s="99"/>
      <c r="Q94" s="99"/>
      <c r="R94" s="99"/>
      <c r="S94" s="99"/>
      <c r="T94" s="99"/>
      <c r="U94" s="99"/>
      <c r="V94" s="99"/>
      <c r="W94" s="99"/>
      <c r="X94" s="99"/>
      <c r="Y94" s="99"/>
      <c r="Z94" s="99"/>
      <c r="AA94" s="99"/>
      <c r="AB94" s="99"/>
      <c r="AC94" s="99"/>
      <c r="AD94" s="99"/>
      <c r="AE94" s="99"/>
      <c r="AF94" s="99"/>
      <c r="AG94" s="100">
        <f>ROUND(SUM(AG95:AG100),2)</f>
        <v>0</v>
      </c>
      <c r="AH94" s="100"/>
      <c r="AI94" s="100"/>
      <c r="AJ94" s="100"/>
      <c r="AK94" s="100"/>
      <c r="AL94" s="100"/>
      <c r="AM94" s="100"/>
      <c r="AN94" s="101">
        <f>SUM(AG94,AT94)</f>
        <v>0</v>
      </c>
      <c r="AO94" s="101"/>
      <c r="AP94" s="101"/>
      <c r="AQ94" s="102" t="s">
        <v>1</v>
      </c>
      <c r="AR94" s="97"/>
      <c r="AS94" s="103">
        <f>ROUND(SUM(AS95:AS100),2)</f>
        <v>0</v>
      </c>
      <c r="AT94" s="104">
        <f>ROUND(SUM(AV94:AW94),2)</f>
        <v>0</v>
      </c>
      <c r="AU94" s="105">
        <f>ROUND(SUM(AU95:AU100),5)</f>
        <v>0</v>
      </c>
      <c r="AV94" s="104">
        <f>ROUND(AZ94*L29,2)</f>
        <v>0</v>
      </c>
      <c r="AW94" s="104">
        <f>ROUND(BA94*L30,2)</f>
        <v>0</v>
      </c>
      <c r="AX94" s="104">
        <f>ROUND(BB94*L29,2)</f>
        <v>0</v>
      </c>
      <c r="AY94" s="104">
        <f>ROUND(BC94*L30,2)</f>
        <v>0</v>
      </c>
      <c r="AZ94" s="104">
        <f>ROUND(SUM(AZ95:AZ100),2)</f>
        <v>0</v>
      </c>
      <c r="BA94" s="104">
        <f>ROUND(SUM(BA95:BA100),2)</f>
        <v>0</v>
      </c>
      <c r="BB94" s="104">
        <f>ROUND(SUM(BB95:BB100),2)</f>
        <v>0</v>
      </c>
      <c r="BC94" s="104">
        <f>ROUND(SUM(BC95:BC100),2)</f>
        <v>0</v>
      </c>
      <c r="BD94" s="106">
        <f>ROUND(SUM(BD95:BD100),2)</f>
        <v>0</v>
      </c>
      <c r="BE94" s="6"/>
      <c r="BS94" s="107" t="s">
        <v>76</v>
      </c>
      <c r="BT94" s="107" t="s">
        <v>7</v>
      </c>
      <c r="BU94" s="108" t="s">
        <v>77</v>
      </c>
      <c r="BV94" s="107" t="s">
        <v>78</v>
      </c>
      <c r="BW94" s="107" t="s">
        <v>4</v>
      </c>
      <c r="BX94" s="107" t="s">
        <v>79</v>
      </c>
      <c r="CL94" s="107" t="s">
        <v>1</v>
      </c>
    </row>
    <row r="95" s="7" customFormat="1" ht="16.5" customHeight="1">
      <c r="A95" s="109" t="s">
        <v>80</v>
      </c>
      <c r="B95" s="110"/>
      <c r="C95" s="111"/>
      <c r="D95" s="112" t="s">
        <v>81</v>
      </c>
      <c r="E95" s="112"/>
      <c r="F95" s="112"/>
      <c r="G95" s="112"/>
      <c r="H95" s="112"/>
      <c r="I95" s="113"/>
      <c r="J95" s="112" t="s">
        <v>82</v>
      </c>
      <c r="K95" s="112"/>
      <c r="L95" s="112"/>
      <c r="M95" s="112"/>
      <c r="N95" s="112"/>
      <c r="O95" s="112"/>
      <c r="P95" s="112"/>
      <c r="Q95" s="112"/>
      <c r="R95" s="112"/>
      <c r="S95" s="112"/>
      <c r="T95" s="112"/>
      <c r="U95" s="112"/>
      <c r="V95" s="112"/>
      <c r="W95" s="112"/>
      <c r="X95" s="112"/>
      <c r="Y95" s="112"/>
      <c r="Z95" s="112"/>
      <c r="AA95" s="112"/>
      <c r="AB95" s="112"/>
      <c r="AC95" s="112"/>
      <c r="AD95" s="112"/>
      <c r="AE95" s="112"/>
      <c r="AF95" s="112"/>
      <c r="AG95" s="114">
        <f>'1 - Stavebná časť'!J30</f>
        <v>0</v>
      </c>
      <c r="AH95" s="113"/>
      <c r="AI95" s="113"/>
      <c r="AJ95" s="113"/>
      <c r="AK95" s="113"/>
      <c r="AL95" s="113"/>
      <c r="AM95" s="113"/>
      <c r="AN95" s="114">
        <f>SUM(AG95,AT95)</f>
        <v>0</v>
      </c>
      <c r="AO95" s="113"/>
      <c r="AP95" s="113"/>
      <c r="AQ95" s="115" t="s">
        <v>83</v>
      </c>
      <c r="AR95" s="110"/>
      <c r="AS95" s="116">
        <v>0</v>
      </c>
      <c r="AT95" s="117">
        <f>ROUND(SUM(AV95:AW95),2)</f>
        <v>0</v>
      </c>
      <c r="AU95" s="118">
        <f>'1 - Stavebná časť'!P149</f>
        <v>0</v>
      </c>
      <c r="AV95" s="117">
        <f>'1 - Stavebná časť'!J33</f>
        <v>0</v>
      </c>
      <c r="AW95" s="117">
        <f>'1 - Stavebná časť'!J34</f>
        <v>0</v>
      </c>
      <c r="AX95" s="117">
        <f>'1 - Stavebná časť'!J35</f>
        <v>0</v>
      </c>
      <c r="AY95" s="117">
        <f>'1 - Stavebná časť'!J36</f>
        <v>0</v>
      </c>
      <c r="AZ95" s="117">
        <f>'1 - Stavebná časť'!F33</f>
        <v>0</v>
      </c>
      <c r="BA95" s="117">
        <f>'1 - Stavebná časť'!F34</f>
        <v>0</v>
      </c>
      <c r="BB95" s="117">
        <f>'1 - Stavebná časť'!F35</f>
        <v>0</v>
      </c>
      <c r="BC95" s="117">
        <f>'1 - Stavebná časť'!F36</f>
        <v>0</v>
      </c>
      <c r="BD95" s="119">
        <f>'1 - Stavebná časť'!F37</f>
        <v>0</v>
      </c>
      <c r="BE95" s="7"/>
      <c r="BT95" s="120" t="s">
        <v>81</v>
      </c>
      <c r="BV95" s="120" t="s">
        <v>78</v>
      </c>
      <c r="BW95" s="120" t="s">
        <v>84</v>
      </c>
      <c r="BX95" s="120" t="s">
        <v>4</v>
      </c>
      <c r="CL95" s="120" t="s">
        <v>1</v>
      </c>
      <c r="CM95" s="120" t="s">
        <v>7</v>
      </c>
    </row>
    <row r="96" s="7" customFormat="1" ht="16.5" customHeight="1">
      <c r="A96" s="109" t="s">
        <v>80</v>
      </c>
      <c r="B96" s="110"/>
      <c r="C96" s="111"/>
      <c r="D96" s="112" t="s">
        <v>85</v>
      </c>
      <c r="E96" s="112"/>
      <c r="F96" s="112"/>
      <c r="G96" s="112"/>
      <c r="H96" s="112"/>
      <c r="I96" s="113"/>
      <c r="J96" s="112" t="s">
        <v>86</v>
      </c>
      <c r="K96" s="112"/>
      <c r="L96" s="112"/>
      <c r="M96" s="112"/>
      <c r="N96" s="112"/>
      <c r="O96" s="112"/>
      <c r="P96" s="112"/>
      <c r="Q96" s="112"/>
      <c r="R96" s="112"/>
      <c r="S96" s="112"/>
      <c r="T96" s="112"/>
      <c r="U96" s="112"/>
      <c r="V96" s="112"/>
      <c r="W96" s="112"/>
      <c r="X96" s="112"/>
      <c r="Y96" s="112"/>
      <c r="Z96" s="112"/>
      <c r="AA96" s="112"/>
      <c r="AB96" s="112"/>
      <c r="AC96" s="112"/>
      <c r="AD96" s="112"/>
      <c r="AE96" s="112"/>
      <c r="AF96" s="112"/>
      <c r="AG96" s="114">
        <f>'2 - Zdravotechnika'!J30</f>
        <v>0</v>
      </c>
      <c r="AH96" s="113"/>
      <c r="AI96" s="113"/>
      <c r="AJ96" s="113"/>
      <c r="AK96" s="113"/>
      <c r="AL96" s="113"/>
      <c r="AM96" s="113"/>
      <c r="AN96" s="114">
        <f>SUM(AG96,AT96)</f>
        <v>0</v>
      </c>
      <c r="AO96" s="113"/>
      <c r="AP96" s="113"/>
      <c r="AQ96" s="115" t="s">
        <v>83</v>
      </c>
      <c r="AR96" s="110"/>
      <c r="AS96" s="116">
        <v>0</v>
      </c>
      <c r="AT96" s="117">
        <f>ROUND(SUM(AV96:AW96),2)</f>
        <v>0</v>
      </c>
      <c r="AU96" s="118">
        <f>'2 - Zdravotechnika'!P123</f>
        <v>0</v>
      </c>
      <c r="AV96" s="117">
        <f>'2 - Zdravotechnika'!J33</f>
        <v>0</v>
      </c>
      <c r="AW96" s="117">
        <f>'2 - Zdravotechnika'!J34</f>
        <v>0</v>
      </c>
      <c r="AX96" s="117">
        <f>'2 - Zdravotechnika'!J35</f>
        <v>0</v>
      </c>
      <c r="AY96" s="117">
        <f>'2 - Zdravotechnika'!J36</f>
        <v>0</v>
      </c>
      <c r="AZ96" s="117">
        <f>'2 - Zdravotechnika'!F33</f>
        <v>0</v>
      </c>
      <c r="BA96" s="117">
        <f>'2 - Zdravotechnika'!F34</f>
        <v>0</v>
      </c>
      <c r="BB96" s="117">
        <f>'2 - Zdravotechnika'!F35</f>
        <v>0</v>
      </c>
      <c r="BC96" s="117">
        <f>'2 - Zdravotechnika'!F36</f>
        <v>0</v>
      </c>
      <c r="BD96" s="119">
        <f>'2 - Zdravotechnika'!F37</f>
        <v>0</v>
      </c>
      <c r="BE96" s="7"/>
      <c r="BT96" s="120" t="s">
        <v>81</v>
      </c>
      <c r="BV96" s="120" t="s">
        <v>78</v>
      </c>
      <c r="BW96" s="120" t="s">
        <v>87</v>
      </c>
      <c r="BX96" s="120" t="s">
        <v>4</v>
      </c>
      <c r="CL96" s="120" t="s">
        <v>1</v>
      </c>
      <c r="CM96" s="120" t="s">
        <v>7</v>
      </c>
    </row>
    <row r="97" s="7" customFormat="1" ht="16.5" customHeight="1">
      <c r="A97" s="109" t="s">
        <v>80</v>
      </c>
      <c r="B97" s="110"/>
      <c r="C97" s="111"/>
      <c r="D97" s="112" t="s">
        <v>88</v>
      </c>
      <c r="E97" s="112"/>
      <c r="F97" s="112"/>
      <c r="G97" s="112"/>
      <c r="H97" s="112"/>
      <c r="I97" s="113"/>
      <c r="J97" s="112" t="s">
        <v>89</v>
      </c>
      <c r="K97" s="112"/>
      <c r="L97" s="112"/>
      <c r="M97" s="112"/>
      <c r="N97" s="112"/>
      <c r="O97" s="112"/>
      <c r="P97" s="112"/>
      <c r="Q97" s="112"/>
      <c r="R97" s="112"/>
      <c r="S97" s="112"/>
      <c r="T97" s="112"/>
      <c r="U97" s="112"/>
      <c r="V97" s="112"/>
      <c r="W97" s="112"/>
      <c r="X97" s="112"/>
      <c r="Y97" s="112"/>
      <c r="Z97" s="112"/>
      <c r="AA97" s="112"/>
      <c r="AB97" s="112"/>
      <c r="AC97" s="112"/>
      <c r="AD97" s="112"/>
      <c r="AE97" s="112"/>
      <c r="AF97" s="112"/>
      <c r="AG97" s="114">
        <f>'3 - Ústredné kúrenie'!J30</f>
        <v>0</v>
      </c>
      <c r="AH97" s="113"/>
      <c r="AI97" s="113"/>
      <c r="AJ97" s="113"/>
      <c r="AK97" s="113"/>
      <c r="AL97" s="113"/>
      <c r="AM97" s="113"/>
      <c r="AN97" s="114">
        <f>SUM(AG97,AT97)</f>
        <v>0</v>
      </c>
      <c r="AO97" s="113"/>
      <c r="AP97" s="113"/>
      <c r="AQ97" s="115" t="s">
        <v>83</v>
      </c>
      <c r="AR97" s="110"/>
      <c r="AS97" s="116">
        <v>0</v>
      </c>
      <c r="AT97" s="117">
        <f>ROUND(SUM(AV97:AW97),2)</f>
        <v>0</v>
      </c>
      <c r="AU97" s="118">
        <f>'3 - Ústredné kúrenie'!P120</f>
        <v>0</v>
      </c>
      <c r="AV97" s="117">
        <f>'3 - Ústredné kúrenie'!J33</f>
        <v>0</v>
      </c>
      <c r="AW97" s="117">
        <f>'3 - Ústredné kúrenie'!J34</f>
        <v>0</v>
      </c>
      <c r="AX97" s="117">
        <f>'3 - Ústredné kúrenie'!J35</f>
        <v>0</v>
      </c>
      <c r="AY97" s="117">
        <f>'3 - Ústredné kúrenie'!J36</f>
        <v>0</v>
      </c>
      <c r="AZ97" s="117">
        <f>'3 - Ústredné kúrenie'!F33</f>
        <v>0</v>
      </c>
      <c r="BA97" s="117">
        <f>'3 - Ústredné kúrenie'!F34</f>
        <v>0</v>
      </c>
      <c r="BB97" s="117">
        <f>'3 - Ústredné kúrenie'!F35</f>
        <v>0</v>
      </c>
      <c r="BC97" s="117">
        <f>'3 - Ústredné kúrenie'!F36</f>
        <v>0</v>
      </c>
      <c r="BD97" s="119">
        <f>'3 - Ústredné kúrenie'!F37</f>
        <v>0</v>
      </c>
      <c r="BE97" s="7"/>
      <c r="BT97" s="120" t="s">
        <v>81</v>
      </c>
      <c r="BV97" s="120" t="s">
        <v>78</v>
      </c>
      <c r="BW97" s="120" t="s">
        <v>90</v>
      </c>
      <c r="BX97" s="120" t="s">
        <v>4</v>
      </c>
      <c r="CL97" s="120" t="s">
        <v>1</v>
      </c>
      <c r="CM97" s="120" t="s">
        <v>7</v>
      </c>
    </row>
    <row r="98" s="7" customFormat="1" ht="16.5" customHeight="1">
      <c r="A98" s="109" t="s">
        <v>80</v>
      </c>
      <c r="B98" s="110"/>
      <c r="C98" s="111"/>
      <c r="D98" s="112" t="s">
        <v>91</v>
      </c>
      <c r="E98" s="112"/>
      <c r="F98" s="112"/>
      <c r="G98" s="112"/>
      <c r="H98" s="112"/>
      <c r="I98" s="113"/>
      <c r="J98" s="112" t="s">
        <v>92</v>
      </c>
      <c r="K98" s="112"/>
      <c r="L98" s="112"/>
      <c r="M98" s="112"/>
      <c r="N98" s="112"/>
      <c r="O98" s="112"/>
      <c r="P98" s="112"/>
      <c r="Q98" s="112"/>
      <c r="R98" s="112"/>
      <c r="S98" s="112"/>
      <c r="T98" s="112"/>
      <c r="U98" s="112"/>
      <c r="V98" s="112"/>
      <c r="W98" s="112"/>
      <c r="X98" s="112"/>
      <c r="Y98" s="112"/>
      <c r="Z98" s="112"/>
      <c r="AA98" s="112"/>
      <c r="AB98" s="112"/>
      <c r="AC98" s="112"/>
      <c r="AD98" s="112"/>
      <c r="AE98" s="112"/>
      <c r="AF98" s="112"/>
      <c r="AG98" s="114">
        <f>'4 - Vzduchotechnika'!J30</f>
        <v>0</v>
      </c>
      <c r="AH98" s="113"/>
      <c r="AI98" s="113"/>
      <c r="AJ98" s="113"/>
      <c r="AK98" s="113"/>
      <c r="AL98" s="113"/>
      <c r="AM98" s="113"/>
      <c r="AN98" s="114">
        <f>SUM(AG98,AT98)</f>
        <v>0</v>
      </c>
      <c r="AO98" s="113"/>
      <c r="AP98" s="113"/>
      <c r="AQ98" s="115" t="s">
        <v>83</v>
      </c>
      <c r="AR98" s="110"/>
      <c r="AS98" s="116">
        <v>0</v>
      </c>
      <c r="AT98" s="117">
        <f>ROUND(SUM(AV98:AW98),2)</f>
        <v>0</v>
      </c>
      <c r="AU98" s="118">
        <f>'4 - Vzduchotechnika'!P121</f>
        <v>0</v>
      </c>
      <c r="AV98" s="117">
        <f>'4 - Vzduchotechnika'!J33</f>
        <v>0</v>
      </c>
      <c r="AW98" s="117">
        <f>'4 - Vzduchotechnika'!J34</f>
        <v>0</v>
      </c>
      <c r="AX98" s="117">
        <f>'4 - Vzduchotechnika'!J35</f>
        <v>0</v>
      </c>
      <c r="AY98" s="117">
        <f>'4 - Vzduchotechnika'!J36</f>
        <v>0</v>
      </c>
      <c r="AZ98" s="117">
        <f>'4 - Vzduchotechnika'!F33</f>
        <v>0</v>
      </c>
      <c r="BA98" s="117">
        <f>'4 - Vzduchotechnika'!F34</f>
        <v>0</v>
      </c>
      <c r="BB98" s="117">
        <f>'4 - Vzduchotechnika'!F35</f>
        <v>0</v>
      </c>
      <c r="BC98" s="117">
        <f>'4 - Vzduchotechnika'!F36</f>
        <v>0</v>
      </c>
      <c r="BD98" s="119">
        <f>'4 - Vzduchotechnika'!F37</f>
        <v>0</v>
      </c>
      <c r="BE98" s="7"/>
      <c r="BT98" s="120" t="s">
        <v>81</v>
      </c>
      <c r="BV98" s="120" t="s">
        <v>78</v>
      </c>
      <c r="BW98" s="120" t="s">
        <v>93</v>
      </c>
      <c r="BX98" s="120" t="s">
        <v>4</v>
      </c>
      <c r="CL98" s="120" t="s">
        <v>1</v>
      </c>
      <c r="CM98" s="120" t="s">
        <v>7</v>
      </c>
    </row>
    <row r="99" s="7" customFormat="1" ht="16.5" customHeight="1">
      <c r="A99" s="109" t="s">
        <v>80</v>
      </c>
      <c r="B99" s="110"/>
      <c r="C99" s="111"/>
      <c r="D99" s="112" t="s">
        <v>94</v>
      </c>
      <c r="E99" s="112"/>
      <c r="F99" s="112"/>
      <c r="G99" s="112"/>
      <c r="H99" s="112"/>
      <c r="I99" s="113"/>
      <c r="J99" s="112" t="s">
        <v>95</v>
      </c>
      <c r="K99" s="112"/>
      <c r="L99" s="112"/>
      <c r="M99" s="112"/>
      <c r="N99" s="112"/>
      <c r="O99" s="112"/>
      <c r="P99" s="112"/>
      <c r="Q99" s="112"/>
      <c r="R99" s="112"/>
      <c r="S99" s="112"/>
      <c r="T99" s="112"/>
      <c r="U99" s="112"/>
      <c r="V99" s="112"/>
      <c r="W99" s="112"/>
      <c r="X99" s="112"/>
      <c r="Y99" s="112"/>
      <c r="Z99" s="112"/>
      <c r="AA99" s="112"/>
      <c r="AB99" s="112"/>
      <c r="AC99" s="112"/>
      <c r="AD99" s="112"/>
      <c r="AE99" s="112"/>
      <c r="AF99" s="112"/>
      <c r="AG99" s="114">
        <f>'5 - Elektroinštalácia'!J30</f>
        <v>0</v>
      </c>
      <c r="AH99" s="113"/>
      <c r="AI99" s="113"/>
      <c r="AJ99" s="113"/>
      <c r="AK99" s="113"/>
      <c r="AL99" s="113"/>
      <c r="AM99" s="113"/>
      <c r="AN99" s="114">
        <f>SUM(AG99,AT99)</f>
        <v>0</v>
      </c>
      <c r="AO99" s="113"/>
      <c r="AP99" s="113"/>
      <c r="AQ99" s="115" t="s">
        <v>83</v>
      </c>
      <c r="AR99" s="110"/>
      <c r="AS99" s="116">
        <v>0</v>
      </c>
      <c r="AT99" s="117">
        <f>ROUND(SUM(AV99:AW99),2)</f>
        <v>0</v>
      </c>
      <c r="AU99" s="118">
        <f>'5 - Elektroinštalácia'!P120</f>
        <v>0</v>
      </c>
      <c r="AV99" s="117">
        <f>'5 - Elektroinštalácia'!J33</f>
        <v>0</v>
      </c>
      <c r="AW99" s="117">
        <f>'5 - Elektroinštalácia'!J34</f>
        <v>0</v>
      </c>
      <c r="AX99" s="117">
        <f>'5 - Elektroinštalácia'!J35</f>
        <v>0</v>
      </c>
      <c r="AY99" s="117">
        <f>'5 - Elektroinštalácia'!J36</f>
        <v>0</v>
      </c>
      <c r="AZ99" s="117">
        <f>'5 - Elektroinštalácia'!F33</f>
        <v>0</v>
      </c>
      <c r="BA99" s="117">
        <f>'5 - Elektroinštalácia'!F34</f>
        <v>0</v>
      </c>
      <c r="BB99" s="117">
        <f>'5 - Elektroinštalácia'!F35</f>
        <v>0</v>
      </c>
      <c r="BC99" s="117">
        <f>'5 - Elektroinštalácia'!F36</f>
        <v>0</v>
      </c>
      <c r="BD99" s="119">
        <f>'5 - Elektroinštalácia'!F37</f>
        <v>0</v>
      </c>
      <c r="BE99" s="7"/>
      <c r="BT99" s="120" t="s">
        <v>81</v>
      </c>
      <c r="BV99" s="120" t="s">
        <v>78</v>
      </c>
      <c r="BW99" s="120" t="s">
        <v>96</v>
      </c>
      <c r="BX99" s="120" t="s">
        <v>4</v>
      </c>
      <c r="CL99" s="120" t="s">
        <v>1</v>
      </c>
      <c r="CM99" s="120" t="s">
        <v>7</v>
      </c>
    </row>
    <row r="100" s="7" customFormat="1" ht="24.75" customHeight="1">
      <c r="A100" s="109" t="s">
        <v>80</v>
      </c>
      <c r="B100" s="110"/>
      <c r="C100" s="111"/>
      <c r="D100" s="112" t="s">
        <v>97</v>
      </c>
      <c r="E100" s="112"/>
      <c r="F100" s="112"/>
      <c r="G100" s="112"/>
      <c r="H100" s="112"/>
      <c r="I100" s="113"/>
      <c r="J100" s="112" t="s">
        <v>98</v>
      </c>
      <c r="K100" s="112"/>
      <c r="L100" s="112"/>
      <c r="M100" s="112"/>
      <c r="N100" s="112"/>
      <c r="O100" s="112"/>
      <c r="P100" s="112"/>
      <c r="Q100" s="112"/>
      <c r="R100" s="112"/>
      <c r="S100" s="112"/>
      <c r="T100" s="112"/>
      <c r="U100" s="112"/>
      <c r="V100" s="112"/>
      <c r="W100" s="112"/>
      <c r="X100" s="112"/>
      <c r="Y100" s="112"/>
      <c r="Z100" s="112"/>
      <c r="AA100" s="112"/>
      <c r="AB100" s="112"/>
      <c r="AC100" s="112"/>
      <c r="AD100" s="112"/>
      <c r="AE100" s="112"/>
      <c r="AF100" s="112"/>
      <c r="AG100" s="114">
        <f>'6 - Lokálny zdroj FVZ PAC...'!J30</f>
        <v>0</v>
      </c>
      <c r="AH100" s="113"/>
      <c r="AI100" s="113"/>
      <c r="AJ100" s="113"/>
      <c r="AK100" s="113"/>
      <c r="AL100" s="113"/>
      <c r="AM100" s="113"/>
      <c r="AN100" s="114">
        <f>SUM(AG100,AT100)</f>
        <v>0</v>
      </c>
      <c r="AO100" s="113"/>
      <c r="AP100" s="113"/>
      <c r="AQ100" s="115" t="s">
        <v>83</v>
      </c>
      <c r="AR100" s="110"/>
      <c r="AS100" s="121">
        <v>0</v>
      </c>
      <c r="AT100" s="122">
        <f>ROUND(SUM(AV100:AW100),2)</f>
        <v>0</v>
      </c>
      <c r="AU100" s="123">
        <f>'6 - Lokálny zdroj FVZ PAC...'!P124</f>
        <v>0</v>
      </c>
      <c r="AV100" s="122">
        <f>'6 - Lokálny zdroj FVZ PAC...'!J33</f>
        <v>0</v>
      </c>
      <c r="AW100" s="122">
        <f>'6 - Lokálny zdroj FVZ PAC...'!J34</f>
        <v>0</v>
      </c>
      <c r="AX100" s="122">
        <f>'6 - Lokálny zdroj FVZ PAC...'!J35</f>
        <v>0</v>
      </c>
      <c r="AY100" s="122">
        <f>'6 - Lokálny zdroj FVZ PAC...'!J36</f>
        <v>0</v>
      </c>
      <c r="AZ100" s="122">
        <f>'6 - Lokálny zdroj FVZ PAC...'!F33</f>
        <v>0</v>
      </c>
      <c r="BA100" s="122">
        <f>'6 - Lokálny zdroj FVZ PAC...'!F34</f>
        <v>0</v>
      </c>
      <c r="BB100" s="122">
        <f>'6 - Lokálny zdroj FVZ PAC...'!F35</f>
        <v>0</v>
      </c>
      <c r="BC100" s="122">
        <f>'6 - Lokálny zdroj FVZ PAC...'!F36</f>
        <v>0</v>
      </c>
      <c r="BD100" s="124">
        <f>'6 - Lokálny zdroj FVZ PAC...'!F37</f>
        <v>0</v>
      </c>
      <c r="BE100" s="7"/>
      <c r="BT100" s="120" t="s">
        <v>81</v>
      </c>
      <c r="BV100" s="120" t="s">
        <v>78</v>
      </c>
      <c r="BW100" s="120" t="s">
        <v>99</v>
      </c>
      <c r="BX100" s="120" t="s">
        <v>4</v>
      </c>
      <c r="CL100" s="120" t="s">
        <v>1</v>
      </c>
      <c r="CM100" s="120" t="s">
        <v>7</v>
      </c>
    </row>
    <row r="101" s="2" customFormat="1" ht="30" customHeight="1">
      <c r="A101" s="38"/>
      <c r="B101" s="39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9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="2" customFormat="1" ht="6.96" customHeight="1">
      <c r="A102" s="38"/>
      <c r="B102" s="65"/>
      <c r="C102" s="66"/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66"/>
      <c r="AH102" s="66"/>
      <c r="AI102" s="66"/>
      <c r="AJ102" s="66"/>
      <c r="AK102" s="66"/>
      <c r="AL102" s="66"/>
      <c r="AM102" s="66"/>
      <c r="AN102" s="66"/>
      <c r="AO102" s="66"/>
      <c r="AP102" s="66"/>
      <c r="AQ102" s="66"/>
      <c r="AR102" s="39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</sheetData>
  <mergeCells count="62">
    <mergeCell ref="L85:AJ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AN100:AP100"/>
    <mergeCell ref="AG100:AM100"/>
    <mergeCell ref="D100:H100"/>
    <mergeCell ref="J100:AF100"/>
    <mergeCell ref="AG94:AM94"/>
    <mergeCell ref="AN94:AP94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1 - Stavebná časť'!C2" display="/"/>
    <hyperlink ref="A96" location="'2 - Zdravotechnika'!C2" display="/"/>
    <hyperlink ref="A97" location="'3 - Ústredné kúrenie'!C2" display="/"/>
    <hyperlink ref="A98" location="'4 - Vzduchotechnika'!C2" display="/"/>
    <hyperlink ref="A99" location="'5 - Elektroinštalácia'!C2" display="/"/>
    <hyperlink ref="A100" location="'6 - Lokálny zdroj FVZ PAC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84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7</v>
      </c>
    </row>
    <row r="4" s="1" customFormat="1" ht="24.96" customHeight="1">
      <c r="B4" s="22"/>
      <c r="D4" s="23" t="s">
        <v>100</v>
      </c>
      <c r="L4" s="22"/>
      <c r="M4" s="125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16.5" customHeight="1">
      <c r="B7" s="22"/>
      <c r="E7" s="126" t="str">
        <f>'Rekapitulácia stavby'!K6</f>
        <v>Prístavba objektu Strednej zdravotníckej školy</v>
      </c>
      <c r="F7" s="32"/>
      <c r="G7" s="32"/>
      <c r="H7" s="32"/>
      <c r="L7" s="22"/>
    </row>
    <row r="8" s="2" customFormat="1" ht="12" customHeight="1">
      <c r="A8" s="38"/>
      <c r="B8" s="39"/>
      <c r="C8" s="38"/>
      <c r="D8" s="32" t="s">
        <v>101</v>
      </c>
      <c r="E8" s="38"/>
      <c r="F8" s="38"/>
      <c r="G8" s="38"/>
      <c r="H8" s="38"/>
      <c r="I8" s="38"/>
      <c r="J8" s="38"/>
      <c r="K8" s="38"/>
      <c r="L8" s="60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39"/>
      <c r="C9" s="38"/>
      <c r="D9" s="38"/>
      <c r="E9" s="72" t="s">
        <v>102</v>
      </c>
      <c r="F9" s="38"/>
      <c r="G9" s="38"/>
      <c r="H9" s="38"/>
      <c r="I9" s="38"/>
      <c r="J9" s="38"/>
      <c r="K9" s="38"/>
      <c r="L9" s="60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39"/>
      <c r="C10" s="38"/>
      <c r="D10" s="38"/>
      <c r="E10" s="38"/>
      <c r="F10" s="38"/>
      <c r="G10" s="38"/>
      <c r="H10" s="38"/>
      <c r="I10" s="38"/>
      <c r="J10" s="38"/>
      <c r="K10" s="38"/>
      <c r="L10" s="60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39"/>
      <c r="C11" s="38"/>
      <c r="D11" s="32" t="s">
        <v>18</v>
      </c>
      <c r="E11" s="38"/>
      <c r="F11" s="27" t="s">
        <v>1</v>
      </c>
      <c r="G11" s="38"/>
      <c r="H11" s="38"/>
      <c r="I11" s="32" t="s">
        <v>19</v>
      </c>
      <c r="J11" s="27" t="s">
        <v>1</v>
      </c>
      <c r="K11" s="38"/>
      <c r="L11" s="60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39"/>
      <c r="C12" s="38"/>
      <c r="D12" s="32" t="s">
        <v>20</v>
      </c>
      <c r="E12" s="38"/>
      <c r="F12" s="27" t="s">
        <v>21</v>
      </c>
      <c r="G12" s="38"/>
      <c r="H12" s="38"/>
      <c r="I12" s="32" t="s">
        <v>22</v>
      </c>
      <c r="J12" s="74" t="str">
        <f>'Rekapitulácia stavby'!AN8</f>
        <v>10. 1. 2025</v>
      </c>
      <c r="K12" s="38"/>
      <c r="L12" s="60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39"/>
      <c r="C13" s="38"/>
      <c r="D13" s="38"/>
      <c r="E13" s="38"/>
      <c r="F13" s="38"/>
      <c r="G13" s="38"/>
      <c r="H13" s="38"/>
      <c r="I13" s="38"/>
      <c r="J13" s="38"/>
      <c r="K13" s="38"/>
      <c r="L13" s="60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24</v>
      </c>
      <c r="E14" s="38"/>
      <c r="F14" s="38"/>
      <c r="G14" s="38"/>
      <c r="H14" s="38"/>
      <c r="I14" s="32" t="s">
        <v>25</v>
      </c>
      <c r="J14" s="27" t="s">
        <v>1</v>
      </c>
      <c r="K14" s="38"/>
      <c r="L14" s="60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39"/>
      <c r="C15" s="38"/>
      <c r="D15" s="38"/>
      <c r="E15" s="27" t="s">
        <v>26</v>
      </c>
      <c r="F15" s="38"/>
      <c r="G15" s="38"/>
      <c r="H15" s="38"/>
      <c r="I15" s="32" t="s">
        <v>27</v>
      </c>
      <c r="J15" s="27" t="s">
        <v>1</v>
      </c>
      <c r="K15" s="38"/>
      <c r="L15" s="60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39"/>
      <c r="C16" s="38"/>
      <c r="D16" s="38"/>
      <c r="E16" s="38"/>
      <c r="F16" s="38"/>
      <c r="G16" s="38"/>
      <c r="H16" s="38"/>
      <c r="I16" s="38"/>
      <c r="J16" s="38"/>
      <c r="K16" s="38"/>
      <c r="L16" s="60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39"/>
      <c r="C17" s="38"/>
      <c r="D17" s="32" t="s">
        <v>28</v>
      </c>
      <c r="E17" s="38"/>
      <c r="F17" s="38"/>
      <c r="G17" s="38"/>
      <c r="H17" s="38"/>
      <c r="I17" s="32" t="s">
        <v>25</v>
      </c>
      <c r="J17" s="33" t="str">
        <f>'Rekapitulácia stavby'!AN13</f>
        <v>Vyplň údaj</v>
      </c>
      <c r="K17" s="38"/>
      <c r="L17" s="60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39"/>
      <c r="C18" s="38"/>
      <c r="D18" s="38"/>
      <c r="E18" s="33" t="str">
        <f>'Rekapitulácia stavby'!E14</f>
        <v>Vyplň údaj</v>
      </c>
      <c r="F18" s="27"/>
      <c r="G18" s="27"/>
      <c r="H18" s="27"/>
      <c r="I18" s="32" t="s">
        <v>27</v>
      </c>
      <c r="J18" s="33" t="str">
        <f>'Rekapitulácia stavby'!AN14</f>
        <v>Vyplň údaj</v>
      </c>
      <c r="K18" s="38"/>
      <c r="L18" s="60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60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39"/>
      <c r="C20" s="38"/>
      <c r="D20" s="32" t="s">
        <v>30</v>
      </c>
      <c r="E20" s="38"/>
      <c r="F20" s="38"/>
      <c r="G20" s="38"/>
      <c r="H20" s="38"/>
      <c r="I20" s="32" t="s">
        <v>25</v>
      </c>
      <c r="J20" s="27" t="s">
        <v>1</v>
      </c>
      <c r="K20" s="38"/>
      <c r="L20" s="60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39"/>
      <c r="C21" s="38"/>
      <c r="D21" s="38"/>
      <c r="E21" s="27" t="s">
        <v>31</v>
      </c>
      <c r="F21" s="38"/>
      <c r="G21" s="38"/>
      <c r="H21" s="38"/>
      <c r="I21" s="32" t="s">
        <v>27</v>
      </c>
      <c r="J21" s="27" t="s">
        <v>1</v>
      </c>
      <c r="K21" s="38"/>
      <c r="L21" s="60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39"/>
      <c r="C22" s="38"/>
      <c r="D22" s="38"/>
      <c r="E22" s="38"/>
      <c r="F22" s="38"/>
      <c r="G22" s="38"/>
      <c r="H22" s="38"/>
      <c r="I22" s="38"/>
      <c r="J22" s="38"/>
      <c r="K22" s="38"/>
      <c r="L22" s="60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39"/>
      <c r="C23" s="38"/>
      <c r="D23" s="32" t="s">
        <v>33</v>
      </c>
      <c r="E23" s="38"/>
      <c r="F23" s="38"/>
      <c r="G23" s="38"/>
      <c r="H23" s="38"/>
      <c r="I23" s="32" t="s">
        <v>25</v>
      </c>
      <c r="J23" s="27" t="s">
        <v>1</v>
      </c>
      <c r="K23" s="38"/>
      <c r="L23" s="60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39"/>
      <c r="C24" s="38"/>
      <c r="D24" s="38"/>
      <c r="E24" s="27" t="s">
        <v>34</v>
      </c>
      <c r="F24" s="38"/>
      <c r="G24" s="38"/>
      <c r="H24" s="38"/>
      <c r="I24" s="32" t="s">
        <v>27</v>
      </c>
      <c r="J24" s="27" t="s">
        <v>1</v>
      </c>
      <c r="K24" s="38"/>
      <c r="L24" s="60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39"/>
      <c r="C25" s="38"/>
      <c r="D25" s="38"/>
      <c r="E25" s="38"/>
      <c r="F25" s="38"/>
      <c r="G25" s="38"/>
      <c r="H25" s="38"/>
      <c r="I25" s="38"/>
      <c r="J25" s="38"/>
      <c r="K25" s="38"/>
      <c r="L25" s="60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39"/>
      <c r="C26" s="38"/>
      <c r="D26" s="32" t="s">
        <v>35</v>
      </c>
      <c r="E26" s="38"/>
      <c r="F26" s="38"/>
      <c r="G26" s="38"/>
      <c r="H26" s="38"/>
      <c r="I26" s="38"/>
      <c r="J26" s="38"/>
      <c r="K26" s="38"/>
      <c r="L26" s="60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27"/>
      <c r="B27" s="128"/>
      <c r="C27" s="127"/>
      <c r="D27" s="127"/>
      <c r="E27" s="36" t="s">
        <v>1</v>
      </c>
      <c r="F27" s="36"/>
      <c r="G27" s="36"/>
      <c r="H27" s="36"/>
      <c r="I27" s="127"/>
      <c r="J27" s="127"/>
      <c r="K27" s="127"/>
      <c r="L27" s="129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</row>
    <row r="28" s="2" customFormat="1" ht="6.96" customHeigh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60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39"/>
      <c r="C29" s="38"/>
      <c r="D29" s="95"/>
      <c r="E29" s="95"/>
      <c r="F29" s="95"/>
      <c r="G29" s="95"/>
      <c r="H29" s="95"/>
      <c r="I29" s="95"/>
      <c r="J29" s="95"/>
      <c r="K29" s="95"/>
      <c r="L29" s="60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39"/>
      <c r="C30" s="38"/>
      <c r="D30" s="130" t="s">
        <v>37</v>
      </c>
      <c r="E30" s="38"/>
      <c r="F30" s="38"/>
      <c r="G30" s="38"/>
      <c r="H30" s="38"/>
      <c r="I30" s="38"/>
      <c r="J30" s="101">
        <f>ROUND(J149, 2)</f>
        <v>0</v>
      </c>
      <c r="K30" s="38"/>
      <c r="L30" s="60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5"/>
      <c r="E31" s="95"/>
      <c r="F31" s="95"/>
      <c r="G31" s="95"/>
      <c r="H31" s="95"/>
      <c r="I31" s="95"/>
      <c r="J31" s="95"/>
      <c r="K31" s="95"/>
      <c r="L31" s="60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39"/>
      <c r="C32" s="38"/>
      <c r="D32" s="38"/>
      <c r="E32" s="38"/>
      <c r="F32" s="43" t="s">
        <v>39</v>
      </c>
      <c r="G32" s="38"/>
      <c r="H32" s="38"/>
      <c r="I32" s="43" t="s">
        <v>38</v>
      </c>
      <c r="J32" s="43" t="s">
        <v>40</v>
      </c>
      <c r="K32" s="38"/>
      <c r="L32" s="60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39"/>
      <c r="C33" s="38"/>
      <c r="D33" s="131" t="s">
        <v>41</v>
      </c>
      <c r="E33" s="45" t="s">
        <v>42</v>
      </c>
      <c r="F33" s="132">
        <f>ROUND((SUM(BE149:BE1850)),  2)</f>
        <v>0</v>
      </c>
      <c r="G33" s="133"/>
      <c r="H33" s="133"/>
      <c r="I33" s="134">
        <v>0</v>
      </c>
      <c r="J33" s="132">
        <f>ROUND(((SUM(BE149:BE1850))*I33),  2)</f>
        <v>0</v>
      </c>
      <c r="K33" s="38"/>
      <c r="L33" s="60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45" t="s">
        <v>43</v>
      </c>
      <c r="F34" s="132">
        <f>ROUND((SUM(BF149:BF1850)),  2)</f>
        <v>0</v>
      </c>
      <c r="G34" s="133"/>
      <c r="H34" s="133"/>
      <c r="I34" s="134">
        <v>0.23000000000000001</v>
      </c>
      <c r="J34" s="132">
        <f>ROUND(((SUM(BF149:BF1850))*I34),  2)</f>
        <v>0</v>
      </c>
      <c r="K34" s="38"/>
      <c r="L34" s="60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39"/>
      <c r="C35" s="38"/>
      <c r="D35" s="38"/>
      <c r="E35" s="32" t="s">
        <v>44</v>
      </c>
      <c r="F35" s="135">
        <f>ROUND((SUM(BG149:BG1850)),  2)</f>
        <v>0</v>
      </c>
      <c r="G35" s="38"/>
      <c r="H35" s="38"/>
      <c r="I35" s="136">
        <v>0</v>
      </c>
      <c r="J35" s="135">
        <f>0</f>
        <v>0</v>
      </c>
      <c r="K35" s="38"/>
      <c r="L35" s="60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39"/>
      <c r="C36" s="38"/>
      <c r="D36" s="38"/>
      <c r="E36" s="32" t="s">
        <v>45</v>
      </c>
      <c r="F36" s="135">
        <f>ROUND((SUM(BH149:BH1850)),  2)</f>
        <v>0</v>
      </c>
      <c r="G36" s="38"/>
      <c r="H36" s="38"/>
      <c r="I36" s="136">
        <v>0.23000000000000001</v>
      </c>
      <c r="J36" s="135">
        <f>0</f>
        <v>0</v>
      </c>
      <c r="K36" s="38"/>
      <c r="L36" s="60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45" t="s">
        <v>46</v>
      </c>
      <c r="F37" s="132">
        <f>ROUND((SUM(BI149:BI1850)),  2)</f>
        <v>0</v>
      </c>
      <c r="G37" s="133"/>
      <c r="H37" s="133"/>
      <c r="I37" s="134">
        <v>0</v>
      </c>
      <c r="J37" s="132">
        <f>0</f>
        <v>0</v>
      </c>
      <c r="K37" s="38"/>
      <c r="L37" s="60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39"/>
      <c r="C38" s="38"/>
      <c r="D38" s="38"/>
      <c r="E38" s="38"/>
      <c r="F38" s="38"/>
      <c r="G38" s="38"/>
      <c r="H38" s="38"/>
      <c r="I38" s="38"/>
      <c r="J38" s="38"/>
      <c r="K38" s="38"/>
      <c r="L38" s="60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39"/>
      <c r="C39" s="137"/>
      <c r="D39" s="138" t="s">
        <v>47</v>
      </c>
      <c r="E39" s="86"/>
      <c r="F39" s="86"/>
      <c r="G39" s="139" t="s">
        <v>48</v>
      </c>
      <c r="H39" s="140" t="s">
        <v>49</v>
      </c>
      <c r="I39" s="86"/>
      <c r="J39" s="141">
        <f>SUM(J30:J37)</f>
        <v>0</v>
      </c>
      <c r="K39" s="142"/>
      <c r="L39" s="60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60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2"/>
      <c r="L41" s="22"/>
    </row>
    <row r="42" s="1" customFormat="1" ht="14.4" customHeight="1">
      <c r="B42" s="22"/>
      <c r="L42" s="22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60"/>
      <c r="D50" s="61" t="s">
        <v>50</v>
      </c>
      <c r="E50" s="62"/>
      <c r="F50" s="62"/>
      <c r="G50" s="61" t="s">
        <v>51</v>
      </c>
      <c r="H50" s="62"/>
      <c r="I50" s="62"/>
      <c r="J50" s="62"/>
      <c r="K50" s="62"/>
      <c r="L50" s="60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63" t="s">
        <v>52</v>
      </c>
      <c r="E61" s="41"/>
      <c r="F61" s="143" t="s">
        <v>53</v>
      </c>
      <c r="G61" s="63" t="s">
        <v>52</v>
      </c>
      <c r="H61" s="41"/>
      <c r="I61" s="41"/>
      <c r="J61" s="144" t="s">
        <v>53</v>
      </c>
      <c r="K61" s="41"/>
      <c r="L61" s="60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61" t="s">
        <v>54</v>
      </c>
      <c r="E65" s="64"/>
      <c r="F65" s="64"/>
      <c r="G65" s="61" t="s">
        <v>55</v>
      </c>
      <c r="H65" s="64"/>
      <c r="I65" s="64"/>
      <c r="J65" s="64"/>
      <c r="K65" s="64"/>
      <c r="L65" s="60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63" t="s">
        <v>52</v>
      </c>
      <c r="E76" s="41"/>
      <c r="F76" s="143" t="s">
        <v>53</v>
      </c>
      <c r="G76" s="63" t="s">
        <v>52</v>
      </c>
      <c r="H76" s="41"/>
      <c r="I76" s="41"/>
      <c r="J76" s="144" t="s">
        <v>53</v>
      </c>
      <c r="K76" s="41"/>
      <c r="L76" s="60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0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0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103</v>
      </c>
      <c r="D82" s="38"/>
      <c r="E82" s="38"/>
      <c r="F82" s="38"/>
      <c r="G82" s="38"/>
      <c r="H82" s="38"/>
      <c r="I82" s="38"/>
      <c r="J82" s="38"/>
      <c r="K82" s="38"/>
      <c r="L82" s="60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60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60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26" t="str">
        <f>E7</f>
        <v>Prístavba objektu Strednej zdravotníckej školy</v>
      </c>
      <c r="F85" s="32"/>
      <c r="G85" s="32"/>
      <c r="H85" s="32"/>
      <c r="I85" s="38"/>
      <c r="J85" s="38"/>
      <c r="K85" s="38"/>
      <c r="L85" s="60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101</v>
      </c>
      <c r="D86" s="38"/>
      <c r="E86" s="38"/>
      <c r="F86" s="38"/>
      <c r="G86" s="38"/>
      <c r="H86" s="38"/>
      <c r="I86" s="38"/>
      <c r="J86" s="38"/>
      <c r="K86" s="38"/>
      <c r="L86" s="60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38"/>
      <c r="D87" s="38"/>
      <c r="E87" s="72" t="str">
        <f>E9</f>
        <v>1 - Stavebná časť</v>
      </c>
      <c r="F87" s="38"/>
      <c r="G87" s="38"/>
      <c r="H87" s="38"/>
      <c r="I87" s="38"/>
      <c r="J87" s="38"/>
      <c r="K87" s="38"/>
      <c r="L87" s="60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60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38"/>
      <c r="E89" s="38"/>
      <c r="F89" s="27" t="str">
        <f>F12</f>
        <v>parc.č.2514/1 Banská Bystrica</v>
      </c>
      <c r="G89" s="38"/>
      <c r="H89" s="38"/>
      <c r="I89" s="32" t="s">
        <v>22</v>
      </c>
      <c r="J89" s="74" t="str">
        <f>IF(J12="","",J12)</f>
        <v>10. 1. 2025</v>
      </c>
      <c r="K89" s="38"/>
      <c r="L89" s="60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60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38"/>
      <c r="E91" s="38"/>
      <c r="F91" s="27" t="str">
        <f>E15</f>
        <v>Banskobystrický samosprávny kraj</v>
      </c>
      <c r="G91" s="38"/>
      <c r="H91" s="38"/>
      <c r="I91" s="32" t="s">
        <v>30</v>
      </c>
      <c r="J91" s="36" t="str">
        <f>E21</f>
        <v>Ing.Marek Mečír</v>
      </c>
      <c r="K91" s="38"/>
      <c r="L91" s="60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38"/>
      <c r="E92" s="38"/>
      <c r="F92" s="27" t="str">
        <f>IF(E18="","",E18)</f>
        <v>Vyplň údaj</v>
      </c>
      <c r="G92" s="38"/>
      <c r="H92" s="38"/>
      <c r="I92" s="32" t="s">
        <v>33</v>
      </c>
      <c r="J92" s="36" t="str">
        <f>E24</f>
        <v>Stanislav Hlubina</v>
      </c>
      <c r="K92" s="38"/>
      <c r="L92" s="60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60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45" t="s">
        <v>104</v>
      </c>
      <c r="D94" s="137"/>
      <c r="E94" s="137"/>
      <c r="F94" s="137"/>
      <c r="G94" s="137"/>
      <c r="H94" s="137"/>
      <c r="I94" s="137"/>
      <c r="J94" s="146" t="s">
        <v>105</v>
      </c>
      <c r="K94" s="137"/>
      <c r="L94" s="60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60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47" t="s">
        <v>106</v>
      </c>
      <c r="D96" s="38"/>
      <c r="E96" s="38"/>
      <c r="F96" s="38"/>
      <c r="G96" s="38"/>
      <c r="H96" s="38"/>
      <c r="I96" s="38"/>
      <c r="J96" s="101">
        <f>J149</f>
        <v>0</v>
      </c>
      <c r="K96" s="38"/>
      <c r="L96" s="60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9" t="s">
        <v>107</v>
      </c>
    </row>
    <row r="97" s="9" customFormat="1" ht="24.96" customHeight="1">
      <c r="A97" s="9"/>
      <c r="B97" s="148"/>
      <c r="C97" s="9"/>
      <c r="D97" s="149" t="s">
        <v>108</v>
      </c>
      <c r="E97" s="150"/>
      <c r="F97" s="150"/>
      <c r="G97" s="150"/>
      <c r="H97" s="150"/>
      <c r="I97" s="150"/>
      <c r="J97" s="151">
        <f>J150</f>
        <v>0</v>
      </c>
      <c r="K97" s="9"/>
      <c r="L97" s="148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2"/>
      <c r="C98" s="10"/>
      <c r="D98" s="153" t="s">
        <v>109</v>
      </c>
      <c r="E98" s="154"/>
      <c r="F98" s="154"/>
      <c r="G98" s="154"/>
      <c r="H98" s="154"/>
      <c r="I98" s="154"/>
      <c r="J98" s="155">
        <f>J151</f>
        <v>0</v>
      </c>
      <c r="K98" s="10"/>
      <c r="L98" s="15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2"/>
      <c r="C99" s="10"/>
      <c r="D99" s="153" t="s">
        <v>110</v>
      </c>
      <c r="E99" s="154"/>
      <c r="F99" s="154"/>
      <c r="G99" s="154"/>
      <c r="H99" s="154"/>
      <c r="I99" s="154"/>
      <c r="J99" s="155">
        <f>J215</f>
        <v>0</v>
      </c>
      <c r="K99" s="10"/>
      <c r="L99" s="15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2"/>
      <c r="C100" s="10"/>
      <c r="D100" s="153" t="s">
        <v>111</v>
      </c>
      <c r="E100" s="154"/>
      <c r="F100" s="154"/>
      <c r="G100" s="154"/>
      <c r="H100" s="154"/>
      <c r="I100" s="154"/>
      <c r="J100" s="155">
        <f>J268</f>
        <v>0</v>
      </c>
      <c r="K100" s="10"/>
      <c r="L100" s="15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2"/>
      <c r="C101" s="10"/>
      <c r="D101" s="153" t="s">
        <v>112</v>
      </c>
      <c r="E101" s="154"/>
      <c r="F101" s="154"/>
      <c r="G101" s="154"/>
      <c r="H101" s="154"/>
      <c r="I101" s="154"/>
      <c r="J101" s="155">
        <f>J358</f>
        <v>0</v>
      </c>
      <c r="K101" s="10"/>
      <c r="L101" s="15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2"/>
      <c r="C102" s="10"/>
      <c r="D102" s="153" t="s">
        <v>113</v>
      </c>
      <c r="E102" s="154"/>
      <c r="F102" s="154"/>
      <c r="G102" s="154"/>
      <c r="H102" s="154"/>
      <c r="I102" s="154"/>
      <c r="J102" s="155">
        <f>J460</f>
        <v>0</v>
      </c>
      <c r="K102" s="10"/>
      <c r="L102" s="15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2"/>
      <c r="C103" s="10"/>
      <c r="D103" s="153" t="s">
        <v>114</v>
      </c>
      <c r="E103" s="154"/>
      <c r="F103" s="154"/>
      <c r="G103" s="154"/>
      <c r="H103" s="154"/>
      <c r="I103" s="154"/>
      <c r="J103" s="155">
        <f>J471</f>
        <v>0</v>
      </c>
      <c r="K103" s="10"/>
      <c r="L103" s="15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2"/>
      <c r="C104" s="10"/>
      <c r="D104" s="153" t="s">
        <v>115</v>
      </c>
      <c r="E104" s="154"/>
      <c r="F104" s="154"/>
      <c r="G104" s="154"/>
      <c r="H104" s="154"/>
      <c r="I104" s="154"/>
      <c r="J104" s="155">
        <f>J739</f>
        <v>0</v>
      </c>
      <c r="K104" s="10"/>
      <c r="L104" s="15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2"/>
      <c r="C105" s="10"/>
      <c r="D105" s="153" t="s">
        <v>116</v>
      </c>
      <c r="E105" s="154"/>
      <c r="F105" s="154"/>
      <c r="G105" s="154"/>
      <c r="H105" s="154"/>
      <c r="I105" s="154"/>
      <c r="J105" s="155">
        <f>J897</f>
        <v>0</v>
      </c>
      <c r="K105" s="10"/>
      <c r="L105" s="152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48"/>
      <c r="C106" s="9"/>
      <c r="D106" s="149" t="s">
        <v>117</v>
      </c>
      <c r="E106" s="150"/>
      <c r="F106" s="150"/>
      <c r="G106" s="150"/>
      <c r="H106" s="150"/>
      <c r="I106" s="150"/>
      <c r="J106" s="151">
        <f>J899</f>
        <v>0</v>
      </c>
      <c r="K106" s="9"/>
      <c r="L106" s="148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52"/>
      <c r="C107" s="10"/>
      <c r="D107" s="153" t="s">
        <v>118</v>
      </c>
      <c r="E107" s="154"/>
      <c r="F107" s="154"/>
      <c r="G107" s="154"/>
      <c r="H107" s="154"/>
      <c r="I107" s="154"/>
      <c r="J107" s="155">
        <f>J900</f>
        <v>0</v>
      </c>
      <c r="K107" s="10"/>
      <c r="L107" s="152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52"/>
      <c r="C108" s="10"/>
      <c r="D108" s="153" t="s">
        <v>119</v>
      </c>
      <c r="E108" s="154"/>
      <c r="F108" s="154"/>
      <c r="G108" s="154"/>
      <c r="H108" s="154"/>
      <c r="I108" s="154"/>
      <c r="J108" s="155">
        <f>J949</f>
        <v>0</v>
      </c>
      <c r="K108" s="10"/>
      <c r="L108" s="152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52"/>
      <c r="C109" s="10"/>
      <c r="D109" s="153" t="s">
        <v>120</v>
      </c>
      <c r="E109" s="154"/>
      <c r="F109" s="154"/>
      <c r="G109" s="154"/>
      <c r="H109" s="154"/>
      <c r="I109" s="154"/>
      <c r="J109" s="155">
        <f>J1002</f>
        <v>0</v>
      </c>
      <c r="K109" s="10"/>
      <c r="L109" s="152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52"/>
      <c r="C110" s="10"/>
      <c r="D110" s="153" t="s">
        <v>121</v>
      </c>
      <c r="E110" s="154"/>
      <c r="F110" s="154"/>
      <c r="G110" s="154"/>
      <c r="H110" s="154"/>
      <c r="I110" s="154"/>
      <c r="J110" s="155">
        <f>J1090</f>
        <v>0</v>
      </c>
      <c r="K110" s="10"/>
      <c r="L110" s="152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52"/>
      <c r="C111" s="10"/>
      <c r="D111" s="153" t="s">
        <v>122</v>
      </c>
      <c r="E111" s="154"/>
      <c r="F111" s="154"/>
      <c r="G111" s="154"/>
      <c r="H111" s="154"/>
      <c r="I111" s="154"/>
      <c r="J111" s="155">
        <f>J1101</f>
        <v>0</v>
      </c>
      <c r="K111" s="10"/>
      <c r="L111" s="152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52"/>
      <c r="C112" s="10"/>
      <c r="D112" s="153" t="s">
        <v>123</v>
      </c>
      <c r="E112" s="154"/>
      <c r="F112" s="154"/>
      <c r="G112" s="154"/>
      <c r="H112" s="154"/>
      <c r="I112" s="154"/>
      <c r="J112" s="155">
        <f>J1105</f>
        <v>0</v>
      </c>
      <c r="K112" s="10"/>
      <c r="L112" s="152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52"/>
      <c r="C113" s="10"/>
      <c r="D113" s="153" t="s">
        <v>124</v>
      </c>
      <c r="E113" s="154"/>
      <c r="F113" s="154"/>
      <c r="G113" s="154"/>
      <c r="H113" s="154"/>
      <c r="I113" s="154"/>
      <c r="J113" s="155">
        <f>J1114</f>
        <v>0</v>
      </c>
      <c r="K113" s="10"/>
      <c r="L113" s="152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52"/>
      <c r="C114" s="10"/>
      <c r="D114" s="153" t="s">
        <v>125</v>
      </c>
      <c r="E114" s="154"/>
      <c r="F114" s="154"/>
      <c r="G114" s="154"/>
      <c r="H114" s="154"/>
      <c r="I114" s="154"/>
      <c r="J114" s="155">
        <f>J1122</f>
        <v>0</v>
      </c>
      <c r="K114" s="10"/>
      <c r="L114" s="152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52"/>
      <c r="C115" s="10"/>
      <c r="D115" s="153" t="s">
        <v>126</v>
      </c>
      <c r="E115" s="154"/>
      <c r="F115" s="154"/>
      <c r="G115" s="154"/>
      <c r="H115" s="154"/>
      <c r="I115" s="154"/>
      <c r="J115" s="155">
        <f>J1131</f>
        <v>0</v>
      </c>
      <c r="K115" s="10"/>
      <c r="L115" s="152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52"/>
      <c r="C116" s="10"/>
      <c r="D116" s="153" t="s">
        <v>127</v>
      </c>
      <c r="E116" s="154"/>
      <c r="F116" s="154"/>
      <c r="G116" s="154"/>
      <c r="H116" s="154"/>
      <c r="I116" s="154"/>
      <c r="J116" s="155">
        <f>J1140</f>
        <v>0</v>
      </c>
      <c r="K116" s="10"/>
      <c r="L116" s="152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52"/>
      <c r="C117" s="10"/>
      <c r="D117" s="153" t="s">
        <v>128</v>
      </c>
      <c r="E117" s="154"/>
      <c r="F117" s="154"/>
      <c r="G117" s="154"/>
      <c r="H117" s="154"/>
      <c r="I117" s="154"/>
      <c r="J117" s="155">
        <f>J1159</f>
        <v>0</v>
      </c>
      <c r="K117" s="10"/>
      <c r="L117" s="152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152"/>
      <c r="C118" s="10"/>
      <c r="D118" s="153" t="s">
        <v>129</v>
      </c>
      <c r="E118" s="154"/>
      <c r="F118" s="154"/>
      <c r="G118" s="154"/>
      <c r="H118" s="154"/>
      <c r="I118" s="154"/>
      <c r="J118" s="155">
        <f>J1258</f>
        <v>0</v>
      </c>
      <c r="K118" s="10"/>
      <c r="L118" s="152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10" customFormat="1" ht="19.92" customHeight="1">
      <c r="A119" s="10"/>
      <c r="B119" s="152"/>
      <c r="C119" s="10"/>
      <c r="D119" s="153" t="s">
        <v>130</v>
      </c>
      <c r="E119" s="154"/>
      <c r="F119" s="154"/>
      <c r="G119" s="154"/>
      <c r="H119" s="154"/>
      <c r="I119" s="154"/>
      <c r="J119" s="155">
        <f>J1287</f>
        <v>0</v>
      </c>
      <c r="K119" s="10"/>
      <c r="L119" s="152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10" customFormat="1" ht="19.92" customHeight="1">
      <c r="A120" s="10"/>
      <c r="B120" s="152"/>
      <c r="C120" s="10"/>
      <c r="D120" s="153" t="s">
        <v>131</v>
      </c>
      <c r="E120" s="154"/>
      <c r="F120" s="154"/>
      <c r="G120" s="154"/>
      <c r="H120" s="154"/>
      <c r="I120" s="154"/>
      <c r="J120" s="155">
        <f>J1363</f>
        <v>0</v>
      </c>
      <c r="K120" s="10"/>
      <c r="L120" s="152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s="10" customFormat="1" ht="19.92" customHeight="1">
      <c r="A121" s="10"/>
      <c r="B121" s="152"/>
      <c r="C121" s="10"/>
      <c r="D121" s="153" t="s">
        <v>132</v>
      </c>
      <c r="E121" s="154"/>
      <c r="F121" s="154"/>
      <c r="G121" s="154"/>
      <c r="H121" s="154"/>
      <c r="I121" s="154"/>
      <c r="J121" s="155">
        <f>J1568</f>
        <v>0</v>
      </c>
      <c r="K121" s="10"/>
      <c r="L121" s="152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</row>
    <row r="122" s="10" customFormat="1" ht="19.92" customHeight="1">
      <c r="A122" s="10"/>
      <c r="B122" s="152"/>
      <c r="C122" s="10"/>
      <c r="D122" s="153" t="s">
        <v>133</v>
      </c>
      <c r="E122" s="154"/>
      <c r="F122" s="154"/>
      <c r="G122" s="154"/>
      <c r="H122" s="154"/>
      <c r="I122" s="154"/>
      <c r="J122" s="155">
        <f>J1578</f>
        <v>0</v>
      </c>
      <c r="K122" s="10"/>
      <c r="L122" s="152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</row>
    <row r="123" s="10" customFormat="1" ht="19.92" customHeight="1">
      <c r="A123" s="10"/>
      <c r="B123" s="152"/>
      <c r="C123" s="10"/>
      <c r="D123" s="153" t="s">
        <v>134</v>
      </c>
      <c r="E123" s="154"/>
      <c r="F123" s="154"/>
      <c r="G123" s="154"/>
      <c r="H123" s="154"/>
      <c r="I123" s="154"/>
      <c r="J123" s="155">
        <f>J1650</f>
        <v>0</v>
      </c>
      <c r="K123" s="10"/>
      <c r="L123" s="152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</row>
    <row r="124" s="10" customFormat="1" ht="19.92" customHeight="1">
      <c r="A124" s="10"/>
      <c r="B124" s="152"/>
      <c r="C124" s="10"/>
      <c r="D124" s="153" t="s">
        <v>135</v>
      </c>
      <c r="E124" s="154"/>
      <c r="F124" s="154"/>
      <c r="G124" s="154"/>
      <c r="H124" s="154"/>
      <c r="I124" s="154"/>
      <c r="J124" s="155">
        <f>J1734</f>
        <v>0</v>
      </c>
      <c r="K124" s="10"/>
      <c r="L124" s="152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</row>
    <row r="125" s="10" customFormat="1" ht="19.92" customHeight="1">
      <c r="A125" s="10"/>
      <c r="B125" s="152"/>
      <c r="C125" s="10"/>
      <c r="D125" s="153" t="s">
        <v>136</v>
      </c>
      <c r="E125" s="154"/>
      <c r="F125" s="154"/>
      <c r="G125" s="154"/>
      <c r="H125" s="154"/>
      <c r="I125" s="154"/>
      <c r="J125" s="155">
        <f>J1784</f>
        <v>0</v>
      </c>
      <c r="K125" s="10"/>
      <c r="L125" s="152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</row>
    <row r="126" s="9" customFormat="1" ht="24.96" customHeight="1">
      <c r="A126" s="9"/>
      <c r="B126" s="148"/>
      <c r="C126" s="9"/>
      <c r="D126" s="149" t="s">
        <v>137</v>
      </c>
      <c r="E126" s="150"/>
      <c r="F126" s="150"/>
      <c r="G126" s="150"/>
      <c r="H126" s="150"/>
      <c r="I126" s="150"/>
      <c r="J126" s="151">
        <f>J1843</f>
        <v>0</v>
      </c>
      <c r="K126" s="9"/>
      <c r="L126" s="148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</row>
    <row r="127" s="10" customFormat="1" ht="19.92" customHeight="1">
      <c r="A127" s="10"/>
      <c r="B127" s="152"/>
      <c r="C127" s="10"/>
      <c r="D127" s="153" t="s">
        <v>138</v>
      </c>
      <c r="E127" s="154"/>
      <c r="F127" s="154"/>
      <c r="G127" s="154"/>
      <c r="H127" s="154"/>
      <c r="I127" s="154"/>
      <c r="J127" s="155">
        <f>J1844</f>
        <v>0</v>
      </c>
      <c r="K127" s="10"/>
      <c r="L127" s="152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</row>
    <row r="128" s="9" customFormat="1" ht="24.96" customHeight="1">
      <c r="A128" s="9"/>
      <c r="B128" s="148"/>
      <c r="C128" s="9"/>
      <c r="D128" s="149" t="s">
        <v>139</v>
      </c>
      <c r="E128" s="150"/>
      <c r="F128" s="150"/>
      <c r="G128" s="150"/>
      <c r="H128" s="150"/>
      <c r="I128" s="150"/>
      <c r="J128" s="151">
        <f>J1847</f>
        <v>0</v>
      </c>
      <c r="K128" s="9"/>
      <c r="L128" s="148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</row>
    <row r="129" s="9" customFormat="1" ht="24.96" customHeight="1">
      <c r="A129" s="9"/>
      <c r="B129" s="148"/>
      <c r="C129" s="9"/>
      <c r="D129" s="149" t="s">
        <v>140</v>
      </c>
      <c r="E129" s="150"/>
      <c r="F129" s="150"/>
      <c r="G129" s="150"/>
      <c r="H129" s="150"/>
      <c r="I129" s="150"/>
      <c r="J129" s="151">
        <f>J1849</f>
        <v>0</v>
      </c>
      <c r="K129" s="9"/>
      <c r="L129" s="148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</row>
    <row r="130" s="2" customFormat="1" ht="21.84" customHeight="1">
      <c r="A130" s="38"/>
      <c r="B130" s="39"/>
      <c r="C130" s="38"/>
      <c r="D130" s="38"/>
      <c r="E130" s="38"/>
      <c r="F130" s="38"/>
      <c r="G130" s="38"/>
      <c r="H130" s="38"/>
      <c r="I130" s="38"/>
      <c r="J130" s="38"/>
      <c r="K130" s="38"/>
      <c r="L130" s="60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2" customFormat="1" ht="6.96" customHeight="1">
      <c r="A131" s="38"/>
      <c r="B131" s="65"/>
      <c r="C131" s="66"/>
      <c r="D131" s="66"/>
      <c r="E131" s="66"/>
      <c r="F131" s="66"/>
      <c r="G131" s="66"/>
      <c r="H131" s="66"/>
      <c r="I131" s="66"/>
      <c r="J131" s="66"/>
      <c r="K131" s="66"/>
      <c r="L131" s="60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  <row r="135" s="2" customFormat="1" ht="6.96" customHeight="1">
      <c r="A135" s="38"/>
      <c r="B135" s="67"/>
      <c r="C135" s="68"/>
      <c r="D135" s="68"/>
      <c r="E135" s="68"/>
      <c r="F135" s="68"/>
      <c r="G135" s="68"/>
      <c r="H135" s="68"/>
      <c r="I135" s="68"/>
      <c r="J135" s="68"/>
      <c r="K135" s="68"/>
      <c r="L135" s="60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</row>
    <row r="136" s="2" customFormat="1" ht="24.96" customHeight="1">
      <c r="A136" s="38"/>
      <c r="B136" s="39"/>
      <c r="C136" s="23" t="s">
        <v>141</v>
      </c>
      <c r="D136" s="38"/>
      <c r="E136" s="38"/>
      <c r="F136" s="38"/>
      <c r="G136" s="38"/>
      <c r="H136" s="38"/>
      <c r="I136" s="38"/>
      <c r="J136" s="38"/>
      <c r="K136" s="38"/>
      <c r="L136" s="60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</row>
    <row r="137" s="2" customFormat="1" ht="6.96" customHeight="1">
      <c r="A137" s="38"/>
      <c r="B137" s="39"/>
      <c r="C137" s="38"/>
      <c r="D137" s="38"/>
      <c r="E137" s="38"/>
      <c r="F137" s="38"/>
      <c r="G137" s="38"/>
      <c r="H137" s="38"/>
      <c r="I137" s="38"/>
      <c r="J137" s="38"/>
      <c r="K137" s="38"/>
      <c r="L137" s="60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</row>
    <row r="138" s="2" customFormat="1" ht="12" customHeight="1">
      <c r="A138" s="38"/>
      <c r="B138" s="39"/>
      <c r="C138" s="32" t="s">
        <v>16</v>
      </c>
      <c r="D138" s="38"/>
      <c r="E138" s="38"/>
      <c r="F138" s="38"/>
      <c r="G138" s="38"/>
      <c r="H138" s="38"/>
      <c r="I138" s="38"/>
      <c r="J138" s="38"/>
      <c r="K138" s="38"/>
      <c r="L138" s="60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</row>
    <row r="139" s="2" customFormat="1" ht="16.5" customHeight="1">
      <c r="A139" s="38"/>
      <c r="B139" s="39"/>
      <c r="C139" s="38"/>
      <c r="D139" s="38"/>
      <c r="E139" s="126" t="str">
        <f>E7</f>
        <v>Prístavba objektu Strednej zdravotníckej školy</v>
      </c>
      <c r="F139" s="32"/>
      <c r="G139" s="32"/>
      <c r="H139" s="32"/>
      <c r="I139" s="38"/>
      <c r="J139" s="38"/>
      <c r="K139" s="38"/>
      <c r="L139" s="60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</row>
    <row r="140" s="2" customFormat="1" ht="12" customHeight="1">
      <c r="A140" s="38"/>
      <c r="B140" s="39"/>
      <c r="C140" s="32" t="s">
        <v>101</v>
      </c>
      <c r="D140" s="38"/>
      <c r="E140" s="38"/>
      <c r="F140" s="38"/>
      <c r="G140" s="38"/>
      <c r="H140" s="38"/>
      <c r="I140" s="38"/>
      <c r="J140" s="38"/>
      <c r="K140" s="38"/>
      <c r="L140" s="60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</row>
    <row r="141" s="2" customFormat="1" ht="16.5" customHeight="1">
      <c r="A141" s="38"/>
      <c r="B141" s="39"/>
      <c r="C141" s="38"/>
      <c r="D141" s="38"/>
      <c r="E141" s="72" t="str">
        <f>E9</f>
        <v>1 - Stavebná časť</v>
      </c>
      <c r="F141" s="38"/>
      <c r="G141" s="38"/>
      <c r="H141" s="38"/>
      <c r="I141" s="38"/>
      <c r="J141" s="38"/>
      <c r="K141" s="38"/>
      <c r="L141" s="60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</row>
    <row r="142" s="2" customFormat="1" ht="6.96" customHeight="1">
      <c r="A142" s="38"/>
      <c r="B142" s="39"/>
      <c r="C142" s="38"/>
      <c r="D142" s="38"/>
      <c r="E142" s="38"/>
      <c r="F142" s="38"/>
      <c r="G142" s="38"/>
      <c r="H142" s="38"/>
      <c r="I142" s="38"/>
      <c r="J142" s="38"/>
      <c r="K142" s="38"/>
      <c r="L142" s="60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</row>
    <row r="143" s="2" customFormat="1" ht="12" customHeight="1">
      <c r="A143" s="38"/>
      <c r="B143" s="39"/>
      <c r="C143" s="32" t="s">
        <v>20</v>
      </c>
      <c r="D143" s="38"/>
      <c r="E143" s="38"/>
      <c r="F143" s="27" t="str">
        <f>F12</f>
        <v>parc.č.2514/1 Banská Bystrica</v>
      </c>
      <c r="G143" s="38"/>
      <c r="H143" s="38"/>
      <c r="I143" s="32" t="s">
        <v>22</v>
      </c>
      <c r="J143" s="74" t="str">
        <f>IF(J12="","",J12)</f>
        <v>10. 1. 2025</v>
      </c>
      <c r="K143" s="38"/>
      <c r="L143" s="60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</row>
    <row r="144" s="2" customFormat="1" ht="6.96" customHeight="1">
      <c r="A144" s="38"/>
      <c r="B144" s="39"/>
      <c r="C144" s="38"/>
      <c r="D144" s="38"/>
      <c r="E144" s="38"/>
      <c r="F144" s="38"/>
      <c r="G144" s="38"/>
      <c r="H144" s="38"/>
      <c r="I144" s="38"/>
      <c r="J144" s="38"/>
      <c r="K144" s="38"/>
      <c r="L144" s="60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</row>
    <row r="145" s="2" customFormat="1" ht="15.15" customHeight="1">
      <c r="A145" s="38"/>
      <c r="B145" s="39"/>
      <c r="C145" s="32" t="s">
        <v>24</v>
      </c>
      <c r="D145" s="38"/>
      <c r="E145" s="38"/>
      <c r="F145" s="27" t="str">
        <f>E15</f>
        <v>Banskobystrický samosprávny kraj</v>
      </c>
      <c r="G145" s="38"/>
      <c r="H145" s="38"/>
      <c r="I145" s="32" t="s">
        <v>30</v>
      </c>
      <c r="J145" s="36" t="str">
        <f>E21</f>
        <v>Ing.Marek Mečír</v>
      </c>
      <c r="K145" s="38"/>
      <c r="L145" s="60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</row>
    <row r="146" s="2" customFormat="1" ht="15.15" customHeight="1">
      <c r="A146" s="38"/>
      <c r="B146" s="39"/>
      <c r="C146" s="32" t="s">
        <v>28</v>
      </c>
      <c r="D146" s="38"/>
      <c r="E146" s="38"/>
      <c r="F146" s="27" t="str">
        <f>IF(E18="","",E18)</f>
        <v>Vyplň údaj</v>
      </c>
      <c r="G146" s="38"/>
      <c r="H146" s="38"/>
      <c r="I146" s="32" t="s">
        <v>33</v>
      </c>
      <c r="J146" s="36" t="str">
        <f>E24</f>
        <v>Stanislav Hlubina</v>
      </c>
      <c r="K146" s="38"/>
      <c r="L146" s="60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</row>
    <row r="147" s="2" customFormat="1" ht="10.32" customHeight="1">
      <c r="A147" s="38"/>
      <c r="B147" s="39"/>
      <c r="C147" s="38"/>
      <c r="D147" s="38"/>
      <c r="E147" s="38"/>
      <c r="F147" s="38"/>
      <c r="G147" s="38"/>
      <c r="H147" s="38"/>
      <c r="I147" s="38"/>
      <c r="J147" s="38"/>
      <c r="K147" s="38"/>
      <c r="L147" s="60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</row>
    <row r="148" s="11" customFormat="1" ht="29.28" customHeight="1">
      <c r="A148" s="156"/>
      <c r="B148" s="157"/>
      <c r="C148" s="158" t="s">
        <v>142</v>
      </c>
      <c r="D148" s="159" t="s">
        <v>62</v>
      </c>
      <c r="E148" s="159" t="s">
        <v>58</v>
      </c>
      <c r="F148" s="159" t="s">
        <v>59</v>
      </c>
      <c r="G148" s="159" t="s">
        <v>143</v>
      </c>
      <c r="H148" s="159" t="s">
        <v>144</v>
      </c>
      <c r="I148" s="159" t="s">
        <v>145</v>
      </c>
      <c r="J148" s="160" t="s">
        <v>105</v>
      </c>
      <c r="K148" s="161" t="s">
        <v>146</v>
      </c>
      <c r="L148" s="162"/>
      <c r="M148" s="91" t="s">
        <v>1</v>
      </c>
      <c r="N148" s="92" t="s">
        <v>41</v>
      </c>
      <c r="O148" s="92" t="s">
        <v>147</v>
      </c>
      <c r="P148" s="92" t="s">
        <v>148</v>
      </c>
      <c r="Q148" s="92" t="s">
        <v>149</v>
      </c>
      <c r="R148" s="92" t="s">
        <v>150</v>
      </c>
      <c r="S148" s="92" t="s">
        <v>151</v>
      </c>
      <c r="T148" s="93" t="s">
        <v>152</v>
      </c>
      <c r="U148" s="156"/>
      <c r="V148" s="156"/>
      <c r="W148" s="156"/>
      <c r="X148" s="156"/>
      <c r="Y148" s="156"/>
      <c r="Z148" s="156"/>
      <c r="AA148" s="156"/>
      <c r="AB148" s="156"/>
      <c r="AC148" s="156"/>
      <c r="AD148" s="156"/>
      <c r="AE148" s="156"/>
    </row>
    <row r="149" s="2" customFormat="1" ht="22.8" customHeight="1">
      <c r="A149" s="38"/>
      <c r="B149" s="39"/>
      <c r="C149" s="98" t="s">
        <v>106</v>
      </c>
      <c r="D149" s="38"/>
      <c r="E149" s="38"/>
      <c r="F149" s="38"/>
      <c r="G149" s="38"/>
      <c r="H149" s="38"/>
      <c r="I149" s="38"/>
      <c r="J149" s="163">
        <f>BK149</f>
        <v>0</v>
      </c>
      <c r="K149" s="38"/>
      <c r="L149" s="39"/>
      <c r="M149" s="94"/>
      <c r="N149" s="78"/>
      <c r="O149" s="95"/>
      <c r="P149" s="164">
        <f>P150+P899+P1843+P1847+P1849</f>
        <v>0</v>
      </c>
      <c r="Q149" s="95"/>
      <c r="R149" s="164">
        <f>R150+R899+R1843+R1847+R1849</f>
        <v>1407.0173548193609</v>
      </c>
      <c r="S149" s="95"/>
      <c r="T149" s="165">
        <f>T150+T899+T1843+T1847+T1849</f>
        <v>385.91457819999999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9" t="s">
        <v>76</v>
      </c>
      <c r="AU149" s="19" t="s">
        <v>107</v>
      </c>
      <c r="BK149" s="166">
        <f>BK150+BK899+BK1843+BK1847+BK1849</f>
        <v>0</v>
      </c>
    </row>
    <row r="150" s="12" customFormat="1" ht="25.92" customHeight="1">
      <c r="A150" s="12"/>
      <c r="B150" s="167"/>
      <c r="C150" s="12"/>
      <c r="D150" s="168" t="s">
        <v>76</v>
      </c>
      <c r="E150" s="169" t="s">
        <v>153</v>
      </c>
      <c r="F150" s="169" t="s">
        <v>154</v>
      </c>
      <c r="G150" s="12"/>
      <c r="H150" s="12"/>
      <c r="I150" s="170"/>
      <c r="J150" s="171">
        <f>BK150</f>
        <v>0</v>
      </c>
      <c r="K150" s="12"/>
      <c r="L150" s="167"/>
      <c r="M150" s="172"/>
      <c r="N150" s="173"/>
      <c r="O150" s="173"/>
      <c r="P150" s="174">
        <f>P151+P215+P268+P358+P460+P471+P739+P897</f>
        <v>0</v>
      </c>
      <c r="Q150" s="173"/>
      <c r="R150" s="174">
        <f>R151+R215+R268+R358+R460+R471+R739+R897</f>
        <v>1232.7748920360809</v>
      </c>
      <c r="S150" s="173"/>
      <c r="T150" s="175">
        <f>T151+T215+T268+T358+T460+T471+T739+T897</f>
        <v>381.36251699999997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168" t="s">
        <v>81</v>
      </c>
      <c r="AT150" s="176" t="s">
        <v>76</v>
      </c>
      <c r="AU150" s="176" t="s">
        <v>7</v>
      </c>
      <c r="AY150" s="168" t="s">
        <v>155</v>
      </c>
      <c r="BK150" s="177">
        <f>BK151+BK215+BK268+BK358+BK460+BK471+BK739+BK897</f>
        <v>0</v>
      </c>
    </row>
    <row r="151" s="12" customFormat="1" ht="22.8" customHeight="1">
      <c r="A151" s="12"/>
      <c r="B151" s="167"/>
      <c r="C151" s="12"/>
      <c r="D151" s="168" t="s">
        <v>76</v>
      </c>
      <c r="E151" s="178" t="s">
        <v>81</v>
      </c>
      <c r="F151" s="178" t="s">
        <v>156</v>
      </c>
      <c r="G151" s="12"/>
      <c r="H151" s="12"/>
      <c r="I151" s="170"/>
      <c r="J151" s="179">
        <f>BK151</f>
        <v>0</v>
      </c>
      <c r="K151" s="12"/>
      <c r="L151" s="167"/>
      <c r="M151" s="172"/>
      <c r="N151" s="173"/>
      <c r="O151" s="173"/>
      <c r="P151" s="174">
        <f>SUM(P152:P214)</f>
        <v>0</v>
      </c>
      <c r="Q151" s="173"/>
      <c r="R151" s="174">
        <f>SUM(R152:R214)</f>
        <v>0.61070642359999994</v>
      </c>
      <c r="S151" s="173"/>
      <c r="T151" s="175">
        <f>SUM(T152:T214)</f>
        <v>276.49449999999996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168" t="s">
        <v>81</v>
      </c>
      <c r="AT151" s="176" t="s">
        <v>76</v>
      </c>
      <c r="AU151" s="176" t="s">
        <v>81</v>
      </c>
      <c r="AY151" s="168" t="s">
        <v>155</v>
      </c>
      <c r="BK151" s="177">
        <f>SUM(BK152:BK214)</f>
        <v>0</v>
      </c>
    </row>
    <row r="152" s="2" customFormat="1" ht="33" customHeight="1">
      <c r="A152" s="38"/>
      <c r="B152" s="180"/>
      <c r="C152" s="181" t="s">
        <v>81</v>
      </c>
      <c r="D152" s="181" t="s">
        <v>157</v>
      </c>
      <c r="E152" s="182" t="s">
        <v>158</v>
      </c>
      <c r="F152" s="183" t="s">
        <v>159</v>
      </c>
      <c r="G152" s="184" t="s">
        <v>160</v>
      </c>
      <c r="H152" s="185">
        <v>38.619999999999997</v>
      </c>
      <c r="I152" s="186"/>
      <c r="J152" s="187">
        <f>ROUND(I152*H152,2)</f>
        <v>0</v>
      </c>
      <c r="K152" s="188"/>
      <c r="L152" s="39"/>
      <c r="M152" s="189" t="s">
        <v>1</v>
      </c>
      <c r="N152" s="190" t="s">
        <v>43</v>
      </c>
      <c r="O152" s="82"/>
      <c r="P152" s="191">
        <f>O152*H152</f>
        <v>0</v>
      </c>
      <c r="Q152" s="191">
        <v>0</v>
      </c>
      <c r="R152" s="191">
        <f>Q152*H152</f>
        <v>0</v>
      </c>
      <c r="S152" s="191">
        <v>0.40000000000000002</v>
      </c>
      <c r="T152" s="192">
        <f>S152*H152</f>
        <v>15.448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193" t="s">
        <v>91</v>
      </c>
      <c r="AT152" s="193" t="s">
        <v>157</v>
      </c>
      <c r="AU152" s="193" t="s">
        <v>85</v>
      </c>
      <c r="AY152" s="19" t="s">
        <v>155</v>
      </c>
      <c r="BE152" s="194">
        <f>IF(N152="základná",J152,0)</f>
        <v>0</v>
      </c>
      <c r="BF152" s="194">
        <f>IF(N152="znížená",J152,0)</f>
        <v>0</v>
      </c>
      <c r="BG152" s="194">
        <f>IF(N152="zákl. prenesená",J152,0)</f>
        <v>0</v>
      </c>
      <c r="BH152" s="194">
        <f>IF(N152="zníž. prenesená",J152,0)</f>
        <v>0</v>
      </c>
      <c r="BI152" s="194">
        <f>IF(N152="nulová",J152,0)</f>
        <v>0</v>
      </c>
      <c r="BJ152" s="19" t="s">
        <v>85</v>
      </c>
      <c r="BK152" s="194">
        <f>ROUND(I152*H152,2)</f>
        <v>0</v>
      </c>
      <c r="BL152" s="19" t="s">
        <v>91</v>
      </c>
      <c r="BM152" s="193" t="s">
        <v>161</v>
      </c>
    </row>
    <row r="153" s="2" customFormat="1" ht="24.15" customHeight="1">
      <c r="A153" s="38"/>
      <c r="B153" s="180"/>
      <c r="C153" s="181" t="s">
        <v>85</v>
      </c>
      <c r="D153" s="181" t="s">
        <v>157</v>
      </c>
      <c r="E153" s="182" t="s">
        <v>162</v>
      </c>
      <c r="F153" s="183" t="s">
        <v>163</v>
      </c>
      <c r="G153" s="184" t="s">
        <v>160</v>
      </c>
      <c r="H153" s="185">
        <v>38.619999999999997</v>
      </c>
      <c r="I153" s="186"/>
      <c r="J153" s="187">
        <f>ROUND(I153*H153,2)</f>
        <v>0</v>
      </c>
      <c r="K153" s="188"/>
      <c r="L153" s="39"/>
      <c r="M153" s="189" t="s">
        <v>1</v>
      </c>
      <c r="N153" s="190" t="s">
        <v>43</v>
      </c>
      <c r="O153" s="82"/>
      <c r="P153" s="191">
        <f>O153*H153</f>
        <v>0</v>
      </c>
      <c r="Q153" s="191">
        <v>0</v>
      </c>
      <c r="R153" s="191">
        <f>Q153*H153</f>
        <v>0</v>
      </c>
      <c r="S153" s="191">
        <v>0.375</v>
      </c>
      <c r="T153" s="192">
        <f>S153*H153</f>
        <v>14.482499999999998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193" t="s">
        <v>91</v>
      </c>
      <c r="AT153" s="193" t="s">
        <v>157</v>
      </c>
      <c r="AU153" s="193" t="s">
        <v>85</v>
      </c>
      <c r="AY153" s="19" t="s">
        <v>155</v>
      </c>
      <c r="BE153" s="194">
        <f>IF(N153="základná",J153,0)</f>
        <v>0</v>
      </c>
      <c r="BF153" s="194">
        <f>IF(N153="znížená",J153,0)</f>
        <v>0</v>
      </c>
      <c r="BG153" s="194">
        <f>IF(N153="zákl. prenesená",J153,0)</f>
        <v>0</v>
      </c>
      <c r="BH153" s="194">
        <f>IF(N153="zníž. prenesená",J153,0)</f>
        <v>0</v>
      </c>
      <c r="BI153" s="194">
        <f>IF(N153="nulová",J153,0)</f>
        <v>0</v>
      </c>
      <c r="BJ153" s="19" t="s">
        <v>85</v>
      </c>
      <c r="BK153" s="194">
        <f>ROUND(I153*H153,2)</f>
        <v>0</v>
      </c>
      <c r="BL153" s="19" t="s">
        <v>91</v>
      </c>
      <c r="BM153" s="193" t="s">
        <v>164</v>
      </c>
    </row>
    <row r="154" s="13" customFormat="1">
      <c r="A154" s="13"/>
      <c r="B154" s="195"/>
      <c r="C154" s="13"/>
      <c r="D154" s="196" t="s">
        <v>165</v>
      </c>
      <c r="E154" s="197" t="s">
        <v>1</v>
      </c>
      <c r="F154" s="198" t="s">
        <v>166</v>
      </c>
      <c r="G154" s="13"/>
      <c r="H154" s="197" t="s">
        <v>1</v>
      </c>
      <c r="I154" s="199"/>
      <c r="J154" s="13"/>
      <c r="K154" s="13"/>
      <c r="L154" s="195"/>
      <c r="M154" s="200"/>
      <c r="N154" s="201"/>
      <c r="O154" s="201"/>
      <c r="P154" s="201"/>
      <c r="Q154" s="201"/>
      <c r="R154" s="201"/>
      <c r="S154" s="201"/>
      <c r="T154" s="202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197" t="s">
        <v>165</v>
      </c>
      <c r="AU154" s="197" t="s">
        <v>85</v>
      </c>
      <c r="AV154" s="13" t="s">
        <v>81</v>
      </c>
      <c r="AW154" s="13" t="s">
        <v>32</v>
      </c>
      <c r="AX154" s="13" t="s">
        <v>7</v>
      </c>
      <c r="AY154" s="197" t="s">
        <v>155</v>
      </c>
    </row>
    <row r="155" s="14" customFormat="1">
      <c r="A155" s="14"/>
      <c r="B155" s="203"/>
      <c r="C155" s="14"/>
      <c r="D155" s="196" t="s">
        <v>165</v>
      </c>
      <c r="E155" s="204" t="s">
        <v>1</v>
      </c>
      <c r="F155" s="205" t="s">
        <v>167</v>
      </c>
      <c r="G155" s="14"/>
      <c r="H155" s="206">
        <v>38.619999999999997</v>
      </c>
      <c r="I155" s="207"/>
      <c r="J155" s="14"/>
      <c r="K155" s="14"/>
      <c r="L155" s="203"/>
      <c r="M155" s="208"/>
      <c r="N155" s="209"/>
      <c r="O155" s="209"/>
      <c r="P155" s="209"/>
      <c r="Q155" s="209"/>
      <c r="R155" s="209"/>
      <c r="S155" s="209"/>
      <c r="T155" s="210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04" t="s">
        <v>165</v>
      </c>
      <c r="AU155" s="204" t="s">
        <v>85</v>
      </c>
      <c r="AV155" s="14" t="s">
        <v>85</v>
      </c>
      <c r="AW155" s="14" t="s">
        <v>32</v>
      </c>
      <c r="AX155" s="14" t="s">
        <v>81</v>
      </c>
      <c r="AY155" s="204" t="s">
        <v>155</v>
      </c>
    </row>
    <row r="156" s="2" customFormat="1" ht="33" customHeight="1">
      <c r="A156" s="38"/>
      <c r="B156" s="180"/>
      <c r="C156" s="181" t="s">
        <v>88</v>
      </c>
      <c r="D156" s="181" t="s">
        <v>157</v>
      </c>
      <c r="E156" s="182" t="s">
        <v>168</v>
      </c>
      <c r="F156" s="183" t="s">
        <v>169</v>
      </c>
      <c r="G156" s="184" t="s">
        <v>160</v>
      </c>
      <c r="H156" s="185">
        <v>273.95999999999998</v>
      </c>
      <c r="I156" s="186"/>
      <c r="J156" s="187">
        <f>ROUND(I156*H156,2)</f>
        <v>0</v>
      </c>
      <c r="K156" s="188"/>
      <c r="L156" s="39"/>
      <c r="M156" s="189" t="s">
        <v>1</v>
      </c>
      <c r="N156" s="190" t="s">
        <v>43</v>
      </c>
      <c r="O156" s="82"/>
      <c r="P156" s="191">
        <f>O156*H156</f>
        <v>0</v>
      </c>
      <c r="Q156" s="191">
        <v>0</v>
      </c>
      <c r="R156" s="191">
        <f>Q156*H156</f>
        <v>0</v>
      </c>
      <c r="S156" s="191">
        <v>0.40000000000000002</v>
      </c>
      <c r="T156" s="192">
        <f>S156*H156</f>
        <v>109.584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193" t="s">
        <v>91</v>
      </c>
      <c r="AT156" s="193" t="s">
        <v>157</v>
      </c>
      <c r="AU156" s="193" t="s">
        <v>85</v>
      </c>
      <c r="AY156" s="19" t="s">
        <v>155</v>
      </c>
      <c r="BE156" s="194">
        <f>IF(N156="základná",J156,0)</f>
        <v>0</v>
      </c>
      <c r="BF156" s="194">
        <f>IF(N156="znížená",J156,0)</f>
        <v>0</v>
      </c>
      <c r="BG156" s="194">
        <f>IF(N156="zákl. prenesená",J156,0)</f>
        <v>0</v>
      </c>
      <c r="BH156" s="194">
        <f>IF(N156="zníž. prenesená",J156,0)</f>
        <v>0</v>
      </c>
      <c r="BI156" s="194">
        <f>IF(N156="nulová",J156,0)</f>
        <v>0</v>
      </c>
      <c r="BJ156" s="19" t="s">
        <v>85</v>
      </c>
      <c r="BK156" s="194">
        <f>ROUND(I156*H156,2)</f>
        <v>0</v>
      </c>
      <c r="BL156" s="19" t="s">
        <v>91</v>
      </c>
      <c r="BM156" s="193" t="s">
        <v>170</v>
      </c>
    </row>
    <row r="157" s="2" customFormat="1" ht="33" customHeight="1">
      <c r="A157" s="38"/>
      <c r="B157" s="180"/>
      <c r="C157" s="181" t="s">
        <v>91</v>
      </c>
      <c r="D157" s="181" t="s">
        <v>157</v>
      </c>
      <c r="E157" s="182" t="s">
        <v>171</v>
      </c>
      <c r="F157" s="183" t="s">
        <v>172</v>
      </c>
      <c r="G157" s="184" t="s">
        <v>160</v>
      </c>
      <c r="H157" s="185">
        <v>273.95999999999998</v>
      </c>
      <c r="I157" s="186"/>
      <c r="J157" s="187">
        <f>ROUND(I157*H157,2)</f>
        <v>0</v>
      </c>
      <c r="K157" s="188"/>
      <c r="L157" s="39"/>
      <c r="M157" s="189" t="s">
        <v>1</v>
      </c>
      <c r="N157" s="190" t="s">
        <v>43</v>
      </c>
      <c r="O157" s="82"/>
      <c r="P157" s="191">
        <f>O157*H157</f>
        <v>0</v>
      </c>
      <c r="Q157" s="191">
        <v>0</v>
      </c>
      <c r="R157" s="191">
        <f>Q157*H157</f>
        <v>0</v>
      </c>
      <c r="S157" s="191">
        <v>0.5</v>
      </c>
      <c r="T157" s="192">
        <f>S157*H157</f>
        <v>136.97999999999999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193" t="s">
        <v>91</v>
      </c>
      <c r="AT157" s="193" t="s">
        <v>157</v>
      </c>
      <c r="AU157" s="193" t="s">
        <v>85</v>
      </c>
      <c r="AY157" s="19" t="s">
        <v>155</v>
      </c>
      <c r="BE157" s="194">
        <f>IF(N157="základná",J157,0)</f>
        <v>0</v>
      </c>
      <c r="BF157" s="194">
        <f>IF(N157="znížená",J157,0)</f>
        <v>0</v>
      </c>
      <c r="BG157" s="194">
        <f>IF(N157="zákl. prenesená",J157,0)</f>
        <v>0</v>
      </c>
      <c r="BH157" s="194">
        <f>IF(N157="zníž. prenesená",J157,0)</f>
        <v>0</v>
      </c>
      <c r="BI157" s="194">
        <f>IF(N157="nulová",J157,0)</f>
        <v>0</v>
      </c>
      <c r="BJ157" s="19" t="s">
        <v>85</v>
      </c>
      <c r="BK157" s="194">
        <f>ROUND(I157*H157,2)</f>
        <v>0</v>
      </c>
      <c r="BL157" s="19" t="s">
        <v>91</v>
      </c>
      <c r="BM157" s="193" t="s">
        <v>173</v>
      </c>
    </row>
    <row r="158" s="13" customFormat="1">
      <c r="A158" s="13"/>
      <c r="B158" s="195"/>
      <c r="C158" s="13"/>
      <c r="D158" s="196" t="s">
        <v>165</v>
      </c>
      <c r="E158" s="197" t="s">
        <v>1</v>
      </c>
      <c r="F158" s="198" t="s">
        <v>174</v>
      </c>
      <c r="G158" s="13"/>
      <c r="H158" s="197" t="s">
        <v>1</v>
      </c>
      <c r="I158" s="199"/>
      <c r="J158" s="13"/>
      <c r="K158" s="13"/>
      <c r="L158" s="195"/>
      <c r="M158" s="200"/>
      <c r="N158" s="201"/>
      <c r="O158" s="201"/>
      <c r="P158" s="201"/>
      <c r="Q158" s="201"/>
      <c r="R158" s="201"/>
      <c r="S158" s="201"/>
      <c r="T158" s="202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197" t="s">
        <v>165</v>
      </c>
      <c r="AU158" s="197" t="s">
        <v>85</v>
      </c>
      <c r="AV158" s="13" t="s">
        <v>81</v>
      </c>
      <c r="AW158" s="13" t="s">
        <v>32</v>
      </c>
      <c r="AX158" s="13" t="s">
        <v>7</v>
      </c>
      <c r="AY158" s="197" t="s">
        <v>155</v>
      </c>
    </row>
    <row r="159" s="14" customFormat="1">
      <c r="A159" s="14"/>
      <c r="B159" s="203"/>
      <c r="C159" s="14"/>
      <c r="D159" s="196" t="s">
        <v>165</v>
      </c>
      <c r="E159" s="204" t="s">
        <v>1</v>
      </c>
      <c r="F159" s="205" t="s">
        <v>175</v>
      </c>
      <c r="G159" s="14"/>
      <c r="H159" s="206">
        <v>273.95999999999998</v>
      </c>
      <c r="I159" s="207"/>
      <c r="J159" s="14"/>
      <c r="K159" s="14"/>
      <c r="L159" s="203"/>
      <c r="M159" s="208"/>
      <c r="N159" s="209"/>
      <c r="O159" s="209"/>
      <c r="P159" s="209"/>
      <c r="Q159" s="209"/>
      <c r="R159" s="209"/>
      <c r="S159" s="209"/>
      <c r="T159" s="210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04" t="s">
        <v>165</v>
      </c>
      <c r="AU159" s="204" t="s">
        <v>85</v>
      </c>
      <c r="AV159" s="14" t="s">
        <v>85</v>
      </c>
      <c r="AW159" s="14" t="s">
        <v>32</v>
      </c>
      <c r="AX159" s="14" t="s">
        <v>81</v>
      </c>
      <c r="AY159" s="204" t="s">
        <v>155</v>
      </c>
    </row>
    <row r="160" s="2" customFormat="1" ht="24.15" customHeight="1">
      <c r="A160" s="38"/>
      <c r="B160" s="180"/>
      <c r="C160" s="181" t="s">
        <v>94</v>
      </c>
      <c r="D160" s="181" t="s">
        <v>157</v>
      </c>
      <c r="E160" s="182" t="s">
        <v>176</v>
      </c>
      <c r="F160" s="183" t="s">
        <v>177</v>
      </c>
      <c r="G160" s="184" t="s">
        <v>178</v>
      </c>
      <c r="H160" s="185">
        <v>112.80800000000001</v>
      </c>
      <c r="I160" s="186"/>
      <c r="J160" s="187">
        <f>ROUND(I160*H160,2)</f>
        <v>0</v>
      </c>
      <c r="K160" s="188"/>
      <c r="L160" s="39"/>
      <c r="M160" s="189" t="s">
        <v>1</v>
      </c>
      <c r="N160" s="190" t="s">
        <v>43</v>
      </c>
      <c r="O160" s="82"/>
      <c r="P160" s="191">
        <f>O160*H160</f>
        <v>0</v>
      </c>
      <c r="Q160" s="191">
        <v>0</v>
      </c>
      <c r="R160" s="191">
        <f>Q160*H160</f>
        <v>0</v>
      </c>
      <c r="S160" s="191">
        <v>0</v>
      </c>
      <c r="T160" s="192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193" t="s">
        <v>91</v>
      </c>
      <c r="AT160" s="193" t="s">
        <v>157</v>
      </c>
      <c r="AU160" s="193" t="s">
        <v>85</v>
      </c>
      <c r="AY160" s="19" t="s">
        <v>155</v>
      </c>
      <c r="BE160" s="194">
        <f>IF(N160="základná",J160,0)</f>
        <v>0</v>
      </c>
      <c r="BF160" s="194">
        <f>IF(N160="znížená",J160,0)</f>
        <v>0</v>
      </c>
      <c r="BG160" s="194">
        <f>IF(N160="zákl. prenesená",J160,0)</f>
        <v>0</v>
      </c>
      <c r="BH160" s="194">
        <f>IF(N160="zníž. prenesená",J160,0)</f>
        <v>0</v>
      </c>
      <c r="BI160" s="194">
        <f>IF(N160="nulová",J160,0)</f>
        <v>0</v>
      </c>
      <c r="BJ160" s="19" t="s">
        <v>85</v>
      </c>
      <c r="BK160" s="194">
        <f>ROUND(I160*H160,2)</f>
        <v>0</v>
      </c>
      <c r="BL160" s="19" t="s">
        <v>91</v>
      </c>
      <c r="BM160" s="193" t="s">
        <v>179</v>
      </c>
    </row>
    <row r="161" s="13" customFormat="1">
      <c r="A161" s="13"/>
      <c r="B161" s="195"/>
      <c r="C161" s="13"/>
      <c r="D161" s="196" t="s">
        <v>165</v>
      </c>
      <c r="E161" s="197" t="s">
        <v>1</v>
      </c>
      <c r="F161" s="198" t="s">
        <v>180</v>
      </c>
      <c r="G161" s="13"/>
      <c r="H161" s="197" t="s">
        <v>1</v>
      </c>
      <c r="I161" s="199"/>
      <c r="J161" s="13"/>
      <c r="K161" s="13"/>
      <c r="L161" s="195"/>
      <c r="M161" s="200"/>
      <c r="N161" s="201"/>
      <c r="O161" s="201"/>
      <c r="P161" s="201"/>
      <c r="Q161" s="201"/>
      <c r="R161" s="201"/>
      <c r="S161" s="201"/>
      <c r="T161" s="202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197" t="s">
        <v>165</v>
      </c>
      <c r="AU161" s="197" t="s">
        <v>85</v>
      </c>
      <c r="AV161" s="13" t="s">
        <v>81</v>
      </c>
      <c r="AW161" s="13" t="s">
        <v>32</v>
      </c>
      <c r="AX161" s="13" t="s">
        <v>7</v>
      </c>
      <c r="AY161" s="197" t="s">
        <v>155</v>
      </c>
    </row>
    <row r="162" s="14" customFormat="1">
      <c r="A162" s="14"/>
      <c r="B162" s="203"/>
      <c r="C162" s="14"/>
      <c r="D162" s="196" t="s">
        <v>165</v>
      </c>
      <c r="E162" s="204" t="s">
        <v>1</v>
      </c>
      <c r="F162" s="205" t="s">
        <v>181</v>
      </c>
      <c r="G162" s="14"/>
      <c r="H162" s="206">
        <v>69.781999999999996</v>
      </c>
      <c r="I162" s="207"/>
      <c r="J162" s="14"/>
      <c r="K162" s="14"/>
      <c r="L162" s="203"/>
      <c r="M162" s="208"/>
      <c r="N162" s="209"/>
      <c r="O162" s="209"/>
      <c r="P162" s="209"/>
      <c r="Q162" s="209"/>
      <c r="R162" s="209"/>
      <c r="S162" s="209"/>
      <c r="T162" s="210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04" t="s">
        <v>165</v>
      </c>
      <c r="AU162" s="204" t="s">
        <v>85</v>
      </c>
      <c r="AV162" s="14" t="s">
        <v>85</v>
      </c>
      <c r="AW162" s="14" t="s">
        <v>32</v>
      </c>
      <c r="AX162" s="14" t="s">
        <v>7</v>
      </c>
      <c r="AY162" s="204" t="s">
        <v>155</v>
      </c>
    </row>
    <row r="163" s="13" customFormat="1">
      <c r="A163" s="13"/>
      <c r="B163" s="195"/>
      <c r="C163" s="13"/>
      <c r="D163" s="196" t="s">
        <v>165</v>
      </c>
      <c r="E163" s="197" t="s">
        <v>1</v>
      </c>
      <c r="F163" s="198" t="s">
        <v>182</v>
      </c>
      <c r="G163" s="13"/>
      <c r="H163" s="197" t="s">
        <v>1</v>
      </c>
      <c r="I163" s="199"/>
      <c r="J163" s="13"/>
      <c r="K163" s="13"/>
      <c r="L163" s="195"/>
      <c r="M163" s="200"/>
      <c r="N163" s="201"/>
      <c r="O163" s="201"/>
      <c r="P163" s="201"/>
      <c r="Q163" s="201"/>
      <c r="R163" s="201"/>
      <c r="S163" s="201"/>
      <c r="T163" s="202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197" t="s">
        <v>165</v>
      </c>
      <c r="AU163" s="197" t="s">
        <v>85</v>
      </c>
      <c r="AV163" s="13" t="s">
        <v>81</v>
      </c>
      <c r="AW163" s="13" t="s">
        <v>32</v>
      </c>
      <c r="AX163" s="13" t="s">
        <v>7</v>
      </c>
      <c r="AY163" s="197" t="s">
        <v>155</v>
      </c>
    </row>
    <row r="164" s="14" customFormat="1">
      <c r="A164" s="14"/>
      <c r="B164" s="203"/>
      <c r="C164" s="14"/>
      <c r="D164" s="196" t="s">
        <v>165</v>
      </c>
      <c r="E164" s="204" t="s">
        <v>1</v>
      </c>
      <c r="F164" s="205" t="s">
        <v>183</v>
      </c>
      <c r="G164" s="14"/>
      <c r="H164" s="206">
        <v>43.026000000000003</v>
      </c>
      <c r="I164" s="207"/>
      <c r="J164" s="14"/>
      <c r="K164" s="14"/>
      <c r="L164" s="203"/>
      <c r="M164" s="208"/>
      <c r="N164" s="209"/>
      <c r="O164" s="209"/>
      <c r="P164" s="209"/>
      <c r="Q164" s="209"/>
      <c r="R164" s="209"/>
      <c r="S164" s="209"/>
      <c r="T164" s="210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04" t="s">
        <v>165</v>
      </c>
      <c r="AU164" s="204" t="s">
        <v>85</v>
      </c>
      <c r="AV164" s="14" t="s">
        <v>85</v>
      </c>
      <c r="AW164" s="14" t="s">
        <v>32</v>
      </c>
      <c r="AX164" s="14" t="s">
        <v>7</v>
      </c>
      <c r="AY164" s="204" t="s">
        <v>155</v>
      </c>
    </row>
    <row r="165" s="15" customFormat="1">
      <c r="A165" s="15"/>
      <c r="B165" s="211"/>
      <c r="C165" s="15"/>
      <c r="D165" s="196" t="s">
        <v>165</v>
      </c>
      <c r="E165" s="212" t="s">
        <v>1</v>
      </c>
      <c r="F165" s="213" t="s">
        <v>184</v>
      </c>
      <c r="G165" s="15"/>
      <c r="H165" s="214">
        <v>112.80799999999999</v>
      </c>
      <c r="I165" s="215"/>
      <c r="J165" s="15"/>
      <c r="K165" s="15"/>
      <c r="L165" s="211"/>
      <c r="M165" s="216"/>
      <c r="N165" s="217"/>
      <c r="O165" s="217"/>
      <c r="P165" s="217"/>
      <c r="Q165" s="217"/>
      <c r="R165" s="217"/>
      <c r="S165" s="217"/>
      <c r="T165" s="218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12" t="s">
        <v>165</v>
      </c>
      <c r="AU165" s="212" t="s">
        <v>85</v>
      </c>
      <c r="AV165" s="15" t="s">
        <v>91</v>
      </c>
      <c r="AW165" s="15" t="s">
        <v>32</v>
      </c>
      <c r="AX165" s="15" t="s">
        <v>81</v>
      </c>
      <c r="AY165" s="212" t="s">
        <v>155</v>
      </c>
    </row>
    <row r="166" s="2" customFormat="1" ht="24.15" customHeight="1">
      <c r="A166" s="38"/>
      <c r="B166" s="180"/>
      <c r="C166" s="181" t="s">
        <v>97</v>
      </c>
      <c r="D166" s="181" t="s">
        <v>157</v>
      </c>
      <c r="E166" s="182" t="s">
        <v>185</v>
      </c>
      <c r="F166" s="183" t="s">
        <v>186</v>
      </c>
      <c r="G166" s="184" t="s">
        <v>178</v>
      </c>
      <c r="H166" s="185">
        <v>837.47299999999996</v>
      </c>
      <c r="I166" s="186"/>
      <c r="J166" s="187">
        <f>ROUND(I166*H166,2)</f>
        <v>0</v>
      </c>
      <c r="K166" s="188"/>
      <c r="L166" s="39"/>
      <c r="M166" s="189" t="s">
        <v>1</v>
      </c>
      <c r="N166" s="190" t="s">
        <v>43</v>
      </c>
      <c r="O166" s="82"/>
      <c r="P166" s="191">
        <f>O166*H166</f>
        <v>0</v>
      </c>
      <c r="Q166" s="191">
        <v>0</v>
      </c>
      <c r="R166" s="191">
        <f>Q166*H166</f>
        <v>0</v>
      </c>
      <c r="S166" s="191">
        <v>0</v>
      </c>
      <c r="T166" s="192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193" t="s">
        <v>91</v>
      </c>
      <c r="AT166" s="193" t="s">
        <v>157</v>
      </c>
      <c r="AU166" s="193" t="s">
        <v>85</v>
      </c>
      <c r="AY166" s="19" t="s">
        <v>155</v>
      </c>
      <c r="BE166" s="194">
        <f>IF(N166="základná",J166,0)</f>
        <v>0</v>
      </c>
      <c r="BF166" s="194">
        <f>IF(N166="znížená",J166,0)</f>
        <v>0</v>
      </c>
      <c r="BG166" s="194">
        <f>IF(N166="zákl. prenesená",J166,0)</f>
        <v>0</v>
      </c>
      <c r="BH166" s="194">
        <f>IF(N166="zníž. prenesená",J166,0)</f>
        <v>0</v>
      </c>
      <c r="BI166" s="194">
        <f>IF(N166="nulová",J166,0)</f>
        <v>0</v>
      </c>
      <c r="BJ166" s="19" t="s">
        <v>85</v>
      </c>
      <c r="BK166" s="194">
        <f>ROUND(I166*H166,2)</f>
        <v>0</v>
      </c>
      <c r="BL166" s="19" t="s">
        <v>91</v>
      </c>
      <c r="BM166" s="193" t="s">
        <v>187</v>
      </c>
    </row>
    <row r="167" s="13" customFormat="1">
      <c r="A167" s="13"/>
      <c r="B167" s="195"/>
      <c r="C167" s="13"/>
      <c r="D167" s="196" t="s">
        <v>165</v>
      </c>
      <c r="E167" s="197" t="s">
        <v>1</v>
      </c>
      <c r="F167" s="198" t="s">
        <v>188</v>
      </c>
      <c r="G167" s="13"/>
      <c r="H167" s="197" t="s">
        <v>1</v>
      </c>
      <c r="I167" s="199"/>
      <c r="J167" s="13"/>
      <c r="K167" s="13"/>
      <c r="L167" s="195"/>
      <c r="M167" s="200"/>
      <c r="N167" s="201"/>
      <c r="O167" s="201"/>
      <c r="P167" s="201"/>
      <c r="Q167" s="201"/>
      <c r="R167" s="201"/>
      <c r="S167" s="201"/>
      <c r="T167" s="202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197" t="s">
        <v>165</v>
      </c>
      <c r="AU167" s="197" t="s">
        <v>85</v>
      </c>
      <c r="AV167" s="13" t="s">
        <v>81</v>
      </c>
      <c r="AW167" s="13" t="s">
        <v>32</v>
      </c>
      <c r="AX167" s="13" t="s">
        <v>7</v>
      </c>
      <c r="AY167" s="197" t="s">
        <v>155</v>
      </c>
    </row>
    <row r="168" s="14" customFormat="1">
      <c r="A168" s="14"/>
      <c r="B168" s="203"/>
      <c r="C168" s="14"/>
      <c r="D168" s="196" t="s">
        <v>165</v>
      </c>
      <c r="E168" s="204" t="s">
        <v>1</v>
      </c>
      <c r="F168" s="205" t="s">
        <v>189</v>
      </c>
      <c r="G168" s="14"/>
      <c r="H168" s="206">
        <v>233.22</v>
      </c>
      <c r="I168" s="207"/>
      <c r="J168" s="14"/>
      <c r="K168" s="14"/>
      <c r="L168" s="203"/>
      <c r="M168" s="208"/>
      <c r="N168" s="209"/>
      <c r="O168" s="209"/>
      <c r="P168" s="209"/>
      <c r="Q168" s="209"/>
      <c r="R168" s="209"/>
      <c r="S168" s="209"/>
      <c r="T168" s="210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04" t="s">
        <v>165</v>
      </c>
      <c r="AU168" s="204" t="s">
        <v>85</v>
      </c>
      <c r="AV168" s="14" t="s">
        <v>85</v>
      </c>
      <c r="AW168" s="14" t="s">
        <v>32</v>
      </c>
      <c r="AX168" s="14" t="s">
        <v>7</v>
      </c>
      <c r="AY168" s="204" t="s">
        <v>155</v>
      </c>
    </row>
    <row r="169" s="14" customFormat="1">
      <c r="A169" s="14"/>
      <c r="B169" s="203"/>
      <c r="C169" s="14"/>
      <c r="D169" s="196" t="s">
        <v>165</v>
      </c>
      <c r="E169" s="204" t="s">
        <v>1</v>
      </c>
      <c r="F169" s="205" t="s">
        <v>190</v>
      </c>
      <c r="G169" s="14"/>
      <c r="H169" s="206">
        <v>6.4020000000000001</v>
      </c>
      <c r="I169" s="207"/>
      <c r="J169" s="14"/>
      <c r="K169" s="14"/>
      <c r="L169" s="203"/>
      <c r="M169" s="208"/>
      <c r="N169" s="209"/>
      <c r="O169" s="209"/>
      <c r="P169" s="209"/>
      <c r="Q169" s="209"/>
      <c r="R169" s="209"/>
      <c r="S169" s="209"/>
      <c r="T169" s="210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04" t="s">
        <v>165</v>
      </c>
      <c r="AU169" s="204" t="s">
        <v>85</v>
      </c>
      <c r="AV169" s="14" t="s">
        <v>85</v>
      </c>
      <c r="AW169" s="14" t="s">
        <v>32</v>
      </c>
      <c r="AX169" s="14" t="s">
        <v>7</v>
      </c>
      <c r="AY169" s="204" t="s">
        <v>155</v>
      </c>
    </row>
    <row r="170" s="14" customFormat="1">
      <c r="A170" s="14"/>
      <c r="B170" s="203"/>
      <c r="C170" s="14"/>
      <c r="D170" s="196" t="s">
        <v>165</v>
      </c>
      <c r="E170" s="204" t="s">
        <v>1</v>
      </c>
      <c r="F170" s="205" t="s">
        <v>191</v>
      </c>
      <c r="G170" s="14"/>
      <c r="H170" s="206">
        <v>128.11500000000001</v>
      </c>
      <c r="I170" s="207"/>
      <c r="J170" s="14"/>
      <c r="K170" s="14"/>
      <c r="L170" s="203"/>
      <c r="M170" s="208"/>
      <c r="N170" s="209"/>
      <c r="O170" s="209"/>
      <c r="P170" s="209"/>
      <c r="Q170" s="209"/>
      <c r="R170" s="209"/>
      <c r="S170" s="209"/>
      <c r="T170" s="210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04" t="s">
        <v>165</v>
      </c>
      <c r="AU170" s="204" t="s">
        <v>85</v>
      </c>
      <c r="AV170" s="14" t="s">
        <v>85</v>
      </c>
      <c r="AW170" s="14" t="s">
        <v>32</v>
      </c>
      <c r="AX170" s="14" t="s">
        <v>7</v>
      </c>
      <c r="AY170" s="204" t="s">
        <v>155</v>
      </c>
    </row>
    <row r="171" s="13" customFormat="1">
      <c r="A171" s="13"/>
      <c r="B171" s="195"/>
      <c r="C171" s="13"/>
      <c r="D171" s="196" t="s">
        <v>165</v>
      </c>
      <c r="E171" s="197" t="s">
        <v>1</v>
      </c>
      <c r="F171" s="198" t="s">
        <v>192</v>
      </c>
      <c r="G171" s="13"/>
      <c r="H171" s="197" t="s">
        <v>1</v>
      </c>
      <c r="I171" s="199"/>
      <c r="J171" s="13"/>
      <c r="K171" s="13"/>
      <c r="L171" s="195"/>
      <c r="M171" s="200"/>
      <c r="N171" s="201"/>
      <c r="O171" s="201"/>
      <c r="P171" s="201"/>
      <c r="Q171" s="201"/>
      <c r="R171" s="201"/>
      <c r="S171" s="201"/>
      <c r="T171" s="202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197" t="s">
        <v>165</v>
      </c>
      <c r="AU171" s="197" t="s">
        <v>85</v>
      </c>
      <c r="AV171" s="13" t="s">
        <v>81</v>
      </c>
      <c r="AW171" s="13" t="s">
        <v>32</v>
      </c>
      <c r="AX171" s="13" t="s">
        <v>7</v>
      </c>
      <c r="AY171" s="197" t="s">
        <v>155</v>
      </c>
    </row>
    <row r="172" s="14" customFormat="1">
      <c r="A172" s="14"/>
      <c r="B172" s="203"/>
      <c r="C172" s="14"/>
      <c r="D172" s="196" t="s">
        <v>165</v>
      </c>
      <c r="E172" s="204" t="s">
        <v>1</v>
      </c>
      <c r="F172" s="205" t="s">
        <v>193</v>
      </c>
      <c r="G172" s="14"/>
      <c r="H172" s="206">
        <v>303.18599999999998</v>
      </c>
      <c r="I172" s="207"/>
      <c r="J172" s="14"/>
      <c r="K172" s="14"/>
      <c r="L172" s="203"/>
      <c r="M172" s="208"/>
      <c r="N172" s="209"/>
      <c r="O172" s="209"/>
      <c r="P172" s="209"/>
      <c r="Q172" s="209"/>
      <c r="R172" s="209"/>
      <c r="S172" s="209"/>
      <c r="T172" s="210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04" t="s">
        <v>165</v>
      </c>
      <c r="AU172" s="204" t="s">
        <v>85</v>
      </c>
      <c r="AV172" s="14" t="s">
        <v>85</v>
      </c>
      <c r="AW172" s="14" t="s">
        <v>32</v>
      </c>
      <c r="AX172" s="14" t="s">
        <v>7</v>
      </c>
      <c r="AY172" s="204" t="s">
        <v>155</v>
      </c>
    </row>
    <row r="173" s="14" customFormat="1">
      <c r="A173" s="14"/>
      <c r="B173" s="203"/>
      <c r="C173" s="14"/>
      <c r="D173" s="196" t="s">
        <v>165</v>
      </c>
      <c r="E173" s="204" t="s">
        <v>1</v>
      </c>
      <c r="F173" s="205" t="s">
        <v>194</v>
      </c>
      <c r="G173" s="14"/>
      <c r="H173" s="206">
        <v>166.55000000000001</v>
      </c>
      <c r="I173" s="207"/>
      <c r="J173" s="14"/>
      <c r="K173" s="14"/>
      <c r="L173" s="203"/>
      <c r="M173" s="208"/>
      <c r="N173" s="209"/>
      <c r="O173" s="209"/>
      <c r="P173" s="209"/>
      <c r="Q173" s="209"/>
      <c r="R173" s="209"/>
      <c r="S173" s="209"/>
      <c r="T173" s="210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04" t="s">
        <v>165</v>
      </c>
      <c r="AU173" s="204" t="s">
        <v>85</v>
      </c>
      <c r="AV173" s="14" t="s">
        <v>85</v>
      </c>
      <c r="AW173" s="14" t="s">
        <v>32</v>
      </c>
      <c r="AX173" s="14" t="s">
        <v>7</v>
      </c>
      <c r="AY173" s="204" t="s">
        <v>155</v>
      </c>
    </row>
    <row r="174" s="15" customFormat="1">
      <c r="A174" s="15"/>
      <c r="B174" s="211"/>
      <c r="C174" s="15"/>
      <c r="D174" s="196" t="s">
        <v>165</v>
      </c>
      <c r="E174" s="212" t="s">
        <v>1</v>
      </c>
      <c r="F174" s="213" t="s">
        <v>184</v>
      </c>
      <c r="G174" s="15"/>
      <c r="H174" s="214">
        <v>837.47299999999996</v>
      </c>
      <c r="I174" s="215"/>
      <c r="J174" s="15"/>
      <c r="K174" s="15"/>
      <c r="L174" s="211"/>
      <c r="M174" s="216"/>
      <c r="N174" s="217"/>
      <c r="O174" s="217"/>
      <c r="P174" s="217"/>
      <c r="Q174" s="217"/>
      <c r="R174" s="217"/>
      <c r="S174" s="217"/>
      <c r="T174" s="218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12" t="s">
        <v>165</v>
      </c>
      <c r="AU174" s="212" t="s">
        <v>85</v>
      </c>
      <c r="AV174" s="15" t="s">
        <v>91</v>
      </c>
      <c r="AW174" s="15" t="s">
        <v>32</v>
      </c>
      <c r="AX174" s="15" t="s">
        <v>81</v>
      </c>
      <c r="AY174" s="212" t="s">
        <v>155</v>
      </c>
    </row>
    <row r="175" s="2" customFormat="1" ht="33" customHeight="1">
      <c r="A175" s="38"/>
      <c r="B175" s="180"/>
      <c r="C175" s="181" t="s">
        <v>195</v>
      </c>
      <c r="D175" s="181" t="s">
        <v>157</v>
      </c>
      <c r="E175" s="182" t="s">
        <v>196</v>
      </c>
      <c r="F175" s="183" t="s">
        <v>197</v>
      </c>
      <c r="G175" s="184" t="s">
        <v>178</v>
      </c>
      <c r="H175" s="185">
        <v>6.0629999999999997</v>
      </c>
      <c r="I175" s="186"/>
      <c r="J175" s="187">
        <f>ROUND(I175*H175,2)</f>
        <v>0</v>
      </c>
      <c r="K175" s="188"/>
      <c r="L175" s="39"/>
      <c r="M175" s="189" t="s">
        <v>1</v>
      </c>
      <c r="N175" s="190" t="s">
        <v>43</v>
      </c>
      <c r="O175" s="82"/>
      <c r="P175" s="191">
        <f>O175*H175</f>
        <v>0</v>
      </c>
      <c r="Q175" s="191">
        <v>0</v>
      </c>
      <c r="R175" s="191">
        <f>Q175*H175</f>
        <v>0</v>
      </c>
      <c r="S175" s="191">
        <v>0</v>
      </c>
      <c r="T175" s="192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193" t="s">
        <v>91</v>
      </c>
      <c r="AT175" s="193" t="s">
        <v>157</v>
      </c>
      <c r="AU175" s="193" t="s">
        <v>85</v>
      </c>
      <c r="AY175" s="19" t="s">
        <v>155</v>
      </c>
      <c r="BE175" s="194">
        <f>IF(N175="základná",J175,0)</f>
        <v>0</v>
      </c>
      <c r="BF175" s="194">
        <f>IF(N175="znížená",J175,0)</f>
        <v>0</v>
      </c>
      <c r="BG175" s="194">
        <f>IF(N175="zákl. prenesená",J175,0)</f>
        <v>0</v>
      </c>
      <c r="BH175" s="194">
        <f>IF(N175="zníž. prenesená",J175,0)</f>
        <v>0</v>
      </c>
      <c r="BI175" s="194">
        <f>IF(N175="nulová",J175,0)</f>
        <v>0</v>
      </c>
      <c r="BJ175" s="19" t="s">
        <v>85</v>
      </c>
      <c r="BK175" s="194">
        <f>ROUND(I175*H175,2)</f>
        <v>0</v>
      </c>
      <c r="BL175" s="19" t="s">
        <v>91</v>
      </c>
      <c r="BM175" s="193" t="s">
        <v>198</v>
      </c>
    </row>
    <row r="176" s="14" customFormat="1">
      <c r="A176" s="14"/>
      <c r="B176" s="203"/>
      <c r="C176" s="14"/>
      <c r="D176" s="196" t="s">
        <v>165</v>
      </c>
      <c r="E176" s="204" t="s">
        <v>1</v>
      </c>
      <c r="F176" s="205" t="s">
        <v>199</v>
      </c>
      <c r="G176" s="14"/>
      <c r="H176" s="206">
        <v>6.0629999999999997</v>
      </c>
      <c r="I176" s="207"/>
      <c r="J176" s="14"/>
      <c r="K176" s="14"/>
      <c r="L176" s="203"/>
      <c r="M176" s="208"/>
      <c r="N176" s="209"/>
      <c r="O176" s="209"/>
      <c r="P176" s="209"/>
      <c r="Q176" s="209"/>
      <c r="R176" s="209"/>
      <c r="S176" s="209"/>
      <c r="T176" s="210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04" t="s">
        <v>165</v>
      </c>
      <c r="AU176" s="204" t="s">
        <v>85</v>
      </c>
      <c r="AV176" s="14" t="s">
        <v>85</v>
      </c>
      <c r="AW176" s="14" t="s">
        <v>32</v>
      </c>
      <c r="AX176" s="14" t="s">
        <v>81</v>
      </c>
      <c r="AY176" s="204" t="s">
        <v>155</v>
      </c>
    </row>
    <row r="177" s="2" customFormat="1" ht="24.15" customHeight="1">
      <c r="A177" s="38"/>
      <c r="B177" s="180"/>
      <c r="C177" s="181" t="s">
        <v>200</v>
      </c>
      <c r="D177" s="219" t="s">
        <v>157</v>
      </c>
      <c r="E177" s="182" t="s">
        <v>201</v>
      </c>
      <c r="F177" s="183" t="s">
        <v>202</v>
      </c>
      <c r="G177" s="184" t="s">
        <v>160</v>
      </c>
      <c r="H177" s="185">
        <v>729.46299999999997</v>
      </c>
      <c r="I177" s="186"/>
      <c r="J177" s="187">
        <f>ROUND(I177*H177,2)</f>
        <v>0</v>
      </c>
      <c r="K177" s="188"/>
      <c r="L177" s="39"/>
      <c r="M177" s="189" t="s">
        <v>1</v>
      </c>
      <c r="N177" s="190" t="s">
        <v>43</v>
      </c>
      <c r="O177" s="82"/>
      <c r="P177" s="191">
        <f>O177*H177</f>
        <v>0</v>
      </c>
      <c r="Q177" s="191">
        <v>0.00083719999999999997</v>
      </c>
      <c r="R177" s="191">
        <f>Q177*H177</f>
        <v>0.61070642359999994</v>
      </c>
      <c r="S177" s="191">
        <v>0</v>
      </c>
      <c r="T177" s="192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193" t="s">
        <v>91</v>
      </c>
      <c r="AT177" s="193" t="s">
        <v>157</v>
      </c>
      <c r="AU177" s="193" t="s">
        <v>85</v>
      </c>
      <c r="AY177" s="19" t="s">
        <v>155</v>
      </c>
      <c r="BE177" s="194">
        <f>IF(N177="základná",J177,0)</f>
        <v>0</v>
      </c>
      <c r="BF177" s="194">
        <f>IF(N177="znížená",J177,0)</f>
        <v>0</v>
      </c>
      <c r="BG177" s="194">
        <f>IF(N177="zákl. prenesená",J177,0)</f>
        <v>0</v>
      </c>
      <c r="BH177" s="194">
        <f>IF(N177="zníž. prenesená",J177,0)</f>
        <v>0</v>
      </c>
      <c r="BI177" s="194">
        <f>IF(N177="nulová",J177,0)</f>
        <v>0</v>
      </c>
      <c r="BJ177" s="19" t="s">
        <v>85</v>
      </c>
      <c r="BK177" s="194">
        <f>ROUND(I177*H177,2)</f>
        <v>0</v>
      </c>
      <c r="BL177" s="19" t="s">
        <v>91</v>
      </c>
      <c r="BM177" s="193" t="s">
        <v>203</v>
      </c>
    </row>
    <row r="178" s="13" customFormat="1">
      <c r="A178" s="13"/>
      <c r="B178" s="195"/>
      <c r="C178" s="13"/>
      <c r="D178" s="196" t="s">
        <v>165</v>
      </c>
      <c r="E178" s="197" t="s">
        <v>1</v>
      </c>
      <c r="F178" s="198" t="s">
        <v>188</v>
      </c>
      <c r="G178" s="13"/>
      <c r="H178" s="197" t="s">
        <v>1</v>
      </c>
      <c r="I178" s="199"/>
      <c r="J178" s="13"/>
      <c r="K178" s="13"/>
      <c r="L178" s="195"/>
      <c r="M178" s="200"/>
      <c r="N178" s="201"/>
      <c r="O178" s="201"/>
      <c r="P178" s="201"/>
      <c r="Q178" s="201"/>
      <c r="R178" s="201"/>
      <c r="S178" s="201"/>
      <c r="T178" s="202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197" t="s">
        <v>165</v>
      </c>
      <c r="AU178" s="197" t="s">
        <v>85</v>
      </c>
      <c r="AV178" s="13" t="s">
        <v>81</v>
      </c>
      <c r="AW178" s="13" t="s">
        <v>32</v>
      </c>
      <c r="AX178" s="13" t="s">
        <v>7</v>
      </c>
      <c r="AY178" s="197" t="s">
        <v>155</v>
      </c>
    </row>
    <row r="179" s="14" customFormat="1">
      <c r="A179" s="14"/>
      <c r="B179" s="203"/>
      <c r="C179" s="14"/>
      <c r="D179" s="196" t="s">
        <v>165</v>
      </c>
      <c r="E179" s="204" t="s">
        <v>1</v>
      </c>
      <c r="F179" s="205" t="s">
        <v>204</v>
      </c>
      <c r="G179" s="14"/>
      <c r="H179" s="206">
        <v>466.44</v>
      </c>
      <c r="I179" s="207"/>
      <c r="J179" s="14"/>
      <c r="K179" s="14"/>
      <c r="L179" s="203"/>
      <c r="M179" s="208"/>
      <c r="N179" s="209"/>
      <c r="O179" s="209"/>
      <c r="P179" s="209"/>
      <c r="Q179" s="209"/>
      <c r="R179" s="209"/>
      <c r="S179" s="209"/>
      <c r="T179" s="210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04" t="s">
        <v>165</v>
      </c>
      <c r="AU179" s="204" t="s">
        <v>85</v>
      </c>
      <c r="AV179" s="14" t="s">
        <v>85</v>
      </c>
      <c r="AW179" s="14" t="s">
        <v>32</v>
      </c>
      <c r="AX179" s="14" t="s">
        <v>7</v>
      </c>
      <c r="AY179" s="204" t="s">
        <v>155</v>
      </c>
    </row>
    <row r="180" s="14" customFormat="1">
      <c r="A180" s="14"/>
      <c r="B180" s="203"/>
      <c r="C180" s="14"/>
      <c r="D180" s="196" t="s">
        <v>165</v>
      </c>
      <c r="E180" s="204" t="s">
        <v>1</v>
      </c>
      <c r="F180" s="205" t="s">
        <v>205</v>
      </c>
      <c r="G180" s="14"/>
      <c r="H180" s="206">
        <v>6.7930000000000001</v>
      </c>
      <c r="I180" s="207"/>
      <c r="J180" s="14"/>
      <c r="K180" s="14"/>
      <c r="L180" s="203"/>
      <c r="M180" s="208"/>
      <c r="N180" s="209"/>
      <c r="O180" s="209"/>
      <c r="P180" s="209"/>
      <c r="Q180" s="209"/>
      <c r="R180" s="209"/>
      <c r="S180" s="209"/>
      <c r="T180" s="210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04" t="s">
        <v>165</v>
      </c>
      <c r="AU180" s="204" t="s">
        <v>85</v>
      </c>
      <c r="AV180" s="14" t="s">
        <v>85</v>
      </c>
      <c r="AW180" s="14" t="s">
        <v>32</v>
      </c>
      <c r="AX180" s="14" t="s">
        <v>7</v>
      </c>
      <c r="AY180" s="204" t="s">
        <v>155</v>
      </c>
    </row>
    <row r="181" s="14" customFormat="1">
      <c r="A181" s="14"/>
      <c r="B181" s="203"/>
      <c r="C181" s="14"/>
      <c r="D181" s="196" t="s">
        <v>165</v>
      </c>
      <c r="E181" s="204" t="s">
        <v>1</v>
      </c>
      <c r="F181" s="205" t="s">
        <v>206</v>
      </c>
      <c r="G181" s="14"/>
      <c r="H181" s="206">
        <v>256.23000000000002</v>
      </c>
      <c r="I181" s="207"/>
      <c r="J181" s="14"/>
      <c r="K181" s="14"/>
      <c r="L181" s="203"/>
      <c r="M181" s="208"/>
      <c r="N181" s="209"/>
      <c r="O181" s="209"/>
      <c r="P181" s="209"/>
      <c r="Q181" s="209"/>
      <c r="R181" s="209"/>
      <c r="S181" s="209"/>
      <c r="T181" s="210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04" t="s">
        <v>165</v>
      </c>
      <c r="AU181" s="204" t="s">
        <v>85</v>
      </c>
      <c r="AV181" s="14" t="s">
        <v>85</v>
      </c>
      <c r="AW181" s="14" t="s">
        <v>32</v>
      </c>
      <c r="AX181" s="14" t="s">
        <v>7</v>
      </c>
      <c r="AY181" s="204" t="s">
        <v>155</v>
      </c>
    </row>
    <row r="182" s="15" customFormat="1">
      <c r="A182" s="15"/>
      <c r="B182" s="211"/>
      <c r="C182" s="15"/>
      <c r="D182" s="196" t="s">
        <v>165</v>
      </c>
      <c r="E182" s="212" t="s">
        <v>1</v>
      </c>
      <c r="F182" s="213" t="s">
        <v>184</v>
      </c>
      <c r="G182" s="15"/>
      <c r="H182" s="214">
        <v>729.46299999999997</v>
      </c>
      <c r="I182" s="215"/>
      <c r="J182" s="15"/>
      <c r="K182" s="15"/>
      <c r="L182" s="211"/>
      <c r="M182" s="216"/>
      <c r="N182" s="217"/>
      <c r="O182" s="217"/>
      <c r="P182" s="217"/>
      <c r="Q182" s="217"/>
      <c r="R182" s="217"/>
      <c r="S182" s="217"/>
      <c r="T182" s="218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12" t="s">
        <v>165</v>
      </c>
      <c r="AU182" s="212" t="s">
        <v>85</v>
      </c>
      <c r="AV182" s="15" t="s">
        <v>91</v>
      </c>
      <c r="AW182" s="15" t="s">
        <v>32</v>
      </c>
      <c r="AX182" s="15" t="s">
        <v>81</v>
      </c>
      <c r="AY182" s="212" t="s">
        <v>155</v>
      </c>
    </row>
    <row r="183" s="2" customFormat="1" ht="24.15" customHeight="1">
      <c r="A183" s="38"/>
      <c r="B183" s="180"/>
      <c r="C183" s="181" t="s">
        <v>207</v>
      </c>
      <c r="D183" s="219" t="s">
        <v>157</v>
      </c>
      <c r="E183" s="182" t="s">
        <v>208</v>
      </c>
      <c r="F183" s="183" t="s">
        <v>209</v>
      </c>
      <c r="G183" s="184" t="s">
        <v>160</v>
      </c>
      <c r="H183" s="185">
        <v>729.46299999999997</v>
      </c>
      <c r="I183" s="186"/>
      <c r="J183" s="187">
        <f>ROUND(I183*H183,2)</f>
        <v>0</v>
      </c>
      <c r="K183" s="188"/>
      <c r="L183" s="39"/>
      <c r="M183" s="189" t="s">
        <v>1</v>
      </c>
      <c r="N183" s="190" t="s">
        <v>43</v>
      </c>
      <c r="O183" s="82"/>
      <c r="P183" s="191">
        <f>O183*H183</f>
        <v>0</v>
      </c>
      <c r="Q183" s="191">
        <v>0</v>
      </c>
      <c r="R183" s="191">
        <f>Q183*H183</f>
        <v>0</v>
      </c>
      <c r="S183" s="191">
        <v>0</v>
      </c>
      <c r="T183" s="192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193" t="s">
        <v>91</v>
      </c>
      <c r="AT183" s="193" t="s">
        <v>157</v>
      </c>
      <c r="AU183" s="193" t="s">
        <v>85</v>
      </c>
      <c r="AY183" s="19" t="s">
        <v>155</v>
      </c>
      <c r="BE183" s="194">
        <f>IF(N183="základná",J183,0)</f>
        <v>0</v>
      </c>
      <c r="BF183" s="194">
        <f>IF(N183="znížená",J183,0)</f>
        <v>0</v>
      </c>
      <c r="BG183" s="194">
        <f>IF(N183="zákl. prenesená",J183,0)</f>
        <v>0</v>
      </c>
      <c r="BH183" s="194">
        <f>IF(N183="zníž. prenesená",J183,0)</f>
        <v>0</v>
      </c>
      <c r="BI183" s="194">
        <f>IF(N183="nulová",J183,0)</f>
        <v>0</v>
      </c>
      <c r="BJ183" s="19" t="s">
        <v>85</v>
      </c>
      <c r="BK183" s="194">
        <f>ROUND(I183*H183,2)</f>
        <v>0</v>
      </c>
      <c r="BL183" s="19" t="s">
        <v>91</v>
      </c>
      <c r="BM183" s="193" t="s">
        <v>210</v>
      </c>
    </row>
    <row r="184" s="2" customFormat="1" ht="24.15" customHeight="1">
      <c r="A184" s="38"/>
      <c r="B184" s="180"/>
      <c r="C184" s="181" t="s">
        <v>211</v>
      </c>
      <c r="D184" s="181" t="s">
        <v>157</v>
      </c>
      <c r="E184" s="182" t="s">
        <v>212</v>
      </c>
      <c r="F184" s="183" t="s">
        <v>213</v>
      </c>
      <c r="G184" s="184" t="s">
        <v>178</v>
      </c>
      <c r="H184" s="185">
        <v>6.0629999999999997</v>
      </c>
      <c r="I184" s="186"/>
      <c r="J184" s="187">
        <f>ROUND(I184*H184,2)</f>
        <v>0</v>
      </c>
      <c r="K184" s="188"/>
      <c r="L184" s="39"/>
      <c r="M184" s="189" t="s">
        <v>1</v>
      </c>
      <c r="N184" s="190" t="s">
        <v>43</v>
      </c>
      <c r="O184" s="82"/>
      <c r="P184" s="191">
        <f>O184*H184</f>
        <v>0</v>
      </c>
      <c r="Q184" s="191">
        <v>0</v>
      </c>
      <c r="R184" s="191">
        <f>Q184*H184</f>
        <v>0</v>
      </c>
      <c r="S184" s="191">
        <v>0</v>
      </c>
      <c r="T184" s="192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193" t="s">
        <v>91</v>
      </c>
      <c r="AT184" s="193" t="s">
        <v>157</v>
      </c>
      <c r="AU184" s="193" t="s">
        <v>85</v>
      </c>
      <c r="AY184" s="19" t="s">
        <v>155</v>
      </c>
      <c r="BE184" s="194">
        <f>IF(N184="základná",J184,0)</f>
        <v>0</v>
      </c>
      <c r="BF184" s="194">
        <f>IF(N184="znížená",J184,0)</f>
        <v>0</v>
      </c>
      <c r="BG184" s="194">
        <f>IF(N184="zákl. prenesená",J184,0)</f>
        <v>0</v>
      </c>
      <c r="BH184" s="194">
        <f>IF(N184="zníž. prenesená",J184,0)</f>
        <v>0</v>
      </c>
      <c r="BI184" s="194">
        <f>IF(N184="nulová",J184,0)</f>
        <v>0</v>
      </c>
      <c r="BJ184" s="19" t="s">
        <v>85</v>
      </c>
      <c r="BK184" s="194">
        <f>ROUND(I184*H184,2)</f>
        <v>0</v>
      </c>
      <c r="BL184" s="19" t="s">
        <v>91</v>
      </c>
      <c r="BM184" s="193" t="s">
        <v>214</v>
      </c>
    </row>
    <row r="185" s="2" customFormat="1" ht="37.8" customHeight="1">
      <c r="A185" s="38"/>
      <c r="B185" s="180"/>
      <c r="C185" s="181" t="s">
        <v>215</v>
      </c>
      <c r="D185" s="181" t="s">
        <v>157</v>
      </c>
      <c r="E185" s="182" t="s">
        <v>216</v>
      </c>
      <c r="F185" s="183" t="s">
        <v>217</v>
      </c>
      <c r="G185" s="184" t="s">
        <v>178</v>
      </c>
      <c r="H185" s="185">
        <v>246.196</v>
      </c>
      <c r="I185" s="186"/>
      <c r="J185" s="187">
        <f>ROUND(I185*H185,2)</f>
        <v>0</v>
      </c>
      <c r="K185" s="188"/>
      <c r="L185" s="39"/>
      <c r="M185" s="189" t="s">
        <v>1</v>
      </c>
      <c r="N185" s="190" t="s">
        <v>43</v>
      </c>
      <c r="O185" s="82"/>
      <c r="P185" s="191">
        <f>O185*H185</f>
        <v>0</v>
      </c>
      <c r="Q185" s="191">
        <v>0</v>
      </c>
      <c r="R185" s="191">
        <f>Q185*H185</f>
        <v>0</v>
      </c>
      <c r="S185" s="191">
        <v>0</v>
      </c>
      <c r="T185" s="192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193" t="s">
        <v>91</v>
      </c>
      <c r="AT185" s="193" t="s">
        <v>157</v>
      </c>
      <c r="AU185" s="193" t="s">
        <v>85</v>
      </c>
      <c r="AY185" s="19" t="s">
        <v>155</v>
      </c>
      <c r="BE185" s="194">
        <f>IF(N185="základná",J185,0)</f>
        <v>0</v>
      </c>
      <c r="BF185" s="194">
        <f>IF(N185="znížená",J185,0)</f>
        <v>0</v>
      </c>
      <c r="BG185" s="194">
        <f>IF(N185="zákl. prenesená",J185,0)</f>
        <v>0</v>
      </c>
      <c r="BH185" s="194">
        <f>IF(N185="zníž. prenesená",J185,0)</f>
        <v>0</v>
      </c>
      <c r="BI185" s="194">
        <f>IF(N185="nulová",J185,0)</f>
        <v>0</v>
      </c>
      <c r="BJ185" s="19" t="s">
        <v>85</v>
      </c>
      <c r="BK185" s="194">
        <f>ROUND(I185*H185,2)</f>
        <v>0</v>
      </c>
      <c r="BL185" s="19" t="s">
        <v>91</v>
      </c>
      <c r="BM185" s="193" t="s">
        <v>218</v>
      </c>
    </row>
    <row r="186" s="14" customFormat="1">
      <c r="A186" s="14"/>
      <c r="B186" s="203"/>
      <c r="C186" s="14"/>
      <c r="D186" s="196" t="s">
        <v>165</v>
      </c>
      <c r="E186" s="204" t="s">
        <v>1</v>
      </c>
      <c r="F186" s="205" t="s">
        <v>219</v>
      </c>
      <c r="G186" s="14"/>
      <c r="H186" s="206">
        <v>246.196</v>
      </c>
      <c r="I186" s="207"/>
      <c r="J186" s="14"/>
      <c r="K186" s="14"/>
      <c r="L186" s="203"/>
      <c r="M186" s="208"/>
      <c r="N186" s="209"/>
      <c r="O186" s="209"/>
      <c r="P186" s="209"/>
      <c r="Q186" s="209"/>
      <c r="R186" s="209"/>
      <c r="S186" s="209"/>
      <c r="T186" s="210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04" t="s">
        <v>165</v>
      </c>
      <c r="AU186" s="204" t="s">
        <v>85</v>
      </c>
      <c r="AV186" s="14" t="s">
        <v>85</v>
      </c>
      <c r="AW186" s="14" t="s">
        <v>32</v>
      </c>
      <c r="AX186" s="14" t="s">
        <v>81</v>
      </c>
      <c r="AY186" s="204" t="s">
        <v>155</v>
      </c>
    </row>
    <row r="187" s="2" customFormat="1" ht="44.25" customHeight="1">
      <c r="A187" s="38"/>
      <c r="B187" s="180"/>
      <c r="C187" s="181" t="s">
        <v>220</v>
      </c>
      <c r="D187" s="181" t="s">
        <v>157</v>
      </c>
      <c r="E187" s="182" t="s">
        <v>221</v>
      </c>
      <c r="F187" s="183" t="s">
        <v>222</v>
      </c>
      <c r="G187" s="184" t="s">
        <v>178</v>
      </c>
      <c r="H187" s="185">
        <v>1723.3720000000001</v>
      </c>
      <c r="I187" s="186"/>
      <c r="J187" s="187">
        <f>ROUND(I187*H187,2)</f>
        <v>0</v>
      </c>
      <c r="K187" s="188"/>
      <c r="L187" s="39"/>
      <c r="M187" s="189" t="s">
        <v>1</v>
      </c>
      <c r="N187" s="190" t="s">
        <v>43</v>
      </c>
      <c r="O187" s="82"/>
      <c r="P187" s="191">
        <f>O187*H187</f>
        <v>0</v>
      </c>
      <c r="Q187" s="191">
        <v>0</v>
      </c>
      <c r="R187" s="191">
        <f>Q187*H187</f>
        <v>0</v>
      </c>
      <c r="S187" s="191">
        <v>0</v>
      </c>
      <c r="T187" s="192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193" t="s">
        <v>91</v>
      </c>
      <c r="AT187" s="193" t="s">
        <v>157</v>
      </c>
      <c r="AU187" s="193" t="s">
        <v>85</v>
      </c>
      <c r="AY187" s="19" t="s">
        <v>155</v>
      </c>
      <c r="BE187" s="194">
        <f>IF(N187="základná",J187,0)</f>
        <v>0</v>
      </c>
      <c r="BF187" s="194">
        <f>IF(N187="znížená",J187,0)</f>
        <v>0</v>
      </c>
      <c r="BG187" s="194">
        <f>IF(N187="zákl. prenesená",J187,0)</f>
        <v>0</v>
      </c>
      <c r="BH187" s="194">
        <f>IF(N187="zníž. prenesená",J187,0)</f>
        <v>0</v>
      </c>
      <c r="BI187" s="194">
        <f>IF(N187="nulová",J187,0)</f>
        <v>0</v>
      </c>
      <c r="BJ187" s="19" t="s">
        <v>85</v>
      </c>
      <c r="BK187" s="194">
        <f>ROUND(I187*H187,2)</f>
        <v>0</v>
      </c>
      <c r="BL187" s="19" t="s">
        <v>91</v>
      </c>
      <c r="BM187" s="193" t="s">
        <v>223</v>
      </c>
    </row>
    <row r="188" s="14" customFormat="1">
      <c r="A188" s="14"/>
      <c r="B188" s="203"/>
      <c r="C188" s="14"/>
      <c r="D188" s="196" t="s">
        <v>165</v>
      </c>
      <c r="E188" s="204" t="s">
        <v>1</v>
      </c>
      <c r="F188" s="205" t="s">
        <v>224</v>
      </c>
      <c r="G188" s="14"/>
      <c r="H188" s="206">
        <v>1723.3720000000001</v>
      </c>
      <c r="I188" s="207"/>
      <c r="J188" s="14"/>
      <c r="K188" s="14"/>
      <c r="L188" s="203"/>
      <c r="M188" s="208"/>
      <c r="N188" s="209"/>
      <c r="O188" s="209"/>
      <c r="P188" s="209"/>
      <c r="Q188" s="209"/>
      <c r="R188" s="209"/>
      <c r="S188" s="209"/>
      <c r="T188" s="210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04" t="s">
        <v>165</v>
      </c>
      <c r="AU188" s="204" t="s">
        <v>85</v>
      </c>
      <c r="AV188" s="14" t="s">
        <v>85</v>
      </c>
      <c r="AW188" s="14" t="s">
        <v>32</v>
      </c>
      <c r="AX188" s="14" t="s">
        <v>81</v>
      </c>
      <c r="AY188" s="204" t="s">
        <v>155</v>
      </c>
    </row>
    <row r="189" s="2" customFormat="1" ht="24.15" customHeight="1">
      <c r="A189" s="38"/>
      <c r="B189" s="180"/>
      <c r="C189" s="181" t="s">
        <v>225</v>
      </c>
      <c r="D189" s="181" t="s">
        <v>157</v>
      </c>
      <c r="E189" s="182" t="s">
        <v>226</v>
      </c>
      <c r="F189" s="183" t="s">
        <v>227</v>
      </c>
      <c r="G189" s="184" t="s">
        <v>178</v>
      </c>
      <c r="H189" s="185">
        <v>710.14800000000002</v>
      </c>
      <c r="I189" s="186"/>
      <c r="J189" s="187">
        <f>ROUND(I189*H189,2)</f>
        <v>0</v>
      </c>
      <c r="K189" s="188"/>
      <c r="L189" s="39"/>
      <c r="M189" s="189" t="s">
        <v>1</v>
      </c>
      <c r="N189" s="190" t="s">
        <v>43</v>
      </c>
      <c r="O189" s="82"/>
      <c r="P189" s="191">
        <f>O189*H189</f>
        <v>0</v>
      </c>
      <c r="Q189" s="191">
        <v>0</v>
      </c>
      <c r="R189" s="191">
        <f>Q189*H189</f>
        <v>0</v>
      </c>
      <c r="S189" s="191">
        <v>0</v>
      </c>
      <c r="T189" s="192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193" t="s">
        <v>91</v>
      </c>
      <c r="AT189" s="193" t="s">
        <v>157</v>
      </c>
      <c r="AU189" s="193" t="s">
        <v>85</v>
      </c>
      <c r="AY189" s="19" t="s">
        <v>155</v>
      </c>
      <c r="BE189" s="194">
        <f>IF(N189="základná",J189,0)</f>
        <v>0</v>
      </c>
      <c r="BF189" s="194">
        <f>IF(N189="znížená",J189,0)</f>
        <v>0</v>
      </c>
      <c r="BG189" s="194">
        <f>IF(N189="zákl. prenesená",J189,0)</f>
        <v>0</v>
      </c>
      <c r="BH189" s="194">
        <f>IF(N189="zníž. prenesená",J189,0)</f>
        <v>0</v>
      </c>
      <c r="BI189" s="194">
        <f>IF(N189="nulová",J189,0)</f>
        <v>0</v>
      </c>
      <c r="BJ189" s="19" t="s">
        <v>85</v>
      </c>
      <c r="BK189" s="194">
        <f>ROUND(I189*H189,2)</f>
        <v>0</v>
      </c>
      <c r="BL189" s="19" t="s">
        <v>91</v>
      </c>
      <c r="BM189" s="193" t="s">
        <v>228</v>
      </c>
    </row>
    <row r="190" s="2" customFormat="1" ht="16.5" customHeight="1">
      <c r="A190" s="38"/>
      <c r="B190" s="180"/>
      <c r="C190" s="181" t="s">
        <v>229</v>
      </c>
      <c r="D190" s="181" t="s">
        <v>157</v>
      </c>
      <c r="E190" s="182" t="s">
        <v>230</v>
      </c>
      <c r="F190" s="183" t="s">
        <v>231</v>
      </c>
      <c r="G190" s="184" t="s">
        <v>178</v>
      </c>
      <c r="H190" s="185">
        <v>6.0629999999999997</v>
      </c>
      <c r="I190" s="186"/>
      <c r="J190" s="187">
        <f>ROUND(I190*H190,2)</f>
        <v>0</v>
      </c>
      <c r="K190" s="188"/>
      <c r="L190" s="39"/>
      <c r="M190" s="189" t="s">
        <v>1</v>
      </c>
      <c r="N190" s="190" t="s">
        <v>43</v>
      </c>
      <c r="O190" s="82"/>
      <c r="P190" s="191">
        <f>O190*H190</f>
        <v>0</v>
      </c>
      <c r="Q190" s="191">
        <v>0</v>
      </c>
      <c r="R190" s="191">
        <f>Q190*H190</f>
        <v>0</v>
      </c>
      <c r="S190" s="191">
        <v>0</v>
      </c>
      <c r="T190" s="192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193" t="s">
        <v>91</v>
      </c>
      <c r="AT190" s="193" t="s">
        <v>157</v>
      </c>
      <c r="AU190" s="193" t="s">
        <v>85</v>
      </c>
      <c r="AY190" s="19" t="s">
        <v>155</v>
      </c>
      <c r="BE190" s="194">
        <f>IF(N190="základná",J190,0)</f>
        <v>0</v>
      </c>
      <c r="BF190" s="194">
        <f>IF(N190="znížená",J190,0)</f>
        <v>0</v>
      </c>
      <c r="BG190" s="194">
        <f>IF(N190="zákl. prenesená",J190,0)</f>
        <v>0</v>
      </c>
      <c r="BH190" s="194">
        <f>IF(N190="zníž. prenesená",J190,0)</f>
        <v>0</v>
      </c>
      <c r="BI190" s="194">
        <f>IF(N190="nulová",J190,0)</f>
        <v>0</v>
      </c>
      <c r="BJ190" s="19" t="s">
        <v>85</v>
      </c>
      <c r="BK190" s="194">
        <f>ROUND(I190*H190,2)</f>
        <v>0</v>
      </c>
      <c r="BL190" s="19" t="s">
        <v>91</v>
      </c>
      <c r="BM190" s="193" t="s">
        <v>232</v>
      </c>
    </row>
    <row r="191" s="2" customFormat="1" ht="24.15" customHeight="1">
      <c r="A191" s="38"/>
      <c r="B191" s="180"/>
      <c r="C191" s="181" t="s">
        <v>233</v>
      </c>
      <c r="D191" s="181" t="s">
        <v>157</v>
      </c>
      <c r="E191" s="182" t="s">
        <v>234</v>
      </c>
      <c r="F191" s="183" t="s">
        <v>235</v>
      </c>
      <c r="G191" s="184" t="s">
        <v>178</v>
      </c>
      <c r="H191" s="185">
        <v>710.14800000000002</v>
      </c>
      <c r="I191" s="186"/>
      <c r="J191" s="187">
        <f>ROUND(I191*H191,2)</f>
        <v>0</v>
      </c>
      <c r="K191" s="188"/>
      <c r="L191" s="39"/>
      <c r="M191" s="189" t="s">
        <v>1</v>
      </c>
      <c r="N191" s="190" t="s">
        <v>43</v>
      </c>
      <c r="O191" s="82"/>
      <c r="P191" s="191">
        <f>O191*H191</f>
        <v>0</v>
      </c>
      <c r="Q191" s="191">
        <v>0</v>
      </c>
      <c r="R191" s="191">
        <f>Q191*H191</f>
        <v>0</v>
      </c>
      <c r="S191" s="191">
        <v>0</v>
      </c>
      <c r="T191" s="192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193" t="s">
        <v>91</v>
      </c>
      <c r="AT191" s="193" t="s">
        <v>157</v>
      </c>
      <c r="AU191" s="193" t="s">
        <v>85</v>
      </c>
      <c r="AY191" s="19" t="s">
        <v>155</v>
      </c>
      <c r="BE191" s="194">
        <f>IF(N191="základná",J191,0)</f>
        <v>0</v>
      </c>
      <c r="BF191" s="194">
        <f>IF(N191="znížená",J191,0)</f>
        <v>0</v>
      </c>
      <c r="BG191" s="194">
        <f>IF(N191="zákl. prenesená",J191,0)</f>
        <v>0</v>
      </c>
      <c r="BH191" s="194">
        <f>IF(N191="zníž. prenesená",J191,0)</f>
        <v>0</v>
      </c>
      <c r="BI191" s="194">
        <f>IF(N191="nulová",J191,0)</f>
        <v>0</v>
      </c>
      <c r="BJ191" s="19" t="s">
        <v>85</v>
      </c>
      <c r="BK191" s="194">
        <f>ROUND(I191*H191,2)</f>
        <v>0</v>
      </c>
      <c r="BL191" s="19" t="s">
        <v>91</v>
      </c>
      <c r="BM191" s="193" t="s">
        <v>236</v>
      </c>
    </row>
    <row r="192" s="13" customFormat="1">
      <c r="A192" s="13"/>
      <c r="B192" s="195"/>
      <c r="C192" s="13"/>
      <c r="D192" s="196" t="s">
        <v>165</v>
      </c>
      <c r="E192" s="197" t="s">
        <v>1</v>
      </c>
      <c r="F192" s="198" t="s">
        <v>237</v>
      </c>
      <c r="G192" s="13"/>
      <c r="H192" s="197" t="s">
        <v>1</v>
      </c>
      <c r="I192" s="199"/>
      <c r="J192" s="13"/>
      <c r="K192" s="13"/>
      <c r="L192" s="195"/>
      <c r="M192" s="200"/>
      <c r="N192" s="201"/>
      <c r="O192" s="201"/>
      <c r="P192" s="201"/>
      <c r="Q192" s="201"/>
      <c r="R192" s="201"/>
      <c r="S192" s="201"/>
      <c r="T192" s="202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197" t="s">
        <v>165</v>
      </c>
      <c r="AU192" s="197" t="s">
        <v>85</v>
      </c>
      <c r="AV192" s="13" t="s">
        <v>81</v>
      </c>
      <c r="AW192" s="13" t="s">
        <v>32</v>
      </c>
      <c r="AX192" s="13" t="s">
        <v>7</v>
      </c>
      <c r="AY192" s="197" t="s">
        <v>155</v>
      </c>
    </row>
    <row r="193" s="14" customFormat="1">
      <c r="A193" s="14"/>
      <c r="B193" s="203"/>
      <c r="C193" s="14"/>
      <c r="D193" s="196" t="s">
        <v>165</v>
      </c>
      <c r="E193" s="204" t="s">
        <v>1</v>
      </c>
      <c r="F193" s="205" t="s">
        <v>193</v>
      </c>
      <c r="G193" s="14"/>
      <c r="H193" s="206">
        <v>303.18599999999998</v>
      </c>
      <c r="I193" s="207"/>
      <c r="J193" s="14"/>
      <c r="K193" s="14"/>
      <c r="L193" s="203"/>
      <c r="M193" s="208"/>
      <c r="N193" s="209"/>
      <c r="O193" s="209"/>
      <c r="P193" s="209"/>
      <c r="Q193" s="209"/>
      <c r="R193" s="209"/>
      <c r="S193" s="209"/>
      <c r="T193" s="210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04" t="s">
        <v>165</v>
      </c>
      <c r="AU193" s="204" t="s">
        <v>85</v>
      </c>
      <c r="AV193" s="14" t="s">
        <v>85</v>
      </c>
      <c r="AW193" s="14" t="s">
        <v>32</v>
      </c>
      <c r="AX193" s="14" t="s">
        <v>7</v>
      </c>
      <c r="AY193" s="204" t="s">
        <v>155</v>
      </c>
    </row>
    <row r="194" s="14" customFormat="1">
      <c r="A194" s="14"/>
      <c r="B194" s="203"/>
      <c r="C194" s="14"/>
      <c r="D194" s="196" t="s">
        <v>165</v>
      </c>
      <c r="E194" s="204" t="s">
        <v>1</v>
      </c>
      <c r="F194" s="205" t="s">
        <v>194</v>
      </c>
      <c r="G194" s="14"/>
      <c r="H194" s="206">
        <v>166.55000000000001</v>
      </c>
      <c r="I194" s="207"/>
      <c r="J194" s="14"/>
      <c r="K194" s="14"/>
      <c r="L194" s="203"/>
      <c r="M194" s="208"/>
      <c r="N194" s="209"/>
      <c r="O194" s="209"/>
      <c r="P194" s="209"/>
      <c r="Q194" s="209"/>
      <c r="R194" s="209"/>
      <c r="S194" s="209"/>
      <c r="T194" s="210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04" t="s">
        <v>165</v>
      </c>
      <c r="AU194" s="204" t="s">
        <v>85</v>
      </c>
      <c r="AV194" s="14" t="s">
        <v>85</v>
      </c>
      <c r="AW194" s="14" t="s">
        <v>32</v>
      </c>
      <c r="AX194" s="14" t="s">
        <v>7</v>
      </c>
      <c r="AY194" s="204" t="s">
        <v>155</v>
      </c>
    </row>
    <row r="195" s="13" customFormat="1">
      <c r="A195" s="13"/>
      <c r="B195" s="195"/>
      <c r="C195" s="13"/>
      <c r="D195" s="196" t="s">
        <v>165</v>
      </c>
      <c r="E195" s="197" t="s">
        <v>1</v>
      </c>
      <c r="F195" s="198" t="s">
        <v>238</v>
      </c>
      <c r="G195" s="13"/>
      <c r="H195" s="197" t="s">
        <v>1</v>
      </c>
      <c r="I195" s="199"/>
      <c r="J195" s="13"/>
      <c r="K195" s="13"/>
      <c r="L195" s="195"/>
      <c r="M195" s="200"/>
      <c r="N195" s="201"/>
      <c r="O195" s="201"/>
      <c r="P195" s="201"/>
      <c r="Q195" s="201"/>
      <c r="R195" s="201"/>
      <c r="S195" s="201"/>
      <c r="T195" s="202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197" t="s">
        <v>165</v>
      </c>
      <c r="AU195" s="197" t="s">
        <v>85</v>
      </c>
      <c r="AV195" s="13" t="s">
        <v>81</v>
      </c>
      <c r="AW195" s="13" t="s">
        <v>32</v>
      </c>
      <c r="AX195" s="13" t="s">
        <v>7</v>
      </c>
      <c r="AY195" s="197" t="s">
        <v>155</v>
      </c>
    </row>
    <row r="196" s="14" customFormat="1">
      <c r="A196" s="14"/>
      <c r="B196" s="203"/>
      <c r="C196" s="14"/>
      <c r="D196" s="196" t="s">
        <v>165</v>
      </c>
      <c r="E196" s="204" t="s">
        <v>1</v>
      </c>
      <c r="F196" s="205" t="s">
        <v>239</v>
      </c>
      <c r="G196" s="14"/>
      <c r="H196" s="206">
        <v>161.46000000000001</v>
      </c>
      <c r="I196" s="207"/>
      <c r="J196" s="14"/>
      <c r="K196" s="14"/>
      <c r="L196" s="203"/>
      <c r="M196" s="208"/>
      <c r="N196" s="209"/>
      <c r="O196" s="209"/>
      <c r="P196" s="209"/>
      <c r="Q196" s="209"/>
      <c r="R196" s="209"/>
      <c r="S196" s="209"/>
      <c r="T196" s="210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04" t="s">
        <v>165</v>
      </c>
      <c r="AU196" s="204" t="s">
        <v>85</v>
      </c>
      <c r="AV196" s="14" t="s">
        <v>85</v>
      </c>
      <c r="AW196" s="14" t="s">
        <v>32</v>
      </c>
      <c r="AX196" s="14" t="s">
        <v>7</v>
      </c>
      <c r="AY196" s="204" t="s">
        <v>155</v>
      </c>
    </row>
    <row r="197" s="14" customFormat="1">
      <c r="A197" s="14"/>
      <c r="B197" s="203"/>
      <c r="C197" s="14"/>
      <c r="D197" s="196" t="s">
        <v>165</v>
      </c>
      <c r="E197" s="204" t="s">
        <v>1</v>
      </c>
      <c r="F197" s="205" t="s">
        <v>240</v>
      </c>
      <c r="G197" s="14"/>
      <c r="H197" s="206">
        <v>4.4320000000000004</v>
      </c>
      <c r="I197" s="207"/>
      <c r="J197" s="14"/>
      <c r="K197" s="14"/>
      <c r="L197" s="203"/>
      <c r="M197" s="208"/>
      <c r="N197" s="209"/>
      <c r="O197" s="209"/>
      <c r="P197" s="209"/>
      <c r="Q197" s="209"/>
      <c r="R197" s="209"/>
      <c r="S197" s="209"/>
      <c r="T197" s="210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04" t="s">
        <v>165</v>
      </c>
      <c r="AU197" s="204" t="s">
        <v>85</v>
      </c>
      <c r="AV197" s="14" t="s">
        <v>85</v>
      </c>
      <c r="AW197" s="14" t="s">
        <v>32</v>
      </c>
      <c r="AX197" s="14" t="s">
        <v>7</v>
      </c>
      <c r="AY197" s="204" t="s">
        <v>155</v>
      </c>
    </row>
    <row r="198" s="14" customFormat="1">
      <c r="A198" s="14"/>
      <c r="B198" s="203"/>
      <c r="C198" s="14"/>
      <c r="D198" s="196" t="s">
        <v>165</v>
      </c>
      <c r="E198" s="204" t="s">
        <v>1</v>
      </c>
      <c r="F198" s="205" t="s">
        <v>241</v>
      </c>
      <c r="G198" s="14"/>
      <c r="H198" s="206">
        <v>88.694999999999993</v>
      </c>
      <c r="I198" s="207"/>
      <c r="J198" s="14"/>
      <c r="K198" s="14"/>
      <c r="L198" s="203"/>
      <c r="M198" s="208"/>
      <c r="N198" s="209"/>
      <c r="O198" s="209"/>
      <c r="P198" s="209"/>
      <c r="Q198" s="209"/>
      <c r="R198" s="209"/>
      <c r="S198" s="209"/>
      <c r="T198" s="210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04" t="s">
        <v>165</v>
      </c>
      <c r="AU198" s="204" t="s">
        <v>85</v>
      </c>
      <c r="AV198" s="14" t="s">
        <v>85</v>
      </c>
      <c r="AW198" s="14" t="s">
        <v>32</v>
      </c>
      <c r="AX198" s="14" t="s">
        <v>7</v>
      </c>
      <c r="AY198" s="204" t="s">
        <v>155</v>
      </c>
    </row>
    <row r="199" s="13" customFormat="1">
      <c r="A199" s="13"/>
      <c r="B199" s="195"/>
      <c r="C199" s="13"/>
      <c r="D199" s="196" t="s">
        <v>165</v>
      </c>
      <c r="E199" s="197" t="s">
        <v>1</v>
      </c>
      <c r="F199" s="198" t="s">
        <v>242</v>
      </c>
      <c r="G199" s="13"/>
      <c r="H199" s="197" t="s">
        <v>1</v>
      </c>
      <c r="I199" s="199"/>
      <c r="J199" s="13"/>
      <c r="K199" s="13"/>
      <c r="L199" s="195"/>
      <c r="M199" s="200"/>
      <c r="N199" s="201"/>
      <c r="O199" s="201"/>
      <c r="P199" s="201"/>
      <c r="Q199" s="201"/>
      <c r="R199" s="201"/>
      <c r="S199" s="201"/>
      <c r="T199" s="202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197" t="s">
        <v>165</v>
      </c>
      <c r="AU199" s="197" t="s">
        <v>85</v>
      </c>
      <c r="AV199" s="13" t="s">
        <v>81</v>
      </c>
      <c r="AW199" s="13" t="s">
        <v>32</v>
      </c>
      <c r="AX199" s="13" t="s">
        <v>7</v>
      </c>
      <c r="AY199" s="197" t="s">
        <v>155</v>
      </c>
    </row>
    <row r="200" s="14" customFormat="1">
      <c r="A200" s="14"/>
      <c r="B200" s="203"/>
      <c r="C200" s="14"/>
      <c r="D200" s="196" t="s">
        <v>165</v>
      </c>
      <c r="E200" s="204" t="s">
        <v>1</v>
      </c>
      <c r="F200" s="205" t="s">
        <v>243</v>
      </c>
      <c r="G200" s="14"/>
      <c r="H200" s="206">
        <v>1.575</v>
      </c>
      <c r="I200" s="207"/>
      <c r="J200" s="14"/>
      <c r="K200" s="14"/>
      <c r="L200" s="203"/>
      <c r="M200" s="208"/>
      <c r="N200" s="209"/>
      <c r="O200" s="209"/>
      <c r="P200" s="209"/>
      <c r="Q200" s="209"/>
      <c r="R200" s="209"/>
      <c r="S200" s="209"/>
      <c r="T200" s="210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04" t="s">
        <v>165</v>
      </c>
      <c r="AU200" s="204" t="s">
        <v>85</v>
      </c>
      <c r="AV200" s="14" t="s">
        <v>85</v>
      </c>
      <c r="AW200" s="14" t="s">
        <v>32</v>
      </c>
      <c r="AX200" s="14" t="s">
        <v>7</v>
      </c>
      <c r="AY200" s="204" t="s">
        <v>155</v>
      </c>
    </row>
    <row r="201" s="13" customFormat="1">
      <c r="A201" s="13"/>
      <c r="B201" s="195"/>
      <c r="C201" s="13"/>
      <c r="D201" s="196" t="s">
        <v>165</v>
      </c>
      <c r="E201" s="197" t="s">
        <v>1</v>
      </c>
      <c r="F201" s="198" t="s">
        <v>244</v>
      </c>
      <c r="G201" s="13"/>
      <c r="H201" s="197" t="s">
        <v>1</v>
      </c>
      <c r="I201" s="199"/>
      <c r="J201" s="13"/>
      <c r="K201" s="13"/>
      <c r="L201" s="195"/>
      <c r="M201" s="200"/>
      <c r="N201" s="201"/>
      <c r="O201" s="201"/>
      <c r="P201" s="201"/>
      <c r="Q201" s="201"/>
      <c r="R201" s="201"/>
      <c r="S201" s="201"/>
      <c r="T201" s="202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197" t="s">
        <v>165</v>
      </c>
      <c r="AU201" s="197" t="s">
        <v>85</v>
      </c>
      <c r="AV201" s="13" t="s">
        <v>81</v>
      </c>
      <c r="AW201" s="13" t="s">
        <v>32</v>
      </c>
      <c r="AX201" s="13" t="s">
        <v>7</v>
      </c>
      <c r="AY201" s="197" t="s">
        <v>155</v>
      </c>
    </row>
    <row r="202" s="14" customFormat="1">
      <c r="A202" s="14"/>
      <c r="B202" s="203"/>
      <c r="C202" s="14"/>
      <c r="D202" s="196" t="s">
        <v>165</v>
      </c>
      <c r="E202" s="204" t="s">
        <v>1</v>
      </c>
      <c r="F202" s="205" t="s">
        <v>245</v>
      </c>
      <c r="G202" s="14"/>
      <c r="H202" s="206">
        <v>-15.75</v>
      </c>
      <c r="I202" s="207"/>
      <c r="J202" s="14"/>
      <c r="K202" s="14"/>
      <c r="L202" s="203"/>
      <c r="M202" s="208"/>
      <c r="N202" s="209"/>
      <c r="O202" s="209"/>
      <c r="P202" s="209"/>
      <c r="Q202" s="209"/>
      <c r="R202" s="209"/>
      <c r="S202" s="209"/>
      <c r="T202" s="210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04" t="s">
        <v>165</v>
      </c>
      <c r="AU202" s="204" t="s">
        <v>85</v>
      </c>
      <c r="AV202" s="14" t="s">
        <v>85</v>
      </c>
      <c r="AW202" s="14" t="s">
        <v>32</v>
      </c>
      <c r="AX202" s="14" t="s">
        <v>7</v>
      </c>
      <c r="AY202" s="204" t="s">
        <v>155</v>
      </c>
    </row>
    <row r="203" s="15" customFormat="1">
      <c r="A203" s="15"/>
      <c r="B203" s="211"/>
      <c r="C203" s="15"/>
      <c r="D203" s="196" t="s">
        <v>165</v>
      </c>
      <c r="E203" s="212" t="s">
        <v>1</v>
      </c>
      <c r="F203" s="213" t="s">
        <v>184</v>
      </c>
      <c r="G203" s="15"/>
      <c r="H203" s="214">
        <v>710.14800000000014</v>
      </c>
      <c r="I203" s="215"/>
      <c r="J203" s="15"/>
      <c r="K203" s="15"/>
      <c r="L203" s="211"/>
      <c r="M203" s="216"/>
      <c r="N203" s="217"/>
      <c r="O203" s="217"/>
      <c r="P203" s="217"/>
      <c r="Q203" s="217"/>
      <c r="R203" s="217"/>
      <c r="S203" s="217"/>
      <c r="T203" s="218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12" t="s">
        <v>165</v>
      </c>
      <c r="AU203" s="212" t="s">
        <v>85</v>
      </c>
      <c r="AV203" s="15" t="s">
        <v>91</v>
      </c>
      <c r="AW203" s="15" t="s">
        <v>32</v>
      </c>
      <c r="AX203" s="15" t="s">
        <v>81</v>
      </c>
      <c r="AY203" s="212" t="s">
        <v>155</v>
      </c>
    </row>
    <row r="204" s="2" customFormat="1" ht="16.5" customHeight="1">
      <c r="A204" s="38"/>
      <c r="B204" s="180"/>
      <c r="C204" s="181" t="s">
        <v>246</v>
      </c>
      <c r="D204" s="181" t="s">
        <v>157</v>
      </c>
      <c r="E204" s="182" t="s">
        <v>247</v>
      </c>
      <c r="F204" s="183" t="s">
        <v>248</v>
      </c>
      <c r="G204" s="184" t="s">
        <v>178</v>
      </c>
      <c r="H204" s="185">
        <v>246.196</v>
      </c>
      <c r="I204" s="186"/>
      <c r="J204" s="187">
        <f>ROUND(I204*H204,2)</f>
        <v>0</v>
      </c>
      <c r="K204" s="188"/>
      <c r="L204" s="39"/>
      <c r="M204" s="189" t="s">
        <v>1</v>
      </c>
      <c r="N204" s="190" t="s">
        <v>43</v>
      </c>
      <c r="O204" s="82"/>
      <c r="P204" s="191">
        <f>O204*H204</f>
        <v>0</v>
      </c>
      <c r="Q204" s="191">
        <v>0</v>
      </c>
      <c r="R204" s="191">
        <f>Q204*H204</f>
        <v>0</v>
      </c>
      <c r="S204" s="191">
        <v>0</v>
      </c>
      <c r="T204" s="192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193" t="s">
        <v>91</v>
      </c>
      <c r="AT204" s="193" t="s">
        <v>157</v>
      </c>
      <c r="AU204" s="193" t="s">
        <v>85</v>
      </c>
      <c r="AY204" s="19" t="s">
        <v>155</v>
      </c>
      <c r="BE204" s="194">
        <f>IF(N204="základná",J204,0)</f>
        <v>0</v>
      </c>
      <c r="BF204" s="194">
        <f>IF(N204="znížená",J204,0)</f>
        <v>0</v>
      </c>
      <c r="BG204" s="194">
        <f>IF(N204="zákl. prenesená",J204,0)</f>
        <v>0</v>
      </c>
      <c r="BH204" s="194">
        <f>IF(N204="zníž. prenesená",J204,0)</f>
        <v>0</v>
      </c>
      <c r="BI204" s="194">
        <f>IF(N204="nulová",J204,0)</f>
        <v>0</v>
      </c>
      <c r="BJ204" s="19" t="s">
        <v>85</v>
      </c>
      <c r="BK204" s="194">
        <f>ROUND(I204*H204,2)</f>
        <v>0</v>
      </c>
      <c r="BL204" s="19" t="s">
        <v>91</v>
      </c>
      <c r="BM204" s="193" t="s">
        <v>249</v>
      </c>
    </row>
    <row r="205" s="2" customFormat="1" ht="24.15" customHeight="1">
      <c r="A205" s="38"/>
      <c r="B205" s="180"/>
      <c r="C205" s="181" t="s">
        <v>250</v>
      </c>
      <c r="D205" s="181" t="s">
        <v>157</v>
      </c>
      <c r="E205" s="182" t="s">
        <v>251</v>
      </c>
      <c r="F205" s="183" t="s">
        <v>252</v>
      </c>
      <c r="G205" s="184" t="s">
        <v>253</v>
      </c>
      <c r="H205" s="185">
        <v>443.15300000000002</v>
      </c>
      <c r="I205" s="186"/>
      <c r="J205" s="187">
        <f>ROUND(I205*H205,2)</f>
        <v>0</v>
      </c>
      <c r="K205" s="188"/>
      <c r="L205" s="39"/>
      <c r="M205" s="189" t="s">
        <v>1</v>
      </c>
      <c r="N205" s="190" t="s">
        <v>43</v>
      </c>
      <c r="O205" s="82"/>
      <c r="P205" s="191">
        <f>O205*H205</f>
        <v>0</v>
      </c>
      <c r="Q205" s="191">
        <v>0</v>
      </c>
      <c r="R205" s="191">
        <f>Q205*H205</f>
        <v>0</v>
      </c>
      <c r="S205" s="191">
        <v>0</v>
      </c>
      <c r="T205" s="192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193" t="s">
        <v>91</v>
      </c>
      <c r="AT205" s="193" t="s">
        <v>157</v>
      </c>
      <c r="AU205" s="193" t="s">
        <v>85</v>
      </c>
      <c r="AY205" s="19" t="s">
        <v>155</v>
      </c>
      <c r="BE205" s="194">
        <f>IF(N205="základná",J205,0)</f>
        <v>0</v>
      </c>
      <c r="BF205" s="194">
        <f>IF(N205="znížená",J205,0)</f>
        <v>0</v>
      </c>
      <c r="BG205" s="194">
        <f>IF(N205="zákl. prenesená",J205,0)</f>
        <v>0</v>
      </c>
      <c r="BH205" s="194">
        <f>IF(N205="zníž. prenesená",J205,0)</f>
        <v>0</v>
      </c>
      <c r="BI205" s="194">
        <f>IF(N205="nulová",J205,0)</f>
        <v>0</v>
      </c>
      <c r="BJ205" s="19" t="s">
        <v>85</v>
      </c>
      <c r="BK205" s="194">
        <f>ROUND(I205*H205,2)</f>
        <v>0</v>
      </c>
      <c r="BL205" s="19" t="s">
        <v>91</v>
      </c>
      <c r="BM205" s="193" t="s">
        <v>254</v>
      </c>
    </row>
    <row r="206" s="14" customFormat="1">
      <c r="A206" s="14"/>
      <c r="B206" s="203"/>
      <c r="C206" s="14"/>
      <c r="D206" s="196" t="s">
        <v>165</v>
      </c>
      <c r="E206" s="204" t="s">
        <v>1</v>
      </c>
      <c r="F206" s="205" t="s">
        <v>255</v>
      </c>
      <c r="G206" s="14"/>
      <c r="H206" s="206">
        <v>443.15300000000002</v>
      </c>
      <c r="I206" s="207"/>
      <c r="J206" s="14"/>
      <c r="K206" s="14"/>
      <c r="L206" s="203"/>
      <c r="M206" s="208"/>
      <c r="N206" s="209"/>
      <c r="O206" s="209"/>
      <c r="P206" s="209"/>
      <c r="Q206" s="209"/>
      <c r="R206" s="209"/>
      <c r="S206" s="209"/>
      <c r="T206" s="210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04" t="s">
        <v>165</v>
      </c>
      <c r="AU206" s="204" t="s">
        <v>85</v>
      </c>
      <c r="AV206" s="14" t="s">
        <v>85</v>
      </c>
      <c r="AW206" s="14" t="s">
        <v>32</v>
      </c>
      <c r="AX206" s="14" t="s">
        <v>81</v>
      </c>
      <c r="AY206" s="204" t="s">
        <v>155</v>
      </c>
    </row>
    <row r="207" s="2" customFormat="1" ht="21.75" customHeight="1">
      <c r="A207" s="38"/>
      <c r="B207" s="180"/>
      <c r="C207" s="181" t="s">
        <v>256</v>
      </c>
      <c r="D207" s="181" t="s">
        <v>157</v>
      </c>
      <c r="E207" s="182" t="s">
        <v>257</v>
      </c>
      <c r="F207" s="183" t="s">
        <v>258</v>
      </c>
      <c r="G207" s="184" t="s">
        <v>160</v>
      </c>
      <c r="H207" s="185">
        <v>405.35700000000003</v>
      </c>
      <c r="I207" s="186"/>
      <c r="J207" s="187">
        <f>ROUND(I207*H207,2)</f>
        <v>0</v>
      </c>
      <c r="K207" s="188"/>
      <c r="L207" s="39"/>
      <c r="M207" s="189" t="s">
        <v>1</v>
      </c>
      <c r="N207" s="190" t="s">
        <v>43</v>
      </c>
      <c r="O207" s="82"/>
      <c r="P207" s="191">
        <f>O207*H207</f>
        <v>0</v>
      </c>
      <c r="Q207" s="191">
        <v>0</v>
      </c>
      <c r="R207" s="191">
        <f>Q207*H207</f>
        <v>0</v>
      </c>
      <c r="S207" s="191">
        <v>0</v>
      </c>
      <c r="T207" s="192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193" t="s">
        <v>91</v>
      </c>
      <c r="AT207" s="193" t="s">
        <v>157</v>
      </c>
      <c r="AU207" s="193" t="s">
        <v>85</v>
      </c>
      <c r="AY207" s="19" t="s">
        <v>155</v>
      </c>
      <c r="BE207" s="194">
        <f>IF(N207="základná",J207,0)</f>
        <v>0</v>
      </c>
      <c r="BF207" s="194">
        <f>IF(N207="znížená",J207,0)</f>
        <v>0</v>
      </c>
      <c r="BG207" s="194">
        <f>IF(N207="zákl. prenesená",J207,0)</f>
        <v>0</v>
      </c>
      <c r="BH207" s="194">
        <f>IF(N207="zníž. prenesená",J207,0)</f>
        <v>0</v>
      </c>
      <c r="BI207" s="194">
        <f>IF(N207="nulová",J207,0)</f>
        <v>0</v>
      </c>
      <c r="BJ207" s="19" t="s">
        <v>85</v>
      </c>
      <c r="BK207" s="194">
        <f>ROUND(I207*H207,2)</f>
        <v>0</v>
      </c>
      <c r="BL207" s="19" t="s">
        <v>91</v>
      </c>
      <c r="BM207" s="193" t="s">
        <v>259</v>
      </c>
    </row>
    <row r="208" s="13" customFormat="1">
      <c r="A208" s="13"/>
      <c r="B208" s="195"/>
      <c r="C208" s="13"/>
      <c r="D208" s="196" t="s">
        <v>165</v>
      </c>
      <c r="E208" s="197" t="s">
        <v>1</v>
      </c>
      <c r="F208" s="198" t="s">
        <v>260</v>
      </c>
      <c r="G208" s="13"/>
      <c r="H208" s="197" t="s">
        <v>1</v>
      </c>
      <c r="I208" s="199"/>
      <c r="J208" s="13"/>
      <c r="K208" s="13"/>
      <c r="L208" s="195"/>
      <c r="M208" s="200"/>
      <c r="N208" s="201"/>
      <c r="O208" s="201"/>
      <c r="P208" s="201"/>
      <c r="Q208" s="201"/>
      <c r="R208" s="201"/>
      <c r="S208" s="201"/>
      <c r="T208" s="202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197" t="s">
        <v>165</v>
      </c>
      <c r="AU208" s="197" t="s">
        <v>85</v>
      </c>
      <c r="AV208" s="13" t="s">
        <v>81</v>
      </c>
      <c r="AW208" s="13" t="s">
        <v>32</v>
      </c>
      <c r="AX208" s="13" t="s">
        <v>7</v>
      </c>
      <c r="AY208" s="197" t="s">
        <v>155</v>
      </c>
    </row>
    <row r="209" s="14" customFormat="1">
      <c r="A209" s="14"/>
      <c r="B209" s="203"/>
      <c r="C209" s="14"/>
      <c r="D209" s="196" t="s">
        <v>165</v>
      </c>
      <c r="E209" s="204" t="s">
        <v>1</v>
      </c>
      <c r="F209" s="205" t="s">
        <v>261</v>
      </c>
      <c r="G209" s="14"/>
      <c r="H209" s="206">
        <v>178.577</v>
      </c>
      <c r="I209" s="207"/>
      <c r="J209" s="14"/>
      <c r="K209" s="14"/>
      <c r="L209" s="203"/>
      <c r="M209" s="208"/>
      <c r="N209" s="209"/>
      <c r="O209" s="209"/>
      <c r="P209" s="209"/>
      <c r="Q209" s="209"/>
      <c r="R209" s="209"/>
      <c r="S209" s="209"/>
      <c r="T209" s="210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04" t="s">
        <v>165</v>
      </c>
      <c r="AU209" s="204" t="s">
        <v>85</v>
      </c>
      <c r="AV209" s="14" t="s">
        <v>85</v>
      </c>
      <c r="AW209" s="14" t="s">
        <v>32</v>
      </c>
      <c r="AX209" s="14" t="s">
        <v>7</v>
      </c>
      <c r="AY209" s="204" t="s">
        <v>155</v>
      </c>
    </row>
    <row r="210" s="13" customFormat="1">
      <c r="A210" s="13"/>
      <c r="B210" s="195"/>
      <c r="C210" s="13"/>
      <c r="D210" s="196" t="s">
        <v>165</v>
      </c>
      <c r="E210" s="197" t="s">
        <v>1</v>
      </c>
      <c r="F210" s="198" t="s">
        <v>180</v>
      </c>
      <c r="G210" s="13"/>
      <c r="H210" s="197" t="s">
        <v>1</v>
      </c>
      <c r="I210" s="199"/>
      <c r="J210" s="13"/>
      <c r="K210" s="13"/>
      <c r="L210" s="195"/>
      <c r="M210" s="200"/>
      <c r="N210" s="201"/>
      <c r="O210" s="201"/>
      <c r="P210" s="201"/>
      <c r="Q210" s="201"/>
      <c r="R210" s="201"/>
      <c r="S210" s="201"/>
      <c r="T210" s="202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197" t="s">
        <v>165</v>
      </c>
      <c r="AU210" s="197" t="s">
        <v>85</v>
      </c>
      <c r="AV210" s="13" t="s">
        <v>81</v>
      </c>
      <c r="AW210" s="13" t="s">
        <v>32</v>
      </c>
      <c r="AX210" s="13" t="s">
        <v>7</v>
      </c>
      <c r="AY210" s="197" t="s">
        <v>155</v>
      </c>
    </row>
    <row r="211" s="14" customFormat="1">
      <c r="A211" s="14"/>
      <c r="B211" s="203"/>
      <c r="C211" s="14"/>
      <c r="D211" s="196" t="s">
        <v>165</v>
      </c>
      <c r="E211" s="204" t="s">
        <v>1</v>
      </c>
      <c r="F211" s="205" t="s">
        <v>262</v>
      </c>
      <c r="G211" s="14"/>
      <c r="H211" s="206">
        <v>155.06999999999999</v>
      </c>
      <c r="I211" s="207"/>
      <c r="J211" s="14"/>
      <c r="K211" s="14"/>
      <c r="L211" s="203"/>
      <c r="M211" s="208"/>
      <c r="N211" s="209"/>
      <c r="O211" s="209"/>
      <c r="P211" s="209"/>
      <c r="Q211" s="209"/>
      <c r="R211" s="209"/>
      <c r="S211" s="209"/>
      <c r="T211" s="210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04" t="s">
        <v>165</v>
      </c>
      <c r="AU211" s="204" t="s">
        <v>85</v>
      </c>
      <c r="AV211" s="14" t="s">
        <v>85</v>
      </c>
      <c r="AW211" s="14" t="s">
        <v>32</v>
      </c>
      <c r="AX211" s="14" t="s">
        <v>7</v>
      </c>
      <c r="AY211" s="204" t="s">
        <v>155</v>
      </c>
    </row>
    <row r="212" s="13" customFormat="1">
      <c r="A212" s="13"/>
      <c r="B212" s="195"/>
      <c r="C212" s="13"/>
      <c r="D212" s="196" t="s">
        <v>165</v>
      </c>
      <c r="E212" s="197" t="s">
        <v>1</v>
      </c>
      <c r="F212" s="198" t="s">
        <v>182</v>
      </c>
      <c r="G212" s="13"/>
      <c r="H212" s="197" t="s">
        <v>1</v>
      </c>
      <c r="I212" s="199"/>
      <c r="J212" s="13"/>
      <c r="K212" s="13"/>
      <c r="L212" s="195"/>
      <c r="M212" s="200"/>
      <c r="N212" s="201"/>
      <c r="O212" s="201"/>
      <c r="P212" s="201"/>
      <c r="Q212" s="201"/>
      <c r="R212" s="201"/>
      <c r="S212" s="201"/>
      <c r="T212" s="202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197" t="s">
        <v>165</v>
      </c>
      <c r="AU212" s="197" t="s">
        <v>85</v>
      </c>
      <c r="AV212" s="13" t="s">
        <v>81</v>
      </c>
      <c r="AW212" s="13" t="s">
        <v>32</v>
      </c>
      <c r="AX212" s="13" t="s">
        <v>7</v>
      </c>
      <c r="AY212" s="197" t="s">
        <v>155</v>
      </c>
    </row>
    <row r="213" s="14" customFormat="1">
      <c r="A213" s="14"/>
      <c r="B213" s="203"/>
      <c r="C213" s="14"/>
      <c r="D213" s="196" t="s">
        <v>165</v>
      </c>
      <c r="E213" s="204" t="s">
        <v>1</v>
      </c>
      <c r="F213" s="205" t="s">
        <v>263</v>
      </c>
      <c r="G213" s="14"/>
      <c r="H213" s="206">
        <v>71.709999999999994</v>
      </c>
      <c r="I213" s="207"/>
      <c r="J213" s="14"/>
      <c r="K213" s="14"/>
      <c r="L213" s="203"/>
      <c r="M213" s="208"/>
      <c r="N213" s="209"/>
      <c r="O213" s="209"/>
      <c r="P213" s="209"/>
      <c r="Q213" s="209"/>
      <c r="R213" s="209"/>
      <c r="S213" s="209"/>
      <c r="T213" s="210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04" t="s">
        <v>165</v>
      </c>
      <c r="AU213" s="204" t="s">
        <v>85</v>
      </c>
      <c r="AV213" s="14" t="s">
        <v>85</v>
      </c>
      <c r="AW213" s="14" t="s">
        <v>32</v>
      </c>
      <c r="AX213" s="14" t="s">
        <v>7</v>
      </c>
      <c r="AY213" s="204" t="s">
        <v>155</v>
      </c>
    </row>
    <row r="214" s="15" customFormat="1">
      <c r="A214" s="15"/>
      <c r="B214" s="211"/>
      <c r="C214" s="15"/>
      <c r="D214" s="196" t="s">
        <v>165</v>
      </c>
      <c r="E214" s="212" t="s">
        <v>1</v>
      </c>
      <c r="F214" s="213" t="s">
        <v>184</v>
      </c>
      <c r="G214" s="15"/>
      <c r="H214" s="214">
        <v>405.35699999999997</v>
      </c>
      <c r="I214" s="215"/>
      <c r="J214" s="15"/>
      <c r="K214" s="15"/>
      <c r="L214" s="211"/>
      <c r="M214" s="216"/>
      <c r="N214" s="217"/>
      <c r="O214" s="217"/>
      <c r="P214" s="217"/>
      <c r="Q214" s="217"/>
      <c r="R214" s="217"/>
      <c r="S214" s="217"/>
      <c r="T214" s="218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T214" s="212" t="s">
        <v>165</v>
      </c>
      <c r="AU214" s="212" t="s">
        <v>85</v>
      </c>
      <c r="AV214" s="15" t="s">
        <v>91</v>
      </c>
      <c r="AW214" s="15" t="s">
        <v>32</v>
      </c>
      <c r="AX214" s="15" t="s">
        <v>81</v>
      </c>
      <c r="AY214" s="212" t="s">
        <v>155</v>
      </c>
    </row>
    <row r="215" s="12" customFormat="1" ht="22.8" customHeight="1">
      <c r="A215" s="12"/>
      <c r="B215" s="167"/>
      <c r="C215" s="12"/>
      <c r="D215" s="168" t="s">
        <v>76</v>
      </c>
      <c r="E215" s="178" t="s">
        <v>85</v>
      </c>
      <c r="F215" s="178" t="s">
        <v>264</v>
      </c>
      <c r="G215" s="12"/>
      <c r="H215" s="12"/>
      <c r="I215" s="170"/>
      <c r="J215" s="179">
        <f>BK215</f>
        <v>0</v>
      </c>
      <c r="K215" s="12"/>
      <c r="L215" s="167"/>
      <c r="M215" s="172"/>
      <c r="N215" s="173"/>
      <c r="O215" s="173"/>
      <c r="P215" s="174">
        <f>SUM(P216:P267)</f>
        <v>0</v>
      </c>
      <c r="Q215" s="173"/>
      <c r="R215" s="174">
        <f>SUM(R216:R267)</f>
        <v>361.59779189085998</v>
      </c>
      <c r="S215" s="173"/>
      <c r="T215" s="175">
        <f>SUM(T216:T267)</f>
        <v>0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168" t="s">
        <v>81</v>
      </c>
      <c r="AT215" s="176" t="s">
        <v>76</v>
      </c>
      <c r="AU215" s="176" t="s">
        <v>81</v>
      </c>
      <c r="AY215" s="168" t="s">
        <v>155</v>
      </c>
      <c r="BK215" s="177">
        <f>SUM(BK216:BK267)</f>
        <v>0</v>
      </c>
    </row>
    <row r="216" s="2" customFormat="1" ht="33" customHeight="1">
      <c r="A216" s="38"/>
      <c r="B216" s="180"/>
      <c r="C216" s="181" t="s">
        <v>265</v>
      </c>
      <c r="D216" s="220" t="s">
        <v>157</v>
      </c>
      <c r="E216" s="182" t="s">
        <v>266</v>
      </c>
      <c r="F216" s="183" t="s">
        <v>267</v>
      </c>
      <c r="G216" s="184" t="s">
        <v>160</v>
      </c>
      <c r="H216" s="185">
        <v>121.52</v>
      </c>
      <c r="I216" s="186"/>
      <c r="J216" s="187">
        <f>ROUND(I216*H216,2)</f>
        <v>0</v>
      </c>
      <c r="K216" s="188"/>
      <c r="L216" s="39"/>
      <c r="M216" s="189" t="s">
        <v>1</v>
      </c>
      <c r="N216" s="190" t="s">
        <v>43</v>
      </c>
      <c r="O216" s="82"/>
      <c r="P216" s="191">
        <f>O216*H216</f>
        <v>0</v>
      </c>
      <c r="Q216" s="191">
        <v>0.00018000000000000001</v>
      </c>
      <c r="R216" s="191">
        <f>Q216*H216</f>
        <v>0.0218736</v>
      </c>
      <c r="S216" s="191">
        <v>0</v>
      </c>
      <c r="T216" s="192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193" t="s">
        <v>91</v>
      </c>
      <c r="AT216" s="193" t="s">
        <v>157</v>
      </c>
      <c r="AU216" s="193" t="s">
        <v>85</v>
      </c>
      <c r="AY216" s="19" t="s">
        <v>155</v>
      </c>
      <c r="BE216" s="194">
        <f>IF(N216="základná",J216,0)</f>
        <v>0</v>
      </c>
      <c r="BF216" s="194">
        <f>IF(N216="znížená",J216,0)</f>
        <v>0</v>
      </c>
      <c r="BG216" s="194">
        <f>IF(N216="zákl. prenesená",J216,0)</f>
        <v>0</v>
      </c>
      <c r="BH216" s="194">
        <f>IF(N216="zníž. prenesená",J216,0)</f>
        <v>0</v>
      </c>
      <c r="BI216" s="194">
        <f>IF(N216="nulová",J216,0)</f>
        <v>0</v>
      </c>
      <c r="BJ216" s="19" t="s">
        <v>85</v>
      </c>
      <c r="BK216" s="194">
        <f>ROUND(I216*H216,2)</f>
        <v>0</v>
      </c>
      <c r="BL216" s="19" t="s">
        <v>91</v>
      </c>
      <c r="BM216" s="193" t="s">
        <v>268</v>
      </c>
    </row>
    <row r="217" s="14" customFormat="1">
      <c r="A217" s="14"/>
      <c r="B217" s="203"/>
      <c r="C217" s="14"/>
      <c r="D217" s="196" t="s">
        <v>165</v>
      </c>
      <c r="E217" s="204" t="s">
        <v>1</v>
      </c>
      <c r="F217" s="205" t="s">
        <v>269</v>
      </c>
      <c r="G217" s="14"/>
      <c r="H217" s="206">
        <v>121.52</v>
      </c>
      <c r="I217" s="207"/>
      <c r="J217" s="14"/>
      <c r="K217" s="14"/>
      <c r="L217" s="203"/>
      <c r="M217" s="208"/>
      <c r="N217" s="209"/>
      <c r="O217" s="209"/>
      <c r="P217" s="209"/>
      <c r="Q217" s="209"/>
      <c r="R217" s="209"/>
      <c r="S217" s="209"/>
      <c r="T217" s="210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04" t="s">
        <v>165</v>
      </c>
      <c r="AU217" s="204" t="s">
        <v>85</v>
      </c>
      <c r="AV217" s="14" t="s">
        <v>85</v>
      </c>
      <c r="AW217" s="14" t="s">
        <v>32</v>
      </c>
      <c r="AX217" s="14" t="s">
        <v>81</v>
      </c>
      <c r="AY217" s="204" t="s">
        <v>155</v>
      </c>
    </row>
    <row r="218" s="2" customFormat="1" ht="16.5" customHeight="1">
      <c r="A218" s="38"/>
      <c r="B218" s="180"/>
      <c r="C218" s="221" t="s">
        <v>270</v>
      </c>
      <c r="D218" s="222" t="s">
        <v>271</v>
      </c>
      <c r="E218" s="223" t="s">
        <v>272</v>
      </c>
      <c r="F218" s="224" t="s">
        <v>273</v>
      </c>
      <c r="G218" s="225" t="s">
        <v>160</v>
      </c>
      <c r="H218" s="226">
        <v>139.74799999999999</v>
      </c>
      <c r="I218" s="227"/>
      <c r="J218" s="228">
        <f>ROUND(I218*H218,2)</f>
        <v>0</v>
      </c>
      <c r="K218" s="229"/>
      <c r="L218" s="230"/>
      <c r="M218" s="231" t="s">
        <v>1</v>
      </c>
      <c r="N218" s="232" t="s">
        <v>43</v>
      </c>
      <c r="O218" s="82"/>
      <c r="P218" s="191">
        <f>O218*H218</f>
        <v>0</v>
      </c>
      <c r="Q218" s="191">
        <v>0.00029999999999999997</v>
      </c>
      <c r="R218" s="191">
        <f>Q218*H218</f>
        <v>0.041924399999999994</v>
      </c>
      <c r="S218" s="191">
        <v>0</v>
      </c>
      <c r="T218" s="192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193" t="s">
        <v>211</v>
      </c>
      <c r="AT218" s="193" t="s">
        <v>271</v>
      </c>
      <c r="AU218" s="193" t="s">
        <v>85</v>
      </c>
      <c r="AY218" s="19" t="s">
        <v>155</v>
      </c>
      <c r="BE218" s="194">
        <f>IF(N218="základná",J218,0)</f>
        <v>0</v>
      </c>
      <c r="BF218" s="194">
        <f>IF(N218="znížená",J218,0)</f>
        <v>0</v>
      </c>
      <c r="BG218" s="194">
        <f>IF(N218="zákl. prenesená",J218,0)</f>
        <v>0</v>
      </c>
      <c r="BH218" s="194">
        <f>IF(N218="zníž. prenesená",J218,0)</f>
        <v>0</v>
      </c>
      <c r="BI218" s="194">
        <f>IF(N218="nulová",J218,0)</f>
        <v>0</v>
      </c>
      <c r="BJ218" s="19" t="s">
        <v>85</v>
      </c>
      <c r="BK218" s="194">
        <f>ROUND(I218*H218,2)</f>
        <v>0</v>
      </c>
      <c r="BL218" s="19" t="s">
        <v>91</v>
      </c>
      <c r="BM218" s="193" t="s">
        <v>274</v>
      </c>
    </row>
    <row r="219" s="14" customFormat="1">
      <c r="A219" s="14"/>
      <c r="B219" s="203"/>
      <c r="C219" s="14"/>
      <c r="D219" s="196" t="s">
        <v>165</v>
      </c>
      <c r="E219" s="14"/>
      <c r="F219" s="205" t="s">
        <v>275</v>
      </c>
      <c r="G219" s="14"/>
      <c r="H219" s="206">
        <v>139.74799999999999</v>
      </c>
      <c r="I219" s="207"/>
      <c r="J219" s="14"/>
      <c r="K219" s="14"/>
      <c r="L219" s="203"/>
      <c r="M219" s="208"/>
      <c r="N219" s="209"/>
      <c r="O219" s="209"/>
      <c r="P219" s="209"/>
      <c r="Q219" s="209"/>
      <c r="R219" s="209"/>
      <c r="S219" s="209"/>
      <c r="T219" s="210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04" t="s">
        <v>165</v>
      </c>
      <c r="AU219" s="204" t="s">
        <v>85</v>
      </c>
      <c r="AV219" s="14" t="s">
        <v>85</v>
      </c>
      <c r="AW219" s="14" t="s">
        <v>3</v>
      </c>
      <c r="AX219" s="14" t="s">
        <v>81</v>
      </c>
      <c r="AY219" s="204" t="s">
        <v>155</v>
      </c>
    </row>
    <row r="220" s="2" customFormat="1" ht="24.15" customHeight="1">
      <c r="A220" s="38"/>
      <c r="B220" s="180"/>
      <c r="C220" s="181" t="s">
        <v>276</v>
      </c>
      <c r="D220" s="220" t="s">
        <v>157</v>
      </c>
      <c r="E220" s="182" t="s">
        <v>277</v>
      </c>
      <c r="F220" s="183" t="s">
        <v>278</v>
      </c>
      <c r="G220" s="184" t="s">
        <v>178</v>
      </c>
      <c r="H220" s="185">
        <v>14.321999999999999</v>
      </c>
      <c r="I220" s="186"/>
      <c r="J220" s="187">
        <f>ROUND(I220*H220,2)</f>
        <v>0</v>
      </c>
      <c r="K220" s="188"/>
      <c r="L220" s="39"/>
      <c r="M220" s="189" t="s">
        <v>1</v>
      </c>
      <c r="N220" s="190" t="s">
        <v>43</v>
      </c>
      <c r="O220" s="82"/>
      <c r="P220" s="191">
        <f>O220*H220</f>
        <v>0</v>
      </c>
      <c r="Q220" s="191">
        <v>1.6299999999999999</v>
      </c>
      <c r="R220" s="191">
        <f>Q220*H220</f>
        <v>23.344859999999997</v>
      </c>
      <c r="S220" s="191">
        <v>0</v>
      </c>
      <c r="T220" s="192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193" t="s">
        <v>91</v>
      </c>
      <c r="AT220" s="193" t="s">
        <v>157</v>
      </c>
      <c r="AU220" s="193" t="s">
        <v>85</v>
      </c>
      <c r="AY220" s="19" t="s">
        <v>155</v>
      </c>
      <c r="BE220" s="194">
        <f>IF(N220="základná",J220,0)</f>
        <v>0</v>
      </c>
      <c r="BF220" s="194">
        <f>IF(N220="znížená",J220,0)</f>
        <v>0</v>
      </c>
      <c r="BG220" s="194">
        <f>IF(N220="zákl. prenesená",J220,0)</f>
        <v>0</v>
      </c>
      <c r="BH220" s="194">
        <f>IF(N220="zníž. prenesená",J220,0)</f>
        <v>0</v>
      </c>
      <c r="BI220" s="194">
        <f>IF(N220="nulová",J220,0)</f>
        <v>0</v>
      </c>
      <c r="BJ220" s="19" t="s">
        <v>85</v>
      </c>
      <c r="BK220" s="194">
        <f>ROUND(I220*H220,2)</f>
        <v>0</v>
      </c>
      <c r="BL220" s="19" t="s">
        <v>91</v>
      </c>
      <c r="BM220" s="193" t="s">
        <v>279</v>
      </c>
    </row>
    <row r="221" s="13" customFormat="1">
      <c r="A221" s="13"/>
      <c r="B221" s="195"/>
      <c r="C221" s="13"/>
      <c r="D221" s="196" t="s">
        <v>165</v>
      </c>
      <c r="E221" s="197" t="s">
        <v>1</v>
      </c>
      <c r="F221" s="198" t="s">
        <v>280</v>
      </c>
      <c r="G221" s="13"/>
      <c r="H221" s="197" t="s">
        <v>1</v>
      </c>
      <c r="I221" s="199"/>
      <c r="J221" s="13"/>
      <c r="K221" s="13"/>
      <c r="L221" s="195"/>
      <c r="M221" s="200"/>
      <c r="N221" s="201"/>
      <c r="O221" s="201"/>
      <c r="P221" s="201"/>
      <c r="Q221" s="201"/>
      <c r="R221" s="201"/>
      <c r="S221" s="201"/>
      <c r="T221" s="202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197" t="s">
        <v>165</v>
      </c>
      <c r="AU221" s="197" t="s">
        <v>85</v>
      </c>
      <c r="AV221" s="13" t="s">
        <v>81</v>
      </c>
      <c r="AW221" s="13" t="s">
        <v>32</v>
      </c>
      <c r="AX221" s="13" t="s">
        <v>7</v>
      </c>
      <c r="AY221" s="197" t="s">
        <v>155</v>
      </c>
    </row>
    <row r="222" s="14" customFormat="1">
      <c r="A222" s="14"/>
      <c r="B222" s="203"/>
      <c r="C222" s="14"/>
      <c r="D222" s="196" t="s">
        <v>165</v>
      </c>
      <c r="E222" s="204" t="s">
        <v>1</v>
      </c>
      <c r="F222" s="205" t="s">
        <v>281</v>
      </c>
      <c r="G222" s="14"/>
      <c r="H222" s="206">
        <v>14.321999999999999</v>
      </c>
      <c r="I222" s="207"/>
      <c r="J222" s="14"/>
      <c r="K222" s="14"/>
      <c r="L222" s="203"/>
      <c r="M222" s="208"/>
      <c r="N222" s="209"/>
      <c r="O222" s="209"/>
      <c r="P222" s="209"/>
      <c r="Q222" s="209"/>
      <c r="R222" s="209"/>
      <c r="S222" s="209"/>
      <c r="T222" s="210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04" t="s">
        <v>165</v>
      </c>
      <c r="AU222" s="204" t="s">
        <v>85</v>
      </c>
      <c r="AV222" s="14" t="s">
        <v>85</v>
      </c>
      <c r="AW222" s="14" t="s">
        <v>32</v>
      </c>
      <c r="AX222" s="14" t="s">
        <v>81</v>
      </c>
      <c r="AY222" s="204" t="s">
        <v>155</v>
      </c>
    </row>
    <row r="223" s="2" customFormat="1" ht="16.5" customHeight="1">
      <c r="A223" s="38"/>
      <c r="B223" s="180"/>
      <c r="C223" s="181" t="s">
        <v>282</v>
      </c>
      <c r="D223" s="220" t="s">
        <v>157</v>
      </c>
      <c r="E223" s="182" t="s">
        <v>283</v>
      </c>
      <c r="F223" s="183" t="s">
        <v>284</v>
      </c>
      <c r="G223" s="184" t="s">
        <v>285</v>
      </c>
      <c r="H223" s="185">
        <v>43.399999999999999</v>
      </c>
      <c r="I223" s="186"/>
      <c r="J223" s="187">
        <f>ROUND(I223*H223,2)</f>
        <v>0</v>
      </c>
      <c r="K223" s="188"/>
      <c r="L223" s="39"/>
      <c r="M223" s="189" t="s">
        <v>1</v>
      </c>
      <c r="N223" s="190" t="s">
        <v>43</v>
      </c>
      <c r="O223" s="82"/>
      <c r="P223" s="191">
        <f>O223*H223</f>
        <v>0</v>
      </c>
      <c r="Q223" s="191">
        <v>0.25725999999999999</v>
      </c>
      <c r="R223" s="191">
        <f>Q223*H223</f>
        <v>11.165083999999999</v>
      </c>
      <c r="S223" s="191">
        <v>0</v>
      </c>
      <c r="T223" s="192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193" t="s">
        <v>91</v>
      </c>
      <c r="AT223" s="193" t="s">
        <v>157</v>
      </c>
      <c r="AU223" s="193" t="s">
        <v>85</v>
      </c>
      <c r="AY223" s="19" t="s">
        <v>155</v>
      </c>
      <c r="BE223" s="194">
        <f>IF(N223="základná",J223,0)</f>
        <v>0</v>
      </c>
      <c r="BF223" s="194">
        <f>IF(N223="znížená",J223,0)</f>
        <v>0</v>
      </c>
      <c r="BG223" s="194">
        <f>IF(N223="zákl. prenesená",J223,0)</f>
        <v>0</v>
      </c>
      <c r="BH223" s="194">
        <f>IF(N223="zníž. prenesená",J223,0)</f>
        <v>0</v>
      </c>
      <c r="BI223" s="194">
        <f>IF(N223="nulová",J223,0)</f>
        <v>0</v>
      </c>
      <c r="BJ223" s="19" t="s">
        <v>85</v>
      </c>
      <c r="BK223" s="194">
        <f>ROUND(I223*H223,2)</f>
        <v>0</v>
      </c>
      <c r="BL223" s="19" t="s">
        <v>91</v>
      </c>
      <c r="BM223" s="193" t="s">
        <v>286</v>
      </c>
    </row>
    <row r="224" s="14" customFormat="1">
      <c r="A224" s="14"/>
      <c r="B224" s="203"/>
      <c r="C224" s="14"/>
      <c r="D224" s="196" t="s">
        <v>165</v>
      </c>
      <c r="E224" s="204" t="s">
        <v>1</v>
      </c>
      <c r="F224" s="205" t="s">
        <v>287</v>
      </c>
      <c r="G224" s="14"/>
      <c r="H224" s="206">
        <v>43.399999999999999</v>
      </c>
      <c r="I224" s="207"/>
      <c r="J224" s="14"/>
      <c r="K224" s="14"/>
      <c r="L224" s="203"/>
      <c r="M224" s="208"/>
      <c r="N224" s="209"/>
      <c r="O224" s="209"/>
      <c r="P224" s="209"/>
      <c r="Q224" s="209"/>
      <c r="R224" s="209"/>
      <c r="S224" s="209"/>
      <c r="T224" s="210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04" t="s">
        <v>165</v>
      </c>
      <c r="AU224" s="204" t="s">
        <v>85</v>
      </c>
      <c r="AV224" s="14" t="s">
        <v>85</v>
      </c>
      <c r="AW224" s="14" t="s">
        <v>32</v>
      </c>
      <c r="AX224" s="14" t="s">
        <v>81</v>
      </c>
      <c r="AY224" s="204" t="s">
        <v>155</v>
      </c>
    </row>
    <row r="225" s="2" customFormat="1" ht="24.15" customHeight="1">
      <c r="A225" s="38"/>
      <c r="B225" s="180"/>
      <c r="C225" s="181" t="s">
        <v>288</v>
      </c>
      <c r="D225" s="181" t="s">
        <v>157</v>
      </c>
      <c r="E225" s="182" t="s">
        <v>289</v>
      </c>
      <c r="F225" s="183" t="s">
        <v>290</v>
      </c>
      <c r="G225" s="184" t="s">
        <v>178</v>
      </c>
      <c r="H225" s="185">
        <v>26.786999999999999</v>
      </c>
      <c r="I225" s="186"/>
      <c r="J225" s="187">
        <f>ROUND(I225*H225,2)</f>
        <v>0</v>
      </c>
      <c r="K225" s="188"/>
      <c r="L225" s="39"/>
      <c r="M225" s="189" t="s">
        <v>1</v>
      </c>
      <c r="N225" s="190" t="s">
        <v>43</v>
      </c>
      <c r="O225" s="82"/>
      <c r="P225" s="191">
        <f>O225*H225</f>
        <v>0</v>
      </c>
      <c r="Q225" s="191">
        <v>2.0699999999999998</v>
      </c>
      <c r="R225" s="191">
        <f>Q225*H225</f>
        <v>55.449089999999991</v>
      </c>
      <c r="S225" s="191">
        <v>0</v>
      </c>
      <c r="T225" s="192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193" t="s">
        <v>91</v>
      </c>
      <c r="AT225" s="193" t="s">
        <v>157</v>
      </c>
      <c r="AU225" s="193" t="s">
        <v>85</v>
      </c>
      <c r="AY225" s="19" t="s">
        <v>155</v>
      </c>
      <c r="BE225" s="194">
        <f>IF(N225="základná",J225,0)</f>
        <v>0</v>
      </c>
      <c r="BF225" s="194">
        <f>IF(N225="znížená",J225,0)</f>
        <v>0</v>
      </c>
      <c r="BG225" s="194">
        <f>IF(N225="zákl. prenesená",J225,0)</f>
        <v>0</v>
      </c>
      <c r="BH225" s="194">
        <f>IF(N225="zníž. prenesená",J225,0)</f>
        <v>0</v>
      </c>
      <c r="BI225" s="194">
        <f>IF(N225="nulová",J225,0)</f>
        <v>0</v>
      </c>
      <c r="BJ225" s="19" t="s">
        <v>85</v>
      </c>
      <c r="BK225" s="194">
        <f>ROUND(I225*H225,2)</f>
        <v>0</v>
      </c>
      <c r="BL225" s="19" t="s">
        <v>91</v>
      </c>
      <c r="BM225" s="193" t="s">
        <v>291</v>
      </c>
    </row>
    <row r="226" s="13" customFormat="1">
      <c r="A226" s="13"/>
      <c r="B226" s="195"/>
      <c r="C226" s="13"/>
      <c r="D226" s="196" t="s">
        <v>165</v>
      </c>
      <c r="E226" s="197" t="s">
        <v>1</v>
      </c>
      <c r="F226" s="198" t="s">
        <v>292</v>
      </c>
      <c r="G226" s="13"/>
      <c r="H226" s="197" t="s">
        <v>1</v>
      </c>
      <c r="I226" s="199"/>
      <c r="J226" s="13"/>
      <c r="K226" s="13"/>
      <c r="L226" s="195"/>
      <c r="M226" s="200"/>
      <c r="N226" s="201"/>
      <c r="O226" s="201"/>
      <c r="P226" s="201"/>
      <c r="Q226" s="201"/>
      <c r="R226" s="201"/>
      <c r="S226" s="201"/>
      <c r="T226" s="202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197" t="s">
        <v>165</v>
      </c>
      <c r="AU226" s="197" t="s">
        <v>85</v>
      </c>
      <c r="AV226" s="13" t="s">
        <v>81</v>
      </c>
      <c r="AW226" s="13" t="s">
        <v>32</v>
      </c>
      <c r="AX226" s="13" t="s">
        <v>7</v>
      </c>
      <c r="AY226" s="197" t="s">
        <v>155</v>
      </c>
    </row>
    <row r="227" s="14" customFormat="1">
      <c r="A227" s="14"/>
      <c r="B227" s="203"/>
      <c r="C227" s="14"/>
      <c r="D227" s="196" t="s">
        <v>165</v>
      </c>
      <c r="E227" s="204" t="s">
        <v>1</v>
      </c>
      <c r="F227" s="205" t="s">
        <v>293</v>
      </c>
      <c r="G227" s="14"/>
      <c r="H227" s="206">
        <v>26.786999999999999</v>
      </c>
      <c r="I227" s="207"/>
      <c r="J227" s="14"/>
      <c r="K227" s="14"/>
      <c r="L227" s="203"/>
      <c r="M227" s="208"/>
      <c r="N227" s="209"/>
      <c r="O227" s="209"/>
      <c r="P227" s="209"/>
      <c r="Q227" s="209"/>
      <c r="R227" s="209"/>
      <c r="S227" s="209"/>
      <c r="T227" s="210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04" t="s">
        <v>165</v>
      </c>
      <c r="AU227" s="204" t="s">
        <v>85</v>
      </c>
      <c r="AV227" s="14" t="s">
        <v>85</v>
      </c>
      <c r="AW227" s="14" t="s">
        <v>32</v>
      </c>
      <c r="AX227" s="14" t="s">
        <v>7</v>
      </c>
      <c r="AY227" s="204" t="s">
        <v>155</v>
      </c>
    </row>
    <row r="228" s="15" customFormat="1">
      <c r="A228" s="15"/>
      <c r="B228" s="211"/>
      <c r="C228" s="15"/>
      <c r="D228" s="196" t="s">
        <v>165</v>
      </c>
      <c r="E228" s="212" t="s">
        <v>1</v>
      </c>
      <c r="F228" s="213" t="s">
        <v>184</v>
      </c>
      <c r="G228" s="15"/>
      <c r="H228" s="214">
        <v>26.786999999999999</v>
      </c>
      <c r="I228" s="215"/>
      <c r="J228" s="15"/>
      <c r="K228" s="15"/>
      <c r="L228" s="211"/>
      <c r="M228" s="216"/>
      <c r="N228" s="217"/>
      <c r="O228" s="217"/>
      <c r="P228" s="217"/>
      <c r="Q228" s="217"/>
      <c r="R228" s="217"/>
      <c r="S228" s="217"/>
      <c r="T228" s="218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T228" s="212" t="s">
        <v>165</v>
      </c>
      <c r="AU228" s="212" t="s">
        <v>85</v>
      </c>
      <c r="AV228" s="15" t="s">
        <v>91</v>
      </c>
      <c r="AW228" s="15" t="s">
        <v>32</v>
      </c>
      <c r="AX228" s="15" t="s">
        <v>81</v>
      </c>
      <c r="AY228" s="212" t="s">
        <v>155</v>
      </c>
    </row>
    <row r="229" s="2" customFormat="1" ht="24.15" customHeight="1">
      <c r="A229" s="38"/>
      <c r="B229" s="180"/>
      <c r="C229" s="181" t="s">
        <v>294</v>
      </c>
      <c r="D229" s="181" t="s">
        <v>157</v>
      </c>
      <c r="E229" s="182" t="s">
        <v>295</v>
      </c>
      <c r="F229" s="183" t="s">
        <v>296</v>
      </c>
      <c r="G229" s="184" t="s">
        <v>178</v>
      </c>
      <c r="H229" s="185">
        <v>39.087000000000003</v>
      </c>
      <c r="I229" s="186"/>
      <c r="J229" s="187">
        <f>ROUND(I229*H229,2)</f>
        <v>0</v>
      </c>
      <c r="K229" s="188"/>
      <c r="L229" s="39"/>
      <c r="M229" s="189" t="s">
        <v>1</v>
      </c>
      <c r="N229" s="190" t="s">
        <v>43</v>
      </c>
      <c r="O229" s="82"/>
      <c r="P229" s="191">
        <f>O229*H229</f>
        <v>0</v>
      </c>
      <c r="Q229" s="191">
        <v>2.4157199999999999</v>
      </c>
      <c r="R229" s="191">
        <f>Q229*H229</f>
        <v>94.42324764</v>
      </c>
      <c r="S229" s="191">
        <v>0</v>
      </c>
      <c r="T229" s="192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193" t="s">
        <v>91</v>
      </c>
      <c r="AT229" s="193" t="s">
        <v>157</v>
      </c>
      <c r="AU229" s="193" t="s">
        <v>85</v>
      </c>
      <c r="AY229" s="19" t="s">
        <v>155</v>
      </c>
      <c r="BE229" s="194">
        <f>IF(N229="základná",J229,0)</f>
        <v>0</v>
      </c>
      <c r="BF229" s="194">
        <f>IF(N229="znížená",J229,0)</f>
        <v>0</v>
      </c>
      <c r="BG229" s="194">
        <f>IF(N229="zákl. prenesená",J229,0)</f>
        <v>0</v>
      </c>
      <c r="BH229" s="194">
        <f>IF(N229="zníž. prenesená",J229,0)</f>
        <v>0</v>
      </c>
      <c r="BI229" s="194">
        <f>IF(N229="nulová",J229,0)</f>
        <v>0</v>
      </c>
      <c r="BJ229" s="19" t="s">
        <v>85</v>
      </c>
      <c r="BK229" s="194">
        <f>ROUND(I229*H229,2)</f>
        <v>0</v>
      </c>
      <c r="BL229" s="19" t="s">
        <v>91</v>
      </c>
      <c r="BM229" s="193" t="s">
        <v>297</v>
      </c>
    </row>
    <row r="230" s="13" customFormat="1">
      <c r="A230" s="13"/>
      <c r="B230" s="195"/>
      <c r="C230" s="13"/>
      <c r="D230" s="196" t="s">
        <v>165</v>
      </c>
      <c r="E230" s="197" t="s">
        <v>1</v>
      </c>
      <c r="F230" s="198" t="s">
        <v>298</v>
      </c>
      <c r="G230" s="13"/>
      <c r="H230" s="197" t="s">
        <v>1</v>
      </c>
      <c r="I230" s="199"/>
      <c r="J230" s="13"/>
      <c r="K230" s="13"/>
      <c r="L230" s="195"/>
      <c r="M230" s="200"/>
      <c r="N230" s="201"/>
      <c r="O230" s="201"/>
      <c r="P230" s="201"/>
      <c r="Q230" s="201"/>
      <c r="R230" s="201"/>
      <c r="S230" s="201"/>
      <c r="T230" s="202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197" t="s">
        <v>165</v>
      </c>
      <c r="AU230" s="197" t="s">
        <v>85</v>
      </c>
      <c r="AV230" s="13" t="s">
        <v>81</v>
      </c>
      <c r="AW230" s="13" t="s">
        <v>32</v>
      </c>
      <c r="AX230" s="13" t="s">
        <v>7</v>
      </c>
      <c r="AY230" s="197" t="s">
        <v>155</v>
      </c>
    </row>
    <row r="231" s="14" customFormat="1">
      <c r="A231" s="14"/>
      <c r="B231" s="203"/>
      <c r="C231" s="14"/>
      <c r="D231" s="196" t="s">
        <v>165</v>
      </c>
      <c r="E231" s="204" t="s">
        <v>1</v>
      </c>
      <c r="F231" s="205" t="s">
        <v>299</v>
      </c>
      <c r="G231" s="14"/>
      <c r="H231" s="206">
        <v>30.114999999999998</v>
      </c>
      <c r="I231" s="207"/>
      <c r="J231" s="14"/>
      <c r="K231" s="14"/>
      <c r="L231" s="203"/>
      <c r="M231" s="208"/>
      <c r="N231" s="209"/>
      <c r="O231" s="209"/>
      <c r="P231" s="209"/>
      <c r="Q231" s="209"/>
      <c r="R231" s="209"/>
      <c r="S231" s="209"/>
      <c r="T231" s="210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04" t="s">
        <v>165</v>
      </c>
      <c r="AU231" s="204" t="s">
        <v>85</v>
      </c>
      <c r="AV231" s="14" t="s">
        <v>85</v>
      </c>
      <c r="AW231" s="14" t="s">
        <v>32</v>
      </c>
      <c r="AX231" s="14" t="s">
        <v>7</v>
      </c>
      <c r="AY231" s="204" t="s">
        <v>155</v>
      </c>
    </row>
    <row r="232" s="13" customFormat="1">
      <c r="A232" s="13"/>
      <c r="B232" s="195"/>
      <c r="C232" s="13"/>
      <c r="D232" s="196" t="s">
        <v>165</v>
      </c>
      <c r="E232" s="197" t="s">
        <v>1</v>
      </c>
      <c r="F232" s="198" t="s">
        <v>300</v>
      </c>
      <c r="G232" s="13"/>
      <c r="H232" s="197" t="s">
        <v>1</v>
      </c>
      <c r="I232" s="199"/>
      <c r="J232" s="13"/>
      <c r="K232" s="13"/>
      <c r="L232" s="195"/>
      <c r="M232" s="200"/>
      <c r="N232" s="201"/>
      <c r="O232" s="201"/>
      <c r="P232" s="201"/>
      <c r="Q232" s="201"/>
      <c r="R232" s="201"/>
      <c r="S232" s="201"/>
      <c r="T232" s="202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197" t="s">
        <v>165</v>
      </c>
      <c r="AU232" s="197" t="s">
        <v>85</v>
      </c>
      <c r="AV232" s="13" t="s">
        <v>81</v>
      </c>
      <c r="AW232" s="13" t="s">
        <v>32</v>
      </c>
      <c r="AX232" s="13" t="s">
        <v>7</v>
      </c>
      <c r="AY232" s="197" t="s">
        <v>155</v>
      </c>
    </row>
    <row r="233" s="14" customFormat="1">
      <c r="A233" s="14"/>
      <c r="B233" s="203"/>
      <c r="C233" s="14"/>
      <c r="D233" s="196" t="s">
        <v>165</v>
      </c>
      <c r="E233" s="204" t="s">
        <v>1</v>
      </c>
      <c r="F233" s="205" t="s">
        <v>301</v>
      </c>
      <c r="G233" s="14"/>
      <c r="H233" s="206">
        <v>5.7910000000000004</v>
      </c>
      <c r="I233" s="207"/>
      <c r="J233" s="14"/>
      <c r="K233" s="14"/>
      <c r="L233" s="203"/>
      <c r="M233" s="208"/>
      <c r="N233" s="209"/>
      <c r="O233" s="209"/>
      <c r="P233" s="209"/>
      <c r="Q233" s="209"/>
      <c r="R233" s="209"/>
      <c r="S233" s="209"/>
      <c r="T233" s="210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04" t="s">
        <v>165</v>
      </c>
      <c r="AU233" s="204" t="s">
        <v>85</v>
      </c>
      <c r="AV233" s="14" t="s">
        <v>85</v>
      </c>
      <c r="AW233" s="14" t="s">
        <v>32</v>
      </c>
      <c r="AX233" s="14" t="s">
        <v>7</v>
      </c>
      <c r="AY233" s="204" t="s">
        <v>155</v>
      </c>
    </row>
    <row r="234" s="14" customFormat="1">
      <c r="A234" s="14"/>
      <c r="B234" s="203"/>
      <c r="C234" s="14"/>
      <c r="D234" s="196" t="s">
        <v>165</v>
      </c>
      <c r="E234" s="204" t="s">
        <v>1</v>
      </c>
      <c r="F234" s="205" t="s">
        <v>302</v>
      </c>
      <c r="G234" s="14"/>
      <c r="H234" s="206">
        <v>2.4660000000000002</v>
      </c>
      <c r="I234" s="207"/>
      <c r="J234" s="14"/>
      <c r="K234" s="14"/>
      <c r="L234" s="203"/>
      <c r="M234" s="208"/>
      <c r="N234" s="209"/>
      <c r="O234" s="209"/>
      <c r="P234" s="209"/>
      <c r="Q234" s="209"/>
      <c r="R234" s="209"/>
      <c r="S234" s="209"/>
      <c r="T234" s="210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04" t="s">
        <v>165</v>
      </c>
      <c r="AU234" s="204" t="s">
        <v>85</v>
      </c>
      <c r="AV234" s="14" t="s">
        <v>85</v>
      </c>
      <c r="AW234" s="14" t="s">
        <v>32</v>
      </c>
      <c r="AX234" s="14" t="s">
        <v>7</v>
      </c>
      <c r="AY234" s="204" t="s">
        <v>155</v>
      </c>
    </row>
    <row r="235" s="13" customFormat="1">
      <c r="A235" s="13"/>
      <c r="B235" s="195"/>
      <c r="C235" s="13"/>
      <c r="D235" s="196" t="s">
        <v>165</v>
      </c>
      <c r="E235" s="197" t="s">
        <v>1</v>
      </c>
      <c r="F235" s="198" t="s">
        <v>303</v>
      </c>
      <c r="G235" s="13"/>
      <c r="H235" s="197" t="s">
        <v>1</v>
      </c>
      <c r="I235" s="199"/>
      <c r="J235" s="13"/>
      <c r="K235" s="13"/>
      <c r="L235" s="195"/>
      <c r="M235" s="200"/>
      <c r="N235" s="201"/>
      <c r="O235" s="201"/>
      <c r="P235" s="201"/>
      <c r="Q235" s="201"/>
      <c r="R235" s="201"/>
      <c r="S235" s="201"/>
      <c r="T235" s="202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197" t="s">
        <v>165</v>
      </c>
      <c r="AU235" s="197" t="s">
        <v>85</v>
      </c>
      <c r="AV235" s="13" t="s">
        <v>81</v>
      </c>
      <c r="AW235" s="13" t="s">
        <v>32</v>
      </c>
      <c r="AX235" s="13" t="s">
        <v>7</v>
      </c>
      <c r="AY235" s="197" t="s">
        <v>155</v>
      </c>
    </row>
    <row r="236" s="14" customFormat="1">
      <c r="A236" s="14"/>
      <c r="B236" s="203"/>
      <c r="C236" s="14"/>
      <c r="D236" s="196" t="s">
        <v>165</v>
      </c>
      <c r="E236" s="204" t="s">
        <v>1</v>
      </c>
      <c r="F236" s="205" t="s">
        <v>304</v>
      </c>
      <c r="G236" s="14"/>
      <c r="H236" s="206">
        <v>0.71499999999999997</v>
      </c>
      <c r="I236" s="207"/>
      <c r="J236" s="14"/>
      <c r="K236" s="14"/>
      <c r="L236" s="203"/>
      <c r="M236" s="208"/>
      <c r="N236" s="209"/>
      <c r="O236" s="209"/>
      <c r="P236" s="209"/>
      <c r="Q236" s="209"/>
      <c r="R236" s="209"/>
      <c r="S236" s="209"/>
      <c r="T236" s="210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04" t="s">
        <v>165</v>
      </c>
      <c r="AU236" s="204" t="s">
        <v>85</v>
      </c>
      <c r="AV236" s="14" t="s">
        <v>85</v>
      </c>
      <c r="AW236" s="14" t="s">
        <v>32</v>
      </c>
      <c r="AX236" s="14" t="s">
        <v>7</v>
      </c>
      <c r="AY236" s="204" t="s">
        <v>155</v>
      </c>
    </row>
    <row r="237" s="15" customFormat="1">
      <c r="A237" s="15"/>
      <c r="B237" s="211"/>
      <c r="C237" s="15"/>
      <c r="D237" s="196" t="s">
        <v>165</v>
      </c>
      <c r="E237" s="212" t="s">
        <v>1</v>
      </c>
      <c r="F237" s="213" t="s">
        <v>184</v>
      </c>
      <c r="G237" s="15"/>
      <c r="H237" s="214">
        <v>39.087000000000003</v>
      </c>
      <c r="I237" s="215"/>
      <c r="J237" s="15"/>
      <c r="K237" s="15"/>
      <c r="L237" s="211"/>
      <c r="M237" s="216"/>
      <c r="N237" s="217"/>
      <c r="O237" s="217"/>
      <c r="P237" s="217"/>
      <c r="Q237" s="217"/>
      <c r="R237" s="217"/>
      <c r="S237" s="217"/>
      <c r="T237" s="218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T237" s="212" t="s">
        <v>165</v>
      </c>
      <c r="AU237" s="212" t="s">
        <v>85</v>
      </c>
      <c r="AV237" s="15" t="s">
        <v>91</v>
      </c>
      <c r="AW237" s="15" t="s">
        <v>32</v>
      </c>
      <c r="AX237" s="15" t="s">
        <v>81</v>
      </c>
      <c r="AY237" s="212" t="s">
        <v>155</v>
      </c>
    </row>
    <row r="238" s="2" customFormat="1" ht="24.15" customHeight="1">
      <c r="A238" s="38"/>
      <c r="B238" s="180"/>
      <c r="C238" s="181" t="s">
        <v>305</v>
      </c>
      <c r="D238" s="181" t="s">
        <v>157</v>
      </c>
      <c r="E238" s="182" t="s">
        <v>306</v>
      </c>
      <c r="F238" s="183" t="s">
        <v>307</v>
      </c>
      <c r="G238" s="184" t="s">
        <v>160</v>
      </c>
      <c r="H238" s="185">
        <v>29.859000000000002</v>
      </c>
      <c r="I238" s="186"/>
      <c r="J238" s="187">
        <f>ROUND(I238*H238,2)</f>
        <v>0</v>
      </c>
      <c r="K238" s="188"/>
      <c r="L238" s="39"/>
      <c r="M238" s="189" t="s">
        <v>1</v>
      </c>
      <c r="N238" s="190" t="s">
        <v>43</v>
      </c>
      <c r="O238" s="82"/>
      <c r="P238" s="191">
        <f>O238*H238</f>
        <v>0</v>
      </c>
      <c r="Q238" s="191">
        <v>0.0037699999999999999</v>
      </c>
      <c r="R238" s="191">
        <f>Q238*H238</f>
        <v>0.11256843000000001</v>
      </c>
      <c r="S238" s="191">
        <v>0</v>
      </c>
      <c r="T238" s="192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193" t="s">
        <v>91</v>
      </c>
      <c r="AT238" s="193" t="s">
        <v>157</v>
      </c>
      <c r="AU238" s="193" t="s">
        <v>85</v>
      </c>
      <c r="AY238" s="19" t="s">
        <v>155</v>
      </c>
      <c r="BE238" s="194">
        <f>IF(N238="základná",J238,0)</f>
        <v>0</v>
      </c>
      <c r="BF238" s="194">
        <f>IF(N238="znížená",J238,0)</f>
        <v>0</v>
      </c>
      <c r="BG238" s="194">
        <f>IF(N238="zákl. prenesená",J238,0)</f>
        <v>0</v>
      </c>
      <c r="BH238" s="194">
        <f>IF(N238="zníž. prenesená",J238,0)</f>
        <v>0</v>
      </c>
      <c r="BI238" s="194">
        <f>IF(N238="nulová",J238,0)</f>
        <v>0</v>
      </c>
      <c r="BJ238" s="19" t="s">
        <v>85</v>
      </c>
      <c r="BK238" s="194">
        <f>ROUND(I238*H238,2)</f>
        <v>0</v>
      </c>
      <c r="BL238" s="19" t="s">
        <v>91</v>
      </c>
      <c r="BM238" s="193" t="s">
        <v>308</v>
      </c>
    </row>
    <row r="239" s="13" customFormat="1">
      <c r="A239" s="13"/>
      <c r="B239" s="195"/>
      <c r="C239" s="13"/>
      <c r="D239" s="196" t="s">
        <v>165</v>
      </c>
      <c r="E239" s="197" t="s">
        <v>1</v>
      </c>
      <c r="F239" s="198" t="s">
        <v>298</v>
      </c>
      <c r="G239" s="13"/>
      <c r="H239" s="197" t="s">
        <v>1</v>
      </c>
      <c r="I239" s="199"/>
      <c r="J239" s="13"/>
      <c r="K239" s="13"/>
      <c r="L239" s="195"/>
      <c r="M239" s="200"/>
      <c r="N239" s="201"/>
      <c r="O239" s="201"/>
      <c r="P239" s="201"/>
      <c r="Q239" s="201"/>
      <c r="R239" s="201"/>
      <c r="S239" s="201"/>
      <c r="T239" s="202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197" t="s">
        <v>165</v>
      </c>
      <c r="AU239" s="197" t="s">
        <v>85</v>
      </c>
      <c r="AV239" s="13" t="s">
        <v>81</v>
      </c>
      <c r="AW239" s="13" t="s">
        <v>32</v>
      </c>
      <c r="AX239" s="13" t="s">
        <v>7</v>
      </c>
      <c r="AY239" s="197" t="s">
        <v>155</v>
      </c>
    </row>
    <row r="240" s="14" customFormat="1">
      <c r="A240" s="14"/>
      <c r="B240" s="203"/>
      <c r="C240" s="14"/>
      <c r="D240" s="196" t="s">
        <v>165</v>
      </c>
      <c r="E240" s="204" t="s">
        <v>1</v>
      </c>
      <c r="F240" s="205" t="s">
        <v>309</v>
      </c>
      <c r="G240" s="14"/>
      <c r="H240" s="206">
        <v>9.6400000000000006</v>
      </c>
      <c r="I240" s="207"/>
      <c r="J240" s="14"/>
      <c r="K240" s="14"/>
      <c r="L240" s="203"/>
      <c r="M240" s="208"/>
      <c r="N240" s="209"/>
      <c r="O240" s="209"/>
      <c r="P240" s="209"/>
      <c r="Q240" s="209"/>
      <c r="R240" s="209"/>
      <c r="S240" s="209"/>
      <c r="T240" s="210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04" t="s">
        <v>165</v>
      </c>
      <c r="AU240" s="204" t="s">
        <v>85</v>
      </c>
      <c r="AV240" s="14" t="s">
        <v>85</v>
      </c>
      <c r="AW240" s="14" t="s">
        <v>32</v>
      </c>
      <c r="AX240" s="14" t="s">
        <v>7</v>
      </c>
      <c r="AY240" s="204" t="s">
        <v>155</v>
      </c>
    </row>
    <row r="241" s="13" customFormat="1">
      <c r="A241" s="13"/>
      <c r="B241" s="195"/>
      <c r="C241" s="13"/>
      <c r="D241" s="196" t="s">
        <v>165</v>
      </c>
      <c r="E241" s="197" t="s">
        <v>1</v>
      </c>
      <c r="F241" s="198" t="s">
        <v>300</v>
      </c>
      <c r="G241" s="13"/>
      <c r="H241" s="197" t="s">
        <v>1</v>
      </c>
      <c r="I241" s="199"/>
      <c r="J241" s="13"/>
      <c r="K241" s="13"/>
      <c r="L241" s="195"/>
      <c r="M241" s="200"/>
      <c r="N241" s="201"/>
      <c r="O241" s="201"/>
      <c r="P241" s="201"/>
      <c r="Q241" s="201"/>
      <c r="R241" s="201"/>
      <c r="S241" s="201"/>
      <c r="T241" s="202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197" t="s">
        <v>165</v>
      </c>
      <c r="AU241" s="197" t="s">
        <v>85</v>
      </c>
      <c r="AV241" s="13" t="s">
        <v>81</v>
      </c>
      <c r="AW241" s="13" t="s">
        <v>32</v>
      </c>
      <c r="AX241" s="13" t="s">
        <v>7</v>
      </c>
      <c r="AY241" s="197" t="s">
        <v>155</v>
      </c>
    </row>
    <row r="242" s="14" customFormat="1">
      <c r="A242" s="14"/>
      <c r="B242" s="203"/>
      <c r="C242" s="14"/>
      <c r="D242" s="196" t="s">
        <v>165</v>
      </c>
      <c r="E242" s="204" t="s">
        <v>1</v>
      </c>
      <c r="F242" s="205" t="s">
        <v>310</v>
      </c>
      <c r="G242" s="14"/>
      <c r="H242" s="206">
        <v>11.282</v>
      </c>
      <c r="I242" s="207"/>
      <c r="J242" s="14"/>
      <c r="K242" s="14"/>
      <c r="L242" s="203"/>
      <c r="M242" s="208"/>
      <c r="N242" s="209"/>
      <c r="O242" s="209"/>
      <c r="P242" s="209"/>
      <c r="Q242" s="209"/>
      <c r="R242" s="209"/>
      <c r="S242" s="209"/>
      <c r="T242" s="210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04" t="s">
        <v>165</v>
      </c>
      <c r="AU242" s="204" t="s">
        <v>85</v>
      </c>
      <c r="AV242" s="14" t="s">
        <v>85</v>
      </c>
      <c r="AW242" s="14" t="s">
        <v>32</v>
      </c>
      <c r="AX242" s="14" t="s">
        <v>7</v>
      </c>
      <c r="AY242" s="204" t="s">
        <v>155</v>
      </c>
    </row>
    <row r="243" s="14" customFormat="1">
      <c r="A243" s="14"/>
      <c r="B243" s="203"/>
      <c r="C243" s="14"/>
      <c r="D243" s="196" t="s">
        <v>165</v>
      </c>
      <c r="E243" s="204" t="s">
        <v>1</v>
      </c>
      <c r="F243" s="205" t="s">
        <v>311</v>
      </c>
      <c r="G243" s="14"/>
      <c r="H243" s="206">
        <v>8.9369999999999994</v>
      </c>
      <c r="I243" s="207"/>
      <c r="J243" s="14"/>
      <c r="K243" s="14"/>
      <c r="L243" s="203"/>
      <c r="M243" s="208"/>
      <c r="N243" s="209"/>
      <c r="O243" s="209"/>
      <c r="P243" s="209"/>
      <c r="Q243" s="209"/>
      <c r="R243" s="209"/>
      <c r="S243" s="209"/>
      <c r="T243" s="210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04" t="s">
        <v>165</v>
      </c>
      <c r="AU243" s="204" t="s">
        <v>85</v>
      </c>
      <c r="AV243" s="14" t="s">
        <v>85</v>
      </c>
      <c r="AW243" s="14" t="s">
        <v>32</v>
      </c>
      <c r="AX243" s="14" t="s">
        <v>7</v>
      </c>
      <c r="AY243" s="204" t="s">
        <v>155</v>
      </c>
    </row>
    <row r="244" s="15" customFormat="1">
      <c r="A244" s="15"/>
      <c r="B244" s="211"/>
      <c r="C244" s="15"/>
      <c r="D244" s="196" t="s">
        <v>165</v>
      </c>
      <c r="E244" s="212" t="s">
        <v>1</v>
      </c>
      <c r="F244" s="213" t="s">
        <v>184</v>
      </c>
      <c r="G244" s="15"/>
      <c r="H244" s="214">
        <v>29.859000000000002</v>
      </c>
      <c r="I244" s="215"/>
      <c r="J244" s="15"/>
      <c r="K244" s="15"/>
      <c r="L244" s="211"/>
      <c r="M244" s="216"/>
      <c r="N244" s="217"/>
      <c r="O244" s="217"/>
      <c r="P244" s="217"/>
      <c r="Q244" s="217"/>
      <c r="R244" s="217"/>
      <c r="S244" s="217"/>
      <c r="T244" s="218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T244" s="212" t="s">
        <v>165</v>
      </c>
      <c r="AU244" s="212" t="s">
        <v>85</v>
      </c>
      <c r="AV244" s="15" t="s">
        <v>91</v>
      </c>
      <c r="AW244" s="15" t="s">
        <v>32</v>
      </c>
      <c r="AX244" s="15" t="s">
        <v>81</v>
      </c>
      <c r="AY244" s="212" t="s">
        <v>155</v>
      </c>
    </row>
    <row r="245" s="2" customFormat="1" ht="24.15" customHeight="1">
      <c r="A245" s="38"/>
      <c r="B245" s="180"/>
      <c r="C245" s="181" t="s">
        <v>312</v>
      </c>
      <c r="D245" s="181" t="s">
        <v>157</v>
      </c>
      <c r="E245" s="182" t="s">
        <v>313</v>
      </c>
      <c r="F245" s="183" t="s">
        <v>314</v>
      </c>
      <c r="G245" s="184" t="s">
        <v>160</v>
      </c>
      <c r="H245" s="185">
        <v>29.859000000000002</v>
      </c>
      <c r="I245" s="186"/>
      <c r="J245" s="187">
        <f>ROUND(I245*H245,2)</f>
        <v>0</v>
      </c>
      <c r="K245" s="188"/>
      <c r="L245" s="39"/>
      <c r="M245" s="189" t="s">
        <v>1</v>
      </c>
      <c r="N245" s="190" t="s">
        <v>43</v>
      </c>
      <c r="O245" s="82"/>
      <c r="P245" s="191">
        <f>O245*H245</f>
        <v>0</v>
      </c>
      <c r="Q245" s="191">
        <v>0</v>
      </c>
      <c r="R245" s="191">
        <f>Q245*H245</f>
        <v>0</v>
      </c>
      <c r="S245" s="191">
        <v>0</v>
      </c>
      <c r="T245" s="192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193" t="s">
        <v>91</v>
      </c>
      <c r="AT245" s="193" t="s">
        <v>157</v>
      </c>
      <c r="AU245" s="193" t="s">
        <v>85</v>
      </c>
      <c r="AY245" s="19" t="s">
        <v>155</v>
      </c>
      <c r="BE245" s="194">
        <f>IF(N245="základná",J245,0)</f>
        <v>0</v>
      </c>
      <c r="BF245" s="194">
        <f>IF(N245="znížená",J245,0)</f>
        <v>0</v>
      </c>
      <c r="BG245" s="194">
        <f>IF(N245="zákl. prenesená",J245,0)</f>
        <v>0</v>
      </c>
      <c r="BH245" s="194">
        <f>IF(N245="zníž. prenesená",J245,0)</f>
        <v>0</v>
      </c>
      <c r="BI245" s="194">
        <f>IF(N245="nulová",J245,0)</f>
        <v>0</v>
      </c>
      <c r="BJ245" s="19" t="s">
        <v>85</v>
      </c>
      <c r="BK245" s="194">
        <f>ROUND(I245*H245,2)</f>
        <v>0</v>
      </c>
      <c r="BL245" s="19" t="s">
        <v>91</v>
      </c>
      <c r="BM245" s="193" t="s">
        <v>315</v>
      </c>
    </row>
    <row r="246" s="2" customFormat="1" ht="16.5" customHeight="1">
      <c r="A246" s="38"/>
      <c r="B246" s="180"/>
      <c r="C246" s="181" t="s">
        <v>316</v>
      </c>
      <c r="D246" s="181" t="s">
        <v>157</v>
      </c>
      <c r="E246" s="182" t="s">
        <v>317</v>
      </c>
      <c r="F246" s="183" t="s">
        <v>318</v>
      </c>
      <c r="G246" s="184" t="s">
        <v>253</v>
      </c>
      <c r="H246" s="185">
        <v>0.19</v>
      </c>
      <c r="I246" s="186"/>
      <c r="J246" s="187">
        <f>ROUND(I246*H246,2)</f>
        <v>0</v>
      </c>
      <c r="K246" s="188"/>
      <c r="L246" s="39"/>
      <c r="M246" s="189" t="s">
        <v>1</v>
      </c>
      <c r="N246" s="190" t="s">
        <v>43</v>
      </c>
      <c r="O246" s="82"/>
      <c r="P246" s="191">
        <f>O246*H246</f>
        <v>0</v>
      </c>
      <c r="Q246" s="191">
        <v>1.0189584899999999</v>
      </c>
      <c r="R246" s="191">
        <f>Q246*H246</f>
        <v>0.1936021131</v>
      </c>
      <c r="S246" s="191">
        <v>0</v>
      </c>
      <c r="T246" s="192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193" t="s">
        <v>91</v>
      </c>
      <c r="AT246" s="193" t="s">
        <v>157</v>
      </c>
      <c r="AU246" s="193" t="s">
        <v>85</v>
      </c>
      <c r="AY246" s="19" t="s">
        <v>155</v>
      </c>
      <c r="BE246" s="194">
        <f>IF(N246="základná",J246,0)</f>
        <v>0</v>
      </c>
      <c r="BF246" s="194">
        <f>IF(N246="znížená",J246,0)</f>
        <v>0</v>
      </c>
      <c r="BG246" s="194">
        <f>IF(N246="zákl. prenesená",J246,0)</f>
        <v>0</v>
      </c>
      <c r="BH246" s="194">
        <f>IF(N246="zníž. prenesená",J246,0)</f>
        <v>0</v>
      </c>
      <c r="BI246" s="194">
        <f>IF(N246="nulová",J246,0)</f>
        <v>0</v>
      </c>
      <c r="BJ246" s="19" t="s">
        <v>85</v>
      </c>
      <c r="BK246" s="194">
        <f>ROUND(I246*H246,2)</f>
        <v>0</v>
      </c>
      <c r="BL246" s="19" t="s">
        <v>91</v>
      </c>
      <c r="BM246" s="193" t="s">
        <v>319</v>
      </c>
    </row>
    <row r="247" s="13" customFormat="1">
      <c r="A247" s="13"/>
      <c r="B247" s="195"/>
      <c r="C247" s="13"/>
      <c r="D247" s="196" t="s">
        <v>165</v>
      </c>
      <c r="E247" s="197" t="s">
        <v>1</v>
      </c>
      <c r="F247" s="198" t="s">
        <v>320</v>
      </c>
      <c r="G247" s="13"/>
      <c r="H247" s="197" t="s">
        <v>1</v>
      </c>
      <c r="I247" s="199"/>
      <c r="J247" s="13"/>
      <c r="K247" s="13"/>
      <c r="L247" s="195"/>
      <c r="M247" s="200"/>
      <c r="N247" s="201"/>
      <c r="O247" s="201"/>
      <c r="P247" s="201"/>
      <c r="Q247" s="201"/>
      <c r="R247" s="201"/>
      <c r="S247" s="201"/>
      <c r="T247" s="202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197" t="s">
        <v>165</v>
      </c>
      <c r="AU247" s="197" t="s">
        <v>85</v>
      </c>
      <c r="AV247" s="13" t="s">
        <v>81</v>
      </c>
      <c r="AW247" s="13" t="s">
        <v>32</v>
      </c>
      <c r="AX247" s="13" t="s">
        <v>7</v>
      </c>
      <c r="AY247" s="197" t="s">
        <v>155</v>
      </c>
    </row>
    <row r="248" s="14" customFormat="1">
      <c r="A248" s="14"/>
      <c r="B248" s="203"/>
      <c r="C248" s="14"/>
      <c r="D248" s="196" t="s">
        <v>165</v>
      </c>
      <c r="E248" s="204" t="s">
        <v>1</v>
      </c>
      <c r="F248" s="205" t="s">
        <v>321</v>
      </c>
      <c r="G248" s="14"/>
      <c r="H248" s="206">
        <v>0.19</v>
      </c>
      <c r="I248" s="207"/>
      <c r="J248" s="14"/>
      <c r="K248" s="14"/>
      <c r="L248" s="203"/>
      <c r="M248" s="208"/>
      <c r="N248" s="209"/>
      <c r="O248" s="209"/>
      <c r="P248" s="209"/>
      <c r="Q248" s="209"/>
      <c r="R248" s="209"/>
      <c r="S248" s="209"/>
      <c r="T248" s="210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04" t="s">
        <v>165</v>
      </c>
      <c r="AU248" s="204" t="s">
        <v>85</v>
      </c>
      <c r="AV248" s="14" t="s">
        <v>85</v>
      </c>
      <c r="AW248" s="14" t="s">
        <v>32</v>
      </c>
      <c r="AX248" s="14" t="s">
        <v>81</v>
      </c>
      <c r="AY248" s="204" t="s">
        <v>155</v>
      </c>
    </row>
    <row r="249" s="2" customFormat="1" ht="24.15" customHeight="1">
      <c r="A249" s="38"/>
      <c r="B249" s="180"/>
      <c r="C249" s="181" t="s">
        <v>322</v>
      </c>
      <c r="D249" s="181" t="s">
        <v>157</v>
      </c>
      <c r="E249" s="182" t="s">
        <v>323</v>
      </c>
      <c r="F249" s="183" t="s">
        <v>324</v>
      </c>
      <c r="G249" s="184" t="s">
        <v>178</v>
      </c>
      <c r="H249" s="185">
        <v>67.890000000000001</v>
      </c>
      <c r="I249" s="186"/>
      <c r="J249" s="187">
        <f>ROUND(I249*H249,2)</f>
        <v>0</v>
      </c>
      <c r="K249" s="188"/>
      <c r="L249" s="39"/>
      <c r="M249" s="189" t="s">
        <v>1</v>
      </c>
      <c r="N249" s="190" t="s">
        <v>43</v>
      </c>
      <c r="O249" s="82"/>
      <c r="P249" s="191">
        <f>O249*H249</f>
        <v>0</v>
      </c>
      <c r="Q249" s="191">
        <v>2.4157199999999999</v>
      </c>
      <c r="R249" s="191">
        <f>Q249*H249</f>
        <v>164.00323079999998</v>
      </c>
      <c r="S249" s="191">
        <v>0</v>
      </c>
      <c r="T249" s="192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193" t="s">
        <v>91</v>
      </c>
      <c r="AT249" s="193" t="s">
        <v>157</v>
      </c>
      <c r="AU249" s="193" t="s">
        <v>85</v>
      </c>
      <c r="AY249" s="19" t="s">
        <v>155</v>
      </c>
      <c r="BE249" s="194">
        <f>IF(N249="základná",J249,0)</f>
        <v>0</v>
      </c>
      <c r="BF249" s="194">
        <f>IF(N249="znížená",J249,0)</f>
        <v>0</v>
      </c>
      <c r="BG249" s="194">
        <f>IF(N249="zákl. prenesená",J249,0)</f>
        <v>0</v>
      </c>
      <c r="BH249" s="194">
        <f>IF(N249="zníž. prenesená",J249,0)</f>
        <v>0</v>
      </c>
      <c r="BI249" s="194">
        <f>IF(N249="nulová",J249,0)</f>
        <v>0</v>
      </c>
      <c r="BJ249" s="19" t="s">
        <v>85</v>
      </c>
      <c r="BK249" s="194">
        <f>ROUND(I249*H249,2)</f>
        <v>0</v>
      </c>
      <c r="BL249" s="19" t="s">
        <v>91</v>
      </c>
      <c r="BM249" s="193" t="s">
        <v>325</v>
      </c>
    </row>
    <row r="250" s="14" customFormat="1">
      <c r="A250" s="14"/>
      <c r="B250" s="203"/>
      <c r="C250" s="14"/>
      <c r="D250" s="196" t="s">
        <v>165</v>
      </c>
      <c r="E250" s="204" t="s">
        <v>1</v>
      </c>
      <c r="F250" s="205" t="s">
        <v>326</v>
      </c>
      <c r="G250" s="14"/>
      <c r="H250" s="206">
        <v>43.055999999999997</v>
      </c>
      <c r="I250" s="207"/>
      <c r="J250" s="14"/>
      <c r="K250" s="14"/>
      <c r="L250" s="203"/>
      <c r="M250" s="208"/>
      <c r="N250" s="209"/>
      <c r="O250" s="209"/>
      <c r="P250" s="209"/>
      <c r="Q250" s="209"/>
      <c r="R250" s="209"/>
      <c r="S250" s="209"/>
      <c r="T250" s="210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04" t="s">
        <v>165</v>
      </c>
      <c r="AU250" s="204" t="s">
        <v>85</v>
      </c>
      <c r="AV250" s="14" t="s">
        <v>85</v>
      </c>
      <c r="AW250" s="14" t="s">
        <v>32</v>
      </c>
      <c r="AX250" s="14" t="s">
        <v>7</v>
      </c>
      <c r="AY250" s="204" t="s">
        <v>155</v>
      </c>
    </row>
    <row r="251" s="14" customFormat="1">
      <c r="A251" s="14"/>
      <c r="B251" s="203"/>
      <c r="C251" s="14"/>
      <c r="D251" s="196" t="s">
        <v>165</v>
      </c>
      <c r="E251" s="204" t="s">
        <v>1</v>
      </c>
      <c r="F251" s="205" t="s">
        <v>327</v>
      </c>
      <c r="G251" s="14"/>
      <c r="H251" s="206">
        <v>1.1819999999999999</v>
      </c>
      <c r="I251" s="207"/>
      <c r="J251" s="14"/>
      <c r="K251" s="14"/>
      <c r="L251" s="203"/>
      <c r="M251" s="208"/>
      <c r="N251" s="209"/>
      <c r="O251" s="209"/>
      <c r="P251" s="209"/>
      <c r="Q251" s="209"/>
      <c r="R251" s="209"/>
      <c r="S251" s="209"/>
      <c r="T251" s="210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04" t="s">
        <v>165</v>
      </c>
      <c r="AU251" s="204" t="s">
        <v>85</v>
      </c>
      <c r="AV251" s="14" t="s">
        <v>85</v>
      </c>
      <c r="AW251" s="14" t="s">
        <v>32</v>
      </c>
      <c r="AX251" s="14" t="s">
        <v>7</v>
      </c>
      <c r="AY251" s="204" t="s">
        <v>155</v>
      </c>
    </row>
    <row r="252" s="14" customFormat="1">
      <c r="A252" s="14"/>
      <c r="B252" s="203"/>
      <c r="C252" s="14"/>
      <c r="D252" s="196" t="s">
        <v>165</v>
      </c>
      <c r="E252" s="204" t="s">
        <v>1</v>
      </c>
      <c r="F252" s="205" t="s">
        <v>328</v>
      </c>
      <c r="G252" s="14"/>
      <c r="H252" s="206">
        <v>23.652000000000001</v>
      </c>
      <c r="I252" s="207"/>
      <c r="J252" s="14"/>
      <c r="K252" s="14"/>
      <c r="L252" s="203"/>
      <c r="M252" s="208"/>
      <c r="N252" s="209"/>
      <c r="O252" s="209"/>
      <c r="P252" s="209"/>
      <c r="Q252" s="209"/>
      <c r="R252" s="209"/>
      <c r="S252" s="209"/>
      <c r="T252" s="210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04" t="s">
        <v>165</v>
      </c>
      <c r="AU252" s="204" t="s">
        <v>85</v>
      </c>
      <c r="AV252" s="14" t="s">
        <v>85</v>
      </c>
      <c r="AW252" s="14" t="s">
        <v>32</v>
      </c>
      <c r="AX252" s="14" t="s">
        <v>7</v>
      </c>
      <c r="AY252" s="204" t="s">
        <v>155</v>
      </c>
    </row>
    <row r="253" s="15" customFormat="1">
      <c r="A253" s="15"/>
      <c r="B253" s="211"/>
      <c r="C253" s="15"/>
      <c r="D253" s="196" t="s">
        <v>165</v>
      </c>
      <c r="E253" s="212" t="s">
        <v>1</v>
      </c>
      <c r="F253" s="213" t="s">
        <v>184</v>
      </c>
      <c r="G253" s="15"/>
      <c r="H253" s="214">
        <v>67.890000000000001</v>
      </c>
      <c r="I253" s="215"/>
      <c r="J253" s="15"/>
      <c r="K253" s="15"/>
      <c r="L253" s="211"/>
      <c r="M253" s="216"/>
      <c r="N253" s="217"/>
      <c r="O253" s="217"/>
      <c r="P253" s="217"/>
      <c r="Q253" s="217"/>
      <c r="R253" s="217"/>
      <c r="S253" s="217"/>
      <c r="T253" s="218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T253" s="212" t="s">
        <v>165</v>
      </c>
      <c r="AU253" s="212" t="s">
        <v>85</v>
      </c>
      <c r="AV253" s="15" t="s">
        <v>91</v>
      </c>
      <c r="AW253" s="15" t="s">
        <v>32</v>
      </c>
      <c r="AX253" s="15" t="s">
        <v>81</v>
      </c>
      <c r="AY253" s="212" t="s">
        <v>155</v>
      </c>
    </row>
    <row r="254" s="2" customFormat="1" ht="21.75" customHeight="1">
      <c r="A254" s="38"/>
      <c r="B254" s="180"/>
      <c r="C254" s="181" t="s">
        <v>8</v>
      </c>
      <c r="D254" s="181" t="s">
        <v>157</v>
      </c>
      <c r="E254" s="182" t="s">
        <v>329</v>
      </c>
      <c r="F254" s="183" t="s">
        <v>330</v>
      </c>
      <c r="G254" s="184" t="s">
        <v>160</v>
      </c>
      <c r="H254" s="185">
        <v>110.124</v>
      </c>
      <c r="I254" s="186"/>
      <c r="J254" s="187">
        <f>ROUND(I254*H254,2)</f>
        <v>0</v>
      </c>
      <c r="K254" s="188"/>
      <c r="L254" s="39"/>
      <c r="M254" s="189" t="s">
        <v>1</v>
      </c>
      <c r="N254" s="190" t="s">
        <v>43</v>
      </c>
      <c r="O254" s="82"/>
      <c r="P254" s="191">
        <f>O254*H254</f>
        <v>0</v>
      </c>
      <c r="Q254" s="191">
        <v>0.0015947400000000001</v>
      </c>
      <c r="R254" s="191">
        <f>Q254*H254</f>
        <v>0.17561914776000001</v>
      </c>
      <c r="S254" s="191">
        <v>0</v>
      </c>
      <c r="T254" s="192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193" t="s">
        <v>91</v>
      </c>
      <c r="AT254" s="193" t="s">
        <v>157</v>
      </c>
      <c r="AU254" s="193" t="s">
        <v>85</v>
      </c>
      <c r="AY254" s="19" t="s">
        <v>155</v>
      </c>
      <c r="BE254" s="194">
        <f>IF(N254="základná",J254,0)</f>
        <v>0</v>
      </c>
      <c r="BF254" s="194">
        <f>IF(N254="znížená",J254,0)</f>
        <v>0</v>
      </c>
      <c r="BG254" s="194">
        <f>IF(N254="zákl. prenesená",J254,0)</f>
        <v>0</v>
      </c>
      <c r="BH254" s="194">
        <f>IF(N254="zníž. prenesená",J254,0)</f>
        <v>0</v>
      </c>
      <c r="BI254" s="194">
        <f>IF(N254="nulová",J254,0)</f>
        <v>0</v>
      </c>
      <c r="BJ254" s="19" t="s">
        <v>85</v>
      </c>
      <c r="BK254" s="194">
        <f>ROUND(I254*H254,2)</f>
        <v>0</v>
      </c>
      <c r="BL254" s="19" t="s">
        <v>91</v>
      </c>
      <c r="BM254" s="193" t="s">
        <v>331</v>
      </c>
    </row>
    <row r="255" s="14" customFormat="1">
      <c r="A255" s="14"/>
      <c r="B255" s="203"/>
      <c r="C255" s="14"/>
      <c r="D255" s="196" t="s">
        <v>165</v>
      </c>
      <c r="E255" s="204" t="s">
        <v>1</v>
      </c>
      <c r="F255" s="205" t="s">
        <v>332</v>
      </c>
      <c r="G255" s="14"/>
      <c r="H255" s="206">
        <v>8.0079999999999991</v>
      </c>
      <c r="I255" s="207"/>
      <c r="J255" s="14"/>
      <c r="K255" s="14"/>
      <c r="L255" s="203"/>
      <c r="M255" s="208"/>
      <c r="N255" s="209"/>
      <c r="O255" s="209"/>
      <c r="P255" s="209"/>
      <c r="Q255" s="209"/>
      <c r="R255" s="209"/>
      <c r="S255" s="209"/>
      <c r="T255" s="210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04" t="s">
        <v>165</v>
      </c>
      <c r="AU255" s="204" t="s">
        <v>85</v>
      </c>
      <c r="AV255" s="14" t="s">
        <v>85</v>
      </c>
      <c r="AW255" s="14" t="s">
        <v>32</v>
      </c>
      <c r="AX255" s="14" t="s">
        <v>7</v>
      </c>
      <c r="AY255" s="204" t="s">
        <v>155</v>
      </c>
    </row>
    <row r="256" s="14" customFormat="1">
      <c r="A256" s="14"/>
      <c r="B256" s="203"/>
      <c r="C256" s="14"/>
      <c r="D256" s="196" t="s">
        <v>165</v>
      </c>
      <c r="E256" s="204" t="s">
        <v>1</v>
      </c>
      <c r="F256" s="205" t="s">
        <v>333</v>
      </c>
      <c r="G256" s="14"/>
      <c r="H256" s="206">
        <v>8.3019999999999996</v>
      </c>
      <c r="I256" s="207"/>
      <c r="J256" s="14"/>
      <c r="K256" s="14"/>
      <c r="L256" s="203"/>
      <c r="M256" s="208"/>
      <c r="N256" s="209"/>
      <c r="O256" s="209"/>
      <c r="P256" s="209"/>
      <c r="Q256" s="209"/>
      <c r="R256" s="209"/>
      <c r="S256" s="209"/>
      <c r="T256" s="210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04" t="s">
        <v>165</v>
      </c>
      <c r="AU256" s="204" t="s">
        <v>85</v>
      </c>
      <c r="AV256" s="14" t="s">
        <v>85</v>
      </c>
      <c r="AW256" s="14" t="s">
        <v>32</v>
      </c>
      <c r="AX256" s="14" t="s">
        <v>7</v>
      </c>
      <c r="AY256" s="204" t="s">
        <v>155</v>
      </c>
    </row>
    <row r="257" s="14" customFormat="1">
      <c r="A257" s="14"/>
      <c r="B257" s="203"/>
      <c r="C257" s="14"/>
      <c r="D257" s="196" t="s">
        <v>165</v>
      </c>
      <c r="E257" s="204" t="s">
        <v>1</v>
      </c>
      <c r="F257" s="205" t="s">
        <v>334</v>
      </c>
      <c r="G257" s="14"/>
      <c r="H257" s="206">
        <v>52.527999999999999</v>
      </c>
      <c r="I257" s="207"/>
      <c r="J257" s="14"/>
      <c r="K257" s="14"/>
      <c r="L257" s="203"/>
      <c r="M257" s="208"/>
      <c r="N257" s="209"/>
      <c r="O257" s="209"/>
      <c r="P257" s="209"/>
      <c r="Q257" s="209"/>
      <c r="R257" s="209"/>
      <c r="S257" s="209"/>
      <c r="T257" s="210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04" t="s">
        <v>165</v>
      </c>
      <c r="AU257" s="204" t="s">
        <v>85</v>
      </c>
      <c r="AV257" s="14" t="s">
        <v>85</v>
      </c>
      <c r="AW257" s="14" t="s">
        <v>32</v>
      </c>
      <c r="AX257" s="14" t="s">
        <v>7</v>
      </c>
      <c r="AY257" s="204" t="s">
        <v>155</v>
      </c>
    </row>
    <row r="258" s="14" customFormat="1">
      <c r="A258" s="14"/>
      <c r="B258" s="203"/>
      <c r="C258" s="14"/>
      <c r="D258" s="196" t="s">
        <v>165</v>
      </c>
      <c r="E258" s="204" t="s">
        <v>1</v>
      </c>
      <c r="F258" s="205" t="s">
        <v>335</v>
      </c>
      <c r="G258" s="14"/>
      <c r="H258" s="206">
        <v>11.704000000000001</v>
      </c>
      <c r="I258" s="207"/>
      <c r="J258" s="14"/>
      <c r="K258" s="14"/>
      <c r="L258" s="203"/>
      <c r="M258" s="208"/>
      <c r="N258" s="209"/>
      <c r="O258" s="209"/>
      <c r="P258" s="209"/>
      <c r="Q258" s="209"/>
      <c r="R258" s="209"/>
      <c r="S258" s="209"/>
      <c r="T258" s="210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04" t="s">
        <v>165</v>
      </c>
      <c r="AU258" s="204" t="s">
        <v>85</v>
      </c>
      <c r="AV258" s="14" t="s">
        <v>85</v>
      </c>
      <c r="AW258" s="14" t="s">
        <v>32</v>
      </c>
      <c r="AX258" s="14" t="s">
        <v>7</v>
      </c>
      <c r="AY258" s="204" t="s">
        <v>155</v>
      </c>
    </row>
    <row r="259" s="14" customFormat="1">
      <c r="A259" s="14"/>
      <c r="B259" s="203"/>
      <c r="C259" s="14"/>
      <c r="D259" s="196" t="s">
        <v>165</v>
      </c>
      <c r="E259" s="204" t="s">
        <v>1</v>
      </c>
      <c r="F259" s="205" t="s">
        <v>336</v>
      </c>
      <c r="G259" s="14"/>
      <c r="H259" s="206">
        <v>29.582000000000001</v>
      </c>
      <c r="I259" s="207"/>
      <c r="J259" s="14"/>
      <c r="K259" s="14"/>
      <c r="L259" s="203"/>
      <c r="M259" s="208"/>
      <c r="N259" s="209"/>
      <c r="O259" s="209"/>
      <c r="P259" s="209"/>
      <c r="Q259" s="209"/>
      <c r="R259" s="209"/>
      <c r="S259" s="209"/>
      <c r="T259" s="210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04" t="s">
        <v>165</v>
      </c>
      <c r="AU259" s="204" t="s">
        <v>85</v>
      </c>
      <c r="AV259" s="14" t="s">
        <v>85</v>
      </c>
      <c r="AW259" s="14" t="s">
        <v>32</v>
      </c>
      <c r="AX259" s="14" t="s">
        <v>7</v>
      </c>
      <c r="AY259" s="204" t="s">
        <v>155</v>
      </c>
    </row>
    <row r="260" s="15" customFormat="1">
      <c r="A260" s="15"/>
      <c r="B260" s="211"/>
      <c r="C260" s="15"/>
      <c r="D260" s="196" t="s">
        <v>165</v>
      </c>
      <c r="E260" s="212" t="s">
        <v>1</v>
      </c>
      <c r="F260" s="213" t="s">
        <v>184</v>
      </c>
      <c r="G260" s="15"/>
      <c r="H260" s="214">
        <v>110.124</v>
      </c>
      <c r="I260" s="215"/>
      <c r="J260" s="15"/>
      <c r="K260" s="15"/>
      <c r="L260" s="211"/>
      <c r="M260" s="216"/>
      <c r="N260" s="217"/>
      <c r="O260" s="217"/>
      <c r="P260" s="217"/>
      <c r="Q260" s="217"/>
      <c r="R260" s="217"/>
      <c r="S260" s="217"/>
      <c r="T260" s="218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T260" s="212" t="s">
        <v>165</v>
      </c>
      <c r="AU260" s="212" t="s">
        <v>85</v>
      </c>
      <c r="AV260" s="15" t="s">
        <v>91</v>
      </c>
      <c r="AW260" s="15" t="s">
        <v>32</v>
      </c>
      <c r="AX260" s="15" t="s">
        <v>81</v>
      </c>
      <c r="AY260" s="212" t="s">
        <v>155</v>
      </c>
    </row>
    <row r="261" s="2" customFormat="1" ht="21.75" customHeight="1">
      <c r="A261" s="38"/>
      <c r="B261" s="180"/>
      <c r="C261" s="181" t="s">
        <v>337</v>
      </c>
      <c r="D261" s="181" t="s">
        <v>157</v>
      </c>
      <c r="E261" s="182" t="s">
        <v>338</v>
      </c>
      <c r="F261" s="183" t="s">
        <v>339</v>
      </c>
      <c r="G261" s="184" t="s">
        <v>160</v>
      </c>
      <c r="H261" s="185">
        <v>110.124</v>
      </c>
      <c r="I261" s="186"/>
      <c r="J261" s="187">
        <f>ROUND(I261*H261,2)</f>
        <v>0</v>
      </c>
      <c r="K261" s="188"/>
      <c r="L261" s="39"/>
      <c r="M261" s="189" t="s">
        <v>1</v>
      </c>
      <c r="N261" s="190" t="s">
        <v>43</v>
      </c>
      <c r="O261" s="82"/>
      <c r="P261" s="191">
        <f>O261*H261</f>
        <v>0</v>
      </c>
      <c r="Q261" s="191">
        <v>0</v>
      </c>
      <c r="R261" s="191">
        <f>Q261*H261</f>
        <v>0</v>
      </c>
      <c r="S261" s="191">
        <v>0</v>
      </c>
      <c r="T261" s="192">
        <f>S261*H261</f>
        <v>0</v>
      </c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193" t="s">
        <v>91</v>
      </c>
      <c r="AT261" s="193" t="s">
        <v>157</v>
      </c>
      <c r="AU261" s="193" t="s">
        <v>85</v>
      </c>
      <c r="AY261" s="19" t="s">
        <v>155</v>
      </c>
      <c r="BE261" s="194">
        <f>IF(N261="základná",J261,0)</f>
        <v>0</v>
      </c>
      <c r="BF261" s="194">
        <f>IF(N261="znížená",J261,0)</f>
        <v>0</v>
      </c>
      <c r="BG261" s="194">
        <f>IF(N261="zákl. prenesená",J261,0)</f>
        <v>0</v>
      </c>
      <c r="BH261" s="194">
        <f>IF(N261="zníž. prenesená",J261,0)</f>
        <v>0</v>
      </c>
      <c r="BI261" s="194">
        <f>IF(N261="nulová",J261,0)</f>
        <v>0</v>
      </c>
      <c r="BJ261" s="19" t="s">
        <v>85</v>
      </c>
      <c r="BK261" s="194">
        <f>ROUND(I261*H261,2)</f>
        <v>0</v>
      </c>
      <c r="BL261" s="19" t="s">
        <v>91</v>
      </c>
      <c r="BM261" s="193" t="s">
        <v>340</v>
      </c>
    </row>
    <row r="262" s="2" customFormat="1" ht="16.5" customHeight="1">
      <c r="A262" s="38"/>
      <c r="B262" s="180"/>
      <c r="C262" s="181" t="s">
        <v>341</v>
      </c>
      <c r="D262" s="181" t="s">
        <v>157</v>
      </c>
      <c r="E262" s="182" t="s">
        <v>342</v>
      </c>
      <c r="F262" s="183" t="s">
        <v>343</v>
      </c>
      <c r="G262" s="184" t="s">
        <v>253</v>
      </c>
      <c r="H262" s="185">
        <v>12.430999999999999</v>
      </c>
      <c r="I262" s="186"/>
      <c r="J262" s="187">
        <f>ROUND(I262*H262,2)</f>
        <v>0</v>
      </c>
      <c r="K262" s="188"/>
      <c r="L262" s="39"/>
      <c r="M262" s="189" t="s">
        <v>1</v>
      </c>
      <c r="N262" s="190" t="s">
        <v>43</v>
      </c>
      <c r="O262" s="82"/>
      <c r="P262" s="191">
        <f>O262*H262</f>
        <v>0</v>
      </c>
      <c r="Q262" s="191">
        <v>1.0189600000000001</v>
      </c>
      <c r="R262" s="191">
        <f>Q262*H262</f>
        <v>12.666691760000001</v>
      </c>
      <c r="S262" s="191">
        <v>0</v>
      </c>
      <c r="T262" s="192">
        <f>S262*H262</f>
        <v>0</v>
      </c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R262" s="193" t="s">
        <v>91</v>
      </c>
      <c r="AT262" s="193" t="s">
        <v>157</v>
      </c>
      <c r="AU262" s="193" t="s">
        <v>85</v>
      </c>
      <c r="AY262" s="19" t="s">
        <v>155</v>
      </c>
      <c r="BE262" s="194">
        <f>IF(N262="základná",J262,0)</f>
        <v>0</v>
      </c>
      <c r="BF262" s="194">
        <f>IF(N262="znížená",J262,0)</f>
        <v>0</v>
      </c>
      <c r="BG262" s="194">
        <f>IF(N262="zákl. prenesená",J262,0)</f>
        <v>0</v>
      </c>
      <c r="BH262" s="194">
        <f>IF(N262="zníž. prenesená",J262,0)</f>
        <v>0</v>
      </c>
      <c r="BI262" s="194">
        <f>IF(N262="nulová",J262,0)</f>
        <v>0</v>
      </c>
      <c r="BJ262" s="19" t="s">
        <v>85</v>
      </c>
      <c r="BK262" s="194">
        <f>ROUND(I262*H262,2)</f>
        <v>0</v>
      </c>
      <c r="BL262" s="19" t="s">
        <v>91</v>
      </c>
      <c r="BM262" s="193" t="s">
        <v>344</v>
      </c>
    </row>
    <row r="263" s="13" customFormat="1">
      <c r="A263" s="13"/>
      <c r="B263" s="195"/>
      <c r="C263" s="13"/>
      <c r="D263" s="196" t="s">
        <v>165</v>
      </c>
      <c r="E263" s="197" t="s">
        <v>1</v>
      </c>
      <c r="F263" s="198" t="s">
        <v>345</v>
      </c>
      <c r="G263" s="13"/>
      <c r="H263" s="197" t="s">
        <v>1</v>
      </c>
      <c r="I263" s="199"/>
      <c r="J263" s="13"/>
      <c r="K263" s="13"/>
      <c r="L263" s="195"/>
      <c r="M263" s="200"/>
      <c r="N263" s="201"/>
      <c r="O263" s="201"/>
      <c r="P263" s="201"/>
      <c r="Q263" s="201"/>
      <c r="R263" s="201"/>
      <c r="S263" s="201"/>
      <c r="T263" s="202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197" t="s">
        <v>165</v>
      </c>
      <c r="AU263" s="197" t="s">
        <v>85</v>
      </c>
      <c r="AV263" s="13" t="s">
        <v>81</v>
      </c>
      <c r="AW263" s="13" t="s">
        <v>32</v>
      </c>
      <c r="AX263" s="13" t="s">
        <v>7</v>
      </c>
      <c r="AY263" s="197" t="s">
        <v>155</v>
      </c>
    </row>
    <row r="264" s="14" customFormat="1">
      <c r="A264" s="14"/>
      <c r="B264" s="203"/>
      <c r="C264" s="14"/>
      <c r="D264" s="196" t="s">
        <v>165</v>
      </c>
      <c r="E264" s="204" t="s">
        <v>1</v>
      </c>
      <c r="F264" s="205" t="s">
        <v>346</v>
      </c>
      <c r="G264" s="14"/>
      <c r="H264" s="206">
        <v>12.398</v>
      </c>
      <c r="I264" s="207"/>
      <c r="J264" s="14"/>
      <c r="K264" s="14"/>
      <c r="L264" s="203"/>
      <c r="M264" s="208"/>
      <c r="N264" s="209"/>
      <c r="O264" s="209"/>
      <c r="P264" s="209"/>
      <c r="Q264" s="209"/>
      <c r="R264" s="209"/>
      <c r="S264" s="209"/>
      <c r="T264" s="210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04" t="s">
        <v>165</v>
      </c>
      <c r="AU264" s="204" t="s">
        <v>85</v>
      </c>
      <c r="AV264" s="14" t="s">
        <v>85</v>
      </c>
      <c r="AW264" s="14" t="s">
        <v>32</v>
      </c>
      <c r="AX264" s="14" t="s">
        <v>7</v>
      </c>
      <c r="AY264" s="204" t="s">
        <v>155</v>
      </c>
    </row>
    <row r="265" s="13" customFormat="1">
      <c r="A265" s="13"/>
      <c r="B265" s="195"/>
      <c r="C265" s="13"/>
      <c r="D265" s="196" t="s">
        <v>165</v>
      </c>
      <c r="E265" s="197" t="s">
        <v>1</v>
      </c>
      <c r="F265" s="198" t="s">
        <v>347</v>
      </c>
      <c r="G265" s="13"/>
      <c r="H265" s="197" t="s">
        <v>1</v>
      </c>
      <c r="I265" s="199"/>
      <c r="J265" s="13"/>
      <c r="K265" s="13"/>
      <c r="L265" s="195"/>
      <c r="M265" s="200"/>
      <c r="N265" s="201"/>
      <c r="O265" s="201"/>
      <c r="P265" s="201"/>
      <c r="Q265" s="201"/>
      <c r="R265" s="201"/>
      <c r="S265" s="201"/>
      <c r="T265" s="202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197" t="s">
        <v>165</v>
      </c>
      <c r="AU265" s="197" t="s">
        <v>85</v>
      </c>
      <c r="AV265" s="13" t="s">
        <v>81</v>
      </c>
      <c r="AW265" s="13" t="s">
        <v>32</v>
      </c>
      <c r="AX265" s="13" t="s">
        <v>7</v>
      </c>
      <c r="AY265" s="197" t="s">
        <v>155</v>
      </c>
    </row>
    <row r="266" s="14" customFormat="1">
      <c r="A266" s="14"/>
      <c r="B266" s="203"/>
      <c r="C266" s="14"/>
      <c r="D266" s="196" t="s">
        <v>165</v>
      </c>
      <c r="E266" s="204" t="s">
        <v>1</v>
      </c>
      <c r="F266" s="205" t="s">
        <v>348</v>
      </c>
      <c r="G266" s="14"/>
      <c r="H266" s="206">
        <v>0.033000000000000002</v>
      </c>
      <c r="I266" s="207"/>
      <c r="J266" s="14"/>
      <c r="K266" s="14"/>
      <c r="L266" s="203"/>
      <c r="M266" s="208"/>
      <c r="N266" s="209"/>
      <c r="O266" s="209"/>
      <c r="P266" s="209"/>
      <c r="Q266" s="209"/>
      <c r="R266" s="209"/>
      <c r="S266" s="209"/>
      <c r="T266" s="210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04" t="s">
        <v>165</v>
      </c>
      <c r="AU266" s="204" t="s">
        <v>85</v>
      </c>
      <c r="AV266" s="14" t="s">
        <v>85</v>
      </c>
      <c r="AW266" s="14" t="s">
        <v>32</v>
      </c>
      <c r="AX266" s="14" t="s">
        <v>7</v>
      </c>
      <c r="AY266" s="204" t="s">
        <v>155</v>
      </c>
    </row>
    <row r="267" s="15" customFormat="1">
      <c r="A267" s="15"/>
      <c r="B267" s="211"/>
      <c r="C267" s="15"/>
      <c r="D267" s="196" t="s">
        <v>165</v>
      </c>
      <c r="E267" s="212" t="s">
        <v>1</v>
      </c>
      <c r="F267" s="213" t="s">
        <v>184</v>
      </c>
      <c r="G267" s="15"/>
      <c r="H267" s="214">
        <v>12.430999999999999</v>
      </c>
      <c r="I267" s="215"/>
      <c r="J267" s="15"/>
      <c r="K267" s="15"/>
      <c r="L267" s="211"/>
      <c r="M267" s="216"/>
      <c r="N267" s="217"/>
      <c r="O267" s="217"/>
      <c r="P267" s="217"/>
      <c r="Q267" s="217"/>
      <c r="R267" s="217"/>
      <c r="S267" s="217"/>
      <c r="T267" s="218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T267" s="212" t="s">
        <v>165</v>
      </c>
      <c r="AU267" s="212" t="s">
        <v>85</v>
      </c>
      <c r="AV267" s="15" t="s">
        <v>91</v>
      </c>
      <c r="AW267" s="15" t="s">
        <v>32</v>
      </c>
      <c r="AX267" s="15" t="s">
        <v>81</v>
      </c>
      <c r="AY267" s="212" t="s">
        <v>155</v>
      </c>
    </row>
    <row r="268" s="12" customFormat="1" ht="22.8" customHeight="1">
      <c r="A268" s="12"/>
      <c r="B268" s="167"/>
      <c r="C268" s="12"/>
      <c r="D268" s="168" t="s">
        <v>76</v>
      </c>
      <c r="E268" s="178" t="s">
        <v>88</v>
      </c>
      <c r="F268" s="178" t="s">
        <v>349</v>
      </c>
      <c r="G268" s="12"/>
      <c r="H268" s="12"/>
      <c r="I268" s="170"/>
      <c r="J268" s="179">
        <f>BK268</f>
        <v>0</v>
      </c>
      <c r="K268" s="12"/>
      <c r="L268" s="167"/>
      <c r="M268" s="172"/>
      <c r="N268" s="173"/>
      <c r="O268" s="173"/>
      <c r="P268" s="174">
        <f>SUM(P269:P357)</f>
        <v>0</v>
      </c>
      <c r="Q268" s="173"/>
      <c r="R268" s="174">
        <f>SUM(R269:R357)</f>
        <v>110.19075319451599</v>
      </c>
      <c r="S268" s="173"/>
      <c r="T268" s="175">
        <f>SUM(T269:T357)</f>
        <v>0</v>
      </c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R268" s="168" t="s">
        <v>81</v>
      </c>
      <c r="AT268" s="176" t="s">
        <v>76</v>
      </c>
      <c r="AU268" s="176" t="s">
        <v>81</v>
      </c>
      <c r="AY268" s="168" t="s">
        <v>155</v>
      </c>
      <c r="BK268" s="177">
        <f>SUM(BK269:BK357)</f>
        <v>0</v>
      </c>
    </row>
    <row r="269" s="2" customFormat="1" ht="37.8" customHeight="1">
      <c r="A269" s="38"/>
      <c r="B269" s="180"/>
      <c r="C269" s="181" t="s">
        <v>350</v>
      </c>
      <c r="D269" s="181" t="s">
        <v>157</v>
      </c>
      <c r="E269" s="182" t="s">
        <v>351</v>
      </c>
      <c r="F269" s="183" t="s">
        <v>352</v>
      </c>
      <c r="G269" s="184" t="s">
        <v>178</v>
      </c>
      <c r="H269" s="185">
        <v>13.654999999999999</v>
      </c>
      <c r="I269" s="186"/>
      <c r="J269" s="187">
        <f>ROUND(I269*H269,2)</f>
        <v>0</v>
      </c>
      <c r="K269" s="188"/>
      <c r="L269" s="39"/>
      <c r="M269" s="189" t="s">
        <v>1</v>
      </c>
      <c r="N269" s="190" t="s">
        <v>43</v>
      </c>
      <c r="O269" s="82"/>
      <c r="P269" s="191">
        <f>O269*H269</f>
        <v>0</v>
      </c>
      <c r="Q269" s="191">
        <v>0.84749300000000005</v>
      </c>
      <c r="R269" s="191">
        <f>Q269*H269</f>
        <v>11.572516915</v>
      </c>
      <c r="S269" s="191">
        <v>0</v>
      </c>
      <c r="T269" s="192">
        <f>S269*H269</f>
        <v>0</v>
      </c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R269" s="193" t="s">
        <v>256</v>
      </c>
      <c r="AT269" s="193" t="s">
        <v>157</v>
      </c>
      <c r="AU269" s="193" t="s">
        <v>85</v>
      </c>
      <c r="AY269" s="19" t="s">
        <v>155</v>
      </c>
      <c r="BE269" s="194">
        <f>IF(N269="základná",J269,0)</f>
        <v>0</v>
      </c>
      <c r="BF269" s="194">
        <f>IF(N269="znížená",J269,0)</f>
        <v>0</v>
      </c>
      <c r="BG269" s="194">
        <f>IF(N269="zákl. prenesená",J269,0)</f>
        <v>0</v>
      </c>
      <c r="BH269" s="194">
        <f>IF(N269="zníž. prenesená",J269,0)</f>
        <v>0</v>
      </c>
      <c r="BI269" s="194">
        <f>IF(N269="nulová",J269,0)</f>
        <v>0</v>
      </c>
      <c r="BJ269" s="19" t="s">
        <v>85</v>
      </c>
      <c r="BK269" s="194">
        <f>ROUND(I269*H269,2)</f>
        <v>0</v>
      </c>
      <c r="BL269" s="19" t="s">
        <v>256</v>
      </c>
      <c r="BM269" s="193" t="s">
        <v>353</v>
      </c>
    </row>
    <row r="270" s="13" customFormat="1">
      <c r="A270" s="13"/>
      <c r="B270" s="195"/>
      <c r="C270" s="13"/>
      <c r="D270" s="196" t="s">
        <v>165</v>
      </c>
      <c r="E270" s="197" t="s">
        <v>1</v>
      </c>
      <c r="F270" s="198" t="s">
        <v>354</v>
      </c>
      <c r="G270" s="13"/>
      <c r="H270" s="197" t="s">
        <v>1</v>
      </c>
      <c r="I270" s="199"/>
      <c r="J270" s="13"/>
      <c r="K270" s="13"/>
      <c r="L270" s="195"/>
      <c r="M270" s="200"/>
      <c r="N270" s="201"/>
      <c r="O270" s="201"/>
      <c r="P270" s="201"/>
      <c r="Q270" s="201"/>
      <c r="R270" s="201"/>
      <c r="S270" s="201"/>
      <c r="T270" s="202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197" t="s">
        <v>165</v>
      </c>
      <c r="AU270" s="197" t="s">
        <v>85</v>
      </c>
      <c r="AV270" s="13" t="s">
        <v>81</v>
      </c>
      <c r="AW270" s="13" t="s">
        <v>32</v>
      </c>
      <c r="AX270" s="13" t="s">
        <v>7</v>
      </c>
      <c r="AY270" s="197" t="s">
        <v>155</v>
      </c>
    </row>
    <row r="271" s="14" customFormat="1">
      <c r="A271" s="14"/>
      <c r="B271" s="203"/>
      <c r="C271" s="14"/>
      <c r="D271" s="196" t="s">
        <v>165</v>
      </c>
      <c r="E271" s="204" t="s">
        <v>1</v>
      </c>
      <c r="F271" s="205" t="s">
        <v>355</v>
      </c>
      <c r="G271" s="14"/>
      <c r="H271" s="206">
        <v>20.776</v>
      </c>
      <c r="I271" s="207"/>
      <c r="J271" s="14"/>
      <c r="K271" s="14"/>
      <c r="L271" s="203"/>
      <c r="M271" s="208"/>
      <c r="N271" s="209"/>
      <c r="O271" s="209"/>
      <c r="P271" s="209"/>
      <c r="Q271" s="209"/>
      <c r="R271" s="209"/>
      <c r="S271" s="209"/>
      <c r="T271" s="210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04" t="s">
        <v>165</v>
      </c>
      <c r="AU271" s="204" t="s">
        <v>85</v>
      </c>
      <c r="AV271" s="14" t="s">
        <v>85</v>
      </c>
      <c r="AW271" s="14" t="s">
        <v>32</v>
      </c>
      <c r="AX271" s="14" t="s">
        <v>7</v>
      </c>
      <c r="AY271" s="204" t="s">
        <v>155</v>
      </c>
    </row>
    <row r="272" s="14" customFormat="1">
      <c r="A272" s="14"/>
      <c r="B272" s="203"/>
      <c r="C272" s="14"/>
      <c r="D272" s="196" t="s">
        <v>165</v>
      </c>
      <c r="E272" s="204" t="s">
        <v>1</v>
      </c>
      <c r="F272" s="205" t="s">
        <v>356</v>
      </c>
      <c r="G272" s="14"/>
      <c r="H272" s="206">
        <v>4.0720000000000001</v>
      </c>
      <c r="I272" s="207"/>
      <c r="J272" s="14"/>
      <c r="K272" s="14"/>
      <c r="L272" s="203"/>
      <c r="M272" s="208"/>
      <c r="N272" s="209"/>
      <c r="O272" s="209"/>
      <c r="P272" s="209"/>
      <c r="Q272" s="209"/>
      <c r="R272" s="209"/>
      <c r="S272" s="209"/>
      <c r="T272" s="210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04" t="s">
        <v>165</v>
      </c>
      <c r="AU272" s="204" t="s">
        <v>85</v>
      </c>
      <c r="AV272" s="14" t="s">
        <v>85</v>
      </c>
      <c r="AW272" s="14" t="s">
        <v>32</v>
      </c>
      <c r="AX272" s="14" t="s">
        <v>7</v>
      </c>
      <c r="AY272" s="204" t="s">
        <v>155</v>
      </c>
    </row>
    <row r="273" s="14" customFormat="1">
      <c r="A273" s="14"/>
      <c r="B273" s="203"/>
      <c r="C273" s="14"/>
      <c r="D273" s="196" t="s">
        <v>165</v>
      </c>
      <c r="E273" s="204" t="s">
        <v>1</v>
      </c>
      <c r="F273" s="205" t="s">
        <v>357</v>
      </c>
      <c r="G273" s="14"/>
      <c r="H273" s="206">
        <v>-2.2789999999999999</v>
      </c>
      <c r="I273" s="207"/>
      <c r="J273" s="14"/>
      <c r="K273" s="14"/>
      <c r="L273" s="203"/>
      <c r="M273" s="208"/>
      <c r="N273" s="209"/>
      <c r="O273" s="209"/>
      <c r="P273" s="209"/>
      <c r="Q273" s="209"/>
      <c r="R273" s="209"/>
      <c r="S273" s="209"/>
      <c r="T273" s="210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04" t="s">
        <v>165</v>
      </c>
      <c r="AU273" s="204" t="s">
        <v>85</v>
      </c>
      <c r="AV273" s="14" t="s">
        <v>85</v>
      </c>
      <c r="AW273" s="14" t="s">
        <v>32</v>
      </c>
      <c r="AX273" s="14" t="s">
        <v>7</v>
      </c>
      <c r="AY273" s="204" t="s">
        <v>155</v>
      </c>
    </row>
    <row r="274" s="14" customFormat="1">
      <c r="A274" s="14"/>
      <c r="B274" s="203"/>
      <c r="C274" s="14"/>
      <c r="D274" s="196" t="s">
        <v>165</v>
      </c>
      <c r="E274" s="204" t="s">
        <v>1</v>
      </c>
      <c r="F274" s="205" t="s">
        <v>358</v>
      </c>
      <c r="G274" s="14"/>
      <c r="H274" s="206">
        <v>-1.1790000000000001</v>
      </c>
      <c r="I274" s="207"/>
      <c r="J274" s="14"/>
      <c r="K274" s="14"/>
      <c r="L274" s="203"/>
      <c r="M274" s="208"/>
      <c r="N274" s="209"/>
      <c r="O274" s="209"/>
      <c r="P274" s="209"/>
      <c r="Q274" s="209"/>
      <c r="R274" s="209"/>
      <c r="S274" s="209"/>
      <c r="T274" s="210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04" t="s">
        <v>165</v>
      </c>
      <c r="AU274" s="204" t="s">
        <v>85</v>
      </c>
      <c r="AV274" s="14" t="s">
        <v>85</v>
      </c>
      <c r="AW274" s="14" t="s">
        <v>32</v>
      </c>
      <c r="AX274" s="14" t="s">
        <v>7</v>
      </c>
      <c r="AY274" s="204" t="s">
        <v>155</v>
      </c>
    </row>
    <row r="275" s="14" customFormat="1">
      <c r="A275" s="14"/>
      <c r="B275" s="203"/>
      <c r="C275" s="14"/>
      <c r="D275" s="196" t="s">
        <v>165</v>
      </c>
      <c r="E275" s="204" t="s">
        <v>1</v>
      </c>
      <c r="F275" s="205" t="s">
        <v>359</v>
      </c>
      <c r="G275" s="14"/>
      <c r="H275" s="206">
        <v>-7.1459999999999999</v>
      </c>
      <c r="I275" s="207"/>
      <c r="J275" s="14"/>
      <c r="K275" s="14"/>
      <c r="L275" s="203"/>
      <c r="M275" s="208"/>
      <c r="N275" s="209"/>
      <c r="O275" s="209"/>
      <c r="P275" s="209"/>
      <c r="Q275" s="209"/>
      <c r="R275" s="209"/>
      <c r="S275" s="209"/>
      <c r="T275" s="210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04" t="s">
        <v>165</v>
      </c>
      <c r="AU275" s="204" t="s">
        <v>85</v>
      </c>
      <c r="AV275" s="14" t="s">
        <v>85</v>
      </c>
      <c r="AW275" s="14" t="s">
        <v>32</v>
      </c>
      <c r="AX275" s="14" t="s">
        <v>7</v>
      </c>
      <c r="AY275" s="204" t="s">
        <v>155</v>
      </c>
    </row>
    <row r="276" s="14" customFormat="1">
      <c r="A276" s="14"/>
      <c r="B276" s="203"/>
      <c r="C276" s="14"/>
      <c r="D276" s="196" t="s">
        <v>165</v>
      </c>
      <c r="E276" s="204" t="s">
        <v>1</v>
      </c>
      <c r="F276" s="205" t="s">
        <v>360</v>
      </c>
      <c r="G276" s="14"/>
      <c r="H276" s="206">
        <v>-0.58899999999999997</v>
      </c>
      <c r="I276" s="207"/>
      <c r="J276" s="14"/>
      <c r="K276" s="14"/>
      <c r="L276" s="203"/>
      <c r="M276" s="208"/>
      <c r="N276" s="209"/>
      <c r="O276" s="209"/>
      <c r="P276" s="209"/>
      <c r="Q276" s="209"/>
      <c r="R276" s="209"/>
      <c r="S276" s="209"/>
      <c r="T276" s="210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04" t="s">
        <v>165</v>
      </c>
      <c r="AU276" s="204" t="s">
        <v>85</v>
      </c>
      <c r="AV276" s="14" t="s">
        <v>85</v>
      </c>
      <c r="AW276" s="14" t="s">
        <v>32</v>
      </c>
      <c r="AX276" s="14" t="s">
        <v>7</v>
      </c>
      <c r="AY276" s="204" t="s">
        <v>155</v>
      </c>
    </row>
    <row r="277" s="15" customFormat="1">
      <c r="A277" s="15"/>
      <c r="B277" s="211"/>
      <c r="C277" s="15"/>
      <c r="D277" s="196" t="s">
        <v>165</v>
      </c>
      <c r="E277" s="212" t="s">
        <v>1</v>
      </c>
      <c r="F277" s="213" t="s">
        <v>184</v>
      </c>
      <c r="G277" s="15"/>
      <c r="H277" s="214">
        <v>13.654999999999999</v>
      </c>
      <c r="I277" s="215"/>
      <c r="J277" s="15"/>
      <c r="K277" s="15"/>
      <c r="L277" s="211"/>
      <c r="M277" s="216"/>
      <c r="N277" s="217"/>
      <c r="O277" s="217"/>
      <c r="P277" s="217"/>
      <c r="Q277" s="217"/>
      <c r="R277" s="217"/>
      <c r="S277" s="217"/>
      <c r="T277" s="218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T277" s="212" t="s">
        <v>165</v>
      </c>
      <c r="AU277" s="212" t="s">
        <v>85</v>
      </c>
      <c r="AV277" s="15" t="s">
        <v>91</v>
      </c>
      <c r="AW277" s="15" t="s">
        <v>32</v>
      </c>
      <c r="AX277" s="15" t="s">
        <v>81</v>
      </c>
      <c r="AY277" s="212" t="s">
        <v>155</v>
      </c>
    </row>
    <row r="278" s="2" customFormat="1" ht="37.8" customHeight="1">
      <c r="A278" s="38"/>
      <c r="B278" s="180"/>
      <c r="C278" s="181" t="s">
        <v>361</v>
      </c>
      <c r="D278" s="181" t="s">
        <v>157</v>
      </c>
      <c r="E278" s="182" t="s">
        <v>362</v>
      </c>
      <c r="F278" s="183" t="s">
        <v>363</v>
      </c>
      <c r="G278" s="184" t="s">
        <v>178</v>
      </c>
      <c r="H278" s="185">
        <v>5.1680000000000001</v>
      </c>
      <c r="I278" s="186"/>
      <c r="J278" s="187">
        <f>ROUND(I278*H278,2)</f>
        <v>0</v>
      </c>
      <c r="K278" s="188"/>
      <c r="L278" s="39"/>
      <c r="M278" s="189" t="s">
        <v>1</v>
      </c>
      <c r="N278" s="190" t="s">
        <v>43</v>
      </c>
      <c r="O278" s="82"/>
      <c r="P278" s="191">
        <f>O278*H278</f>
        <v>0</v>
      </c>
      <c r="Q278" s="191">
        <v>0.7891804</v>
      </c>
      <c r="R278" s="191">
        <f>Q278*H278</f>
        <v>4.0784843072000001</v>
      </c>
      <c r="S278" s="191">
        <v>0</v>
      </c>
      <c r="T278" s="192">
        <f>S278*H278</f>
        <v>0</v>
      </c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R278" s="193" t="s">
        <v>91</v>
      </c>
      <c r="AT278" s="193" t="s">
        <v>157</v>
      </c>
      <c r="AU278" s="193" t="s">
        <v>85</v>
      </c>
      <c r="AY278" s="19" t="s">
        <v>155</v>
      </c>
      <c r="BE278" s="194">
        <f>IF(N278="základná",J278,0)</f>
        <v>0</v>
      </c>
      <c r="BF278" s="194">
        <f>IF(N278="znížená",J278,0)</f>
        <v>0</v>
      </c>
      <c r="BG278" s="194">
        <f>IF(N278="zákl. prenesená",J278,0)</f>
        <v>0</v>
      </c>
      <c r="BH278" s="194">
        <f>IF(N278="zníž. prenesená",J278,0)</f>
        <v>0</v>
      </c>
      <c r="BI278" s="194">
        <f>IF(N278="nulová",J278,0)</f>
        <v>0</v>
      </c>
      <c r="BJ278" s="19" t="s">
        <v>85</v>
      </c>
      <c r="BK278" s="194">
        <f>ROUND(I278*H278,2)</f>
        <v>0</v>
      </c>
      <c r="BL278" s="19" t="s">
        <v>91</v>
      </c>
      <c r="BM278" s="193" t="s">
        <v>364</v>
      </c>
    </row>
    <row r="279" s="13" customFormat="1">
      <c r="A279" s="13"/>
      <c r="B279" s="195"/>
      <c r="C279" s="13"/>
      <c r="D279" s="196" t="s">
        <v>165</v>
      </c>
      <c r="E279" s="197" t="s">
        <v>1</v>
      </c>
      <c r="F279" s="198" t="s">
        <v>365</v>
      </c>
      <c r="G279" s="13"/>
      <c r="H279" s="197" t="s">
        <v>1</v>
      </c>
      <c r="I279" s="199"/>
      <c r="J279" s="13"/>
      <c r="K279" s="13"/>
      <c r="L279" s="195"/>
      <c r="M279" s="200"/>
      <c r="N279" s="201"/>
      <c r="O279" s="201"/>
      <c r="P279" s="201"/>
      <c r="Q279" s="201"/>
      <c r="R279" s="201"/>
      <c r="S279" s="201"/>
      <c r="T279" s="202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197" t="s">
        <v>165</v>
      </c>
      <c r="AU279" s="197" t="s">
        <v>85</v>
      </c>
      <c r="AV279" s="13" t="s">
        <v>81</v>
      </c>
      <c r="AW279" s="13" t="s">
        <v>32</v>
      </c>
      <c r="AX279" s="13" t="s">
        <v>7</v>
      </c>
      <c r="AY279" s="197" t="s">
        <v>155</v>
      </c>
    </row>
    <row r="280" s="14" customFormat="1">
      <c r="A280" s="14"/>
      <c r="B280" s="203"/>
      <c r="C280" s="14"/>
      <c r="D280" s="196" t="s">
        <v>165</v>
      </c>
      <c r="E280" s="204" t="s">
        <v>1</v>
      </c>
      <c r="F280" s="205" t="s">
        <v>366</v>
      </c>
      <c r="G280" s="14"/>
      <c r="H280" s="206">
        <v>5.1680000000000001</v>
      </c>
      <c r="I280" s="207"/>
      <c r="J280" s="14"/>
      <c r="K280" s="14"/>
      <c r="L280" s="203"/>
      <c r="M280" s="208"/>
      <c r="N280" s="209"/>
      <c r="O280" s="209"/>
      <c r="P280" s="209"/>
      <c r="Q280" s="209"/>
      <c r="R280" s="209"/>
      <c r="S280" s="209"/>
      <c r="T280" s="210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04" t="s">
        <v>165</v>
      </c>
      <c r="AU280" s="204" t="s">
        <v>85</v>
      </c>
      <c r="AV280" s="14" t="s">
        <v>85</v>
      </c>
      <c r="AW280" s="14" t="s">
        <v>32</v>
      </c>
      <c r="AX280" s="14" t="s">
        <v>81</v>
      </c>
      <c r="AY280" s="204" t="s">
        <v>155</v>
      </c>
    </row>
    <row r="281" s="2" customFormat="1" ht="24.15" customHeight="1">
      <c r="A281" s="38"/>
      <c r="B281" s="180"/>
      <c r="C281" s="181" t="s">
        <v>367</v>
      </c>
      <c r="D281" s="181" t="s">
        <v>157</v>
      </c>
      <c r="E281" s="182" t="s">
        <v>368</v>
      </c>
      <c r="F281" s="183" t="s">
        <v>369</v>
      </c>
      <c r="G281" s="184" t="s">
        <v>178</v>
      </c>
      <c r="H281" s="185">
        <v>0.97399999999999998</v>
      </c>
      <c r="I281" s="186"/>
      <c r="J281" s="187">
        <f>ROUND(I281*H281,2)</f>
        <v>0</v>
      </c>
      <c r="K281" s="188"/>
      <c r="L281" s="39"/>
      <c r="M281" s="189" t="s">
        <v>1</v>
      </c>
      <c r="N281" s="190" t="s">
        <v>43</v>
      </c>
      <c r="O281" s="82"/>
      <c r="P281" s="191">
        <f>O281*H281</f>
        <v>0</v>
      </c>
      <c r="Q281" s="191">
        <v>2.416023204</v>
      </c>
      <c r="R281" s="191">
        <f>Q281*H281</f>
        <v>2.3532066006960002</v>
      </c>
      <c r="S281" s="191">
        <v>0</v>
      </c>
      <c r="T281" s="192">
        <f>S281*H281</f>
        <v>0</v>
      </c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R281" s="193" t="s">
        <v>91</v>
      </c>
      <c r="AT281" s="193" t="s">
        <v>157</v>
      </c>
      <c r="AU281" s="193" t="s">
        <v>85</v>
      </c>
      <c r="AY281" s="19" t="s">
        <v>155</v>
      </c>
      <c r="BE281" s="194">
        <f>IF(N281="základná",J281,0)</f>
        <v>0</v>
      </c>
      <c r="BF281" s="194">
        <f>IF(N281="znížená",J281,0)</f>
        <v>0</v>
      </c>
      <c r="BG281" s="194">
        <f>IF(N281="zákl. prenesená",J281,0)</f>
        <v>0</v>
      </c>
      <c r="BH281" s="194">
        <f>IF(N281="zníž. prenesená",J281,0)</f>
        <v>0</v>
      </c>
      <c r="BI281" s="194">
        <f>IF(N281="nulová",J281,0)</f>
        <v>0</v>
      </c>
      <c r="BJ281" s="19" t="s">
        <v>85</v>
      </c>
      <c r="BK281" s="194">
        <f>ROUND(I281*H281,2)</f>
        <v>0</v>
      </c>
      <c r="BL281" s="19" t="s">
        <v>91</v>
      </c>
      <c r="BM281" s="193" t="s">
        <v>370</v>
      </c>
    </row>
    <row r="282" s="13" customFormat="1">
      <c r="A282" s="13"/>
      <c r="B282" s="195"/>
      <c r="C282" s="13"/>
      <c r="D282" s="196" t="s">
        <v>165</v>
      </c>
      <c r="E282" s="197" t="s">
        <v>1</v>
      </c>
      <c r="F282" s="198" t="s">
        <v>371</v>
      </c>
      <c r="G282" s="13"/>
      <c r="H282" s="197" t="s">
        <v>1</v>
      </c>
      <c r="I282" s="199"/>
      <c r="J282" s="13"/>
      <c r="K282" s="13"/>
      <c r="L282" s="195"/>
      <c r="M282" s="200"/>
      <c r="N282" s="201"/>
      <c r="O282" s="201"/>
      <c r="P282" s="201"/>
      <c r="Q282" s="201"/>
      <c r="R282" s="201"/>
      <c r="S282" s="201"/>
      <c r="T282" s="202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197" t="s">
        <v>165</v>
      </c>
      <c r="AU282" s="197" t="s">
        <v>85</v>
      </c>
      <c r="AV282" s="13" t="s">
        <v>81</v>
      </c>
      <c r="AW282" s="13" t="s">
        <v>32</v>
      </c>
      <c r="AX282" s="13" t="s">
        <v>7</v>
      </c>
      <c r="AY282" s="197" t="s">
        <v>155</v>
      </c>
    </row>
    <row r="283" s="14" customFormat="1">
      <c r="A283" s="14"/>
      <c r="B283" s="203"/>
      <c r="C283" s="14"/>
      <c r="D283" s="196" t="s">
        <v>165</v>
      </c>
      <c r="E283" s="204" t="s">
        <v>1</v>
      </c>
      <c r="F283" s="205" t="s">
        <v>372</v>
      </c>
      <c r="G283" s="14"/>
      <c r="H283" s="206">
        <v>0.97399999999999998</v>
      </c>
      <c r="I283" s="207"/>
      <c r="J283" s="14"/>
      <c r="K283" s="14"/>
      <c r="L283" s="203"/>
      <c r="M283" s="208"/>
      <c r="N283" s="209"/>
      <c r="O283" s="209"/>
      <c r="P283" s="209"/>
      <c r="Q283" s="209"/>
      <c r="R283" s="209"/>
      <c r="S283" s="209"/>
      <c r="T283" s="210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04" t="s">
        <v>165</v>
      </c>
      <c r="AU283" s="204" t="s">
        <v>85</v>
      </c>
      <c r="AV283" s="14" t="s">
        <v>85</v>
      </c>
      <c r="AW283" s="14" t="s">
        <v>32</v>
      </c>
      <c r="AX283" s="14" t="s">
        <v>7</v>
      </c>
      <c r="AY283" s="204" t="s">
        <v>155</v>
      </c>
    </row>
    <row r="284" s="15" customFormat="1">
      <c r="A284" s="15"/>
      <c r="B284" s="211"/>
      <c r="C284" s="15"/>
      <c r="D284" s="196" t="s">
        <v>165</v>
      </c>
      <c r="E284" s="212" t="s">
        <v>1</v>
      </c>
      <c r="F284" s="213" t="s">
        <v>184</v>
      </c>
      <c r="G284" s="15"/>
      <c r="H284" s="214">
        <v>0.97399999999999998</v>
      </c>
      <c r="I284" s="215"/>
      <c r="J284" s="15"/>
      <c r="K284" s="15"/>
      <c r="L284" s="211"/>
      <c r="M284" s="216"/>
      <c r="N284" s="217"/>
      <c r="O284" s="217"/>
      <c r="P284" s="217"/>
      <c r="Q284" s="217"/>
      <c r="R284" s="217"/>
      <c r="S284" s="217"/>
      <c r="T284" s="218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T284" s="212" t="s">
        <v>165</v>
      </c>
      <c r="AU284" s="212" t="s">
        <v>85</v>
      </c>
      <c r="AV284" s="15" t="s">
        <v>91</v>
      </c>
      <c r="AW284" s="15" t="s">
        <v>32</v>
      </c>
      <c r="AX284" s="15" t="s">
        <v>81</v>
      </c>
      <c r="AY284" s="212" t="s">
        <v>155</v>
      </c>
    </row>
    <row r="285" s="2" customFormat="1" ht="24.15" customHeight="1">
      <c r="A285" s="38"/>
      <c r="B285" s="180"/>
      <c r="C285" s="181" t="s">
        <v>373</v>
      </c>
      <c r="D285" s="181" t="s">
        <v>157</v>
      </c>
      <c r="E285" s="182" t="s">
        <v>374</v>
      </c>
      <c r="F285" s="183" t="s">
        <v>375</v>
      </c>
      <c r="G285" s="184" t="s">
        <v>160</v>
      </c>
      <c r="H285" s="185">
        <v>5.9329999999999998</v>
      </c>
      <c r="I285" s="186"/>
      <c r="J285" s="187">
        <f>ROUND(I285*H285,2)</f>
        <v>0</v>
      </c>
      <c r="K285" s="188"/>
      <c r="L285" s="39"/>
      <c r="M285" s="189" t="s">
        <v>1</v>
      </c>
      <c r="N285" s="190" t="s">
        <v>43</v>
      </c>
      <c r="O285" s="82"/>
      <c r="P285" s="191">
        <f>O285*H285</f>
        <v>0</v>
      </c>
      <c r="Q285" s="191">
        <v>0.11073421999999999</v>
      </c>
      <c r="R285" s="191">
        <f>Q285*H285</f>
        <v>0.65698612725999994</v>
      </c>
      <c r="S285" s="191">
        <v>0</v>
      </c>
      <c r="T285" s="192">
        <f>S285*H285</f>
        <v>0</v>
      </c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R285" s="193" t="s">
        <v>91</v>
      </c>
      <c r="AT285" s="193" t="s">
        <v>157</v>
      </c>
      <c r="AU285" s="193" t="s">
        <v>85</v>
      </c>
      <c r="AY285" s="19" t="s">
        <v>155</v>
      </c>
      <c r="BE285" s="194">
        <f>IF(N285="základná",J285,0)</f>
        <v>0</v>
      </c>
      <c r="BF285" s="194">
        <f>IF(N285="znížená",J285,0)</f>
        <v>0</v>
      </c>
      <c r="BG285" s="194">
        <f>IF(N285="zákl. prenesená",J285,0)</f>
        <v>0</v>
      </c>
      <c r="BH285" s="194">
        <f>IF(N285="zníž. prenesená",J285,0)</f>
        <v>0</v>
      </c>
      <c r="BI285" s="194">
        <f>IF(N285="nulová",J285,0)</f>
        <v>0</v>
      </c>
      <c r="BJ285" s="19" t="s">
        <v>85</v>
      </c>
      <c r="BK285" s="194">
        <f>ROUND(I285*H285,2)</f>
        <v>0</v>
      </c>
      <c r="BL285" s="19" t="s">
        <v>91</v>
      </c>
      <c r="BM285" s="193" t="s">
        <v>376</v>
      </c>
    </row>
    <row r="286" s="13" customFormat="1">
      <c r="A286" s="13"/>
      <c r="B286" s="195"/>
      <c r="C286" s="13"/>
      <c r="D286" s="196" t="s">
        <v>165</v>
      </c>
      <c r="E286" s="197" t="s">
        <v>1</v>
      </c>
      <c r="F286" s="198" t="s">
        <v>377</v>
      </c>
      <c r="G286" s="13"/>
      <c r="H286" s="197" t="s">
        <v>1</v>
      </c>
      <c r="I286" s="199"/>
      <c r="J286" s="13"/>
      <c r="K286" s="13"/>
      <c r="L286" s="195"/>
      <c r="M286" s="200"/>
      <c r="N286" s="201"/>
      <c r="O286" s="201"/>
      <c r="P286" s="201"/>
      <c r="Q286" s="201"/>
      <c r="R286" s="201"/>
      <c r="S286" s="201"/>
      <c r="T286" s="202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197" t="s">
        <v>165</v>
      </c>
      <c r="AU286" s="197" t="s">
        <v>85</v>
      </c>
      <c r="AV286" s="13" t="s">
        <v>81</v>
      </c>
      <c r="AW286" s="13" t="s">
        <v>32</v>
      </c>
      <c r="AX286" s="13" t="s">
        <v>7</v>
      </c>
      <c r="AY286" s="197" t="s">
        <v>155</v>
      </c>
    </row>
    <row r="287" s="14" customFormat="1">
      <c r="A287" s="14"/>
      <c r="B287" s="203"/>
      <c r="C287" s="14"/>
      <c r="D287" s="196" t="s">
        <v>165</v>
      </c>
      <c r="E287" s="204" t="s">
        <v>1</v>
      </c>
      <c r="F287" s="205" t="s">
        <v>378</v>
      </c>
      <c r="G287" s="14"/>
      <c r="H287" s="206">
        <v>5.9329999999999998</v>
      </c>
      <c r="I287" s="207"/>
      <c r="J287" s="14"/>
      <c r="K287" s="14"/>
      <c r="L287" s="203"/>
      <c r="M287" s="208"/>
      <c r="N287" s="209"/>
      <c r="O287" s="209"/>
      <c r="P287" s="209"/>
      <c r="Q287" s="209"/>
      <c r="R287" s="209"/>
      <c r="S287" s="209"/>
      <c r="T287" s="210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04" t="s">
        <v>165</v>
      </c>
      <c r="AU287" s="204" t="s">
        <v>85</v>
      </c>
      <c r="AV287" s="14" t="s">
        <v>85</v>
      </c>
      <c r="AW287" s="14" t="s">
        <v>32</v>
      </c>
      <c r="AX287" s="14" t="s">
        <v>7</v>
      </c>
      <c r="AY287" s="204" t="s">
        <v>155</v>
      </c>
    </row>
    <row r="288" s="15" customFormat="1">
      <c r="A288" s="15"/>
      <c r="B288" s="211"/>
      <c r="C288" s="15"/>
      <c r="D288" s="196" t="s">
        <v>165</v>
      </c>
      <c r="E288" s="212" t="s">
        <v>1</v>
      </c>
      <c r="F288" s="213" t="s">
        <v>184</v>
      </c>
      <c r="G288" s="15"/>
      <c r="H288" s="214">
        <v>5.9329999999999998</v>
      </c>
      <c r="I288" s="215"/>
      <c r="J288" s="15"/>
      <c r="K288" s="15"/>
      <c r="L288" s="211"/>
      <c r="M288" s="216"/>
      <c r="N288" s="217"/>
      <c r="O288" s="217"/>
      <c r="P288" s="217"/>
      <c r="Q288" s="217"/>
      <c r="R288" s="217"/>
      <c r="S288" s="217"/>
      <c r="T288" s="218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T288" s="212" t="s">
        <v>165</v>
      </c>
      <c r="AU288" s="212" t="s">
        <v>85</v>
      </c>
      <c r="AV288" s="15" t="s">
        <v>91</v>
      </c>
      <c r="AW288" s="15" t="s">
        <v>32</v>
      </c>
      <c r="AX288" s="15" t="s">
        <v>81</v>
      </c>
      <c r="AY288" s="212" t="s">
        <v>155</v>
      </c>
    </row>
    <row r="289" s="2" customFormat="1" ht="24.15" customHeight="1">
      <c r="A289" s="38"/>
      <c r="B289" s="180"/>
      <c r="C289" s="181" t="s">
        <v>379</v>
      </c>
      <c r="D289" s="181" t="s">
        <v>157</v>
      </c>
      <c r="E289" s="182" t="s">
        <v>380</v>
      </c>
      <c r="F289" s="183" t="s">
        <v>381</v>
      </c>
      <c r="G289" s="184" t="s">
        <v>160</v>
      </c>
      <c r="H289" s="185">
        <v>5.9329999999999998</v>
      </c>
      <c r="I289" s="186"/>
      <c r="J289" s="187">
        <f>ROUND(I289*H289,2)</f>
        <v>0</v>
      </c>
      <c r="K289" s="188"/>
      <c r="L289" s="39"/>
      <c r="M289" s="189" t="s">
        <v>1</v>
      </c>
      <c r="N289" s="190" t="s">
        <v>43</v>
      </c>
      <c r="O289" s="82"/>
      <c r="P289" s="191">
        <f>O289*H289</f>
        <v>0</v>
      </c>
      <c r="Q289" s="191">
        <v>0</v>
      </c>
      <c r="R289" s="191">
        <f>Q289*H289</f>
        <v>0</v>
      </c>
      <c r="S289" s="191">
        <v>0</v>
      </c>
      <c r="T289" s="192">
        <f>S289*H289</f>
        <v>0</v>
      </c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R289" s="193" t="s">
        <v>91</v>
      </c>
      <c r="AT289" s="193" t="s">
        <v>157</v>
      </c>
      <c r="AU289" s="193" t="s">
        <v>85</v>
      </c>
      <c r="AY289" s="19" t="s">
        <v>155</v>
      </c>
      <c r="BE289" s="194">
        <f>IF(N289="základná",J289,0)</f>
        <v>0</v>
      </c>
      <c r="BF289" s="194">
        <f>IF(N289="znížená",J289,0)</f>
        <v>0</v>
      </c>
      <c r="BG289" s="194">
        <f>IF(N289="zákl. prenesená",J289,0)</f>
        <v>0</v>
      </c>
      <c r="BH289" s="194">
        <f>IF(N289="zníž. prenesená",J289,0)</f>
        <v>0</v>
      </c>
      <c r="BI289" s="194">
        <f>IF(N289="nulová",J289,0)</f>
        <v>0</v>
      </c>
      <c r="BJ289" s="19" t="s">
        <v>85</v>
      </c>
      <c r="BK289" s="194">
        <f>ROUND(I289*H289,2)</f>
        <v>0</v>
      </c>
      <c r="BL289" s="19" t="s">
        <v>91</v>
      </c>
      <c r="BM289" s="193" t="s">
        <v>382</v>
      </c>
    </row>
    <row r="290" s="2" customFormat="1" ht="16.5" customHeight="1">
      <c r="A290" s="38"/>
      <c r="B290" s="180"/>
      <c r="C290" s="181" t="s">
        <v>383</v>
      </c>
      <c r="D290" s="181" t="s">
        <v>157</v>
      </c>
      <c r="E290" s="182" t="s">
        <v>384</v>
      </c>
      <c r="F290" s="183" t="s">
        <v>385</v>
      </c>
      <c r="G290" s="184" t="s">
        <v>253</v>
      </c>
      <c r="H290" s="185">
        <v>0.19</v>
      </c>
      <c r="I290" s="186"/>
      <c r="J290" s="187">
        <f>ROUND(I290*H290,2)</f>
        <v>0</v>
      </c>
      <c r="K290" s="188"/>
      <c r="L290" s="39"/>
      <c r="M290" s="189" t="s">
        <v>1</v>
      </c>
      <c r="N290" s="190" t="s">
        <v>43</v>
      </c>
      <c r="O290" s="82"/>
      <c r="P290" s="191">
        <f>O290*H290</f>
        <v>0</v>
      </c>
      <c r="Q290" s="191">
        <v>1.015203949</v>
      </c>
      <c r="R290" s="191">
        <f>Q290*H290</f>
        <v>0.19288875031</v>
      </c>
      <c r="S290" s="191">
        <v>0</v>
      </c>
      <c r="T290" s="192">
        <f>S290*H290</f>
        <v>0</v>
      </c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R290" s="193" t="s">
        <v>91</v>
      </c>
      <c r="AT290" s="193" t="s">
        <v>157</v>
      </c>
      <c r="AU290" s="193" t="s">
        <v>85</v>
      </c>
      <c r="AY290" s="19" t="s">
        <v>155</v>
      </c>
      <c r="BE290" s="194">
        <f>IF(N290="základná",J290,0)</f>
        <v>0</v>
      </c>
      <c r="BF290" s="194">
        <f>IF(N290="znížená",J290,0)</f>
        <v>0</v>
      </c>
      <c r="BG290" s="194">
        <f>IF(N290="zákl. prenesená",J290,0)</f>
        <v>0</v>
      </c>
      <c r="BH290" s="194">
        <f>IF(N290="zníž. prenesená",J290,0)</f>
        <v>0</v>
      </c>
      <c r="BI290" s="194">
        <f>IF(N290="nulová",J290,0)</f>
        <v>0</v>
      </c>
      <c r="BJ290" s="19" t="s">
        <v>85</v>
      </c>
      <c r="BK290" s="194">
        <f>ROUND(I290*H290,2)</f>
        <v>0</v>
      </c>
      <c r="BL290" s="19" t="s">
        <v>91</v>
      </c>
      <c r="BM290" s="193" t="s">
        <v>386</v>
      </c>
    </row>
    <row r="291" s="13" customFormat="1">
      <c r="A291" s="13"/>
      <c r="B291" s="195"/>
      <c r="C291" s="13"/>
      <c r="D291" s="196" t="s">
        <v>165</v>
      </c>
      <c r="E291" s="197" t="s">
        <v>1</v>
      </c>
      <c r="F291" s="198" t="s">
        <v>320</v>
      </c>
      <c r="G291" s="13"/>
      <c r="H291" s="197" t="s">
        <v>1</v>
      </c>
      <c r="I291" s="199"/>
      <c r="J291" s="13"/>
      <c r="K291" s="13"/>
      <c r="L291" s="195"/>
      <c r="M291" s="200"/>
      <c r="N291" s="201"/>
      <c r="O291" s="201"/>
      <c r="P291" s="201"/>
      <c r="Q291" s="201"/>
      <c r="R291" s="201"/>
      <c r="S291" s="201"/>
      <c r="T291" s="202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197" t="s">
        <v>165</v>
      </c>
      <c r="AU291" s="197" t="s">
        <v>85</v>
      </c>
      <c r="AV291" s="13" t="s">
        <v>81</v>
      </c>
      <c r="AW291" s="13" t="s">
        <v>32</v>
      </c>
      <c r="AX291" s="13" t="s">
        <v>7</v>
      </c>
      <c r="AY291" s="197" t="s">
        <v>155</v>
      </c>
    </row>
    <row r="292" s="14" customFormat="1">
      <c r="A292" s="14"/>
      <c r="B292" s="203"/>
      <c r="C292" s="14"/>
      <c r="D292" s="196" t="s">
        <v>165</v>
      </c>
      <c r="E292" s="204" t="s">
        <v>1</v>
      </c>
      <c r="F292" s="205" t="s">
        <v>321</v>
      </c>
      <c r="G292" s="14"/>
      <c r="H292" s="206">
        <v>0.19</v>
      </c>
      <c r="I292" s="207"/>
      <c r="J292" s="14"/>
      <c r="K292" s="14"/>
      <c r="L292" s="203"/>
      <c r="M292" s="208"/>
      <c r="N292" s="209"/>
      <c r="O292" s="209"/>
      <c r="P292" s="209"/>
      <c r="Q292" s="209"/>
      <c r="R292" s="209"/>
      <c r="S292" s="209"/>
      <c r="T292" s="210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04" t="s">
        <v>165</v>
      </c>
      <c r="AU292" s="204" t="s">
        <v>85</v>
      </c>
      <c r="AV292" s="14" t="s">
        <v>85</v>
      </c>
      <c r="AW292" s="14" t="s">
        <v>32</v>
      </c>
      <c r="AX292" s="14" t="s">
        <v>7</v>
      </c>
      <c r="AY292" s="204" t="s">
        <v>155</v>
      </c>
    </row>
    <row r="293" s="15" customFormat="1">
      <c r="A293" s="15"/>
      <c r="B293" s="211"/>
      <c r="C293" s="15"/>
      <c r="D293" s="196" t="s">
        <v>165</v>
      </c>
      <c r="E293" s="212" t="s">
        <v>1</v>
      </c>
      <c r="F293" s="213" t="s">
        <v>184</v>
      </c>
      <c r="G293" s="15"/>
      <c r="H293" s="214">
        <v>0.19</v>
      </c>
      <c r="I293" s="215"/>
      <c r="J293" s="15"/>
      <c r="K293" s="15"/>
      <c r="L293" s="211"/>
      <c r="M293" s="216"/>
      <c r="N293" s="217"/>
      <c r="O293" s="217"/>
      <c r="P293" s="217"/>
      <c r="Q293" s="217"/>
      <c r="R293" s="217"/>
      <c r="S293" s="217"/>
      <c r="T293" s="218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T293" s="212" t="s">
        <v>165</v>
      </c>
      <c r="AU293" s="212" t="s">
        <v>85</v>
      </c>
      <c r="AV293" s="15" t="s">
        <v>91</v>
      </c>
      <c r="AW293" s="15" t="s">
        <v>32</v>
      </c>
      <c r="AX293" s="15" t="s">
        <v>81</v>
      </c>
      <c r="AY293" s="212" t="s">
        <v>155</v>
      </c>
    </row>
    <row r="294" s="2" customFormat="1" ht="24.15" customHeight="1">
      <c r="A294" s="38"/>
      <c r="B294" s="180"/>
      <c r="C294" s="181" t="s">
        <v>387</v>
      </c>
      <c r="D294" s="181" t="s">
        <v>157</v>
      </c>
      <c r="E294" s="182" t="s">
        <v>388</v>
      </c>
      <c r="F294" s="183" t="s">
        <v>389</v>
      </c>
      <c r="G294" s="184" t="s">
        <v>390</v>
      </c>
      <c r="H294" s="185">
        <v>2</v>
      </c>
      <c r="I294" s="186"/>
      <c r="J294" s="187">
        <f>ROUND(I294*H294,2)</f>
        <v>0</v>
      </c>
      <c r="K294" s="188"/>
      <c r="L294" s="39"/>
      <c r="M294" s="189" t="s">
        <v>1</v>
      </c>
      <c r="N294" s="190" t="s">
        <v>43</v>
      </c>
      <c r="O294" s="82"/>
      <c r="P294" s="191">
        <f>O294*H294</f>
        <v>0</v>
      </c>
      <c r="Q294" s="191">
        <v>0.026009999999999998</v>
      </c>
      <c r="R294" s="191">
        <f>Q294*H294</f>
        <v>0.052019999999999997</v>
      </c>
      <c r="S294" s="191">
        <v>0</v>
      </c>
      <c r="T294" s="192">
        <f>S294*H294</f>
        <v>0</v>
      </c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R294" s="193" t="s">
        <v>91</v>
      </c>
      <c r="AT294" s="193" t="s">
        <v>157</v>
      </c>
      <c r="AU294" s="193" t="s">
        <v>85</v>
      </c>
      <c r="AY294" s="19" t="s">
        <v>155</v>
      </c>
      <c r="BE294" s="194">
        <f>IF(N294="základná",J294,0)</f>
        <v>0</v>
      </c>
      <c r="BF294" s="194">
        <f>IF(N294="znížená",J294,0)</f>
        <v>0</v>
      </c>
      <c r="BG294" s="194">
        <f>IF(N294="zákl. prenesená",J294,0)</f>
        <v>0</v>
      </c>
      <c r="BH294" s="194">
        <f>IF(N294="zníž. prenesená",J294,0)</f>
        <v>0</v>
      </c>
      <c r="BI294" s="194">
        <f>IF(N294="nulová",J294,0)</f>
        <v>0</v>
      </c>
      <c r="BJ294" s="19" t="s">
        <v>85</v>
      </c>
      <c r="BK294" s="194">
        <f>ROUND(I294*H294,2)</f>
        <v>0</v>
      </c>
      <c r="BL294" s="19" t="s">
        <v>91</v>
      </c>
      <c r="BM294" s="193" t="s">
        <v>391</v>
      </c>
    </row>
    <row r="295" s="13" customFormat="1">
      <c r="A295" s="13"/>
      <c r="B295" s="195"/>
      <c r="C295" s="13"/>
      <c r="D295" s="196" t="s">
        <v>165</v>
      </c>
      <c r="E295" s="197" t="s">
        <v>1</v>
      </c>
      <c r="F295" s="198" t="s">
        <v>392</v>
      </c>
      <c r="G295" s="13"/>
      <c r="H295" s="197" t="s">
        <v>1</v>
      </c>
      <c r="I295" s="199"/>
      <c r="J295" s="13"/>
      <c r="K295" s="13"/>
      <c r="L295" s="195"/>
      <c r="M295" s="200"/>
      <c r="N295" s="201"/>
      <c r="O295" s="201"/>
      <c r="P295" s="201"/>
      <c r="Q295" s="201"/>
      <c r="R295" s="201"/>
      <c r="S295" s="201"/>
      <c r="T295" s="202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197" t="s">
        <v>165</v>
      </c>
      <c r="AU295" s="197" t="s">
        <v>85</v>
      </c>
      <c r="AV295" s="13" t="s">
        <v>81</v>
      </c>
      <c r="AW295" s="13" t="s">
        <v>32</v>
      </c>
      <c r="AX295" s="13" t="s">
        <v>7</v>
      </c>
      <c r="AY295" s="197" t="s">
        <v>155</v>
      </c>
    </row>
    <row r="296" s="14" customFormat="1">
      <c r="A296" s="14"/>
      <c r="B296" s="203"/>
      <c r="C296" s="14"/>
      <c r="D296" s="196" t="s">
        <v>165</v>
      </c>
      <c r="E296" s="204" t="s">
        <v>1</v>
      </c>
      <c r="F296" s="205" t="s">
        <v>85</v>
      </c>
      <c r="G296" s="14"/>
      <c r="H296" s="206">
        <v>2</v>
      </c>
      <c r="I296" s="207"/>
      <c r="J296" s="14"/>
      <c r="K296" s="14"/>
      <c r="L296" s="203"/>
      <c r="M296" s="208"/>
      <c r="N296" s="209"/>
      <c r="O296" s="209"/>
      <c r="P296" s="209"/>
      <c r="Q296" s="209"/>
      <c r="R296" s="209"/>
      <c r="S296" s="209"/>
      <c r="T296" s="210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04" t="s">
        <v>165</v>
      </c>
      <c r="AU296" s="204" t="s">
        <v>85</v>
      </c>
      <c r="AV296" s="14" t="s">
        <v>85</v>
      </c>
      <c r="AW296" s="14" t="s">
        <v>32</v>
      </c>
      <c r="AX296" s="14" t="s">
        <v>81</v>
      </c>
      <c r="AY296" s="204" t="s">
        <v>155</v>
      </c>
    </row>
    <row r="297" s="2" customFormat="1" ht="21.75" customHeight="1">
      <c r="A297" s="38"/>
      <c r="B297" s="180"/>
      <c r="C297" s="221" t="s">
        <v>393</v>
      </c>
      <c r="D297" s="221" t="s">
        <v>271</v>
      </c>
      <c r="E297" s="223" t="s">
        <v>394</v>
      </c>
      <c r="F297" s="224" t="s">
        <v>395</v>
      </c>
      <c r="G297" s="225" t="s">
        <v>390</v>
      </c>
      <c r="H297" s="226">
        <v>1</v>
      </c>
      <c r="I297" s="227"/>
      <c r="J297" s="228">
        <f>ROUND(I297*H297,2)</f>
        <v>0</v>
      </c>
      <c r="K297" s="229"/>
      <c r="L297" s="230"/>
      <c r="M297" s="231" t="s">
        <v>1</v>
      </c>
      <c r="N297" s="232" t="s">
        <v>43</v>
      </c>
      <c r="O297" s="82"/>
      <c r="P297" s="191">
        <f>O297*H297</f>
        <v>0</v>
      </c>
      <c r="Q297" s="191">
        <v>0.050999999999999997</v>
      </c>
      <c r="R297" s="191">
        <f>Q297*H297</f>
        <v>0.050999999999999997</v>
      </c>
      <c r="S297" s="191">
        <v>0</v>
      </c>
      <c r="T297" s="192">
        <f>S297*H297</f>
        <v>0</v>
      </c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R297" s="193" t="s">
        <v>211</v>
      </c>
      <c r="AT297" s="193" t="s">
        <v>271</v>
      </c>
      <c r="AU297" s="193" t="s">
        <v>85</v>
      </c>
      <c r="AY297" s="19" t="s">
        <v>155</v>
      </c>
      <c r="BE297" s="194">
        <f>IF(N297="základná",J297,0)</f>
        <v>0</v>
      </c>
      <c r="BF297" s="194">
        <f>IF(N297="znížená",J297,0)</f>
        <v>0</v>
      </c>
      <c r="BG297" s="194">
        <f>IF(N297="zákl. prenesená",J297,0)</f>
        <v>0</v>
      </c>
      <c r="BH297" s="194">
        <f>IF(N297="zníž. prenesená",J297,0)</f>
        <v>0</v>
      </c>
      <c r="BI297" s="194">
        <f>IF(N297="nulová",J297,0)</f>
        <v>0</v>
      </c>
      <c r="BJ297" s="19" t="s">
        <v>85</v>
      </c>
      <c r="BK297" s="194">
        <f>ROUND(I297*H297,2)</f>
        <v>0</v>
      </c>
      <c r="BL297" s="19" t="s">
        <v>91</v>
      </c>
      <c r="BM297" s="193" t="s">
        <v>396</v>
      </c>
    </row>
    <row r="298" s="2" customFormat="1" ht="21.75" customHeight="1">
      <c r="A298" s="38"/>
      <c r="B298" s="180"/>
      <c r="C298" s="221" t="s">
        <v>397</v>
      </c>
      <c r="D298" s="221" t="s">
        <v>271</v>
      </c>
      <c r="E298" s="223" t="s">
        <v>398</v>
      </c>
      <c r="F298" s="224" t="s">
        <v>399</v>
      </c>
      <c r="G298" s="225" t="s">
        <v>390</v>
      </c>
      <c r="H298" s="226">
        <v>1</v>
      </c>
      <c r="I298" s="227"/>
      <c r="J298" s="228">
        <f>ROUND(I298*H298,2)</f>
        <v>0</v>
      </c>
      <c r="K298" s="229"/>
      <c r="L298" s="230"/>
      <c r="M298" s="231" t="s">
        <v>1</v>
      </c>
      <c r="N298" s="232" t="s">
        <v>43</v>
      </c>
      <c r="O298" s="82"/>
      <c r="P298" s="191">
        <f>O298*H298</f>
        <v>0</v>
      </c>
      <c r="Q298" s="191">
        <v>0.063</v>
      </c>
      <c r="R298" s="191">
        <f>Q298*H298</f>
        <v>0.063</v>
      </c>
      <c r="S298" s="191">
        <v>0</v>
      </c>
      <c r="T298" s="192">
        <f>S298*H298</f>
        <v>0</v>
      </c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R298" s="193" t="s">
        <v>211</v>
      </c>
      <c r="AT298" s="193" t="s">
        <v>271</v>
      </c>
      <c r="AU298" s="193" t="s">
        <v>85</v>
      </c>
      <c r="AY298" s="19" t="s">
        <v>155</v>
      </c>
      <c r="BE298" s="194">
        <f>IF(N298="základná",J298,0)</f>
        <v>0</v>
      </c>
      <c r="BF298" s="194">
        <f>IF(N298="znížená",J298,0)</f>
        <v>0</v>
      </c>
      <c r="BG298" s="194">
        <f>IF(N298="zákl. prenesená",J298,0)</f>
        <v>0</v>
      </c>
      <c r="BH298" s="194">
        <f>IF(N298="zníž. prenesená",J298,0)</f>
        <v>0</v>
      </c>
      <c r="BI298" s="194">
        <f>IF(N298="nulová",J298,0)</f>
        <v>0</v>
      </c>
      <c r="BJ298" s="19" t="s">
        <v>85</v>
      </c>
      <c r="BK298" s="194">
        <f>ROUND(I298*H298,2)</f>
        <v>0</v>
      </c>
      <c r="BL298" s="19" t="s">
        <v>91</v>
      </c>
      <c r="BM298" s="193" t="s">
        <v>400</v>
      </c>
    </row>
    <row r="299" s="2" customFormat="1" ht="24.15" customHeight="1">
      <c r="A299" s="38"/>
      <c r="B299" s="180"/>
      <c r="C299" s="181" t="s">
        <v>401</v>
      </c>
      <c r="D299" s="181" t="s">
        <v>157</v>
      </c>
      <c r="E299" s="182" t="s">
        <v>402</v>
      </c>
      <c r="F299" s="183" t="s">
        <v>403</v>
      </c>
      <c r="G299" s="184" t="s">
        <v>390</v>
      </c>
      <c r="H299" s="185">
        <v>1</v>
      </c>
      <c r="I299" s="186"/>
      <c r="J299" s="187">
        <f>ROUND(I299*H299,2)</f>
        <v>0</v>
      </c>
      <c r="K299" s="188"/>
      <c r="L299" s="39"/>
      <c r="M299" s="189" t="s">
        <v>1</v>
      </c>
      <c r="N299" s="190" t="s">
        <v>43</v>
      </c>
      <c r="O299" s="82"/>
      <c r="P299" s="191">
        <f>O299*H299</f>
        <v>0</v>
      </c>
      <c r="Q299" s="191">
        <v>0.034139999999999997</v>
      </c>
      <c r="R299" s="191">
        <f>Q299*H299</f>
        <v>0.034139999999999997</v>
      </c>
      <c r="S299" s="191">
        <v>0</v>
      </c>
      <c r="T299" s="192">
        <f>S299*H299</f>
        <v>0</v>
      </c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R299" s="193" t="s">
        <v>91</v>
      </c>
      <c r="AT299" s="193" t="s">
        <v>157</v>
      </c>
      <c r="AU299" s="193" t="s">
        <v>85</v>
      </c>
      <c r="AY299" s="19" t="s">
        <v>155</v>
      </c>
      <c r="BE299" s="194">
        <f>IF(N299="základná",J299,0)</f>
        <v>0</v>
      </c>
      <c r="BF299" s="194">
        <f>IF(N299="znížená",J299,0)</f>
        <v>0</v>
      </c>
      <c r="BG299" s="194">
        <f>IF(N299="zákl. prenesená",J299,0)</f>
        <v>0</v>
      </c>
      <c r="BH299" s="194">
        <f>IF(N299="zníž. prenesená",J299,0)</f>
        <v>0</v>
      </c>
      <c r="BI299" s="194">
        <f>IF(N299="nulová",J299,0)</f>
        <v>0</v>
      </c>
      <c r="BJ299" s="19" t="s">
        <v>85</v>
      </c>
      <c r="BK299" s="194">
        <f>ROUND(I299*H299,2)</f>
        <v>0</v>
      </c>
      <c r="BL299" s="19" t="s">
        <v>91</v>
      </c>
      <c r="BM299" s="193" t="s">
        <v>404</v>
      </c>
    </row>
    <row r="300" s="13" customFormat="1">
      <c r="A300" s="13"/>
      <c r="B300" s="195"/>
      <c r="C300" s="13"/>
      <c r="D300" s="196" t="s">
        <v>165</v>
      </c>
      <c r="E300" s="197" t="s">
        <v>1</v>
      </c>
      <c r="F300" s="198" t="s">
        <v>405</v>
      </c>
      <c r="G300" s="13"/>
      <c r="H300" s="197" t="s">
        <v>1</v>
      </c>
      <c r="I300" s="199"/>
      <c r="J300" s="13"/>
      <c r="K300" s="13"/>
      <c r="L300" s="195"/>
      <c r="M300" s="200"/>
      <c r="N300" s="201"/>
      <c r="O300" s="201"/>
      <c r="P300" s="201"/>
      <c r="Q300" s="201"/>
      <c r="R300" s="201"/>
      <c r="S300" s="201"/>
      <c r="T300" s="202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197" t="s">
        <v>165</v>
      </c>
      <c r="AU300" s="197" t="s">
        <v>85</v>
      </c>
      <c r="AV300" s="13" t="s">
        <v>81</v>
      </c>
      <c r="AW300" s="13" t="s">
        <v>32</v>
      </c>
      <c r="AX300" s="13" t="s">
        <v>7</v>
      </c>
      <c r="AY300" s="197" t="s">
        <v>155</v>
      </c>
    </row>
    <row r="301" s="14" customFormat="1">
      <c r="A301" s="14"/>
      <c r="B301" s="203"/>
      <c r="C301" s="14"/>
      <c r="D301" s="196" t="s">
        <v>165</v>
      </c>
      <c r="E301" s="204" t="s">
        <v>1</v>
      </c>
      <c r="F301" s="205" t="s">
        <v>81</v>
      </c>
      <c r="G301" s="14"/>
      <c r="H301" s="206">
        <v>1</v>
      </c>
      <c r="I301" s="207"/>
      <c r="J301" s="14"/>
      <c r="K301" s="14"/>
      <c r="L301" s="203"/>
      <c r="M301" s="208"/>
      <c r="N301" s="209"/>
      <c r="O301" s="209"/>
      <c r="P301" s="209"/>
      <c r="Q301" s="209"/>
      <c r="R301" s="209"/>
      <c r="S301" s="209"/>
      <c r="T301" s="210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04" t="s">
        <v>165</v>
      </c>
      <c r="AU301" s="204" t="s">
        <v>85</v>
      </c>
      <c r="AV301" s="14" t="s">
        <v>85</v>
      </c>
      <c r="AW301" s="14" t="s">
        <v>32</v>
      </c>
      <c r="AX301" s="14" t="s">
        <v>81</v>
      </c>
      <c r="AY301" s="204" t="s">
        <v>155</v>
      </c>
    </row>
    <row r="302" s="2" customFormat="1" ht="24.15" customHeight="1">
      <c r="A302" s="38"/>
      <c r="B302" s="180"/>
      <c r="C302" s="181" t="s">
        <v>406</v>
      </c>
      <c r="D302" s="181" t="s">
        <v>157</v>
      </c>
      <c r="E302" s="182" t="s">
        <v>407</v>
      </c>
      <c r="F302" s="183" t="s">
        <v>408</v>
      </c>
      <c r="G302" s="184" t="s">
        <v>390</v>
      </c>
      <c r="H302" s="185">
        <v>9</v>
      </c>
      <c r="I302" s="186"/>
      <c r="J302" s="187">
        <f>ROUND(I302*H302,2)</f>
        <v>0</v>
      </c>
      <c r="K302" s="188"/>
      <c r="L302" s="39"/>
      <c r="M302" s="189" t="s">
        <v>1</v>
      </c>
      <c r="N302" s="190" t="s">
        <v>43</v>
      </c>
      <c r="O302" s="82"/>
      <c r="P302" s="191">
        <f>O302*H302</f>
        <v>0</v>
      </c>
      <c r="Q302" s="191">
        <v>0.049840000000000002</v>
      </c>
      <c r="R302" s="191">
        <f>Q302*H302</f>
        <v>0.44856000000000001</v>
      </c>
      <c r="S302" s="191">
        <v>0</v>
      </c>
      <c r="T302" s="192">
        <f>S302*H302</f>
        <v>0</v>
      </c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R302" s="193" t="s">
        <v>91</v>
      </c>
      <c r="AT302" s="193" t="s">
        <v>157</v>
      </c>
      <c r="AU302" s="193" t="s">
        <v>85</v>
      </c>
      <c r="AY302" s="19" t="s">
        <v>155</v>
      </c>
      <c r="BE302" s="194">
        <f>IF(N302="základná",J302,0)</f>
        <v>0</v>
      </c>
      <c r="BF302" s="194">
        <f>IF(N302="znížená",J302,0)</f>
        <v>0</v>
      </c>
      <c r="BG302" s="194">
        <f>IF(N302="zákl. prenesená",J302,0)</f>
        <v>0</v>
      </c>
      <c r="BH302" s="194">
        <f>IF(N302="zníž. prenesená",J302,0)</f>
        <v>0</v>
      </c>
      <c r="BI302" s="194">
        <f>IF(N302="nulová",J302,0)</f>
        <v>0</v>
      </c>
      <c r="BJ302" s="19" t="s">
        <v>85</v>
      </c>
      <c r="BK302" s="194">
        <f>ROUND(I302*H302,2)</f>
        <v>0</v>
      </c>
      <c r="BL302" s="19" t="s">
        <v>91</v>
      </c>
      <c r="BM302" s="193" t="s">
        <v>409</v>
      </c>
    </row>
    <row r="303" s="13" customFormat="1">
      <c r="A303" s="13"/>
      <c r="B303" s="195"/>
      <c r="C303" s="13"/>
      <c r="D303" s="196" t="s">
        <v>165</v>
      </c>
      <c r="E303" s="197" t="s">
        <v>1</v>
      </c>
      <c r="F303" s="198" t="s">
        <v>405</v>
      </c>
      <c r="G303" s="13"/>
      <c r="H303" s="197" t="s">
        <v>1</v>
      </c>
      <c r="I303" s="199"/>
      <c r="J303" s="13"/>
      <c r="K303" s="13"/>
      <c r="L303" s="195"/>
      <c r="M303" s="200"/>
      <c r="N303" s="201"/>
      <c r="O303" s="201"/>
      <c r="P303" s="201"/>
      <c r="Q303" s="201"/>
      <c r="R303" s="201"/>
      <c r="S303" s="201"/>
      <c r="T303" s="202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197" t="s">
        <v>165</v>
      </c>
      <c r="AU303" s="197" t="s">
        <v>85</v>
      </c>
      <c r="AV303" s="13" t="s">
        <v>81</v>
      </c>
      <c r="AW303" s="13" t="s">
        <v>32</v>
      </c>
      <c r="AX303" s="13" t="s">
        <v>7</v>
      </c>
      <c r="AY303" s="197" t="s">
        <v>155</v>
      </c>
    </row>
    <row r="304" s="14" customFormat="1">
      <c r="A304" s="14"/>
      <c r="B304" s="203"/>
      <c r="C304" s="14"/>
      <c r="D304" s="196" t="s">
        <v>165</v>
      </c>
      <c r="E304" s="204" t="s">
        <v>1</v>
      </c>
      <c r="F304" s="205" t="s">
        <v>215</v>
      </c>
      <c r="G304" s="14"/>
      <c r="H304" s="206">
        <v>9</v>
      </c>
      <c r="I304" s="207"/>
      <c r="J304" s="14"/>
      <c r="K304" s="14"/>
      <c r="L304" s="203"/>
      <c r="M304" s="208"/>
      <c r="N304" s="209"/>
      <c r="O304" s="209"/>
      <c r="P304" s="209"/>
      <c r="Q304" s="209"/>
      <c r="R304" s="209"/>
      <c r="S304" s="209"/>
      <c r="T304" s="210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04" t="s">
        <v>165</v>
      </c>
      <c r="AU304" s="204" t="s">
        <v>85</v>
      </c>
      <c r="AV304" s="14" t="s">
        <v>85</v>
      </c>
      <c r="AW304" s="14" t="s">
        <v>32</v>
      </c>
      <c r="AX304" s="14" t="s">
        <v>81</v>
      </c>
      <c r="AY304" s="204" t="s">
        <v>155</v>
      </c>
    </row>
    <row r="305" s="2" customFormat="1" ht="24.15" customHeight="1">
      <c r="A305" s="38"/>
      <c r="B305" s="180"/>
      <c r="C305" s="181" t="s">
        <v>410</v>
      </c>
      <c r="D305" s="181" t="s">
        <v>157</v>
      </c>
      <c r="E305" s="182" t="s">
        <v>411</v>
      </c>
      <c r="F305" s="183" t="s">
        <v>412</v>
      </c>
      <c r="G305" s="184" t="s">
        <v>390</v>
      </c>
      <c r="H305" s="185">
        <v>45</v>
      </c>
      <c r="I305" s="186"/>
      <c r="J305" s="187">
        <f>ROUND(I305*H305,2)</f>
        <v>0</v>
      </c>
      <c r="K305" s="188"/>
      <c r="L305" s="39"/>
      <c r="M305" s="189" t="s">
        <v>1</v>
      </c>
      <c r="N305" s="190" t="s">
        <v>43</v>
      </c>
      <c r="O305" s="82"/>
      <c r="P305" s="191">
        <f>O305*H305</f>
        <v>0</v>
      </c>
      <c r="Q305" s="191">
        <v>0.096189999999999998</v>
      </c>
      <c r="R305" s="191">
        <f>Q305*H305</f>
        <v>4.3285499999999999</v>
      </c>
      <c r="S305" s="191">
        <v>0</v>
      </c>
      <c r="T305" s="192">
        <f>S305*H305</f>
        <v>0</v>
      </c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R305" s="193" t="s">
        <v>91</v>
      </c>
      <c r="AT305" s="193" t="s">
        <v>157</v>
      </c>
      <c r="AU305" s="193" t="s">
        <v>85</v>
      </c>
      <c r="AY305" s="19" t="s">
        <v>155</v>
      </c>
      <c r="BE305" s="194">
        <f>IF(N305="základná",J305,0)</f>
        <v>0</v>
      </c>
      <c r="BF305" s="194">
        <f>IF(N305="znížená",J305,0)</f>
        <v>0</v>
      </c>
      <c r="BG305" s="194">
        <f>IF(N305="zákl. prenesená",J305,0)</f>
        <v>0</v>
      </c>
      <c r="BH305" s="194">
        <f>IF(N305="zníž. prenesená",J305,0)</f>
        <v>0</v>
      </c>
      <c r="BI305" s="194">
        <f>IF(N305="nulová",J305,0)</f>
        <v>0</v>
      </c>
      <c r="BJ305" s="19" t="s">
        <v>85</v>
      </c>
      <c r="BK305" s="194">
        <f>ROUND(I305*H305,2)</f>
        <v>0</v>
      </c>
      <c r="BL305" s="19" t="s">
        <v>91</v>
      </c>
      <c r="BM305" s="193" t="s">
        <v>413</v>
      </c>
    </row>
    <row r="306" s="13" customFormat="1">
      <c r="A306" s="13"/>
      <c r="B306" s="195"/>
      <c r="C306" s="13"/>
      <c r="D306" s="196" t="s">
        <v>165</v>
      </c>
      <c r="E306" s="197" t="s">
        <v>1</v>
      </c>
      <c r="F306" s="198" t="s">
        <v>414</v>
      </c>
      <c r="G306" s="13"/>
      <c r="H306" s="197" t="s">
        <v>1</v>
      </c>
      <c r="I306" s="199"/>
      <c r="J306" s="13"/>
      <c r="K306" s="13"/>
      <c r="L306" s="195"/>
      <c r="M306" s="200"/>
      <c r="N306" s="201"/>
      <c r="O306" s="201"/>
      <c r="P306" s="201"/>
      <c r="Q306" s="201"/>
      <c r="R306" s="201"/>
      <c r="S306" s="201"/>
      <c r="T306" s="202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197" t="s">
        <v>165</v>
      </c>
      <c r="AU306" s="197" t="s">
        <v>85</v>
      </c>
      <c r="AV306" s="13" t="s">
        <v>81</v>
      </c>
      <c r="AW306" s="13" t="s">
        <v>32</v>
      </c>
      <c r="AX306" s="13" t="s">
        <v>7</v>
      </c>
      <c r="AY306" s="197" t="s">
        <v>155</v>
      </c>
    </row>
    <row r="307" s="13" customFormat="1">
      <c r="A307" s="13"/>
      <c r="B307" s="195"/>
      <c r="C307" s="13"/>
      <c r="D307" s="196" t="s">
        <v>165</v>
      </c>
      <c r="E307" s="197" t="s">
        <v>1</v>
      </c>
      <c r="F307" s="198" t="s">
        <v>354</v>
      </c>
      <c r="G307" s="13"/>
      <c r="H307" s="197" t="s">
        <v>1</v>
      </c>
      <c r="I307" s="199"/>
      <c r="J307" s="13"/>
      <c r="K307" s="13"/>
      <c r="L307" s="195"/>
      <c r="M307" s="200"/>
      <c r="N307" s="201"/>
      <c r="O307" s="201"/>
      <c r="P307" s="201"/>
      <c r="Q307" s="201"/>
      <c r="R307" s="201"/>
      <c r="S307" s="201"/>
      <c r="T307" s="202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197" t="s">
        <v>165</v>
      </c>
      <c r="AU307" s="197" t="s">
        <v>85</v>
      </c>
      <c r="AV307" s="13" t="s">
        <v>81</v>
      </c>
      <c r="AW307" s="13" t="s">
        <v>32</v>
      </c>
      <c r="AX307" s="13" t="s">
        <v>7</v>
      </c>
      <c r="AY307" s="197" t="s">
        <v>155</v>
      </c>
    </row>
    <row r="308" s="14" customFormat="1">
      <c r="A308" s="14"/>
      <c r="B308" s="203"/>
      <c r="C308" s="14"/>
      <c r="D308" s="196" t="s">
        <v>165</v>
      </c>
      <c r="E308" s="204" t="s">
        <v>1</v>
      </c>
      <c r="F308" s="205" t="s">
        <v>215</v>
      </c>
      <c r="G308" s="14"/>
      <c r="H308" s="206">
        <v>9</v>
      </c>
      <c r="I308" s="207"/>
      <c r="J308" s="14"/>
      <c r="K308" s="14"/>
      <c r="L308" s="203"/>
      <c r="M308" s="208"/>
      <c r="N308" s="209"/>
      <c r="O308" s="209"/>
      <c r="P308" s="209"/>
      <c r="Q308" s="209"/>
      <c r="R308" s="209"/>
      <c r="S308" s="209"/>
      <c r="T308" s="210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04" t="s">
        <v>165</v>
      </c>
      <c r="AU308" s="204" t="s">
        <v>85</v>
      </c>
      <c r="AV308" s="14" t="s">
        <v>85</v>
      </c>
      <c r="AW308" s="14" t="s">
        <v>32</v>
      </c>
      <c r="AX308" s="14" t="s">
        <v>7</v>
      </c>
      <c r="AY308" s="204" t="s">
        <v>155</v>
      </c>
    </row>
    <row r="309" s="13" customFormat="1">
      <c r="A309" s="13"/>
      <c r="B309" s="195"/>
      <c r="C309" s="13"/>
      <c r="D309" s="196" t="s">
        <v>165</v>
      </c>
      <c r="E309" s="197" t="s">
        <v>1</v>
      </c>
      <c r="F309" s="198" t="s">
        <v>415</v>
      </c>
      <c r="G309" s="13"/>
      <c r="H309" s="197" t="s">
        <v>1</v>
      </c>
      <c r="I309" s="199"/>
      <c r="J309" s="13"/>
      <c r="K309" s="13"/>
      <c r="L309" s="195"/>
      <c r="M309" s="200"/>
      <c r="N309" s="201"/>
      <c r="O309" s="201"/>
      <c r="P309" s="201"/>
      <c r="Q309" s="201"/>
      <c r="R309" s="201"/>
      <c r="S309" s="201"/>
      <c r="T309" s="202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197" t="s">
        <v>165</v>
      </c>
      <c r="AU309" s="197" t="s">
        <v>85</v>
      </c>
      <c r="AV309" s="13" t="s">
        <v>81</v>
      </c>
      <c r="AW309" s="13" t="s">
        <v>32</v>
      </c>
      <c r="AX309" s="13" t="s">
        <v>7</v>
      </c>
      <c r="AY309" s="197" t="s">
        <v>155</v>
      </c>
    </row>
    <row r="310" s="14" customFormat="1">
      <c r="A310" s="14"/>
      <c r="B310" s="203"/>
      <c r="C310" s="14"/>
      <c r="D310" s="196" t="s">
        <v>165</v>
      </c>
      <c r="E310" s="204" t="s">
        <v>1</v>
      </c>
      <c r="F310" s="205" t="s">
        <v>229</v>
      </c>
      <c r="G310" s="14"/>
      <c r="H310" s="206">
        <v>12</v>
      </c>
      <c r="I310" s="207"/>
      <c r="J310" s="14"/>
      <c r="K310" s="14"/>
      <c r="L310" s="203"/>
      <c r="M310" s="208"/>
      <c r="N310" s="209"/>
      <c r="O310" s="209"/>
      <c r="P310" s="209"/>
      <c r="Q310" s="209"/>
      <c r="R310" s="209"/>
      <c r="S310" s="209"/>
      <c r="T310" s="210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04" t="s">
        <v>165</v>
      </c>
      <c r="AU310" s="204" t="s">
        <v>85</v>
      </c>
      <c r="AV310" s="14" t="s">
        <v>85</v>
      </c>
      <c r="AW310" s="14" t="s">
        <v>32</v>
      </c>
      <c r="AX310" s="14" t="s">
        <v>7</v>
      </c>
      <c r="AY310" s="204" t="s">
        <v>155</v>
      </c>
    </row>
    <row r="311" s="13" customFormat="1">
      <c r="A311" s="13"/>
      <c r="B311" s="195"/>
      <c r="C311" s="13"/>
      <c r="D311" s="196" t="s">
        <v>165</v>
      </c>
      <c r="E311" s="197" t="s">
        <v>1</v>
      </c>
      <c r="F311" s="198" t="s">
        <v>416</v>
      </c>
      <c r="G311" s="13"/>
      <c r="H311" s="197" t="s">
        <v>1</v>
      </c>
      <c r="I311" s="199"/>
      <c r="J311" s="13"/>
      <c r="K311" s="13"/>
      <c r="L311" s="195"/>
      <c r="M311" s="200"/>
      <c r="N311" s="201"/>
      <c r="O311" s="201"/>
      <c r="P311" s="201"/>
      <c r="Q311" s="201"/>
      <c r="R311" s="201"/>
      <c r="S311" s="201"/>
      <c r="T311" s="202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197" t="s">
        <v>165</v>
      </c>
      <c r="AU311" s="197" t="s">
        <v>85</v>
      </c>
      <c r="AV311" s="13" t="s">
        <v>81</v>
      </c>
      <c r="AW311" s="13" t="s">
        <v>32</v>
      </c>
      <c r="AX311" s="13" t="s">
        <v>7</v>
      </c>
      <c r="AY311" s="197" t="s">
        <v>155</v>
      </c>
    </row>
    <row r="312" s="14" customFormat="1">
      <c r="A312" s="14"/>
      <c r="B312" s="203"/>
      <c r="C312" s="14"/>
      <c r="D312" s="196" t="s">
        <v>165</v>
      </c>
      <c r="E312" s="204" t="s">
        <v>1</v>
      </c>
      <c r="F312" s="205" t="s">
        <v>229</v>
      </c>
      <c r="G312" s="14"/>
      <c r="H312" s="206">
        <v>12</v>
      </c>
      <c r="I312" s="207"/>
      <c r="J312" s="14"/>
      <c r="K312" s="14"/>
      <c r="L312" s="203"/>
      <c r="M312" s="208"/>
      <c r="N312" s="209"/>
      <c r="O312" s="209"/>
      <c r="P312" s="209"/>
      <c r="Q312" s="209"/>
      <c r="R312" s="209"/>
      <c r="S312" s="209"/>
      <c r="T312" s="210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04" t="s">
        <v>165</v>
      </c>
      <c r="AU312" s="204" t="s">
        <v>85</v>
      </c>
      <c r="AV312" s="14" t="s">
        <v>85</v>
      </c>
      <c r="AW312" s="14" t="s">
        <v>32</v>
      </c>
      <c r="AX312" s="14" t="s">
        <v>7</v>
      </c>
      <c r="AY312" s="204" t="s">
        <v>155</v>
      </c>
    </row>
    <row r="313" s="13" customFormat="1">
      <c r="A313" s="13"/>
      <c r="B313" s="195"/>
      <c r="C313" s="13"/>
      <c r="D313" s="196" t="s">
        <v>165</v>
      </c>
      <c r="E313" s="197" t="s">
        <v>1</v>
      </c>
      <c r="F313" s="198" t="s">
        <v>417</v>
      </c>
      <c r="G313" s="13"/>
      <c r="H313" s="197" t="s">
        <v>1</v>
      </c>
      <c r="I313" s="199"/>
      <c r="J313" s="13"/>
      <c r="K313" s="13"/>
      <c r="L313" s="195"/>
      <c r="M313" s="200"/>
      <c r="N313" s="201"/>
      <c r="O313" s="201"/>
      <c r="P313" s="201"/>
      <c r="Q313" s="201"/>
      <c r="R313" s="201"/>
      <c r="S313" s="201"/>
      <c r="T313" s="202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197" t="s">
        <v>165</v>
      </c>
      <c r="AU313" s="197" t="s">
        <v>85</v>
      </c>
      <c r="AV313" s="13" t="s">
        <v>81</v>
      </c>
      <c r="AW313" s="13" t="s">
        <v>32</v>
      </c>
      <c r="AX313" s="13" t="s">
        <v>7</v>
      </c>
      <c r="AY313" s="197" t="s">
        <v>155</v>
      </c>
    </row>
    <row r="314" s="14" customFormat="1">
      <c r="A314" s="14"/>
      <c r="B314" s="203"/>
      <c r="C314" s="14"/>
      <c r="D314" s="196" t="s">
        <v>165</v>
      </c>
      <c r="E314" s="204" t="s">
        <v>1</v>
      </c>
      <c r="F314" s="205" t="s">
        <v>229</v>
      </c>
      <c r="G314" s="14"/>
      <c r="H314" s="206">
        <v>12</v>
      </c>
      <c r="I314" s="207"/>
      <c r="J314" s="14"/>
      <c r="K314" s="14"/>
      <c r="L314" s="203"/>
      <c r="M314" s="208"/>
      <c r="N314" s="209"/>
      <c r="O314" s="209"/>
      <c r="P314" s="209"/>
      <c r="Q314" s="209"/>
      <c r="R314" s="209"/>
      <c r="S314" s="209"/>
      <c r="T314" s="210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04" t="s">
        <v>165</v>
      </c>
      <c r="AU314" s="204" t="s">
        <v>85</v>
      </c>
      <c r="AV314" s="14" t="s">
        <v>85</v>
      </c>
      <c r="AW314" s="14" t="s">
        <v>32</v>
      </c>
      <c r="AX314" s="14" t="s">
        <v>7</v>
      </c>
      <c r="AY314" s="204" t="s">
        <v>155</v>
      </c>
    </row>
    <row r="315" s="15" customFormat="1">
      <c r="A315" s="15"/>
      <c r="B315" s="211"/>
      <c r="C315" s="15"/>
      <c r="D315" s="196" t="s">
        <v>165</v>
      </c>
      <c r="E315" s="212" t="s">
        <v>1</v>
      </c>
      <c r="F315" s="213" t="s">
        <v>184</v>
      </c>
      <c r="G315" s="15"/>
      <c r="H315" s="214">
        <v>45</v>
      </c>
      <c r="I315" s="215"/>
      <c r="J315" s="15"/>
      <c r="K315" s="15"/>
      <c r="L315" s="211"/>
      <c r="M315" s="216"/>
      <c r="N315" s="217"/>
      <c r="O315" s="217"/>
      <c r="P315" s="217"/>
      <c r="Q315" s="217"/>
      <c r="R315" s="217"/>
      <c r="S315" s="217"/>
      <c r="T315" s="218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T315" s="212" t="s">
        <v>165</v>
      </c>
      <c r="AU315" s="212" t="s">
        <v>85</v>
      </c>
      <c r="AV315" s="15" t="s">
        <v>91</v>
      </c>
      <c r="AW315" s="15" t="s">
        <v>32</v>
      </c>
      <c r="AX315" s="15" t="s">
        <v>81</v>
      </c>
      <c r="AY315" s="212" t="s">
        <v>155</v>
      </c>
    </row>
    <row r="316" s="2" customFormat="1" ht="21.75" customHeight="1">
      <c r="A316" s="38"/>
      <c r="B316" s="180"/>
      <c r="C316" s="181" t="s">
        <v>418</v>
      </c>
      <c r="D316" s="181" t="s">
        <v>157</v>
      </c>
      <c r="E316" s="182" t="s">
        <v>419</v>
      </c>
      <c r="F316" s="183" t="s">
        <v>420</v>
      </c>
      <c r="G316" s="184" t="s">
        <v>178</v>
      </c>
      <c r="H316" s="185">
        <v>0.23899999999999999</v>
      </c>
      <c r="I316" s="186"/>
      <c r="J316" s="187">
        <f>ROUND(I316*H316,2)</f>
        <v>0</v>
      </c>
      <c r="K316" s="188"/>
      <c r="L316" s="39"/>
      <c r="M316" s="189" t="s">
        <v>1</v>
      </c>
      <c r="N316" s="190" t="s">
        <v>43</v>
      </c>
      <c r="O316" s="82"/>
      <c r="P316" s="191">
        <f>O316*H316</f>
        <v>0</v>
      </c>
      <c r="Q316" s="191">
        <v>2.4160283499999999</v>
      </c>
      <c r="R316" s="191">
        <f>Q316*H316</f>
        <v>0.57743077565000001</v>
      </c>
      <c r="S316" s="191">
        <v>0</v>
      </c>
      <c r="T316" s="192">
        <f>S316*H316</f>
        <v>0</v>
      </c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R316" s="193" t="s">
        <v>91</v>
      </c>
      <c r="AT316" s="193" t="s">
        <v>157</v>
      </c>
      <c r="AU316" s="193" t="s">
        <v>85</v>
      </c>
      <c r="AY316" s="19" t="s">
        <v>155</v>
      </c>
      <c r="BE316" s="194">
        <f>IF(N316="základná",J316,0)</f>
        <v>0</v>
      </c>
      <c r="BF316" s="194">
        <f>IF(N316="znížená",J316,0)</f>
        <v>0</v>
      </c>
      <c r="BG316" s="194">
        <f>IF(N316="zákl. prenesená",J316,0)</f>
        <v>0</v>
      </c>
      <c r="BH316" s="194">
        <f>IF(N316="zníž. prenesená",J316,0)</f>
        <v>0</v>
      </c>
      <c r="BI316" s="194">
        <f>IF(N316="nulová",J316,0)</f>
        <v>0</v>
      </c>
      <c r="BJ316" s="19" t="s">
        <v>85</v>
      </c>
      <c r="BK316" s="194">
        <f>ROUND(I316*H316,2)</f>
        <v>0</v>
      </c>
      <c r="BL316" s="19" t="s">
        <v>91</v>
      </c>
      <c r="BM316" s="193" t="s">
        <v>421</v>
      </c>
    </row>
    <row r="317" s="13" customFormat="1">
      <c r="A317" s="13"/>
      <c r="B317" s="195"/>
      <c r="C317" s="13"/>
      <c r="D317" s="196" t="s">
        <v>165</v>
      </c>
      <c r="E317" s="197" t="s">
        <v>1</v>
      </c>
      <c r="F317" s="198" t="s">
        <v>422</v>
      </c>
      <c r="G317" s="13"/>
      <c r="H317" s="197" t="s">
        <v>1</v>
      </c>
      <c r="I317" s="199"/>
      <c r="J317" s="13"/>
      <c r="K317" s="13"/>
      <c r="L317" s="195"/>
      <c r="M317" s="200"/>
      <c r="N317" s="201"/>
      <c r="O317" s="201"/>
      <c r="P317" s="201"/>
      <c r="Q317" s="201"/>
      <c r="R317" s="201"/>
      <c r="S317" s="201"/>
      <c r="T317" s="202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197" t="s">
        <v>165</v>
      </c>
      <c r="AU317" s="197" t="s">
        <v>85</v>
      </c>
      <c r="AV317" s="13" t="s">
        <v>81</v>
      </c>
      <c r="AW317" s="13" t="s">
        <v>32</v>
      </c>
      <c r="AX317" s="13" t="s">
        <v>7</v>
      </c>
      <c r="AY317" s="197" t="s">
        <v>155</v>
      </c>
    </row>
    <row r="318" s="14" customFormat="1">
      <c r="A318" s="14"/>
      <c r="B318" s="203"/>
      <c r="C318" s="14"/>
      <c r="D318" s="196" t="s">
        <v>165</v>
      </c>
      <c r="E318" s="204" t="s">
        <v>1</v>
      </c>
      <c r="F318" s="205" t="s">
        <v>423</v>
      </c>
      <c r="G318" s="14"/>
      <c r="H318" s="206">
        <v>0.23899999999999999</v>
      </c>
      <c r="I318" s="207"/>
      <c r="J318" s="14"/>
      <c r="K318" s="14"/>
      <c r="L318" s="203"/>
      <c r="M318" s="208"/>
      <c r="N318" s="209"/>
      <c r="O318" s="209"/>
      <c r="P318" s="209"/>
      <c r="Q318" s="209"/>
      <c r="R318" s="209"/>
      <c r="S318" s="209"/>
      <c r="T318" s="210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04" t="s">
        <v>165</v>
      </c>
      <c r="AU318" s="204" t="s">
        <v>85</v>
      </c>
      <c r="AV318" s="14" t="s">
        <v>85</v>
      </c>
      <c r="AW318" s="14" t="s">
        <v>32</v>
      </c>
      <c r="AX318" s="14" t="s">
        <v>81</v>
      </c>
      <c r="AY318" s="204" t="s">
        <v>155</v>
      </c>
    </row>
    <row r="319" s="2" customFormat="1" ht="24.15" customHeight="1">
      <c r="A319" s="38"/>
      <c r="B319" s="180"/>
      <c r="C319" s="181" t="s">
        <v>424</v>
      </c>
      <c r="D319" s="181" t="s">
        <v>157</v>
      </c>
      <c r="E319" s="182" t="s">
        <v>425</v>
      </c>
      <c r="F319" s="183" t="s">
        <v>426</v>
      </c>
      <c r="G319" s="184" t="s">
        <v>160</v>
      </c>
      <c r="H319" s="185">
        <v>3.1779999999999999</v>
      </c>
      <c r="I319" s="186"/>
      <c r="J319" s="187">
        <f>ROUND(I319*H319,2)</f>
        <v>0</v>
      </c>
      <c r="K319" s="188"/>
      <c r="L319" s="39"/>
      <c r="M319" s="189" t="s">
        <v>1</v>
      </c>
      <c r="N319" s="190" t="s">
        <v>43</v>
      </c>
      <c r="O319" s="82"/>
      <c r="P319" s="191">
        <f>O319*H319</f>
        <v>0</v>
      </c>
      <c r="Q319" s="191">
        <v>0.0068127999999999999</v>
      </c>
      <c r="R319" s="191">
        <f>Q319*H319</f>
        <v>0.021651078399999999</v>
      </c>
      <c r="S319" s="191">
        <v>0</v>
      </c>
      <c r="T319" s="192">
        <f>S319*H319</f>
        <v>0</v>
      </c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R319" s="193" t="s">
        <v>91</v>
      </c>
      <c r="AT319" s="193" t="s">
        <v>157</v>
      </c>
      <c r="AU319" s="193" t="s">
        <v>85</v>
      </c>
      <c r="AY319" s="19" t="s">
        <v>155</v>
      </c>
      <c r="BE319" s="194">
        <f>IF(N319="základná",J319,0)</f>
        <v>0</v>
      </c>
      <c r="BF319" s="194">
        <f>IF(N319="znížená",J319,0)</f>
        <v>0</v>
      </c>
      <c r="BG319" s="194">
        <f>IF(N319="zákl. prenesená",J319,0)</f>
        <v>0</v>
      </c>
      <c r="BH319" s="194">
        <f>IF(N319="zníž. prenesená",J319,0)</f>
        <v>0</v>
      </c>
      <c r="BI319" s="194">
        <f>IF(N319="nulová",J319,0)</f>
        <v>0</v>
      </c>
      <c r="BJ319" s="19" t="s">
        <v>85</v>
      </c>
      <c r="BK319" s="194">
        <f>ROUND(I319*H319,2)</f>
        <v>0</v>
      </c>
      <c r="BL319" s="19" t="s">
        <v>91</v>
      </c>
      <c r="BM319" s="193" t="s">
        <v>427</v>
      </c>
    </row>
    <row r="320" s="14" customFormat="1">
      <c r="A320" s="14"/>
      <c r="B320" s="203"/>
      <c r="C320" s="14"/>
      <c r="D320" s="196" t="s">
        <v>165</v>
      </c>
      <c r="E320" s="204" t="s">
        <v>1</v>
      </c>
      <c r="F320" s="205" t="s">
        <v>428</v>
      </c>
      <c r="G320" s="14"/>
      <c r="H320" s="206">
        <v>3.1779999999999999</v>
      </c>
      <c r="I320" s="207"/>
      <c r="J320" s="14"/>
      <c r="K320" s="14"/>
      <c r="L320" s="203"/>
      <c r="M320" s="208"/>
      <c r="N320" s="209"/>
      <c r="O320" s="209"/>
      <c r="P320" s="209"/>
      <c r="Q320" s="209"/>
      <c r="R320" s="209"/>
      <c r="S320" s="209"/>
      <c r="T320" s="210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04" t="s">
        <v>165</v>
      </c>
      <c r="AU320" s="204" t="s">
        <v>85</v>
      </c>
      <c r="AV320" s="14" t="s">
        <v>85</v>
      </c>
      <c r="AW320" s="14" t="s">
        <v>32</v>
      </c>
      <c r="AX320" s="14" t="s">
        <v>81</v>
      </c>
      <c r="AY320" s="204" t="s">
        <v>155</v>
      </c>
    </row>
    <row r="321" s="2" customFormat="1" ht="24.15" customHeight="1">
      <c r="A321" s="38"/>
      <c r="B321" s="180"/>
      <c r="C321" s="181" t="s">
        <v>429</v>
      </c>
      <c r="D321" s="181" t="s">
        <v>157</v>
      </c>
      <c r="E321" s="182" t="s">
        <v>430</v>
      </c>
      <c r="F321" s="183" t="s">
        <v>431</v>
      </c>
      <c r="G321" s="184" t="s">
        <v>160</v>
      </c>
      <c r="H321" s="185">
        <v>3.1779999999999999</v>
      </c>
      <c r="I321" s="186"/>
      <c r="J321" s="187">
        <f>ROUND(I321*H321,2)</f>
        <v>0</v>
      </c>
      <c r="K321" s="188"/>
      <c r="L321" s="39"/>
      <c r="M321" s="189" t="s">
        <v>1</v>
      </c>
      <c r="N321" s="190" t="s">
        <v>43</v>
      </c>
      <c r="O321" s="82"/>
      <c r="P321" s="191">
        <f>O321*H321</f>
        <v>0</v>
      </c>
      <c r="Q321" s="191">
        <v>0</v>
      </c>
      <c r="R321" s="191">
        <f>Q321*H321</f>
        <v>0</v>
      </c>
      <c r="S321" s="191">
        <v>0</v>
      </c>
      <c r="T321" s="192">
        <f>S321*H321</f>
        <v>0</v>
      </c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R321" s="193" t="s">
        <v>91</v>
      </c>
      <c r="AT321" s="193" t="s">
        <v>157</v>
      </c>
      <c r="AU321" s="193" t="s">
        <v>85</v>
      </c>
      <c r="AY321" s="19" t="s">
        <v>155</v>
      </c>
      <c r="BE321" s="194">
        <f>IF(N321="základná",J321,0)</f>
        <v>0</v>
      </c>
      <c r="BF321" s="194">
        <f>IF(N321="znížená",J321,0)</f>
        <v>0</v>
      </c>
      <c r="BG321" s="194">
        <f>IF(N321="zákl. prenesená",J321,0)</f>
        <v>0</v>
      </c>
      <c r="BH321" s="194">
        <f>IF(N321="zníž. prenesená",J321,0)</f>
        <v>0</v>
      </c>
      <c r="BI321" s="194">
        <f>IF(N321="nulová",J321,0)</f>
        <v>0</v>
      </c>
      <c r="BJ321" s="19" t="s">
        <v>85</v>
      </c>
      <c r="BK321" s="194">
        <f>ROUND(I321*H321,2)</f>
        <v>0</v>
      </c>
      <c r="BL321" s="19" t="s">
        <v>91</v>
      </c>
      <c r="BM321" s="193" t="s">
        <v>432</v>
      </c>
    </row>
    <row r="322" s="2" customFormat="1" ht="16.5" customHeight="1">
      <c r="A322" s="38"/>
      <c r="B322" s="180"/>
      <c r="C322" s="181" t="s">
        <v>433</v>
      </c>
      <c r="D322" s="181" t="s">
        <v>157</v>
      </c>
      <c r="E322" s="182" t="s">
        <v>434</v>
      </c>
      <c r="F322" s="183" t="s">
        <v>435</v>
      </c>
      <c r="G322" s="184" t="s">
        <v>253</v>
      </c>
      <c r="H322" s="185">
        <v>0.033000000000000002</v>
      </c>
      <c r="I322" s="186"/>
      <c r="J322" s="187">
        <f>ROUND(I322*H322,2)</f>
        <v>0</v>
      </c>
      <c r="K322" s="188"/>
      <c r="L322" s="39"/>
      <c r="M322" s="189" t="s">
        <v>1</v>
      </c>
      <c r="N322" s="190" t="s">
        <v>43</v>
      </c>
      <c r="O322" s="82"/>
      <c r="P322" s="191">
        <f>O322*H322</f>
        <v>0</v>
      </c>
      <c r="Q322" s="191">
        <v>1.01145</v>
      </c>
      <c r="R322" s="191">
        <f>Q322*H322</f>
        <v>0.033377850000000001</v>
      </c>
      <c r="S322" s="191">
        <v>0</v>
      </c>
      <c r="T322" s="192">
        <f>S322*H322</f>
        <v>0</v>
      </c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R322" s="193" t="s">
        <v>91</v>
      </c>
      <c r="AT322" s="193" t="s">
        <v>157</v>
      </c>
      <c r="AU322" s="193" t="s">
        <v>85</v>
      </c>
      <c r="AY322" s="19" t="s">
        <v>155</v>
      </c>
      <c r="BE322" s="194">
        <f>IF(N322="základná",J322,0)</f>
        <v>0</v>
      </c>
      <c r="BF322" s="194">
        <f>IF(N322="znížená",J322,0)</f>
        <v>0</v>
      </c>
      <c r="BG322" s="194">
        <f>IF(N322="zákl. prenesená",J322,0)</f>
        <v>0</v>
      </c>
      <c r="BH322" s="194">
        <f>IF(N322="zníž. prenesená",J322,0)</f>
        <v>0</v>
      </c>
      <c r="BI322" s="194">
        <f>IF(N322="nulová",J322,0)</f>
        <v>0</v>
      </c>
      <c r="BJ322" s="19" t="s">
        <v>85</v>
      </c>
      <c r="BK322" s="194">
        <f>ROUND(I322*H322,2)</f>
        <v>0</v>
      </c>
      <c r="BL322" s="19" t="s">
        <v>91</v>
      </c>
      <c r="BM322" s="193" t="s">
        <v>436</v>
      </c>
    </row>
    <row r="323" s="14" customFormat="1">
      <c r="A323" s="14"/>
      <c r="B323" s="203"/>
      <c r="C323" s="14"/>
      <c r="D323" s="196" t="s">
        <v>165</v>
      </c>
      <c r="E323" s="204" t="s">
        <v>1</v>
      </c>
      <c r="F323" s="205" t="s">
        <v>437</v>
      </c>
      <c r="G323" s="14"/>
      <c r="H323" s="206">
        <v>0.033000000000000002</v>
      </c>
      <c r="I323" s="207"/>
      <c r="J323" s="14"/>
      <c r="K323" s="14"/>
      <c r="L323" s="203"/>
      <c r="M323" s="208"/>
      <c r="N323" s="209"/>
      <c r="O323" s="209"/>
      <c r="P323" s="209"/>
      <c r="Q323" s="209"/>
      <c r="R323" s="209"/>
      <c r="S323" s="209"/>
      <c r="T323" s="210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04" t="s">
        <v>165</v>
      </c>
      <c r="AU323" s="204" t="s">
        <v>85</v>
      </c>
      <c r="AV323" s="14" t="s">
        <v>85</v>
      </c>
      <c r="AW323" s="14" t="s">
        <v>32</v>
      </c>
      <c r="AX323" s="14" t="s">
        <v>81</v>
      </c>
      <c r="AY323" s="204" t="s">
        <v>155</v>
      </c>
    </row>
    <row r="324" s="2" customFormat="1" ht="33" customHeight="1">
      <c r="A324" s="38"/>
      <c r="B324" s="180"/>
      <c r="C324" s="181" t="s">
        <v>438</v>
      </c>
      <c r="D324" s="181" t="s">
        <v>157</v>
      </c>
      <c r="E324" s="182" t="s">
        <v>439</v>
      </c>
      <c r="F324" s="183" t="s">
        <v>440</v>
      </c>
      <c r="G324" s="184" t="s">
        <v>178</v>
      </c>
      <c r="H324" s="185">
        <v>15.75</v>
      </c>
      <c r="I324" s="186"/>
      <c r="J324" s="187">
        <f>ROUND(I324*H324,2)</f>
        <v>0</v>
      </c>
      <c r="K324" s="188"/>
      <c r="L324" s="39"/>
      <c r="M324" s="189" t="s">
        <v>1</v>
      </c>
      <c r="N324" s="190" t="s">
        <v>43</v>
      </c>
      <c r="O324" s="82"/>
      <c r="P324" s="191">
        <f>O324*H324</f>
        <v>0</v>
      </c>
      <c r="Q324" s="191">
        <v>2.4017599999999999</v>
      </c>
      <c r="R324" s="191">
        <f>Q324*H324</f>
        <v>37.827719999999999</v>
      </c>
      <c r="S324" s="191">
        <v>0</v>
      </c>
      <c r="T324" s="192">
        <f>S324*H324</f>
        <v>0</v>
      </c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R324" s="193" t="s">
        <v>91</v>
      </c>
      <c r="AT324" s="193" t="s">
        <v>157</v>
      </c>
      <c r="AU324" s="193" t="s">
        <v>85</v>
      </c>
      <c r="AY324" s="19" t="s">
        <v>155</v>
      </c>
      <c r="BE324" s="194">
        <f>IF(N324="základná",J324,0)</f>
        <v>0</v>
      </c>
      <c r="BF324" s="194">
        <f>IF(N324="znížená",J324,0)</f>
        <v>0</v>
      </c>
      <c r="BG324" s="194">
        <f>IF(N324="zákl. prenesená",J324,0)</f>
        <v>0</v>
      </c>
      <c r="BH324" s="194">
        <f>IF(N324="zníž. prenesená",J324,0)</f>
        <v>0</v>
      </c>
      <c r="BI324" s="194">
        <f>IF(N324="nulová",J324,0)</f>
        <v>0</v>
      </c>
      <c r="BJ324" s="19" t="s">
        <v>85</v>
      </c>
      <c r="BK324" s="194">
        <f>ROUND(I324*H324,2)</f>
        <v>0</v>
      </c>
      <c r="BL324" s="19" t="s">
        <v>91</v>
      </c>
      <c r="BM324" s="193" t="s">
        <v>441</v>
      </c>
    </row>
    <row r="325" s="14" customFormat="1">
      <c r="A325" s="14"/>
      <c r="B325" s="203"/>
      <c r="C325" s="14"/>
      <c r="D325" s="196" t="s">
        <v>165</v>
      </c>
      <c r="E325" s="204" t="s">
        <v>1</v>
      </c>
      <c r="F325" s="205" t="s">
        <v>442</v>
      </c>
      <c r="G325" s="14"/>
      <c r="H325" s="206">
        <v>15.75</v>
      </c>
      <c r="I325" s="207"/>
      <c r="J325" s="14"/>
      <c r="K325" s="14"/>
      <c r="L325" s="203"/>
      <c r="M325" s="208"/>
      <c r="N325" s="209"/>
      <c r="O325" s="209"/>
      <c r="P325" s="209"/>
      <c r="Q325" s="209"/>
      <c r="R325" s="209"/>
      <c r="S325" s="209"/>
      <c r="T325" s="210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04" t="s">
        <v>165</v>
      </c>
      <c r="AU325" s="204" t="s">
        <v>85</v>
      </c>
      <c r="AV325" s="14" t="s">
        <v>85</v>
      </c>
      <c r="AW325" s="14" t="s">
        <v>32</v>
      </c>
      <c r="AX325" s="14" t="s">
        <v>81</v>
      </c>
      <c r="AY325" s="204" t="s">
        <v>155</v>
      </c>
    </row>
    <row r="326" s="2" customFormat="1" ht="24.15" customHeight="1">
      <c r="A326" s="38"/>
      <c r="B326" s="180"/>
      <c r="C326" s="181" t="s">
        <v>443</v>
      </c>
      <c r="D326" s="181" t="s">
        <v>157</v>
      </c>
      <c r="E326" s="182" t="s">
        <v>444</v>
      </c>
      <c r="F326" s="183" t="s">
        <v>445</v>
      </c>
      <c r="G326" s="184" t="s">
        <v>160</v>
      </c>
      <c r="H326" s="185">
        <v>126</v>
      </c>
      <c r="I326" s="186"/>
      <c r="J326" s="187">
        <f>ROUND(I326*H326,2)</f>
        <v>0</v>
      </c>
      <c r="K326" s="188"/>
      <c r="L326" s="39"/>
      <c r="M326" s="189" t="s">
        <v>1</v>
      </c>
      <c r="N326" s="190" t="s">
        <v>43</v>
      </c>
      <c r="O326" s="82"/>
      <c r="P326" s="191">
        <f>O326*H326</f>
        <v>0</v>
      </c>
      <c r="Q326" s="191">
        <v>0.0017899999999999999</v>
      </c>
      <c r="R326" s="191">
        <f>Q326*H326</f>
        <v>0.22553999999999999</v>
      </c>
      <c r="S326" s="191">
        <v>0</v>
      </c>
      <c r="T326" s="192">
        <f>S326*H326</f>
        <v>0</v>
      </c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R326" s="193" t="s">
        <v>91</v>
      </c>
      <c r="AT326" s="193" t="s">
        <v>157</v>
      </c>
      <c r="AU326" s="193" t="s">
        <v>85</v>
      </c>
      <c r="AY326" s="19" t="s">
        <v>155</v>
      </c>
      <c r="BE326" s="194">
        <f>IF(N326="základná",J326,0)</f>
        <v>0</v>
      </c>
      <c r="BF326" s="194">
        <f>IF(N326="znížená",J326,0)</f>
        <v>0</v>
      </c>
      <c r="BG326" s="194">
        <f>IF(N326="zákl. prenesená",J326,0)</f>
        <v>0</v>
      </c>
      <c r="BH326" s="194">
        <f>IF(N326="zníž. prenesená",J326,0)</f>
        <v>0</v>
      </c>
      <c r="BI326" s="194">
        <f>IF(N326="nulová",J326,0)</f>
        <v>0</v>
      </c>
      <c r="BJ326" s="19" t="s">
        <v>85</v>
      </c>
      <c r="BK326" s="194">
        <f>ROUND(I326*H326,2)</f>
        <v>0</v>
      </c>
      <c r="BL326" s="19" t="s">
        <v>91</v>
      </c>
      <c r="BM326" s="193" t="s">
        <v>446</v>
      </c>
    </row>
    <row r="327" s="14" customFormat="1">
      <c r="A327" s="14"/>
      <c r="B327" s="203"/>
      <c r="C327" s="14"/>
      <c r="D327" s="196" t="s">
        <v>165</v>
      </c>
      <c r="E327" s="204" t="s">
        <v>1</v>
      </c>
      <c r="F327" s="205" t="s">
        <v>447</v>
      </c>
      <c r="G327" s="14"/>
      <c r="H327" s="206">
        <v>126</v>
      </c>
      <c r="I327" s="207"/>
      <c r="J327" s="14"/>
      <c r="K327" s="14"/>
      <c r="L327" s="203"/>
      <c r="M327" s="208"/>
      <c r="N327" s="209"/>
      <c r="O327" s="209"/>
      <c r="P327" s="209"/>
      <c r="Q327" s="209"/>
      <c r="R327" s="209"/>
      <c r="S327" s="209"/>
      <c r="T327" s="210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04" t="s">
        <v>165</v>
      </c>
      <c r="AU327" s="204" t="s">
        <v>85</v>
      </c>
      <c r="AV327" s="14" t="s">
        <v>85</v>
      </c>
      <c r="AW327" s="14" t="s">
        <v>32</v>
      </c>
      <c r="AX327" s="14" t="s">
        <v>81</v>
      </c>
      <c r="AY327" s="204" t="s">
        <v>155</v>
      </c>
    </row>
    <row r="328" s="2" customFormat="1" ht="24.15" customHeight="1">
      <c r="A328" s="38"/>
      <c r="B328" s="180"/>
      <c r="C328" s="181" t="s">
        <v>448</v>
      </c>
      <c r="D328" s="181" t="s">
        <v>157</v>
      </c>
      <c r="E328" s="182" t="s">
        <v>449</v>
      </c>
      <c r="F328" s="183" t="s">
        <v>450</v>
      </c>
      <c r="G328" s="184" t="s">
        <v>160</v>
      </c>
      <c r="H328" s="185">
        <v>126</v>
      </c>
      <c r="I328" s="186"/>
      <c r="J328" s="187">
        <f>ROUND(I328*H328,2)</f>
        <v>0</v>
      </c>
      <c r="K328" s="188"/>
      <c r="L328" s="39"/>
      <c r="M328" s="189" t="s">
        <v>1</v>
      </c>
      <c r="N328" s="190" t="s">
        <v>43</v>
      </c>
      <c r="O328" s="82"/>
      <c r="P328" s="191">
        <f>O328*H328</f>
        <v>0</v>
      </c>
      <c r="Q328" s="191">
        <v>0</v>
      </c>
      <c r="R328" s="191">
        <f>Q328*H328</f>
        <v>0</v>
      </c>
      <c r="S328" s="191">
        <v>0</v>
      </c>
      <c r="T328" s="192">
        <f>S328*H328</f>
        <v>0</v>
      </c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R328" s="193" t="s">
        <v>91</v>
      </c>
      <c r="AT328" s="193" t="s">
        <v>157</v>
      </c>
      <c r="AU328" s="193" t="s">
        <v>85</v>
      </c>
      <c r="AY328" s="19" t="s">
        <v>155</v>
      </c>
      <c r="BE328" s="194">
        <f>IF(N328="základná",J328,0)</f>
        <v>0</v>
      </c>
      <c r="BF328" s="194">
        <f>IF(N328="znížená",J328,0)</f>
        <v>0</v>
      </c>
      <c r="BG328" s="194">
        <f>IF(N328="zákl. prenesená",J328,0)</f>
        <v>0</v>
      </c>
      <c r="BH328" s="194">
        <f>IF(N328="zníž. prenesená",J328,0)</f>
        <v>0</v>
      </c>
      <c r="BI328" s="194">
        <f>IF(N328="nulová",J328,0)</f>
        <v>0</v>
      </c>
      <c r="BJ328" s="19" t="s">
        <v>85</v>
      </c>
      <c r="BK328" s="194">
        <f>ROUND(I328*H328,2)</f>
        <v>0</v>
      </c>
      <c r="BL328" s="19" t="s">
        <v>91</v>
      </c>
      <c r="BM328" s="193" t="s">
        <v>451</v>
      </c>
    </row>
    <row r="329" s="2" customFormat="1" ht="24.15" customHeight="1">
      <c r="A329" s="38"/>
      <c r="B329" s="180"/>
      <c r="C329" s="181" t="s">
        <v>452</v>
      </c>
      <c r="D329" s="181" t="s">
        <v>157</v>
      </c>
      <c r="E329" s="182" t="s">
        <v>453</v>
      </c>
      <c r="F329" s="183" t="s">
        <v>454</v>
      </c>
      <c r="G329" s="184" t="s">
        <v>160</v>
      </c>
      <c r="H329" s="185">
        <v>3.9830000000000001</v>
      </c>
      <c r="I329" s="186"/>
      <c r="J329" s="187">
        <f>ROUND(I329*H329,2)</f>
        <v>0</v>
      </c>
      <c r="K329" s="188"/>
      <c r="L329" s="39"/>
      <c r="M329" s="189" t="s">
        <v>1</v>
      </c>
      <c r="N329" s="190" t="s">
        <v>43</v>
      </c>
      <c r="O329" s="82"/>
      <c r="P329" s="191">
        <f>O329*H329</f>
        <v>0</v>
      </c>
      <c r="Q329" s="191">
        <v>0.21690000000000001</v>
      </c>
      <c r="R329" s="191">
        <f>Q329*H329</f>
        <v>0.86391270000000009</v>
      </c>
      <c r="S329" s="191">
        <v>0</v>
      </c>
      <c r="T329" s="192">
        <f>S329*H329</f>
        <v>0</v>
      </c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R329" s="193" t="s">
        <v>91</v>
      </c>
      <c r="AT329" s="193" t="s">
        <v>157</v>
      </c>
      <c r="AU329" s="193" t="s">
        <v>85</v>
      </c>
      <c r="AY329" s="19" t="s">
        <v>155</v>
      </c>
      <c r="BE329" s="194">
        <f>IF(N329="základná",J329,0)</f>
        <v>0</v>
      </c>
      <c r="BF329" s="194">
        <f>IF(N329="znížená",J329,0)</f>
        <v>0</v>
      </c>
      <c r="BG329" s="194">
        <f>IF(N329="zákl. prenesená",J329,0)</f>
        <v>0</v>
      </c>
      <c r="BH329" s="194">
        <f>IF(N329="zníž. prenesená",J329,0)</f>
        <v>0</v>
      </c>
      <c r="BI329" s="194">
        <f>IF(N329="nulová",J329,0)</f>
        <v>0</v>
      </c>
      <c r="BJ329" s="19" t="s">
        <v>85</v>
      </c>
      <c r="BK329" s="194">
        <f>ROUND(I329*H329,2)</f>
        <v>0</v>
      </c>
      <c r="BL329" s="19" t="s">
        <v>91</v>
      </c>
      <c r="BM329" s="193" t="s">
        <v>455</v>
      </c>
    </row>
    <row r="330" s="13" customFormat="1">
      <c r="A330" s="13"/>
      <c r="B330" s="195"/>
      <c r="C330" s="13"/>
      <c r="D330" s="196" t="s">
        <v>165</v>
      </c>
      <c r="E330" s="197" t="s">
        <v>1</v>
      </c>
      <c r="F330" s="198" t="s">
        <v>354</v>
      </c>
      <c r="G330" s="13"/>
      <c r="H330" s="197" t="s">
        <v>1</v>
      </c>
      <c r="I330" s="199"/>
      <c r="J330" s="13"/>
      <c r="K330" s="13"/>
      <c r="L330" s="195"/>
      <c r="M330" s="200"/>
      <c r="N330" s="201"/>
      <c r="O330" s="201"/>
      <c r="P330" s="201"/>
      <c r="Q330" s="201"/>
      <c r="R330" s="201"/>
      <c r="S330" s="201"/>
      <c r="T330" s="202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197" t="s">
        <v>165</v>
      </c>
      <c r="AU330" s="197" t="s">
        <v>85</v>
      </c>
      <c r="AV330" s="13" t="s">
        <v>81</v>
      </c>
      <c r="AW330" s="13" t="s">
        <v>32</v>
      </c>
      <c r="AX330" s="13" t="s">
        <v>7</v>
      </c>
      <c r="AY330" s="197" t="s">
        <v>155</v>
      </c>
    </row>
    <row r="331" s="14" customFormat="1">
      <c r="A331" s="14"/>
      <c r="B331" s="203"/>
      <c r="C331" s="14"/>
      <c r="D331" s="196" t="s">
        <v>165</v>
      </c>
      <c r="E331" s="204" t="s">
        <v>1</v>
      </c>
      <c r="F331" s="205" t="s">
        <v>456</v>
      </c>
      <c r="G331" s="14"/>
      <c r="H331" s="206">
        <v>0.85799999999999998</v>
      </c>
      <c r="I331" s="207"/>
      <c r="J331" s="14"/>
      <c r="K331" s="14"/>
      <c r="L331" s="203"/>
      <c r="M331" s="208"/>
      <c r="N331" s="209"/>
      <c r="O331" s="209"/>
      <c r="P331" s="209"/>
      <c r="Q331" s="209"/>
      <c r="R331" s="209"/>
      <c r="S331" s="209"/>
      <c r="T331" s="210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04" t="s">
        <v>165</v>
      </c>
      <c r="AU331" s="204" t="s">
        <v>85</v>
      </c>
      <c r="AV331" s="14" t="s">
        <v>85</v>
      </c>
      <c r="AW331" s="14" t="s">
        <v>32</v>
      </c>
      <c r="AX331" s="14" t="s">
        <v>7</v>
      </c>
      <c r="AY331" s="204" t="s">
        <v>155</v>
      </c>
    </row>
    <row r="332" s="13" customFormat="1">
      <c r="A332" s="13"/>
      <c r="B332" s="195"/>
      <c r="C332" s="13"/>
      <c r="D332" s="196" t="s">
        <v>165</v>
      </c>
      <c r="E332" s="197" t="s">
        <v>1</v>
      </c>
      <c r="F332" s="198" t="s">
        <v>415</v>
      </c>
      <c r="G332" s="13"/>
      <c r="H332" s="197" t="s">
        <v>1</v>
      </c>
      <c r="I332" s="199"/>
      <c r="J332" s="13"/>
      <c r="K332" s="13"/>
      <c r="L332" s="195"/>
      <c r="M332" s="200"/>
      <c r="N332" s="201"/>
      <c r="O332" s="201"/>
      <c r="P332" s="201"/>
      <c r="Q332" s="201"/>
      <c r="R332" s="201"/>
      <c r="S332" s="201"/>
      <c r="T332" s="202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197" t="s">
        <v>165</v>
      </c>
      <c r="AU332" s="197" t="s">
        <v>85</v>
      </c>
      <c r="AV332" s="13" t="s">
        <v>81</v>
      </c>
      <c r="AW332" s="13" t="s">
        <v>32</v>
      </c>
      <c r="AX332" s="13" t="s">
        <v>7</v>
      </c>
      <c r="AY332" s="197" t="s">
        <v>155</v>
      </c>
    </row>
    <row r="333" s="14" customFormat="1">
      <c r="A333" s="14"/>
      <c r="B333" s="203"/>
      <c r="C333" s="14"/>
      <c r="D333" s="196" t="s">
        <v>165</v>
      </c>
      <c r="E333" s="204" t="s">
        <v>1</v>
      </c>
      <c r="F333" s="205" t="s">
        <v>456</v>
      </c>
      <c r="G333" s="14"/>
      <c r="H333" s="206">
        <v>0.85799999999999998</v>
      </c>
      <c r="I333" s="207"/>
      <c r="J333" s="14"/>
      <c r="K333" s="14"/>
      <c r="L333" s="203"/>
      <c r="M333" s="208"/>
      <c r="N333" s="209"/>
      <c r="O333" s="209"/>
      <c r="P333" s="209"/>
      <c r="Q333" s="209"/>
      <c r="R333" s="209"/>
      <c r="S333" s="209"/>
      <c r="T333" s="210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04" t="s">
        <v>165</v>
      </c>
      <c r="AU333" s="204" t="s">
        <v>85</v>
      </c>
      <c r="AV333" s="14" t="s">
        <v>85</v>
      </c>
      <c r="AW333" s="14" t="s">
        <v>32</v>
      </c>
      <c r="AX333" s="14" t="s">
        <v>7</v>
      </c>
      <c r="AY333" s="204" t="s">
        <v>155</v>
      </c>
    </row>
    <row r="334" s="13" customFormat="1">
      <c r="A334" s="13"/>
      <c r="B334" s="195"/>
      <c r="C334" s="13"/>
      <c r="D334" s="196" t="s">
        <v>165</v>
      </c>
      <c r="E334" s="197" t="s">
        <v>1</v>
      </c>
      <c r="F334" s="198" t="s">
        <v>416</v>
      </c>
      <c r="G334" s="13"/>
      <c r="H334" s="197" t="s">
        <v>1</v>
      </c>
      <c r="I334" s="199"/>
      <c r="J334" s="13"/>
      <c r="K334" s="13"/>
      <c r="L334" s="195"/>
      <c r="M334" s="200"/>
      <c r="N334" s="201"/>
      <c r="O334" s="201"/>
      <c r="P334" s="201"/>
      <c r="Q334" s="201"/>
      <c r="R334" s="201"/>
      <c r="S334" s="201"/>
      <c r="T334" s="202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197" t="s">
        <v>165</v>
      </c>
      <c r="AU334" s="197" t="s">
        <v>85</v>
      </c>
      <c r="AV334" s="13" t="s">
        <v>81</v>
      </c>
      <c r="AW334" s="13" t="s">
        <v>32</v>
      </c>
      <c r="AX334" s="13" t="s">
        <v>7</v>
      </c>
      <c r="AY334" s="197" t="s">
        <v>155</v>
      </c>
    </row>
    <row r="335" s="14" customFormat="1">
      <c r="A335" s="14"/>
      <c r="B335" s="203"/>
      <c r="C335" s="14"/>
      <c r="D335" s="196" t="s">
        <v>165</v>
      </c>
      <c r="E335" s="204" t="s">
        <v>1</v>
      </c>
      <c r="F335" s="205" t="s">
        <v>457</v>
      </c>
      <c r="G335" s="14"/>
      <c r="H335" s="206">
        <v>0.55100000000000005</v>
      </c>
      <c r="I335" s="207"/>
      <c r="J335" s="14"/>
      <c r="K335" s="14"/>
      <c r="L335" s="203"/>
      <c r="M335" s="208"/>
      <c r="N335" s="209"/>
      <c r="O335" s="209"/>
      <c r="P335" s="209"/>
      <c r="Q335" s="209"/>
      <c r="R335" s="209"/>
      <c r="S335" s="209"/>
      <c r="T335" s="210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04" t="s">
        <v>165</v>
      </c>
      <c r="AU335" s="204" t="s">
        <v>85</v>
      </c>
      <c r="AV335" s="14" t="s">
        <v>85</v>
      </c>
      <c r="AW335" s="14" t="s">
        <v>32</v>
      </c>
      <c r="AX335" s="14" t="s">
        <v>7</v>
      </c>
      <c r="AY335" s="204" t="s">
        <v>155</v>
      </c>
    </row>
    <row r="336" s="14" customFormat="1">
      <c r="A336" s="14"/>
      <c r="B336" s="203"/>
      <c r="C336" s="14"/>
      <c r="D336" s="196" t="s">
        <v>165</v>
      </c>
      <c r="E336" s="204" t="s">
        <v>1</v>
      </c>
      <c r="F336" s="205" t="s">
        <v>456</v>
      </c>
      <c r="G336" s="14"/>
      <c r="H336" s="206">
        <v>0.85799999999999998</v>
      </c>
      <c r="I336" s="207"/>
      <c r="J336" s="14"/>
      <c r="K336" s="14"/>
      <c r="L336" s="203"/>
      <c r="M336" s="208"/>
      <c r="N336" s="209"/>
      <c r="O336" s="209"/>
      <c r="P336" s="209"/>
      <c r="Q336" s="209"/>
      <c r="R336" s="209"/>
      <c r="S336" s="209"/>
      <c r="T336" s="210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04" t="s">
        <v>165</v>
      </c>
      <c r="AU336" s="204" t="s">
        <v>85</v>
      </c>
      <c r="AV336" s="14" t="s">
        <v>85</v>
      </c>
      <c r="AW336" s="14" t="s">
        <v>32</v>
      </c>
      <c r="AX336" s="14" t="s">
        <v>7</v>
      </c>
      <c r="AY336" s="204" t="s">
        <v>155</v>
      </c>
    </row>
    <row r="337" s="13" customFormat="1">
      <c r="A337" s="13"/>
      <c r="B337" s="195"/>
      <c r="C337" s="13"/>
      <c r="D337" s="196" t="s">
        <v>165</v>
      </c>
      <c r="E337" s="197" t="s">
        <v>1</v>
      </c>
      <c r="F337" s="198" t="s">
        <v>417</v>
      </c>
      <c r="G337" s="13"/>
      <c r="H337" s="197" t="s">
        <v>1</v>
      </c>
      <c r="I337" s="199"/>
      <c r="J337" s="13"/>
      <c r="K337" s="13"/>
      <c r="L337" s="195"/>
      <c r="M337" s="200"/>
      <c r="N337" s="201"/>
      <c r="O337" s="201"/>
      <c r="P337" s="201"/>
      <c r="Q337" s="201"/>
      <c r="R337" s="201"/>
      <c r="S337" s="201"/>
      <c r="T337" s="202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197" t="s">
        <v>165</v>
      </c>
      <c r="AU337" s="197" t="s">
        <v>85</v>
      </c>
      <c r="AV337" s="13" t="s">
        <v>81</v>
      </c>
      <c r="AW337" s="13" t="s">
        <v>32</v>
      </c>
      <c r="AX337" s="13" t="s">
        <v>7</v>
      </c>
      <c r="AY337" s="197" t="s">
        <v>155</v>
      </c>
    </row>
    <row r="338" s="14" customFormat="1">
      <c r="A338" s="14"/>
      <c r="B338" s="203"/>
      <c r="C338" s="14"/>
      <c r="D338" s="196" t="s">
        <v>165</v>
      </c>
      <c r="E338" s="204" t="s">
        <v>1</v>
      </c>
      <c r="F338" s="205" t="s">
        <v>456</v>
      </c>
      <c r="G338" s="14"/>
      <c r="H338" s="206">
        <v>0.85799999999999998</v>
      </c>
      <c r="I338" s="207"/>
      <c r="J338" s="14"/>
      <c r="K338" s="14"/>
      <c r="L338" s="203"/>
      <c r="M338" s="208"/>
      <c r="N338" s="209"/>
      <c r="O338" s="209"/>
      <c r="P338" s="209"/>
      <c r="Q338" s="209"/>
      <c r="R338" s="209"/>
      <c r="S338" s="209"/>
      <c r="T338" s="210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04" t="s">
        <v>165</v>
      </c>
      <c r="AU338" s="204" t="s">
        <v>85</v>
      </c>
      <c r="AV338" s="14" t="s">
        <v>85</v>
      </c>
      <c r="AW338" s="14" t="s">
        <v>32</v>
      </c>
      <c r="AX338" s="14" t="s">
        <v>7</v>
      </c>
      <c r="AY338" s="204" t="s">
        <v>155</v>
      </c>
    </row>
    <row r="339" s="15" customFormat="1">
      <c r="A339" s="15"/>
      <c r="B339" s="211"/>
      <c r="C339" s="15"/>
      <c r="D339" s="196" t="s">
        <v>165</v>
      </c>
      <c r="E339" s="212" t="s">
        <v>1</v>
      </c>
      <c r="F339" s="213" t="s">
        <v>184</v>
      </c>
      <c r="G339" s="15"/>
      <c r="H339" s="214">
        <v>3.9830000000000001</v>
      </c>
      <c r="I339" s="215"/>
      <c r="J339" s="15"/>
      <c r="K339" s="15"/>
      <c r="L339" s="211"/>
      <c r="M339" s="216"/>
      <c r="N339" s="217"/>
      <c r="O339" s="217"/>
      <c r="P339" s="217"/>
      <c r="Q339" s="217"/>
      <c r="R339" s="217"/>
      <c r="S339" s="217"/>
      <c r="T339" s="218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T339" s="212" t="s">
        <v>165</v>
      </c>
      <c r="AU339" s="212" t="s">
        <v>85</v>
      </c>
      <c r="AV339" s="15" t="s">
        <v>91</v>
      </c>
      <c r="AW339" s="15" t="s">
        <v>32</v>
      </c>
      <c r="AX339" s="15" t="s">
        <v>81</v>
      </c>
      <c r="AY339" s="212" t="s">
        <v>155</v>
      </c>
    </row>
    <row r="340" s="2" customFormat="1" ht="33" customHeight="1">
      <c r="A340" s="38"/>
      <c r="B340" s="180"/>
      <c r="C340" s="181" t="s">
        <v>458</v>
      </c>
      <c r="D340" s="181" t="s">
        <v>157</v>
      </c>
      <c r="E340" s="182" t="s">
        <v>459</v>
      </c>
      <c r="F340" s="183" t="s">
        <v>460</v>
      </c>
      <c r="G340" s="184" t="s">
        <v>160</v>
      </c>
      <c r="H340" s="185">
        <v>165.05099999999999</v>
      </c>
      <c r="I340" s="186"/>
      <c r="J340" s="187">
        <f>ROUND(I340*H340,2)</f>
        <v>0</v>
      </c>
      <c r="K340" s="188"/>
      <c r="L340" s="39"/>
      <c r="M340" s="189" t="s">
        <v>1</v>
      </c>
      <c r="N340" s="190" t="s">
        <v>43</v>
      </c>
      <c r="O340" s="82"/>
      <c r="P340" s="191">
        <f>O340*H340</f>
        <v>0</v>
      </c>
      <c r="Q340" s="191">
        <v>0.28059000000000001</v>
      </c>
      <c r="R340" s="191">
        <f>Q340*H340</f>
        <v>46.311660089999997</v>
      </c>
      <c r="S340" s="191">
        <v>0</v>
      </c>
      <c r="T340" s="192">
        <f>S340*H340</f>
        <v>0</v>
      </c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R340" s="193" t="s">
        <v>91</v>
      </c>
      <c r="AT340" s="193" t="s">
        <v>157</v>
      </c>
      <c r="AU340" s="193" t="s">
        <v>85</v>
      </c>
      <c r="AY340" s="19" t="s">
        <v>155</v>
      </c>
      <c r="BE340" s="194">
        <f>IF(N340="základná",J340,0)</f>
        <v>0</v>
      </c>
      <c r="BF340" s="194">
        <f>IF(N340="znížená",J340,0)</f>
        <v>0</v>
      </c>
      <c r="BG340" s="194">
        <f>IF(N340="zákl. prenesená",J340,0)</f>
        <v>0</v>
      </c>
      <c r="BH340" s="194">
        <f>IF(N340="zníž. prenesená",J340,0)</f>
        <v>0</v>
      </c>
      <c r="BI340" s="194">
        <f>IF(N340="nulová",J340,0)</f>
        <v>0</v>
      </c>
      <c r="BJ340" s="19" t="s">
        <v>85</v>
      </c>
      <c r="BK340" s="194">
        <f>ROUND(I340*H340,2)</f>
        <v>0</v>
      </c>
      <c r="BL340" s="19" t="s">
        <v>91</v>
      </c>
      <c r="BM340" s="193" t="s">
        <v>461</v>
      </c>
    </row>
    <row r="341" s="13" customFormat="1">
      <c r="A341" s="13"/>
      <c r="B341" s="195"/>
      <c r="C341" s="13"/>
      <c r="D341" s="196" t="s">
        <v>165</v>
      </c>
      <c r="E341" s="197" t="s">
        <v>1</v>
      </c>
      <c r="F341" s="198" t="s">
        <v>354</v>
      </c>
      <c r="G341" s="13"/>
      <c r="H341" s="197" t="s">
        <v>1</v>
      </c>
      <c r="I341" s="199"/>
      <c r="J341" s="13"/>
      <c r="K341" s="13"/>
      <c r="L341" s="195"/>
      <c r="M341" s="200"/>
      <c r="N341" s="201"/>
      <c r="O341" s="201"/>
      <c r="P341" s="201"/>
      <c r="Q341" s="201"/>
      <c r="R341" s="201"/>
      <c r="S341" s="201"/>
      <c r="T341" s="202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197" t="s">
        <v>165</v>
      </c>
      <c r="AU341" s="197" t="s">
        <v>85</v>
      </c>
      <c r="AV341" s="13" t="s">
        <v>81</v>
      </c>
      <c r="AW341" s="13" t="s">
        <v>32</v>
      </c>
      <c r="AX341" s="13" t="s">
        <v>7</v>
      </c>
      <c r="AY341" s="197" t="s">
        <v>155</v>
      </c>
    </row>
    <row r="342" s="14" customFormat="1">
      <c r="A342" s="14"/>
      <c r="B342" s="203"/>
      <c r="C342" s="14"/>
      <c r="D342" s="196" t="s">
        <v>165</v>
      </c>
      <c r="E342" s="204" t="s">
        <v>1</v>
      </c>
      <c r="F342" s="205" t="s">
        <v>462</v>
      </c>
      <c r="G342" s="14"/>
      <c r="H342" s="206">
        <v>33.124000000000002</v>
      </c>
      <c r="I342" s="207"/>
      <c r="J342" s="14"/>
      <c r="K342" s="14"/>
      <c r="L342" s="203"/>
      <c r="M342" s="208"/>
      <c r="N342" s="209"/>
      <c r="O342" s="209"/>
      <c r="P342" s="209"/>
      <c r="Q342" s="209"/>
      <c r="R342" s="209"/>
      <c r="S342" s="209"/>
      <c r="T342" s="210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04" t="s">
        <v>165</v>
      </c>
      <c r="AU342" s="204" t="s">
        <v>85</v>
      </c>
      <c r="AV342" s="14" t="s">
        <v>85</v>
      </c>
      <c r="AW342" s="14" t="s">
        <v>32</v>
      </c>
      <c r="AX342" s="14" t="s">
        <v>7</v>
      </c>
      <c r="AY342" s="204" t="s">
        <v>155</v>
      </c>
    </row>
    <row r="343" s="14" customFormat="1">
      <c r="A343" s="14"/>
      <c r="B343" s="203"/>
      <c r="C343" s="14"/>
      <c r="D343" s="196" t="s">
        <v>165</v>
      </c>
      <c r="E343" s="204" t="s">
        <v>1</v>
      </c>
      <c r="F343" s="205" t="s">
        <v>463</v>
      </c>
      <c r="G343" s="14"/>
      <c r="H343" s="206">
        <v>5.8620000000000001</v>
      </c>
      <c r="I343" s="207"/>
      <c r="J343" s="14"/>
      <c r="K343" s="14"/>
      <c r="L343" s="203"/>
      <c r="M343" s="208"/>
      <c r="N343" s="209"/>
      <c r="O343" s="209"/>
      <c r="P343" s="209"/>
      <c r="Q343" s="209"/>
      <c r="R343" s="209"/>
      <c r="S343" s="209"/>
      <c r="T343" s="210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04" t="s">
        <v>165</v>
      </c>
      <c r="AU343" s="204" t="s">
        <v>85</v>
      </c>
      <c r="AV343" s="14" t="s">
        <v>85</v>
      </c>
      <c r="AW343" s="14" t="s">
        <v>32</v>
      </c>
      <c r="AX343" s="14" t="s">
        <v>7</v>
      </c>
      <c r="AY343" s="204" t="s">
        <v>155</v>
      </c>
    </row>
    <row r="344" s="13" customFormat="1">
      <c r="A344" s="13"/>
      <c r="B344" s="195"/>
      <c r="C344" s="13"/>
      <c r="D344" s="196" t="s">
        <v>165</v>
      </c>
      <c r="E344" s="197" t="s">
        <v>1</v>
      </c>
      <c r="F344" s="198" t="s">
        <v>415</v>
      </c>
      <c r="G344" s="13"/>
      <c r="H344" s="197" t="s">
        <v>1</v>
      </c>
      <c r="I344" s="199"/>
      <c r="J344" s="13"/>
      <c r="K344" s="13"/>
      <c r="L344" s="195"/>
      <c r="M344" s="200"/>
      <c r="N344" s="201"/>
      <c r="O344" s="201"/>
      <c r="P344" s="201"/>
      <c r="Q344" s="201"/>
      <c r="R344" s="201"/>
      <c r="S344" s="201"/>
      <c r="T344" s="202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197" t="s">
        <v>165</v>
      </c>
      <c r="AU344" s="197" t="s">
        <v>85</v>
      </c>
      <c r="AV344" s="13" t="s">
        <v>81</v>
      </c>
      <c r="AW344" s="13" t="s">
        <v>32</v>
      </c>
      <c r="AX344" s="13" t="s">
        <v>7</v>
      </c>
      <c r="AY344" s="197" t="s">
        <v>155</v>
      </c>
    </row>
    <row r="345" s="14" customFormat="1">
      <c r="A345" s="14"/>
      <c r="B345" s="203"/>
      <c r="C345" s="14"/>
      <c r="D345" s="196" t="s">
        <v>165</v>
      </c>
      <c r="E345" s="204" t="s">
        <v>1</v>
      </c>
      <c r="F345" s="205" t="s">
        <v>464</v>
      </c>
      <c r="G345" s="14"/>
      <c r="H345" s="206">
        <v>39.406999999999996</v>
      </c>
      <c r="I345" s="207"/>
      <c r="J345" s="14"/>
      <c r="K345" s="14"/>
      <c r="L345" s="203"/>
      <c r="M345" s="208"/>
      <c r="N345" s="209"/>
      <c r="O345" s="209"/>
      <c r="P345" s="209"/>
      <c r="Q345" s="209"/>
      <c r="R345" s="209"/>
      <c r="S345" s="209"/>
      <c r="T345" s="210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04" t="s">
        <v>165</v>
      </c>
      <c r="AU345" s="204" t="s">
        <v>85</v>
      </c>
      <c r="AV345" s="14" t="s">
        <v>85</v>
      </c>
      <c r="AW345" s="14" t="s">
        <v>32</v>
      </c>
      <c r="AX345" s="14" t="s">
        <v>7</v>
      </c>
      <c r="AY345" s="204" t="s">
        <v>155</v>
      </c>
    </row>
    <row r="346" s="14" customFormat="1">
      <c r="A346" s="14"/>
      <c r="B346" s="203"/>
      <c r="C346" s="14"/>
      <c r="D346" s="196" t="s">
        <v>165</v>
      </c>
      <c r="E346" s="204" t="s">
        <v>1</v>
      </c>
      <c r="F346" s="205" t="s">
        <v>463</v>
      </c>
      <c r="G346" s="14"/>
      <c r="H346" s="206">
        <v>5.8620000000000001</v>
      </c>
      <c r="I346" s="207"/>
      <c r="J346" s="14"/>
      <c r="K346" s="14"/>
      <c r="L346" s="203"/>
      <c r="M346" s="208"/>
      <c r="N346" s="209"/>
      <c r="O346" s="209"/>
      <c r="P346" s="209"/>
      <c r="Q346" s="209"/>
      <c r="R346" s="209"/>
      <c r="S346" s="209"/>
      <c r="T346" s="210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04" t="s">
        <v>165</v>
      </c>
      <c r="AU346" s="204" t="s">
        <v>85</v>
      </c>
      <c r="AV346" s="14" t="s">
        <v>85</v>
      </c>
      <c r="AW346" s="14" t="s">
        <v>32</v>
      </c>
      <c r="AX346" s="14" t="s">
        <v>7</v>
      </c>
      <c r="AY346" s="204" t="s">
        <v>155</v>
      </c>
    </row>
    <row r="347" s="13" customFormat="1">
      <c r="A347" s="13"/>
      <c r="B347" s="195"/>
      <c r="C347" s="13"/>
      <c r="D347" s="196" t="s">
        <v>165</v>
      </c>
      <c r="E347" s="197" t="s">
        <v>1</v>
      </c>
      <c r="F347" s="198" t="s">
        <v>416</v>
      </c>
      <c r="G347" s="13"/>
      <c r="H347" s="197" t="s">
        <v>1</v>
      </c>
      <c r="I347" s="199"/>
      <c r="J347" s="13"/>
      <c r="K347" s="13"/>
      <c r="L347" s="195"/>
      <c r="M347" s="200"/>
      <c r="N347" s="201"/>
      <c r="O347" s="201"/>
      <c r="P347" s="201"/>
      <c r="Q347" s="201"/>
      <c r="R347" s="201"/>
      <c r="S347" s="201"/>
      <c r="T347" s="202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197" t="s">
        <v>165</v>
      </c>
      <c r="AU347" s="197" t="s">
        <v>85</v>
      </c>
      <c r="AV347" s="13" t="s">
        <v>81</v>
      </c>
      <c r="AW347" s="13" t="s">
        <v>32</v>
      </c>
      <c r="AX347" s="13" t="s">
        <v>7</v>
      </c>
      <c r="AY347" s="197" t="s">
        <v>155</v>
      </c>
    </row>
    <row r="348" s="14" customFormat="1">
      <c r="A348" s="14"/>
      <c r="B348" s="203"/>
      <c r="C348" s="14"/>
      <c r="D348" s="196" t="s">
        <v>165</v>
      </c>
      <c r="E348" s="204" t="s">
        <v>1</v>
      </c>
      <c r="F348" s="205" t="s">
        <v>465</v>
      </c>
      <c r="G348" s="14"/>
      <c r="H348" s="206">
        <v>36.497</v>
      </c>
      <c r="I348" s="207"/>
      <c r="J348" s="14"/>
      <c r="K348" s="14"/>
      <c r="L348" s="203"/>
      <c r="M348" s="208"/>
      <c r="N348" s="209"/>
      <c r="O348" s="209"/>
      <c r="P348" s="209"/>
      <c r="Q348" s="209"/>
      <c r="R348" s="209"/>
      <c r="S348" s="209"/>
      <c r="T348" s="210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04" t="s">
        <v>165</v>
      </c>
      <c r="AU348" s="204" t="s">
        <v>85</v>
      </c>
      <c r="AV348" s="14" t="s">
        <v>85</v>
      </c>
      <c r="AW348" s="14" t="s">
        <v>32</v>
      </c>
      <c r="AX348" s="14" t="s">
        <v>7</v>
      </c>
      <c r="AY348" s="204" t="s">
        <v>155</v>
      </c>
    </row>
    <row r="349" s="13" customFormat="1">
      <c r="A349" s="13"/>
      <c r="B349" s="195"/>
      <c r="C349" s="13"/>
      <c r="D349" s="196" t="s">
        <v>165</v>
      </c>
      <c r="E349" s="197" t="s">
        <v>1</v>
      </c>
      <c r="F349" s="198" t="s">
        <v>417</v>
      </c>
      <c r="G349" s="13"/>
      <c r="H349" s="197" t="s">
        <v>1</v>
      </c>
      <c r="I349" s="199"/>
      <c r="J349" s="13"/>
      <c r="K349" s="13"/>
      <c r="L349" s="195"/>
      <c r="M349" s="200"/>
      <c r="N349" s="201"/>
      <c r="O349" s="201"/>
      <c r="P349" s="201"/>
      <c r="Q349" s="201"/>
      <c r="R349" s="201"/>
      <c r="S349" s="201"/>
      <c r="T349" s="202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197" t="s">
        <v>165</v>
      </c>
      <c r="AU349" s="197" t="s">
        <v>85</v>
      </c>
      <c r="AV349" s="13" t="s">
        <v>81</v>
      </c>
      <c r="AW349" s="13" t="s">
        <v>32</v>
      </c>
      <c r="AX349" s="13" t="s">
        <v>7</v>
      </c>
      <c r="AY349" s="197" t="s">
        <v>155</v>
      </c>
    </row>
    <row r="350" s="14" customFormat="1">
      <c r="A350" s="14"/>
      <c r="B350" s="203"/>
      <c r="C350" s="14"/>
      <c r="D350" s="196" t="s">
        <v>165</v>
      </c>
      <c r="E350" s="204" t="s">
        <v>1</v>
      </c>
      <c r="F350" s="205" t="s">
        <v>466</v>
      </c>
      <c r="G350" s="14"/>
      <c r="H350" s="206">
        <v>38.436999999999998</v>
      </c>
      <c r="I350" s="207"/>
      <c r="J350" s="14"/>
      <c r="K350" s="14"/>
      <c r="L350" s="203"/>
      <c r="M350" s="208"/>
      <c r="N350" s="209"/>
      <c r="O350" s="209"/>
      <c r="P350" s="209"/>
      <c r="Q350" s="209"/>
      <c r="R350" s="209"/>
      <c r="S350" s="209"/>
      <c r="T350" s="210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04" t="s">
        <v>165</v>
      </c>
      <c r="AU350" s="204" t="s">
        <v>85</v>
      </c>
      <c r="AV350" s="14" t="s">
        <v>85</v>
      </c>
      <c r="AW350" s="14" t="s">
        <v>32</v>
      </c>
      <c r="AX350" s="14" t="s">
        <v>7</v>
      </c>
      <c r="AY350" s="204" t="s">
        <v>155</v>
      </c>
    </row>
    <row r="351" s="14" customFormat="1">
      <c r="A351" s="14"/>
      <c r="B351" s="203"/>
      <c r="C351" s="14"/>
      <c r="D351" s="196" t="s">
        <v>165</v>
      </c>
      <c r="E351" s="204" t="s">
        <v>1</v>
      </c>
      <c r="F351" s="205" t="s">
        <v>463</v>
      </c>
      <c r="G351" s="14"/>
      <c r="H351" s="206">
        <v>5.8620000000000001</v>
      </c>
      <c r="I351" s="207"/>
      <c r="J351" s="14"/>
      <c r="K351" s="14"/>
      <c r="L351" s="203"/>
      <c r="M351" s="208"/>
      <c r="N351" s="209"/>
      <c r="O351" s="209"/>
      <c r="P351" s="209"/>
      <c r="Q351" s="209"/>
      <c r="R351" s="209"/>
      <c r="S351" s="209"/>
      <c r="T351" s="210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04" t="s">
        <v>165</v>
      </c>
      <c r="AU351" s="204" t="s">
        <v>85</v>
      </c>
      <c r="AV351" s="14" t="s">
        <v>85</v>
      </c>
      <c r="AW351" s="14" t="s">
        <v>32</v>
      </c>
      <c r="AX351" s="14" t="s">
        <v>7</v>
      </c>
      <c r="AY351" s="204" t="s">
        <v>155</v>
      </c>
    </row>
    <row r="352" s="15" customFormat="1">
      <c r="A352" s="15"/>
      <c r="B352" s="211"/>
      <c r="C352" s="15"/>
      <c r="D352" s="196" t="s">
        <v>165</v>
      </c>
      <c r="E352" s="212" t="s">
        <v>1</v>
      </c>
      <c r="F352" s="213" t="s">
        <v>184</v>
      </c>
      <c r="G352" s="15"/>
      <c r="H352" s="214">
        <v>165.05099999999999</v>
      </c>
      <c r="I352" s="215"/>
      <c r="J352" s="15"/>
      <c r="K352" s="15"/>
      <c r="L352" s="211"/>
      <c r="M352" s="216"/>
      <c r="N352" s="217"/>
      <c r="O352" s="217"/>
      <c r="P352" s="217"/>
      <c r="Q352" s="217"/>
      <c r="R352" s="217"/>
      <c r="S352" s="217"/>
      <c r="T352" s="218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T352" s="212" t="s">
        <v>165</v>
      </c>
      <c r="AU352" s="212" t="s">
        <v>85</v>
      </c>
      <c r="AV352" s="15" t="s">
        <v>91</v>
      </c>
      <c r="AW352" s="15" t="s">
        <v>32</v>
      </c>
      <c r="AX352" s="15" t="s">
        <v>81</v>
      </c>
      <c r="AY352" s="212" t="s">
        <v>155</v>
      </c>
    </row>
    <row r="353" s="2" customFormat="1" ht="24.15" customHeight="1">
      <c r="A353" s="38"/>
      <c r="B353" s="180"/>
      <c r="C353" s="181" t="s">
        <v>467</v>
      </c>
      <c r="D353" s="181" t="s">
        <v>157</v>
      </c>
      <c r="E353" s="182" t="s">
        <v>468</v>
      </c>
      <c r="F353" s="183" t="s">
        <v>469</v>
      </c>
      <c r="G353" s="184" t="s">
        <v>160</v>
      </c>
      <c r="H353" s="185">
        <v>12.772</v>
      </c>
      <c r="I353" s="186"/>
      <c r="J353" s="187">
        <f>ROUND(I353*H353,2)</f>
        <v>0</v>
      </c>
      <c r="K353" s="188"/>
      <c r="L353" s="39"/>
      <c r="M353" s="189" t="s">
        <v>1</v>
      </c>
      <c r="N353" s="190" t="s">
        <v>43</v>
      </c>
      <c r="O353" s="82"/>
      <c r="P353" s="191">
        <f>O353*H353</f>
        <v>0</v>
      </c>
      <c r="Q353" s="191">
        <v>0.039</v>
      </c>
      <c r="R353" s="191">
        <f>Q353*H353</f>
        <v>0.498108</v>
      </c>
      <c r="S353" s="191">
        <v>0</v>
      </c>
      <c r="T353" s="192">
        <f>S353*H353</f>
        <v>0</v>
      </c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R353" s="193" t="s">
        <v>91</v>
      </c>
      <c r="AT353" s="193" t="s">
        <v>157</v>
      </c>
      <c r="AU353" s="193" t="s">
        <v>85</v>
      </c>
      <c r="AY353" s="19" t="s">
        <v>155</v>
      </c>
      <c r="BE353" s="194">
        <f>IF(N353="základná",J353,0)</f>
        <v>0</v>
      </c>
      <c r="BF353" s="194">
        <f>IF(N353="znížená",J353,0)</f>
        <v>0</v>
      </c>
      <c r="BG353" s="194">
        <f>IF(N353="zákl. prenesená",J353,0)</f>
        <v>0</v>
      </c>
      <c r="BH353" s="194">
        <f>IF(N353="zníž. prenesená",J353,0)</f>
        <v>0</v>
      </c>
      <c r="BI353" s="194">
        <f>IF(N353="nulová",J353,0)</f>
        <v>0</v>
      </c>
      <c r="BJ353" s="19" t="s">
        <v>85</v>
      </c>
      <c r="BK353" s="194">
        <f>ROUND(I353*H353,2)</f>
        <v>0</v>
      </c>
      <c r="BL353" s="19" t="s">
        <v>91</v>
      </c>
      <c r="BM353" s="193" t="s">
        <v>470</v>
      </c>
    </row>
    <row r="354" s="13" customFormat="1">
      <c r="A354" s="13"/>
      <c r="B354" s="195"/>
      <c r="C354" s="13"/>
      <c r="D354" s="196" t="s">
        <v>165</v>
      </c>
      <c r="E354" s="197" t="s">
        <v>1</v>
      </c>
      <c r="F354" s="198" t="s">
        <v>471</v>
      </c>
      <c r="G354" s="13"/>
      <c r="H354" s="197" t="s">
        <v>1</v>
      </c>
      <c r="I354" s="199"/>
      <c r="J354" s="13"/>
      <c r="K354" s="13"/>
      <c r="L354" s="195"/>
      <c r="M354" s="200"/>
      <c r="N354" s="201"/>
      <c r="O354" s="201"/>
      <c r="P354" s="201"/>
      <c r="Q354" s="201"/>
      <c r="R354" s="201"/>
      <c r="S354" s="201"/>
      <c r="T354" s="202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197" t="s">
        <v>165</v>
      </c>
      <c r="AU354" s="197" t="s">
        <v>85</v>
      </c>
      <c r="AV354" s="13" t="s">
        <v>81</v>
      </c>
      <c r="AW354" s="13" t="s">
        <v>32</v>
      </c>
      <c r="AX354" s="13" t="s">
        <v>7</v>
      </c>
      <c r="AY354" s="197" t="s">
        <v>155</v>
      </c>
    </row>
    <row r="355" s="14" customFormat="1">
      <c r="A355" s="14"/>
      <c r="B355" s="203"/>
      <c r="C355" s="14"/>
      <c r="D355" s="196" t="s">
        <v>165</v>
      </c>
      <c r="E355" s="204" t="s">
        <v>1</v>
      </c>
      <c r="F355" s="205" t="s">
        <v>472</v>
      </c>
      <c r="G355" s="14"/>
      <c r="H355" s="206">
        <v>1.9219999999999999</v>
      </c>
      <c r="I355" s="207"/>
      <c r="J355" s="14"/>
      <c r="K355" s="14"/>
      <c r="L355" s="203"/>
      <c r="M355" s="208"/>
      <c r="N355" s="209"/>
      <c r="O355" s="209"/>
      <c r="P355" s="209"/>
      <c r="Q355" s="209"/>
      <c r="R355" s="209"/>
      <c r="S355" s="209"/>
      <c r="T355" s="210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04" t="s">
        <v>165</v>
      </c>
      <c r="AU355" s="204" t="s">
        <v>85</v>
      </c>
      <c r="AV355" s="14" t="s">
        <v>85</v>
      </c>
      <c r="AW355" s="14" t="s">
        <v>32</v>
      </c>
      <c r="AX355" s="14" t="s">
        <v>7</v>
      </c>
      <c r="AY355" s="204" t="s">
        <v>155</v>
      </c>
    </row>
    <row r="356" s="14" customFormat="1">
      <c r="A356" s="14"/>
      <c r="B356" s="203"/>
      <c r="C356" s="14"/>
      <c r="D356" s="196" t="s">
        <v>165</v>
      </c>
      <c r="E356" s="204" t="s">
        <v>1</v>
      </c>
      <c r="F356" s="205" t="s">
        <v>473</v>
      </c>
      <c r="G356" s="14"/>
      <c r="H356" s="206">
        <v>10.85</v>
      </c>
      <c r="I356" s="207"/>
      <c r="J356" s="14"/>
      <c r="K356" s="14"/>
      <c r="L356" s="203"/>
      <c r="M356" s="208"/>
      <c r="N356" s="209"/>
      <c r="O356" s="209"/>
      <c r="P356" s="209"/>
      <c r="Q356" s="209"/>
      <c r="R356" s="209"/>
      <c r="S356" s="209"/>
      <c r="T356" s="210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04" t="s">
        <v>165</v>
      </c>
      <c r="AU356" s="204" t="s">
        <v>85</v>
      </c>
      <c r="AV356" s="14" t="s">
        <v>85</v>
      </c>
      <c r="AW356" s="14" t="s">
        <v>32</v>
      </c>
      <c r="AX356" s="14" t="s">
        <v>7</v>
      </c>
      <c r="AY356" s="204" t="s">
        <v>155</v>
      </c>
    </row>
    <row r="357" s="15" customFormat="1">
      <c r="A357" s="15"/>
      <c r="B357" s="211"/>
      <c r="C357" s="15"/>
      <c r="D357" s="196" t="s">
        <v>165</v>
      </c>
      <c r="E357" s="212" t="s">
        <v>1</v>
      </c>
      <c r="F357" s="213" t="s">
        <v>184</v>
      </c>
      <c r="G357" s="15"/>
      <c r="H357" s="214">
        <v>12.772</v>
      </c>
      <c r="I357" s="215"/>
      <c r="J357" s="15"/>
      <c r="K357" s="15"/>
      <c r="L357" s="211"/>
      <c r="M357" s="216"/>
      <c r="N357" s="217"/>
      <c r="O357" s="217"/>
      <c r="P357" s="217"/>
      <c r="Q357" s="217"/>
      <c r="R357" s="217"/>
      <c r="S357" s="217"/>
      <c r="T357" s="218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T357" s="212" t="s">
        <v>165</v>
      </c>
      <c r="AU357" s="212" t="s">
        <v>85</v>
      </c>
      <c r="AV357" s="15" t="s">
        <v>91</v>
      </c>
      <c r="AW357" s="15" t="s">
        <v>32</v>
      </c>
      <c r="AX357" s="15" t="s">
        <v>81</v>
      </c>
      <c r="AY357" s="212" t="s">
        <v>155</v>
      </c>
    </row>
    <row r="358" s="12" customFormat="1" ht="22.8" customHeight="1">
      <c r="A358" s="12"/>
      <c r="B358" s="167"/>
      <c r="C358" s="12"/>
      <c r="D358" s="168" t="s">
        <v>76</v>
      </c>
      <c r="E358" s="178" t="s">
        <v>91</v>
      </c>
      <c r="F358" s="178" t="s">
        <v>474</v>
      </c>
      <c r="G358" s="12"/>
      <c r="H358" s="12"/>
      <c r="I358" s="170"/>
      <c r="J358" s="179">
        <f>BK358</f>
        <v>0</v>
      </c>
      <c r="K358" s="12"/>
      <c r="L358" s="167"/>
      <c r="M358" s="172"/>
      <c r="N358" s="173"/>
      <c r="O358" s="173"/>
      <c r="P358" s="174">
        <f>SUM(P359:P459)</f>
        <v>0</v>
      </c>
      <c r="Q358" s="173"/>
      <c r="R358" s="174">
        <f>SUM(R359:R459)</f>
        <v>259.45369755988003</v>
      </c>
      <c r="S358" s="173"/>
      <c r="T358" s="175">
        <f>SUM(T359:T459)</f>
        <v>0</v>
      </c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R358" s="168" t="s">
        <v>81</v>
      </c>
      <c r="AT358" s="176" t="s">
        <v>76</v>
      </c>
      <c r="AU358" s="176" t="s">
        <v>81</v>
      </c>
      <c r="AY358" s="168" t="s">
        <v>155</v>
      </c>
      <c r="BK358" s="177">
        <f>SUM(BK359:BK459)</f>
        <v>0</v>
      </c>
    </row>
    <row r="359" s="2" customFormat="1" ht="24.15" customHeight="1">
      <c r="A359" s="38"/>
      <c r="B359" s="180"/>
      <c r="C359" s="181" t="s">
        <v>475</v>
      </c>
      <c r="D359" s="181" t="s">
        <v>157</v>
      </c>
      <c r="E359" s="182" t="s">
        <v>476</v>
      </c>
      <c r="F359" s="183" t="s">
        <v>477</v>
      </c>
      <c r="G359" s="184" t="s">
        <v>178</v>
      </c>
      <c r="H359" s="185">
        <v>97.396000000000001</v>
      </c>
      <c r="I359" s="186"/>
      <c r="J359" s="187">
        <f>ROUND(I359*H359,2)</f>
        <v>0</v>
      </c>
      <c r="K359" s="188"/>
      <c r="L359" s="39"/>
      <c r="M359" s="189" t="s">
        <v>1</v>
      </c>
      <c r="N359" s="190" t="s">
        <v>43</v>
      </c>
      <c r="O359" s="82"/>
      <c r="P359" s="191">
        <f>O359*H359</f>
        <v>0</v>
      </c>
      <c r="Q359" s="191">
        <v>2.4018999999999999</v>
      </c>
      <c r="R359" s="191">
        <f>Q359*H359</f>
        <v>233.9354524</v>
      </c>
      <c r="S359" s="191">
        <v>0</v>
      </c>
      <c r="T359" s="192">
        <f>S359*H359</f>
        <v>0</v>
      </c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R359" s="193" t="s">
        <v>91</v>
      </c>
      <c r="AT359" s="193" t="s">
        <v>157</v>
      </c>
      <c r="AU359" s="193" t="s">
        <v>85</v>
      </c>
      <c r="AY359" s="19" t="s">
        <v>155</v>
      </c>
      <c r="BE359" s="194">
        <f>IF(N359="základná",J359,0)</f>
        <v>0</v>
      </c>
      <c r="BF359" s="194">
        <f>IF(N359="znížená",J359,0)</f>
        <v>0</v>
      </c>
      <c r="BG359" s="194">
        <f>IF(N359="zákl. prenesená",J359,0)</f>
        <v>0</v>
      </c>
      <c r="BH359" s="194">
        <f>IF(N359="zníž. prenesená",J359,0)</f>
        <v>0</v>
      </c>
      <c r="BI359" s="194">
        <f>IF(N359="nulová",J359,0)</f>
        <v>0</v>
      </c>
      <c r="BJ359" s="19" t="s">
        <v>85</v>
      </c>
      <c r="BK359" s="194">
        <f>ROUND(I359*H359,2)</f>
        <v>0</v>
      </c>
      <c r="BL359" s="19" t="s">
        <v>91</v>
      </c>
      <c r="BM359" s="193" t="s">
        <v>478</v>
      </c>
    </row>
    <row r="360" s="13" customFormat="1">
      <c r="A360" s="13"/>
      <c r="B360" s="195"/>
      <c r="C360" s="13"/>
      <c r="D360" s="196" t="s">
        <v>165</v>
      </c>
      <c r="E360" s="197" t="s">
        <v>1</v>
      </c>
      <c r="F360" s="198" t="s">
        <v>479</v>
      </c>
      <c r="G360" s="13"/>
      <c r="H360" s="197" t="s">
        <v>1</v>
      </c>
      <c r="I360" s="199"/>
      <c r="J360" s="13"/>
      <c r="K360" s="13"/>
      <c r="L360" s="195"/>
      <c r="M360" s="200"/>
      <c r="N360" s="201"/>
      <c r="O360" s="201"/>
      <c r="P360" s="201"/>
      <c r="Q360" s="201"/>
      <c r="R360" s="201"/>
      <c r="S360" s="201"/>
      <c r="T360" s="202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197" t="s">
        <v>165</v>
      </c>
      <c r="AU360" s="197" t="s">
        <v>85</v>
      </c>
      <c r="AV360" s="13" t="s">
        <v>81</v>
      </c>
      <c r="AW360" s="13" t="s">
        <v>32</v>
      </c>
      <c r="AX360" s="13" t="s">
        <v>7</v>
      </c>
      <c r="AY360" s="197" t="s">
        <v>155</v>
      </c>
    </row>
    <row r="361" s="14" customFormat="1">
      <c r="A361" s="14"/>
      <c r="B361" s="203"/>
      <c r="C361" s="14"/>
      <c r="D361" s="196" t="s">
        <v>165</v>
      </c>
      <c r="E361" s="204" t="s">
        <v>1</v>
      </c>
      <c r="F361" s="205" t="s">
        <v>480</v>
      </c>
      <c r="G361" s="14"/>
      <c r="H361" s="206">
        <v>23.800000000000001</v>
      </c>
      <c r="I361" s="207"/>
      <c r="J361" s="14"/>
      <c r="K361" s="14"/>
      <c r="L361" s="203"/>
      <c r="M361" s="208"/>
      <c r="N361" s="209"/>
      <c r="O361" s="209"/>
      <c r="P361" s="209"/>
      <c r="Q361" s="209"/>
      <c r="R361" s="209"/>
      <c r="S361" s="209"/>
      <c r="T361" s="210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04" t="s">
        <v>165</v>
      </c>
      <c r="AU361" s="204" t="s">
        <v>85</v>
      </c>
      <c r="AV361" s="14" t="s">
        <v>85</v>
      </c>
      <c r="AW361" s="14" t="s">
        <v>32</v>
      </c>
      <c r="AX361" s="14" t="s">
        <v>7</v>
      </c>
      <c r="AY361" s="204" t="s">
        <v>155</v>
      </c>
    </row>
    <row r="362" s="13" customFormat="1">
      <c r="A362" s="13"/>
      <c r="B362" s="195"/>
      <c r="C362" s="13"/>
      <c r="D362" s="196" t="s">
        <v>165</v>
      </c>
      <c r="E362" s="197" t="s">
        <v>1</v>
      </c>
      <c r="F362" s="198" t="s">
        <v>481</v>
      </c>
      <c r="G362" s="13"/>
      <c r="H362" s="197" t="s">
        <v>1</v>
      </c>
      <c r="I362" s="199"/>
      <c r="J362" s="13"/>
      <c r="K362" s="13"/>
      <c r="L362" s="195"/>
      <c r="M362" s="200"/>
      <c r="N362" s="201"/>
      <c r="O362" s="201"/>
      <c r="P362" s="201"/>
      <c r="Q362" s="201"/>
      <c r="R362" s="201"/>
      <c r="S362" s="201"/>
      <c r="T362" s="202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197" t="s">
        <v>165</v>
      </c>
      <c r="AU362" s="197" t="s">
        <v>85</v>
      </c>
      <c r="AV362" s="13" t="s">
        <v>81</v>
      </c>
      <c r="AW362" s="13" t="s">
        <v>32</v>
      </c>
      <c r="AX362" s="13" t="s">
        <v>7</v>
      </c>
      <c r="AY362" s="197" t="s">
        <v>155</v>
      </c>
    </row>
    <row r="363" s="14" customFormat="1">
      <c r="A363" s="14"/>
      <c r="B363" s="203"/>
      <c r="C363" s="14"/>
      <c r="D363" s="196" t="s">
        <v>165</v>
      </c>
      <c r="E363" s="204" t="s">
        <v>1</v>
      </c>
      <c r="F363" s="205" t="s">
        <v>480</v>
      </c>
      <c r="G363" s="14"/>
      <c r="H363" s="206">
        <v>23.800000000000001</v>
      </c>
      <c r="I363" s="207"/>
      <c r="J363" s="14"/>
      <c r="K363" s="14"/>
      <c r="L363" s="203"/>
      <c r="M363" s="208"/>
      <c r="N363" s="209"/>
      <c r="O363" s="209"/>
      <c r="P363" s="209"/>
      <c r="Q363" s="209"/>
      <c r="R363" s="209"/>
      <c r="S363" s="209"/>
      <c r="T363" s="210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04" t="s">
        <v>165</v>
      </c>
      <c r="AU363" s="204" t="s">
        <v>85</v>
      </c>
      <c r="AV363" s="14" t="s">
        <v>85</v>
      </c>
      <c r="AW363" s="14" t="s">
        <v>32</v>
      </c>
      <c r="AX363" s="14" t="s">
        <v>7</v>
      </c>
      <c r="AY363" s="204" t="s">
        <v>155</v>
      </c>
    </row>
    <row r="364" s="13" customFormat="1">
      <c r="A364" s="13"/>
      <c r="B364" s="195"/>
      <c r="C364" s="13"/>
      <c r="D364" s="196" t="s">
        <v>165</v>
      </c>
      <c r="E364" s="197" t="s">
        <v>1</v>
      </c>
      <c r="F364" s="198" t="s">
        <v>482</v>
      </c>
      <c r="G364" s="13"/>
      <c r="H364" s="197" t="s">
        <v>1</v>
      </c>
      <c r="I364" s="199"/>
      <c r="J364" s="13"/>
      <c r="K364" s="13"/>
      <c r="L364" s="195"/>
      <c r="M364" s="200"/>
      <c r="N364" s="201"/>
      <c r="O364" s="201"/>
      <c r="P364" s="201"/>
      <c r="Q364" s="201"/>
      <c r="R364" s="201"/>
      <c r="S364" s="201"/>
      <c r="T364" s="202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197" t="s">
        <v>165</v>
      </c>
      <c r="AU364" s="197" t="s">
        <v>85</v>
      </c>
      <c r="AV364" s="13" t="s">
        <v>81</v>
      </c>
      <c r="AW364" s="13" t="s">
        <v>32</v>
      </c>
      <c r="AX364" s="13" t="s">
        <v>7</v>
      </c>
      <c r="AY364" s="197" t="s">
        <v>155</v>
      </c>
    </row>
    <row r="365" s="14" customFormat="1">
      <c r="A365" s="14"/>
      <c r="B365" s="203"/>
      <c r="C365" s="14"/>
      <c r="D365" s="196" t="s">
        <v>165</v>
      </c>
      <c r="E365" s="204" t="s">
        <v>1</v>
      </c>
      <c r="F365" s="205" t="s">
        <v>480</v>
      </c>
      <c r="G365" s="14"/>
      <c r="H365" s="206">
        <v>23.800000000000001</v>
      </c>
      <c r="I365" s="207"/>
      <c r="J365" s="14"/>
      <c r="K365" s="14"/>
      <c r="L365" s="203"/>
      <c r="M365" s="208"/>
      <c r="N365" s="209"/>
      <c r="O365" s="209"/>
      <c r="P365" s="209"/>
      <c r="Q365" s="209"/>
      <c r="R365" s="209"/>
      <c r="S365" s="209"/>
      <c r="T365" s="210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04" t="s">
        <v>165</v>
      </c>
      <c r="AU365" s="204" t="s">
        <v>85</v>
      </c>
      <c r="AV365" s="14" t="s">
        <v>85</v>
      </c>
      <c r="AW365" s="14" t="s">
        <v>32</v>
      </c>
      <c r="AX365" s="14" t="s">
        <v>7</v>
      </c>
      <c r="AY365" s="204" t="s">
        <v>155</v>
      </c>
    </row>
    <row r="366" s="13" customFormat="1">
      <c r="A366" s="13"/>
      <c r="B366" s="195"/>
      <c r="C366" s="13"/>
      <c r="D366" s="196" t="s">
        <v>165</v>
      </c>
      <c r="E366" s="197" t="s">
        <v>1</v>
      </c>
      <c r="F366" s="198" t="s">
        <v>483</v>
      </c>
      <c r="G366" s="13"/>
      <c r="H366" s="197" t="s">
        <v>1</v>
      </c>
      <c r="I366" s="199"/>
      <c r="J366" s="13"/>
      <c r="K366" s="13"/>
      <c r="L366" s="195"/>
      <c r="M366" s="200"/>
      <c r="N366" s="201"/>
      <c r="O366" s="201"/>
      <c r="P366" s="201"/>
      <c r="Q366" s="201"/>
      <c r="R366" s="201"/>
      <c r="S366" s="201"/>
      <c r="T366" s="202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197" t="s">
        <v>165</v>
      </c>
      <c r="AU366" s="197" t="s">
        <v>85</v>
      </c>
      <c r="AV366" s="13" t="s">
        <v>81</v>
      </c>
      <c r="AW366" s="13" t="s">
        <v>32</v>
      </c>
      <c r="AX366" s="13" t="s">
        <v>7</v>
      </c>
      <c r="AY366" s="197" t="s">
        <v>155</v>
      </c>
    </row>
    <row r="367" s="14" customFormat="1">
      <c r="A367" s="14"/>
      <c r="B367" s="203"/>
      <c r="C367" s="14"/>
      <c r="D367" s="196" t="s">
        <v>165</v>
      </c>
      <c r="E367" s="204" t="s">
        <v>1</v>
      </c>
      <c r="F367" s="205" t="s">
        <v>480</v>
      </c>
      <c r="G367" s="14"/>
      <c r="H367" s="206">
        <v>23.800000000000001</v>
      </c>
      <c r="I367" s="207"/>
      <c r="J367" s="14"/>
      <c r="K367" s="14"/>
      <c r="L367" s="203"/>
      <c r="M367" s="208"/>
      <c r="N367" s="209"/>
      <c r="O367" s="209"/>
      <c r="P367" s="209"/>
      <c r="Q367" s="209"/>
      <c r="R367" s="209"/>
      <c r="S367" s="209"/>
      <c r="T367" s="210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04" t="s">
        <v>165</v>
      </c>
      <c r="AU367" s="204" t="s">
        <v>85</v>
      </c>
      <c r="AV367" s="14" t="s">
        <v>85</v>
      </c>
      <c r="AW367" s="14" t="s">
        <v>32</v>
      </c>
      <c r="AX367" s="14" t="s">
        <v>7</v>
      </c>
      <c r="AY367" s="204" t="s">
        <v>155</v>
      </c>
    </row>
    <row r="368" s="14" customFormat="1">
      <c r="A368" s="14"/>
      <c r="B368" s="203"/>
      <c r="C368" s="14"/>
      <c r="D368" s="196" t="s">
        <v>165</v>
      </c>
      <c r="E368" s="204" t="s">
        <v>1</v>
      </c>
      <c r="F368" s="205" t="s">
        <v>484</v>
      </c>
      <c r="G368" s="14"/>
      <c r="H368" s="206">
        <v>2.1960000000000002</v>
      </c>
      <c r="I368" s="207"/>
      <c r="J368" s="14"/>
      <c r="K368" s="14"/>
      <c r="L368" s="203"/>
      <c r="M368" s="208"/>
      <c r="N368" s="209"/>
      <c r="O368" s="209"/>
      <c r="P368" s="209"/>
      <c r="Q368" s="209"/>
      <c r="R368" s="209"/>
      <c r="S368" s="209"/>
      <c r="T368" s="210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04" t="s">
        <v>165</v>
      </c>
      <c r="AU368" s="204" t="s">
        <v>85</v>
      </c>
      <c r="AV368" s="14" t="s">
        <v>85</v>
      </c>
      <c r="AW368" s="14" t="s">
        <v>32</v>
      </c>
      <c r="AX368" s="14" t="s">
        <v>7</v>
      </c>
      <c r="AY368" s="204" t="s">
        <v>155</v>
      </c>
    </row>
    <row r="369" s="15" customFormat="1">
      <c r="A369" s="15"/>
      <c r="B369" s="211"/>
      <c r="C369" s="15"/>
      <c r="D369" s="196" t="s">
        <v>165</v>
      </c>
      <c r="E369" s="212" t="s">
        <v>1</v>
      </c>
      <c r="F369" s="213" t="s">
        <v>184</v>
      </c>
      <c r="G369" s="15"/>
      <c r="H369" s="214">
        <v>97.396000000000001</v>
      </c>
      <c r="I369" s="215"/>
      <c r="J369" s="15"/>
      <c r="K369" s="15"/>
      <c r="L369" s="211"/>
      <c r="M369" s="216"/>
      <c r="N369" s="217"/>
      <c r="O369" s="217"/>
      <c r="P369" s="217"/>
      <c r="Q369" s="217"/>
      <c r="R369" s="217"/>
      <c r="S369" s="217"/>
      <c r="T369" s="218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T369" s="212" t="s">
        <v>165</v>
      </c>
      <c r="AU369" s="212" t="s">
        <v>85</v>
      </c>
      <c r="AV369" s="15" t="s">
        <v>91</v>
      </c>
      <c r="AW369" s="15" t="s">
        <v>32</v>
      </c>
      <c r="AX369" s="15" t="s">
        <v>81</v>
      </c>
      <c r="AY369" s="212" t="s">
        <v>155</v>
      </c>
    </row>
    <row r="370" s="2" customFormat="1" ht="16.5" customHeight="1">
      <c r="A370" s="38"/>
      <c r="B370" s="180"/>
      <c r="C370" s="181" t="s">
        <v>485</v>
      </c>
      <c r="D370" s="181" t="s">
        <v>157</v>
      </c>
      <c r="E370" s="182" t="s">
        <v>486</v>
      </c>
      <c r="F370" s="183" t="s">
        <v>487</v>
      </c>
      <c r="G370" s="184" t="s">
        <v>160</v>
      </c>
      <c r="H370" s="185">
        <v>21.824000000000002</v>
      </c>
      <c r="I370" s="186"/>
      <c r="J370" s="187">
        <f>ROUND(I370*H370,2)</f>
        <v>0</v>
      </c>
      <c r="K370" s="188"/>
      <c r="L370" s="39"/>
      <c r="M370" s="189" t="s">
        <v>1</v>
      </c>
      <c r="N370" s="190" t="s">
        <v>43</v>
      </c>
      <c r="O370" s="82"/>
      <c r="P370" s="191">
        <f>O370*H370</f>
        <v>0</v>
      </c>
      <c r="Q370" s="191">
        <v>0.0018600000000000001</v>
      </c>
      <c r="R370" s="191">
        <f>Q370*H370</f>
        <v>0.040592640000000006</v>
      </c>
      <c r="S370" s="191">
        <v>0</v>
      </c>
      <c r="T370" s="192">
        <f>S370*H370</f>
        <v>0</v>
      </c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R370" s="193" t="s">
        <v>91</v>
      </c>
      <c r="AT370" s="193" t="s">
        <v>157</v>
      </c>
      <c r="AU370" s="193" t="s">
        <v>85</v>
      </c>
      <c r="AY370" s="19" t="s">
        <v>155</v>
      </c>
      <c r="BE370" s="194">
        <f>IF(N370="základná",J370,0)</f>
        <v>0</v>
      </c>
      <c r="BF370" s="194">
        <f>IF(N370="znížená",J370,0)</f>
        <v>0</v>
      </c>
      <c r="BG370" s="194">
        <f>IF(N370="zákl. prenesená",J370,0)</f>
        <v>0</v>
      </c>
      <c r="BH370" s="194">
        <f>IF(N370="zníž. prenesená",J370,0)</f>
        <v>0</v>
      </c>
      <c r="BI370" s="194">
        <f>IF(N370="nulová",J370,0)</f>
        <v>0</v>
      </c>
      <c r="BJ370" s="19" t="s">
        <v>85</v>
      </c>
      <c r="BK370" s="194">
        <f>ROUND(I370*H370,2)</f>
        <v>0</v>
      </c>
      <c r="BL370" s="19" t="s">
        <v>91</v>
      </c>
      <c r="BM370" s="193" t="s">
        <v>488</v>
      </c>
    </row>
    <row r="371" s="13" customFormat="1">
      <c r="A371" s="13"/>
      <c r="B371" s="195"/>
      <c r="C371" s="13"/>
      <c r="D371" s="196" t="s">
        <v>165</v>
      </c>
      <c r="E371" s="197" t="s">
        <v>1</v>
      </c>
      <c r="F371" s="198" t="s">
        <v>489</v>
      </c>
      <c r="G371" s="13"/>
      <c r="H371" s="197" t="s">
        <v>1</v>
      </c>
      <c r="I371" s="199"/>
      <c r="J371" s="13"/>
      <c r="K371" s="13"/>
      <c r="L371" s="195"/>
      <c r="M371" s="200"/>
      <c r="N371" s="201"/>
      <c r="O371" s="201"/>
      <c r="P371" s="201"/>
      <c r="Q371" s="201"/>
      <c r="R371" s="201"/>
      <c r="S371" s="201"/>
      <c r="T371" s="202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197" t="s">
        <v>165</v>
      </c>
      <c r="AU371" s="197" t="s">
        <v>85</v>
      </c>
      <c r="AV371" s="13" t="s">
        <v>81</v>
      </c>
      <c r="AW371" s="13" t="s">
        <v>32</v>
      </c>
      <c r="AX371" s="13" t="s">
        <v>7</v>
      </c>
      <c r="AY371" s="197" t="s">
        <v>155</v>
      </c>
    </row>
    <row r="372" s="13" customFormat="1">
      <c r="A372" s="13"/>
      <c r="B372" s="195"/>
      <c r="C372" s="13"/>
      <c r="D372" s="196" t="s">
        <v>165</v>
      </c>
      <c r="E372" s="197" t="s">
        <v>1</v>
      </c>
      <c r="F372" s="198" t="s">
        <v>479</v>
      </c>
      <c r="G372" s="13"/>
      <c r="H372" s="197" t="s">
        <v>1</v>
      </c>
      <c r="I372" s="199"/>
      <c r="J372" s="13"/>
      <c r="K372" s="13"/>
      <c r="L372" s="195"/>
      <c r="M372" s="200"/>
      <c r="N372" s="201"/>
      <c r="O372" s="201"/>
      <c r="P372" s="201"/>
      <c r="Q372" s="201"/>
      <c r="R372" s="201"/>
      <c r="S372" s="201"/>
      <c r="T372" s="202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197" t="s">
        <v>165</v>
      </c>
      <c r="AU372" s="197" t="s">
        <v>85</v>
      </c>
      <c r="AV372" s="13" t="s">
        <v>81</v>
      </c>
      <c r="AW372" s="13" t="s">
        <v>32</v>
      </c>
      <c r="AX372" s="13" t="s">
        <v>7</v>
      </c>
      <c r="AY372" s="197" t="s">
        <v>155</v>
      </c>
    </row>
    <row r="373" s="14" customFormat="1">
      <c r="A373" s="14"/>
      <c r="B373" s="203"/>
      <c r="C373" s="14"/>
      <c r="D373" s="196" t="s">
        <v>165</v>
      </c>
      <c r="E373" s="204" t="s">
        <v>1</v>
      </c>
      <c r="F373" s="205" t="s">
        <v>490</v>
      </c>
      <c r="G373" s="14"/>
      <c r="H373" s="206">
        <v>4.6050000000000004</v>
      </c>
      <c r="I373" s="207"/>
      <c r="J373" s="14"/>
      <c r="K373" s="14"/>
      <c r="L373" s="203"/>
      <c r="M373" s="208"/>
      <c r="N373" s="209"/>
      <c r="O373" s="209"/>
      <c r="P373" s="209"/>
      <c r="Q373" s="209"/>
      <c r="R373" s="209"/>
      <c r="S373" s="209"/>
      <c r="T373" s="210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04" t="s">
        <v>165</v>
      </c>
      <c r="AU373" s="204" t="s">
        <v>85</v>
      </c>
      <c r="AV373" s="14" t="s">
        <v>85</v>
      </c>
      <c r="AW373" s="14" t="s">
        <v>32</v>
      </c>
      <c r="AX373" s="14" t="s">
        <v>7</v>
      </c>
      <c r="AY373" s="204" t="s">
        <v>155</v>
      </c>
    </row>
    <row r="374" s="13" customFormat="1">
      <c r="A374" s="13"/>
      <c r="B374" s="195"/>
      <c r="C374" s="13"/>
      <c r="D374" s="196" t="s">
        <v>165</v>
      </c>
      <c r="E374" s="197" t="s">
        <v>1</v>
      </c>
      <c r="F374" s="198" t="s">
        <v>481</v>
      </c>
      <c r="G374" s="13"/>
      <c r="H374" s="197" t="s">
        <v>1</v>
      </c>
      <c r="I374" s="199"/>
      <c r="J374" s="13"/>
      <c r="K374" s="13"/>
      <c r="L374" s="195"/>
      <c r="M374" s="200"/>
      <c r="N374" s="201"/>
      <c r="O374" s="201"/>
      <c r="P374" s="201"/>
      <c r="Q374" s="201"/>
      <c r="R374" s="201"/>
      <c r="S374" s="201"/>
      <c r="T374" s="202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197" t="s">
        <v>165</v>
      </c>
      <c r="AU374" s="197" t="s">
        <v>85</v>
      </c>
      <c r="AV374" s="13" t="s">
        <v>81</v>
      </c>
      <c r="AW374" s="13" t="s">
        <v>32</v>
      </c>
      <c r="AX374" s="13" t="s">
        <v>7</v>
      </c>
      <c r="AY374" s="197" t="s">
        <v>155</v>
      </c>
    </row>
    <row r="375" s="14" customFormat="1">
      <c r="A375" s="14"/>
      <c r="B375" s="203"/>
      <c r="C375" s="14"/>
      <c r="D375" s="196" t="s">
        <v>165</v>
      </c>
      <c r="E375" s="204" t="s">
        <v>1</v>
      </c>
      <c r="F375" s="205" t="s">
        <v>490</v>
      </c>
      <c r="G375" s="14"/>
      <c r="H375" s="206">
        <v>4.6050000000000004</v>
      </c>
      <c r="I375" s="207"/>
      <c r="J375" s="14"/>
      <c r="K375" s="14"/>
      <c r="L375" s="203"/>
      <c r="M375" s="208"/>
      <c r="N375" s="209"/>
      <c r="O375" s="209"/>
      <c r="P375" s="209"/>
      <c r="Q375" s="209"/>
      <c r="R375" s="209"/>
      <c r="S375" s="209"/>
      <c r="T375" s="210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04" t="s">
        <v>165</v>
      </c>
      <c r="AU375" s="204" t="s">
        <v>85</v>
      </c>
      <c r="AV375" s="14" t="s">
        <v>85</v>
      </c>
      <c r="AW375" s="14" t="s">
        <v>32</v>
      </c>
      <c r="AX375" s="14" t="s">
        <v>7</v>
      </c>
      <c r="AY375" s="204" t="s">
        <v>155</v>
      </c>
    </row>
    <row r="376" s="13" customFormat="1">
      <c r="A376" s="13"/>
      <c r="B376" s="195"/>
      <c r="C376" s="13"/>
      <c r="D376" s="196" t="s">
        <v>165</v>
      </c>
      <c r="E376" s="197" t="s">
        <v>1</v>
      </c>
      <c r="F376" s="198" t="s">
        <v>482</v>
      </c>
      <c r="G376" s="13"/>
      <c r="H376" s="197" t="s">
        <v>1</v>
      </c>
      <c r="I376" s="199"/>
      <c r="J376" s="13"/>
      <c r="K376" s="13"/>
      <c r="L376" s="195"/>
      <c r="M376" s="200"/>
      <c r="N376" s="201"/>
      <c r="O376" s="201"/>
      <c r="P376" s="201"/>
      <c r="Q376" s="201"/>
      <c r="R376" s="201"/>
      <c r="S376" s="201"/>
      <c r="T376" s="202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197" t="s">
        <v>165</v>
      </c>
      <c r="AU376" s="197" t="s">
        <v>85</v>
      </c>
      <c r="AV376" s="13" t="s">
        <v>81</v>
      </c>
      <c r="AW376" s="13" t="s">
        <v>32</v>
      </c>
      <c r="AX376" s="13" t="s">
        <v>7</v>
      </c>
      <c r="AY376" s="197" t="s">
        <v>155</v>
      </c>
    </row>
    <row r="377" s="14" customFormat="1">
      <c r="A377" s="14"/>
      <c r="B377" s="203"/>
      <c r="C377" s="14"/>
      <c r="D377" s="196" t="s">
        <v>165</v>
      </c>
      <c r="E377" s="204" t="s">
        <v>1</v>
      </c>
      <c r="F377" s="205" t="s">
        <v>490</v>
      </c>
      <c r="G377" s="14"/>
      <c r="H377" s="206">
        <v>4.6050000000000004</v>
      </c>
      <c r="I377" s="207"/>
      <c r="J377" s="14"/>
      <c r="K377" s="14"/>
      <c r="L377" s="203"/>
      <c r="M377" s="208"/>
      <c r="N377" s="209"/>
      <c r="O377" s="209"/>
      <c r="P377" s="209"/>
      <c r="Q377" s="209"/>
      <c r="R377" s="209"/>
      <c r="S377" s="209"/>
      <c r="T377" s="210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04" t="s">
        <v>165</v>
      </c>
      <c r="AU377" s="204" t="s">
        <v>85</v>
      </c>
      <c r="AV377" s="14" t="s">
        <v>85</v>
      </c>
      <c r="AW377" s="14" t="s">
        <v>32</v>
      </c>
      <c r="AX377" s="14" t="s">
        <v>7</v>
      </c>
      <c r="AY377" s="204" t="s">
        <v>155</v>
      </c>
    </row>
    <row r="378" s="13" customFormat="1">
      <c r="A378" s="13"/>
      <c r="B378" s="195"/>
      <c r="C378" s="13"/>
      <c r="D378" s="196" t="s">
        <v>165</v>
      </c>
      <c r="E378" s="197" t="s">
        <v>1</v>
      </c>
      <c r="F378" s="198" t="s">
        <v>483</v>
      </c>
      <c r="G378" s="13"/>
      <c r="H378" s="197" t="s">
        <v>1</v>
      </c>
      <c r="I378" s="199"/>
      <c r="J378" s="13"/>
      <c r="K378" s="13"/>
      <c r="L378" s="195"/>
      <c r="M378" s="200"/>
      <c r="N378" s="201"/>
      <c r="O378" s="201"/>
      <c r="P378" s="201"/>
      <c r="Q378" s="201"/>
      <c r="R378" s="201"/>
      <c r="S378" s="201"/>
      <c r="T378" s="202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197" t="s">
        <v>165</v>
      </c>
      <c r="AU378" s="197" t="s">
        <v>85</v>
      </c>
      <c r="AV378" s="13" t="s">
        <v>81</v>
      </c>
      <c r="AW378" s="13" t="s">
        <v>32</v>
      </c>
      <c r="AX378" s="13" t="s">
        <v>7</v>
      </c>
      <c r="AY378" s="197" t="s">
        <v>155</v>
      </c>
    </row>
    <row r="379" s="14" customFormat="1">
      <c r="A379" s="14"/>
      <c r="B379" s="203"/>
      <c r="C379" s="14"/>
      <c r="D379" s="196" t="s">
        <v>165</v>
      </c>
      <c r="E379" s="204" t="s">
        <v>1</v>
      </c>
      <c r="F379" s="205" t="s">
        <v>490</v>
      </c>
      <c r="G379" s="14"/>
      <c r="H379" s="206">
        <v>4.6050000000000004</v>
      </c>
      <c r="I379" s="207"/>
      <c r="J379" s="14"/>
      <c r="K379" s="14"/>
      <c r="L379" s="203"/>
      <c r="M379" s="208"/>
      <c r="N379" s="209"/>
      <c r="O379" s="209"/>
      <c r="P379" s="209"/>
      <c r="Q379" s="209"/>
      <c r="R379" s="209"/>
      <c r="S379" s="209"/>
      <c r="T379" s="210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04" t="s">
        <v>165</v>
      </c>
      <c r="AU379" s="204" t="s">
        <v>85</v>
      </c>
      <c r="AV379" s="14" t="s">
        <v>85</v>
      </c>
      <c r="AW379" s="14" t="s">
        <v>32</v>
      </c>
      <c r="AX379" s="14" t="s">
        <v>7</v>
      </c>
      <c r="AY379" s="204" t="s">
        <v>155</v>
      </c>
    </row>
    <row r="380" s="14" customFormat="1">
      <c r="A380" s="14"/>
      <c r="B380" s="203"/>
      <c r="C380" s="14"/>
      <c r="D380" s="196" t="s">
        <v>165</v>
      </c>
      <c r="E380" s="204" t="s">
        <v>1</v>
      </c>
      <c r="F380" s="205" t="s">
        <v>491</v>
      </c>
      <c r="G380" s="14"/>
      <c r="H380" s="206">
        <v>2.1840000000000002</v>
      </c>
      <c r="I380" s="207"/>
      <c r="J380" s="14"/>
      <c r="K380" s="14"/>
      <c r="L380" s="203"/>
      <c r="M380" s="208"/>
      <c r="N380" s="209"/>
      <c r="O380" s="209"/>
      <c r="P380" s="209"/>
      <c r="Q380" s="209"/>
      <c r="R380" s="209"/>
      <c r="S380" s="209"/>
      <c r="T380" s="210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04" t="s">
        <v>165</v>
      </c>
      <c r="AU380" s="204" t="s">
        <v>85</v>
      </c>
      <c r="AV380" s="14" t="s">
        <v>85</v>
      </c>
      <c r="AW380" s="14" t="s">
        <v>32</v>
      </c>
      <c r="AX380" s="14" t="s">
        <v>7</v>
      </c>
      <c r="AY380" s="204" t="s">
        <v>155</v>
      </c>
    </row>
    <row r="381" s="13" customFormat="1">
      <c r="A381" s="13"/>
      <c r="B381" s="195"/>
      <c r="C381" s="13"/>
      <c r="D381" s="196" t="s">
        <v>165</v>
      </c>
      <c r="E381" s="197" t="s">
        <v>1</v>
      </c>
      <c r="F381" s="198" t="s">
        <v>492</v>
      </c>
      <c r="G381" s="13"/>
      <c r="H381" s="197" t="s">
        <v>1</v>
      </c>
      <c r="I381" s="199"/>
      <c r="J381" s="13"/>
      <c r="K381" s="13"/>
      <c r="L381" s="195"/>
      <c r="M381" s="200"/>
      <c r="N381" s="201"/>
      <c r="O381" s="201"/>
      <c r="P381" s="201"/>
      <c r="Q381" s="201"/>
      <c r="R381" s="201"/>
      <c r="S381" s="201"/>
      <c r="T381" s="202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197" t="s">
        <v>165</v>
      </c>
      <c r="AU381" s="197" t="s">
        <v>85</v>
      </c>
      <c r="AV381" s="13" t="s">
        <v>81</v>
      </c>
      <c r="AW381" s="13" t="s">
        <v>32</v>
      </c>
      <c r="AX381" s="13" t="s">
        <v>7</v>
      </c>
      <c r="AY381" s="197" t="s">
        <v>155</v>
      </c>
    </row>
    <row r="382" s="13" customFormat="1">
      <c r="A382" s="13"/>
      <c r="B382" s="195"/>
      <c r="C382" s="13"/>
      <c r="D382" s="196" t="s">
        <v>165</v>
      </c>
      <c r="E382" s="197" t="s">
        <v>1</v>
      </c>
      <c r="F382" s="198" t="s">
        <v>481</v>
      </c>
      <c r="G382" s="13"/>
      <c r="H382" s="197" t="s">
        <v>1</v>
      </c>
      <c r="I382" s="199"/>
      <c r="J382" s="13"/>
      <c r="K382" s="13"/>
      <c r="L382" s="195"/>
      <c r="M382" s="200"/>
      <c r="N382" s="201"/>
      <c r="O382" s="201"/>
      <c r="P382" s="201"/>
      <c r="Q382" s="201"/>
      <c r="R382" s="201"/>
      <c r="S382" s="201"/>
      <c r="T382" s="202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197" t="s">
        <v>165</v>
      </c>
      <c r="AU382" s="197" t="s">
        <v>85</v>
      </c>
      <c r="AV382" s="13" t="s">
        <v>81</v>
      </c>
      <c r="AW382" s="13" t="s">
        <v>32</v>
      </c>
      <c r="AX382" s="13" t="s">
        <v>7</v>
      </c>
      <c r="AY382" s="197" t="s">
        <v>155</v>
      </c>
    </row>
    <row r="383" s="14" customFormat="1">
      <c r="A383" s="14"/>
      <c r="B383" s="203"/>
      <c r="C383" s="14"/>
      <c r="D383" s="196" t="s">
        <v>165</v>
      </c>
      <c r="E383" s="204" t="s">
        <v>1</v>
      </c>
      <c r="F383" s="205" t="s">
        <v>493</v>
      </c>
      <c r="G383" s="14"/>
      <c r="H383" s="206">
        <v>0.246</v>
      </c>
      <c r="I383" s="207"/>
      <c r="J383" s="14"/>
      <c r="K383" s="14"/>
      <c r="L383" s="203"/>
      <c r="M383" s="208"/>
      <c r="N383" s="209"/>
      <c r="O383" s="209"/>
      <c r="P383" s="209"/>
      <c r="Q383" s="209"/>
      <c r="R383" s="209"/>
      <c r="S383" s="209"/>
      <c r="T383" s="210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04" t="s">
        <v>165</v>
      </c>
      <c r="AU383" s="204" t="s">
        <v>85</v>
      </c>
      <c r="AV383" s="14" t="s">
        <v>85</v>
      </c>
      <c r="AW383" s="14" t="s">
        <v>32</v>
      </c>
      <c r="AX383" s="14" t="s">
        <v>7</v>
      </c>
      <c r="AY383" s="204" t="s">
        <v>155</v>
      </c>
    </row>
    <row r="384" s="13" customFormat="1">
      <c r="A384" s="13"/>
      <c r="B384" s="195"/>
      <c r="C384" s="13"/>
      <c r="D384" s="196" t="s">
        <v>165</v>
      </c>
      <c r="E384" s="197" t="s">
        <v>1</v>
      </c>
      <c r="F384" s="198" t="s">
        <v>482</v>
      </c>
      <c r="G384" s="13"/>
      <c r="H384" s="197" t="s">
        <v>1</v>
      </c>
      <c r="I384" s="199"/>
      <c r="J384" s="13"/>
      <c r="K384" s="13"/>
      <c r="L384" s="195"/>
      <c r="M384" s="200"/>
      <c r="N384" s="201"/>
      <c r="O384" s="201"/>
      <c r="P384" s="201"/>
      <c r="Q384" s="201"/>
      <c r="R384" s="201"/>
      <c r="S384" s="201"/>
      <c r="T384" s="202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197" t="s">
        <v>165</v>
      </c>
      <c r="AU384" s="197" t="s">
        <v>85</v>
      </c>
      <c r="AV384" s="13" t="s">
        <v>81</v>
      </c>
      <c r="AW384" s="13" t="s">
        <v>32</v>
      </c>
      <c r="AX384" s="13" t="s">
        <v>7</v>
      </c>
      <c r="AY384" s="197" t="s">
        <v>155</v>
      </c>
    </row>
    <row r="385" s="14" customFormat="1">
      <c r="A385" s="14"/>
      <c r="B385" s="203"/>
      <c r="C385" s="14"/>
      <c r="D385" s="196" t="s">
        <v>165</v>
      </c>
      <c r="E385" s="204" t="s">
        <v>1</v>
      </c>
      <c r="F385" s="205" t="s">
        <v>494</v>
      </c>
      <c r="G385" s="14"/>
      <c r="H385" s="206">
        <v>0.48699999999999999</v>
      </c>
      <c r="I385" s="207"/>
      <c r="J385" s="14"/>
      <c r="K385" s="14"/>
      <c r="L385" s="203"/>
      <c r="M385" s="208"/>
      <c r="N385" s="209"/>
      <c r="O385" s="209"/>
      <c r="P385" s="209"/>
      <c r="Q385" s="209"/>
      <c r="R385" s="209"/>
      <c r="S385" s="209"/>
      <c r="T385" s="210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04" t="s">
        <v>165</v>
      </c>
      <c r="AU385" s="204" t="s">
        <v>85</v>
      </c>
      <c r="AV385" s="14" t="s">
        <v>85</v>
      </c>
      <c r="AW385" s="14" t="s">
        <v>32</v>
      </c>
      <c r="AX385" s="14" t="s">
        <v>7</v>
      </c>
      <c r="AY385" s="204" t="s">
        <v>155</v>
      </c>
    </row>
    <row r="386" s="13" customFormat="1">
      <c r="A386" s="13"/>
      <c r="B386" s="195"/>
      <c r="C386" s="13"/>
      <c r="D386" s="196" t="s">
        <v>165</v>
      </c>
      <c r="E386" s="197" t="s">
        <v>1</v>
      </c>
      <c r="F386" s="198" t="s">
        <v>483</v>
      </c>
      <c r="G386" s="13"/>
      <c r="H386" s="197" t="s">
        <v>1</v>
      </c>
      <c r="I386" s="199"/>
      <c r="J386" s="13"/>
      <c r="K386" s="13"/>
      <c r="L386" s="195"/>
      <c r="M386" s="200"/>
      <c r="N386" s="201"/>
      <c r="O386" s="201"/>
      <c r="P386" s="201"/>
      <c r="Q386" s="201"/>
      <c r="R386" s="201"/>
      <c r="S386" s="201"/>
      <c r="T386" s="202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197" t="s">
        <v>165</v>
      </c>
      <c r="AU386" s="197" t="s">
        <v>85</v>
      </c>
      <c r="AV386" s="13" t="s">
        <v>81</v>
      </c>
      <c r="AW386" s="13" t="s">
        <v>32</v>
      </c>
      <c r="AX386" s="13" t="s">
        <v>7</v>
      </c>
      <c r="AY386" s="197" t="s">
        <v>155</v>
      </c>
    </row>
    <row r="387" s="14" customFormat="1">
      <c r="A387" s="14"/>
      <c r="B387" s="203"/>
      <c r="C387" s="14"/>
      <c r="D387" s="196" t="s">
        <v>165</v>
      </c>
      <c r="E387" s="204" t="s">
        <v>1</v>
      </c>
      <c r="F387" s="205" t="s">
        <v>494</v>
      </c>
      <c r="G387" s="14"/>
      <c r="H387" s="206">
        <v>0.48699999999999999</v>
      </c>
      <c r="I387" s="207"/>
      <c r="J387" s="14"/>
      <c r="K387" s="14"/>
      <c r="L387" s="203"/>
      <c r="M387" s="208"/>
      <c r="N387" s="209"/>
      <c r="O387" s="209"/>
      <c r="P387" s="209"/>
      <c r="Q387" s="209"/>
      <c r="R387" s="209"/>
      <c r="S387" s="209"/>
      <c r="T387" s="210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04" t="s">
        <v>165</v>
      </c>
      <c r="AU387" s="204" t="s">
        <v>85</v>
      </c>
      <c r="AV387" s="14" t="s">
        <v>85</v>
      </c>
      <c r="AW387" s="14" t="s">
        <v>32</v>
      </c>
      <c r="AX387" s="14" t="s">
        <v>7</v>
      </c>
      <c r="AY387" s="204" t="s">
        <v>155</v>
      </c>
    </row>
    <row r="388" s="15" customFormat="1">
      <c r="A388" s="15"/>
      <c r="B388" s="211"/>
      <c r="C388" s="15"/>
      <c r="D388" s="196" t="s">
        <v>165</v>
      </c>
      <c r="E388" s="212" t="s">
        <v>1</v>
      </c>
      <c r="F388" s="213" t="s">
        <v>184</v>
      </c>
      <c r="G388" s="15"/>
      <c r="H388" s="214">
        <v>21.823999999999998</v>
      </c>
      <c r="I388" s="215"/>
      <c r="J388" s="15"/>
      <c r="K388" s="15"/>
      <c r="L388" s="211"/>
      <c r="M388" s="216"/>
      <c r="N388" s="217"/>
      <c r="O388" s="217"/>
      <c r="P388" s="217"/>
      <c r="Q388" s="217"/>
      <c r="R388" s="217"/>
      <c r="S388" s="217"/>
      <c r="T388" s="218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T388" s="212" t="s">
        <v>165</v>
      </c>
      <c r="AU388" s="212" t="s">
        <v>85</v>
      </c>
      <c r="AV388" s="15" t="s">
        <v>91</v>
      </c>
      <c r="AW388" s="15" t="s">
        <v>32</v>
      </c>
      <c r="AX388" s="15" t="s">
        <v>81</v>
      </c>
      <c r="AY388" s="212" t="s">
        <v>155</v>
      </c>
    </row>
    <row r="389" s="2" customFormat="1" ht="16.5" customHeight="1">
      <c r="A389" s="38"/>
      <c r="B389" s="180"/>
      <c r="C389" s="181" t="s">
        <v>495</v>
      </c>
      <c r="D389" s="181" t="s">
        <v>157</v>
      </c>
      <c r="E389" s="182" t="s">
        <v>496</v>
      </c>
      <c r="F389" s="183" t="s">
        <v>497</v>
      </c>
      <c r="G389" s="184" t="s">
        <v>160</v>
      </c>
      <c r="H389" s="185">
        <v>21.824000000000002</v>
      </c>
      <c r="I389" s="186"/>
      <c r="J389" s="187">
        <f>ROUND(I389*H389,2)</f>
        <v>0</v>
      </c>
      <c r="K389" s="188"/>
      <c r="L389" s="39"/>
      <c r="M389" s="189" t="s">
        <v>1</v>
      </c>
      <c r="N389" s="190" t="s">
        <v>43</v>
      </c>
      <c r="O389" s="82"/>
      <c r="P389" s="191">
        <f>O389*H389</f>
        <v>0</v>
      </c>
      <c r="Q389" s="191">
        <v>0</v>
      </c>
      <c r="R389" s="191">
        <f>Q389*H389</f>
        <v>0</v>
      </c>
      <c r="S389" s="191">
        <v>0</v>
      </c>
      <c r="T389" s="192">
        <f>S389*H389</f>
        <v>0</v>
      </c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R389" s="193" t="s">
        <v>91</v>
      </c>
      <c r="AT389" s="193" t="s">
        <v>157</v>
      </c>
      <c r="AU389" s="193" t="s">
        <v>85</v>
      </c>
      <c r="AY389" s="19" t="s">
        <v>155</v>
      </c>
      <c r="BE389" s="194">
        <f>IF(N389="základná",J389,0)</f>
        <v>0</v>
      </c>
      <c r="BF389" s="194">
        <f>IF(N389="znížená",J389,0)</f>
        <v>0</v>
      </c>
      <c r="BG389" s="194">
        <f>IF(N389="zákl. prenesená",J389,0)</f>
        <v>0</v>
      </c>
      <c r="BH389" s="194">
        <f>IF(N389="zníž. prenesená",J389,0)</f>
        <v>0</v>
      </c>
      <c r="BI389" s="194">
        <f>IF(N389="nulová",J389,0)</f>
        <v>0</v>
      </c>
      <c r="BJ389" s="19" t="s">
        <v>85</v>
      </c>
      <c r="BK389" s="194">
        <f>ROUND(I389*H389,2)</f>
        <v>0</v>
      </c>
      <c r="BL389" s="19" t="s">
        <v>91</v>
      </c>
      <c r="BM389" s="193" t="s">
        <v>498</v>
      </c>
    </row>
    <row r="390" s="2" customFormat="1" ht="16.5" customHeight="1">
      <c r="A390" s="38"/>
      <c r="B390" s="180"/>
      <c r="C390" s="181" t="s">
        <v>499</v>
      </c>
      <c r="D390" s="181" t="s">
        <v>157</v>
      </c>
      <c r="E390" s="182" t="s">
        <v>500</v>
      </c>
      <c r="F390" s="183" t="s">
        <v>501</v>
      </c>
      <c r="G390" s="184" t="s">
        <v>160</v>
      </c>
      <c r="H390" s="185">
        <v>1.6020000000000001</v>
      </c>
      <c r="I390" s="186"/>
      <c r="J390" s="187">
        <f>ROUND(I390*H390,2)</f>
        <v>0</v>
      </c>
      <c r="K390" s="188"/>
      <c r="L390" s="39"/>
      <c r="M390" s="189" t="s">
        <v>1</v>
      </c>
      <c r="N390" s="190" t="s">
        <v>43</v>
      </c>
      <c r="O390" s="82"/>
      <c r="P390" s="191">
        <f>O390*H390</f>
        <v>0</v>
      </c>
      <c r="Q390" s="191">
        <v>0.0035899999999999999</v>
      </c>
      <c r="R390" s="191">
        <f>Q390*H390</f>
        <v>0.0057511799999999998</v>
      </c>
      <c r="S390" s="191">
        <v>0</v>
      </c>
      <c r="T390" s="192">
        <f>S390*H390</f>
        <v>0</v>
      </c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R390" s="193" t="s">
        <v>91</v>
      </c>
      <c r="AT390" s="193" t="s">
        <v>157</v>
      </c>
      <c r="AU390" s="193" t="s">
        <v>85</v>
      </c>
      <c r="AY390" s="19" t="s">
        <v>155</v>
      </c>
      <c r="BE390" s="194">
        <f>IF(N390="základná",J390,0)</f>
        <v>0</v>
      </c>
      <c r="BF390" s="194">
        <f>IF(N390="znížená",J390,0)</f>
        <v>0</v>
      </c>
      <c r="BG390" s="194">
        <f>IF(N390="zákl. prenesená",J390,0)</f>
        <v>0</v>
      </c>
      <c r="BH390" s="194">
        <f>IF(N390="zníž. prenesená",J390,0)</f>
        <v>0</v>
      </c>
      <c r="BI390" s="194">
        <f>IF(N390="nulová",J390,0)</f>
        <v>0</v>
      </c>
      <c r="BJ390" s="19" t="s">
        <v>85</v>
      </c>
      <c r="BK390" s="194">
        <f>ROUND(I390*H390,2)</f>
        <v>0</v>
      </c>
      <c r="BL390" s="19" t="s">
        <v>91</v>
      </c>
      <c r="BM390" s="193" t="s">
        <v>502</v>
      </c>
    </row>
    <row r="391" s="13" customFormat="1">
      <c r="A391" s="13"/>
      <c r="B391" s="195"/>
      <c r="C391" s="13"/>
      <c r="D391" s="196" t="s">
        <v>165</v>
      </c>
      <c r="E391" s="197" t="s">
        <v>1</v>
      </c>
      <c r="F391" s="198" t="s">
        <v>479</v>
      </c>
      <c r="G391" s="13"/>
      <c r="H391" s="197" t="s">
        <v>1</v>
      </c>
      <c r="I391" s="199"/>
      <c r="J391" s="13"/>
      <c r="K391" s="13"/>
      <c r="L391" s="195"/>
      <c r="M391" s="200"/>
      <c r="N391" s="201"/>
      <c r="O391" s="201"/>
      <c r="P391" s="201"/>
      <c r="Q391" s="201"/>
      <c r="R391" s="201"/>
      <c r="S391" s="201"/>
      <c r="T391" s="202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197" t="s">
        <v>165</v>
      </c>
      <c r="AU391" s="197" t="s">
        <v>85</v>
      </c>
      <c r="AV391" s="13" t="s">
        <v>81</v>
      </c>
      <c r="AW391" s="13" t="s">
        <v>32</v>
      </c>
      <c r="AX391" s="13" t="s">
        <v>7</v>
      </c>
      <c r="AY391" s="197" t="s">
        <v>155</v>
      </c>
    </row>
    <row r="392" s="14" customFormat="1">
      <c r="A392" s="14"/>
      <c r="B392" s="203"/>
      <c r="C392" s="14"/>
      <c r="D392" s="196" t="s">
        <v>165</v>
      </c>
      <c r="E392" s="204" t="s">
        <v>1</v>
      </c>
      <c r="F392" s="205" t="s">
        <v>503</v>
      </c>
      <c r="G392" s="14"/>
      <c r="H392" s="206">
        <v>0.13200000000000001</v>
      </c>
      <c r="I392" s="207"/>
      <c r="J392" s="14"/>
      <c r="K392" s="14"/>
      <c r="L392" s="203"/>
      <c r="M392" s="208"/>
      <c r="N392" s="209"/>
      <c r="O392" s="209"/>
      <c r="P392" s="209"/>
      <c r="Q392" s="209"/>
      <c r="R392" s="209"/>
      <c r="S392" s="209"/>
      <c r="T392" s="210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04" t="s">
        <v>165</v>
      </c>
      <c r="AU392" s="204" t="s">
        <v>85</v>
      </c>
      <c r="AV392" s="14" t="s">
        <v>85</v>
      </c>
      <c r="AW392" s="14" t="s">
        <v>32</v>
      </c>
      <c r="AX392" s="14" t="s">
        <v>7</v>
      </c>
      <c r="AY392" s="204" t="s">
        <v>155</v>
      </c>
    </row>
    <row r="393" s="14" customFormat="1">
      <c r="A393" s="14"/>
      <c r="B393" s="203"/>
      <c r="C393" s="14"/>
      <c r="D393" s="196" t="s">
        <v>165</v>
      </c>
      <c r="E393" s="204" t="s">
        <v>1</v>
      </c>
      <c r="F393" s="205" t="s">
        <v>504</v>
      </c>
      <c r="G393" s="14"/>
      <c r="H393" s="206">
        <v>0.151</v>
      </c>
      <c r="I393" s="207"/>
      <c r="J393" s="14"/>
      <c r="K393" s="14"/>
      <c r="L393" s="203"/>
      <c r="M393" s="208"/>
      <c r="N393" s="209"/>
      <c r="O393" s="209"/>
      <c r="P393" s="209"/>
      <c r="Q393" s="209"/>
      <c r="R393" s="209"/>
      <c r="S393" s="209"/>
      <c r="T393" s="210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04" t="s">
        <v>165</v>
      </c>
      <c r="AU393" s="204" t="s">
        <v>85</v>
      </c>
      <c r="AV393" s="14" t="s">
        <v>85</v>
      </c>
      <c r="AW393" s="14" t="s">
        <v>32</v>
      </c>
      <c r="AX393" s="14" t="s">
        <v>7</v>
      </c>
      <c r="AY393" s="204" t="s">
        <v>155</v>
      </c>
    </row>
    <row r="394" s="13" customFormat="1">
      <c r="A394" s="13"/>
      <c r="B394" s="195"/>
      <c r="C394" s="13"/>
      <c r="D394" s="196" t="s">
        <v>165</v>
      </c>
      <c r="E394" s="197" t="s">
        <v>1</v>
      </c>
      <c r="F394" s="198" t="s">
        <v>481</v>
      </c>
      <c r="G394" s="13"/>
      <c r="H394" s="197" t="s">
        <v>1</v>
      </c>
      <c r="I394" s="199"/>
      <c r="J394" s="13"/>
      <c r="K394" s="13"/>
      <c r="L394" s="195"/>
      <c r="M394" s="200"/>
      <c r="N394" s="201"/>
      <c r="O394" s="201"/>
      <c r="P394" s="201"/>
      <c r="Q394" s="201"/>
      <c r="R394" s="201"/>
      <c r="S394" s="201"/>
      <c r="T394" s="202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197" t="s">
        <v>165</v>
      </c>
      <c r="AU394" s="197" t="s">
        <v>85</v>
      </c>
      <c r="AV394" s="13" t="s">
        <v>81</v>
      </c>
      <c r="AW394" s="13" t="s">
        <v>32</v>
      </c>
      <c r="AX394" s="13" t="s">
        <v>7</v>
      </c>
      <c r="AY394" s="197" t="s">
        <v>155</v>
      </c>
    </row>
    <row r="395" s="14" customFormat="1">
      <c r="A395" s="14"/>
      <c r="B395" s="203"/>
      <c r="C395" s="14"/>
      <c r="D395" s="196" t="s">
        <v>165</v>
      </c>
      <c r="E395" s="204" t="s">
        <v>1</v>
      </c>
      <c r="F395" s="205" t="s">
        <v>503</v>
      </c>
      <c r="G395" s="14"/>
      <c r="H395" s="206">
        <v>0.13200000000000001</v>
      </c>
      <c r="I395" s="207"/>
      <c r="J395" s="14"/>
      <c r="K395" s="14"/>
      <c r="L395" s="203"/>
      <c r="M395" s="208"/>
      <c r="N395" s="209"/>
      <c r="O395" s="209"/>
      <c r="P395" s="209"/>
      <c r="Q395" s="209"/>
      <c r="R395" s="209"/>
      <c r="S395" s="209"/>
      <c r="T395" s="210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04" t="s">
        <v>165</v>
      </c>
      <c r="AU395" s="204" t="s">
        <v>85</v>
      </c>
      <c r="AV395" s="14" t="s">
        <v>85</v>
      </c>
      <c r="AW395" s="14" t="s">
        <v>32</v>
      </c>
      <c r="AX395" s="14" t="s">
        <v>7</v>
      </c>
      <c r="AY395" s="204" t="s">
        <v>155</v>
      </c>
    </row>
    <row r="396" s="13" customFormat="1">
      <c r="A396" s="13"/>
      <c r="B396" s="195"/>
      <c r="C396" s="13"/>
      <c r="D396" s="196" t="s">
        <v>165</v>
      </c>
      <c r="E396" s="197" t="s">
        <v>1</v>
      </c>
      <c r="F396" s="198" t="s">
        <v>482</v>
      </c>
      <c r="G396" s="13"/>
      <c r="H396" s="197" t="s">
        <v>1</v>
      </c>
      <c r="I396" s="199"/>
      <c r="J396" s="13"/>
      <c r="K396" s="13"/>
      <c r="L396" s="195"/>
      <c r="M396" s="200"/>
      <c r="N396" s="201"/>
      <c r="O396" s="201"/>
      <c r="P396" s="201"/>
      <c r="Q396" s="201"/>
      <c r="R396" s="201"/>
      <c r="S396" s="201"/>
      <c r="T396" s="202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197" t="s">
        <v>165</v>
      </c>
      <c r="AU396" s="197" t="s">
        <v>85</v>
      </c>
      <c r="AV396" s="13" t="s">
        <v>81</v>
      </c>
      <c r="AW396" s="13" t="s">
        <v>32</v>
      </c>
      <c r="AX396" s="13" t="s">
        <v>7</v>
      </c>
      <c r="AY396" s="197" t="s">
        <v>155</v>
      </c>
    </row>
    <row r="397" s="14" customFormat="1">
      <c r="A397" s="14"/>
      <c r="B397" s="203"/>
      <c r="C397" s="14"/>
      <c r="D397" s="196" t="s">
        <v>165</v>
      </c>
      <c r="E397" s="204" t="s">
        <v>1</v>
      </c>
      <c r="F397" s="205" t="s">
        <v>505</v>
      </c>
      <c r="G397" s="14"/>
      <c r="H397" s="206">
        <v>0.39600000000000002</v>
      </c>
      <c r="I397" s="207"/>
      <c r="J397" s="14"/>
      <c r="K397" s="14"/>
      <c r="L397" s="203"/>
      <c r="M397" s="208"/>
      <c r="N397" s="209"/>
      <c r="O397" s="209"/>
      <c r="P397" s="209"/>
      <c r="Q397" s="209"/>
      <c r="R397" s="209"/>
      <c r="S397" s="209"/>
      <c r="T397" s="210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04" t="s">
        <v>165</v>
      </c>
      <c r="AU397" s="204" t="s">
        <v>85</v>
      </c>
      <c r="AV397" s="14" t="s">
        <v>85</v>
      </c>
      <c r="AW397" s="14" t="s">
        <v>32</v>
      </c>
      <c r="AX397" s="14" t="s">
        <v>7</v>
      </c>
      <c r="AY397" s="204" t="s">
        <v>155</v>
      </c>
    </row>
    <row r="398" s="13" customFormat="1">
      <c r="A398" s="13"/>
      <c r="B398" s="195"/>
      <c r="C398" s="13"/>
      <c r="D398" s="196" t="s">
        <v>165</v>
      </c>
      <c r="E398" s="197" t="s">
        <v>1</v>
      </c>
      <c r="F398" s="198" t="s">
        <v>483</v>
      </c>
      <c r="G398" s="13"/>
      <c r="H398" s="197" t="s">
        <v>1</v>
      </c>
      <c r="I398" s="199"/>
      <c r="J398" s="13"/>
      <c r="K398" s="13"/>
      <c r="L398" s="195"/>
      <c r="M398" s="200"/>
      <c r="N398" s="201"/>
      <c r="O398" s="201"/>
      <c r="P398" s="201"/>
      <c r="Q398" s="201"/>
      <c r="R398" s="201"/>
      <c r="S398" s="201"/>
      <c r="T398" s="202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197" t="s">
        <v>165</v>
      </c>
      <c r="AU398" s="197" t="s">
        <v>85</v>
      </c>
      <c r="AV398" s="13" t="s">
        <v>81</v>
      </c>
      <c r="AW398" s="13" t="s">
        <v>32</v>
      </c>
      <c r="AX398" s="13" t="s">
        <v>7</v>
      </c>
      <c r="AY398" s="197" t="s">
        <v>155</v>
      </c>
    </row>
    <row r="399" s="14" customFormat="1">
      <c r="A399" s="14"/>
      <c r="B399" s="203"/>
      <c r="C399" s="14"/>
      <c r="D399" s="196" t="s">
        <v>165</v>
      </c>
      <c r="E399" s="204" t="s">
        <v>1</v>
      </c>
      <c r="F399" s="205" t="s">
        <v>506</v>
      </c>
      <c r="G399" s="14"/>
      <c r="H399" s="206">
        <v>0.79100000000000004</v>
      </c>
      <c r="I399" s="207"/>
      <c r="J399" s="14"/>
      <c r="K399" s="14"/>
      <c r="L399" s="203"/>
      <c r="M399" s="208"/>
      <c r="N399" s="209"/>
      <c r="O399" s="209"/>
      <c r="P399" s="209"/>
      <c r="Q399" s="209"/>
      <c r="R399" s="209"/>
      <c r="S399" s="209"/>
      <c r="T399" s="210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04" t="s">
        <v>165</v>
      </c>
      <c r="AU399" s="204" t="s">
        <v>85</v>
      </c>
      <c r="AV399" s="14" t="s">
        <v>85</v>
      </c>
      <c r="AW399" s="14" t="s">
        <v>32</v>
      </c>
      <c r="AX399" s="14" t="s">
        <v>7</v>
      </c>
      <c r="AY399" s="204" t="s">
        <v>155</v>
      </c>
    </row>
    <row r="400" s="15" customFormat="1">
      <c r="A400" s="15"/>
      <c r="B400" s="211"/>
      <c r="C400" s="15"/>
      <c r="D400" s="196" t="s">
        <v>165</v>
      </c>
      <c r="E400" s="212" t="s">
        <v>1</v>
      </c>
      <c r="F400" s="213" t="s">
        <v>184</v>
      </c>
      <c r="G400" s="15"/>
      <c r="H400" s="214">
        <v>1.6020000000000001</v>
      </c>
      <c r="I400" s="215"/>
      <c r="J400" s="15"/>
      <c r="K400" s="15"/>
      <c r="L400" s="211"/>
      <c r="M400" s="216"/>
      <c r="N400" s="217"/>
      <c r="O400" s="217"/>
      <c r="P400" s="217"/>
      <c r="Q400" s="217"/>
      <c r="R400" s="217"/>
      <c r="S400" s="217"/>
      <c r="T400" s="218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T400" s="212" t="s">
        <v>165</v>
      </c>
      <c r="AU400" s="212" t="s">
        <v>85</v>
      </c>
      <c r="AV400" s="15" t="s">
        <v>91</v>
      </c>
      <c r="AW400" s="15" t="s">
        <v>32</v>
      </c>
      <c r="AX400" s="15" t="s">
        <v>81</v>
      </c>
      <c r="AY400" s="212" t="s">
        <v>155</v>
      </c>
    </row>
    <row r="401" s="2" customFormat="1" ht="16.5" customHeight="1">
      <c r="A401" s="38"/>
      <c r="B401" s="180"/>
      <c r="C401" s="181" t="s">
        <v>507</v>
      </c>
      <c r="D401" s="181" t="s">
        <v>157</v>
      </c>
      <c r="E401" s="182" t="s">
        <v>508</v>
      </c>
      <c r="F401" s="183" t="s">
        <v>509</v>
      </c>
      <c r="G401" s="184" t="s">
        <v>160</v>
      </c>
      <c r="H401" s="185">
        <v>1.6020000000000001</v>
      </c>
      <c r="I401" s="186"/>
      <c r="J401" s="187">
        <f>ROUND(I401*H401,2)</f>
        <v>0</v>
      </c>
      <c r="K401" s="188"/>
      <c r="L401" s="39"/>
      <c r="M401" s="189" t="s">
        <v>1</v>
      </c>
      <c r="N401" s="190" t="s">
        <v>43</v>
      </c>
      <c r="O401" s="82"/>
      <c r="P401" s="191">
        <f>O401*H401</f>
        <v>0</v>
      </c>
      <c r="Q401" s="191">
        <v>0</v>
      </c>
      <c r="R401" s="191">
        <f>Q401*H401</f>
        <v>0</v>
      </c>
      <c r="S401" s="191">
        <v>0</v>
      </c>
      <c r="T401" s="192">
        <f>S401*H401</f>
        <v>0</v>
      </c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R401" s="193" t="s">
        <v>91</v>
      </c>
      <c r="AT401" s="193" t="s">
        <v>157</v>
      </c>
      <c r="AU401" s="193" t="s">
        <v>85</v>
      </c>
      <c r="AY401" s="19" t="s">
        <v>155</v>
      </c>
      <c r="BE401" s="194">
        <f>IF(N401="základná",J401,0)</f>
        <v>0</v>
      </c>
      <c r="BF401" s="194">
        <f>IF(N401="znížená",J401,0)</f>
        <v>0</v>
      </c>
      <c r="BG401" s="194">
        <f>IF(N401="zákl. prenesená",J401,0)</f>
        <v>0</v>
      </c>
      <c r="BH401" s="194">
        <f>IF(N401="zníž. prenesená",J401,0)</f>
        <v>0</v>
      </c>
      <c r="BI401" s="194">
        <f>IF(N401="nulová",J401,0)</f>
        <v>0</v>
      </c>
      <c r="BJ401" s="19" t="s">
        <v>85</v>
      </c>
      <c r="BK401" s="194">
        <f>ROUND(I401*H401,2)</f>
        <v>0</v>
      </c>
      <c r="BL401" s="19" t="s">
        <v>91</v>
      </c>
      <c r="BM401" s="193" t="s">
        <v>510</v>
      </c>
    </row>
    <row r="402" s="2" customFormat="1" ht="24.15" customHeight="1">
      <c r="A402" s="38"/>
      <c r="B402" s="180"/>
      <c r="C402" s="181" t="s">
        <v>511</v>
      </c>
      <c r="D402" s="181" t="s">
        <v>157</v>
      </c>
      <c r="E402" s="182" t="s">
        <v>512</v>
      </c>
      <c r="F402" s="183" t="s">
        <v>513</v>
      </c>
      <c r="G402" s="184" t="s">
        <v>160</v>
      </c>
      <c r="H402" s="185">
        <v>832.22400000000005</v>
      </c>
      <c r="I402" s="186"/>
      <c r="J402" s="187">
        <f>ROUND(I402*H402,2)</f>
        <v>0</v>
      </c>
      <c r="K402" s="188"/>
      <c r="L402" s="39"/>
      <c r="M402" s="189" t="s">
        <v>1</v>
      </c>
      <c r="N402" s="190" t="s">
        <v>43</v>
      </c>
      <c r="O402" s="82"/>
      <c r="P402" s="191">
        <f>O402*H402</f>
        <v>0</v>
      </c>
      <c r="Q402" s="191">
        <v>0.0037499999999999999</v>
      </c>
      <c r="R402" s="191">
        <f>Q402*H402</f>
        <v>3.1208399999999998</v>
      </c>
      <c r="S402" s="191">
        <v>0</v>
      </c>
      <c r="T402" s="192">
        <f>S402*H402</f>
        <v>0</v>
      </c>
      <c r="U402" s="38"/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  <c r="AR402" s="193" t="s">
        <v>91</v>
      </c>
      <c r="AT402" s="193" t="s">
        <v>157</v>
      </c>
      <c r="AU402" s="193" t="s">
        <v>85</v>
      </c>
      <c r="AY402" s="19" t="s">
        <v>155</v>
      </c>
      <c r="BE402" s="194">
        <f>IF(N402="základná",J402,0)</f>
        <v>0</v>
      </c>
      <c r="BF402" s="194">
        <f>IF(N402="znížená",J402,0)</f>
        <v>0</v>
      </c>
      <c r="BG402" s="194">
        <f>IF(N402="zákl. prenesená",J402,0)</f>
        <v>0</v>
      </c>
      <c r="BH402" s="194">
        <f>IF(N402="zníž. prenesená",J402,0)</f>
        <v>0</v>
      </c>
      <c r="BI402" s="194">
        <f>IF(N402="nulová",J402,0)</f>
        <v>0</v>
      </c>
      <c r="BJ402" s="19" t="s">
        <v>85</v>
      </c>
      <c r="BK402" s="194">
        <f>ROUND(I402*H402,2)</f>
        <v>0</v>
      </c>
      <c r="BL402" s="19" t="s">
        <v>91</v>
      </c>
      <c r="BM402" s="193" t="s">
        <v>514</v>
      </c>
    </row>
    <row r="403" s="13" customFormat="1">
      <c r="A403" s="13"/>
      <c r="B403" s="195"/>
      <c r="C403" s="13"/>
      <c r="D403" s="196" t="s">
        <v>165</v>
      </c>
      <c r="E403" s="197" t="s">
        <v>1</v>
      </c>
      <c r="F403" s="198" t="s">
        <v>515</v>
      </c>
      <c r="G403" s="13"/>
      <c r="H403" s="197" t="s">
        <v>1</v>
      </c>
      <c r="I403" s="199"/>
      <c r="J403" s="13"/>
      <c r="K403" s="13"/>
      <c r="L403" s="195"/>
      <c r="M403" s="200"/>
      <c r="N403" s="201"/>
      <c r="O403" s="201"/>
      <c r="P403" s="201"/>
      <c r="Q403" s="201"/>
      <c r="R403" s="201"/>
      <c r="S403" s="201"/>
      <c r="T403" s="202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197" t="s">
        <v>165</v>
      </c>
      <c r="AU403" s="197" t="s">
        <v>85</v>
      </c>
      <c r="AV403" s="13" t="s">
        <v>81</v>
      </c>
      <c r="AW403" s="13" t="s">
        <v>32</v>
      </c>
      <c r="AX403" s="13" t="s">
        <v>7</v>
      </c>
      <c r="AY403" s="197" t="s">
        <v>155</v>
      </c>
    </row>
    <row r="404" s="13" customFormat="1">
      <c r="A404" s="13"/>
      <c r="B404" s="195"/>
      <c r="C404" s="13"/>
      <c r="D404" s="196" t="s">
        <v>165</v>
      </c>
      <c r="E404" s="197" t="s">
        <v>1</v>
      </c>
      <c r="F404" s="198" t="s">
        <v>479</v>
      </c>
      <c r="G404" s="13"/>
      <c r="H404" s="197" t="s">
        <v>1</v>
      </c>
      <c r="I404" s="199"/>
      <c r="J404" s="13"/>
      <c r="K404" s="13"/>
      <c r="L404" s="195"/>
      <c r="M404" s="200"/>
      <c r="N404" s="201"/>
      <c r="O404" s="201"/>
      <c r="P404" s="201"/>
      <c r="Q404" s="201"/>
      <c r="R404" s="201"/>
      <c r="S404" s="201"/>
      <c r="T404" s="202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197" t="s">
        <v>165</v>
      </c>
      <c r="AU404" s="197" t="s">
        <v>85</v>
      </c>
      <c r="AV404" s="13" t="s">
        <v>81</v>
      </c>
      <c r="AW404" s="13" t="s">
        <v>32</v>
      </c>
      <c r="AX404" s="13" t="s">
        <v>7</v>
      </c>
      <c r="AY404" s="197" t="s">
        <v>155</v>
      </c>
    </row>
    <row r="405" s="14" customFormat="1">
      <c r="A405" s="14"/>
      <c r="B405" s="203"/>
      <c r="C405" s="14"/>
      <c r="D405" s="196" t="s">
        <v>165</v>
      </c>
      <c r="E405" s="204" t="s">
        <v>1</v>
      </c>
      <c r="F405" s="205" t="s">
        <v>516</v>
      </c>
      <c r="G405" s="14"/>
      <c r="H405" s="206">
        <v>198.33000000000001</v>
      </c>
      <c r="I405" s="207"/>
      <c r="J405" s="14"/>
      <c r="K405" s="14"/>
      <c r="L405" s="203"/>
      <c r="M405" s="208"/>
      <c r="N405" s="209"/>
      <c r="O405" s="209"/>
      <c r="P405" s="209"/>
      <c r="Q405" s="209"/>
      <c r="R405" s="209"/>
      <c r="S405" s="209"/>
      <c r="T405" s="210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04" t="s">
        <v>165</v>
      </c>
      <c r="AU405" s="204" t="s">
        <v>85</v>
      </c>
      <c r="AV405" s="14" t="s">
        <v>85</v>
      </c>
      <c r="AW405" s="14" t="s">
        <v>32</v>
      </c>
      <c r="AX405" s="14" t="s">
        <v>7</v>
      </c>
      <c r="AY405" s="204" t="s">
        <v>155</v>
      </c>
    </row>
    <row r="406" s="13" customFormat="1">
      <c r="A406" s="13"/>
      <c r="B406" s="195"/>
      <c r="C406" s="13"/>
      <c r="D406" s="196" t="s">
        <v>165</v>
      </c>
      <c r="E406" s="197" t="s">
        <v>1</v>
      </c>
      <c r="F406" s="198" t="s">
        <v>481</v>
      </c>
      <c r="G406" s="13"/>
      <c r="H406" s="197" t="s">
        <v>1</v>
      </c>
      <c r="I406" s="199"/>
      <c r="J406" s="13"/>
      <c r="K406" s="13"/>
      <c r="L406" s="195"/>
      <c r="M406" s="200"/>
      <c r="N406" s="201"/>
      <c r="O406" s="201"/>
      <c r="P406" s="201"/>
      <c r="Q406" s="201"/>
      <c r="R406" s="201"/>
      <c r="S406" s="201"/>
      <c r="T406" s="202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197" t="s">
        <v>165</v>
      </c>
      <c r="AU406" s="197" t="s">
        <v>85</v>
      </c>
      <c r="AV406" s="13" t="s">
        <v>81</v>
      </c>
      <c r="AW406" s="13" t="s">
        <v>32</v>
      </c>
      <c r="AX406" s="13" t="s">
        <v>7</v>
      </c>
      <c r="AY406" s="197" t="s">
        <v>155</v>
      </c>
    </row>
    <row r="407" s="14" customFormat="1">
      <c r="A407" s="14"/>
      <c r="B407" s="203"/>
      <c r="C407" s="14"/>
      <c r="D407" s="196" t="s">
        <v>165</v>
      </c>
      <c r="E407" s="204" t="s">
        <v>1</v>
      </c>
      <c r="F407" s="205" t="s">
        <v>516</v>
      </c>
      <c r="G407" s="14"/>
      <c r="H407" s="206">
        <v>198.33000000000001</v>
      </c>
      <c r="I407" s="207"/>
      <c r="J407" s="14"/>
      <c r="K407" s="14"/>
      <c r="L407" s="203"/>
      <c r="M407" s="208"/>
      <c r="N407" s="209"/>
      <c r="O407" s="209"/>
      <c r="P407" s="209"/>
      <c r="Q407" s="209"/>
      <c r="R407" s="209"/>
      <c r="S407" s="209"/>
      <c r="T407" s="210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204" t="s">
        <v>165</v>
      </c>
      <c r="AU407" s="204" t="s">
        <v>85</v>
      </c>
      <c r="AV407" s="14" t="s">
        <v>85</v>
      </c>
      <c r="AW407" s="14" t="s">
        <v>32</v>
      </c>
      <c r="AX407" s="14" t="s">
        <v>7</v>
      </c>
      <c r="AY407" s="204" t="s">
        <v>155</v>
      </c>
    </row>
    <row r="408" s="13" customFormat="1">
      <c r="A408" s="13"/>
      <c r="B408" s="195"/>
      <c r="C408" s="13"/>
      <c r="D408" s="196" t="s">
        <v>165</v>
      </c>
      <c r="E408" s="197" t="s">
        <v>1</v>
      </c>
      <c r="F408" s="198" t="s">
        <v>482</v>
      </c>
      <c r="G408" s="13"/>
      <c r="H408" s="197" t="s">
        <v>1</v>
      </c>
      <c r="I408" s="199"/>
      <c r="J408" s="13"/>
      <c r="K408" s="13"/>
      <c r="L408" s="195"/>
      <c r="M408" s="200"/>
      <c r="N408" s="201"/>
      <c r="O408" s="201"/>
      <c r="P408" s="201"/>
      <c r="Q408" s="201"/>
      <c r="R408" s="201"/>
      <c r="S408" s="201"/>
      <c r="T408" s="202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197" t="s">
        <v>165</v>
      </c>
      <c r="AU408" s="197" t="s">
        <v>85</v>
      </c>
      <c r="AV408" s="13" t="s">
        <v>81</v>
      </c>
      <c r="AW408" s="13" t="s">
        <v>32</v>
      </c>
      <c r="AX408" s="13" t="s">
        <v>7</v>
      </c>
      <c r="AY408" s="197" t="s">
        <v>155</v>
      </c>
    </row>
    <row r="409" s="14" customFormat="1">
      <c r="A409" s="14"/>
      <c r="B409" s="203"/>
      <c r="C409" s="14"/>
      <c r="D409" s="196" t="s">
        <v>165</v>
      </c>
      <c r="E409" s="204" t="s">
        <v>1</v>
      </c>
      <c r="F409" s="205" t="s">
        <v>516</v>
      </c>
      <c r="G409" s="14"/>
      <c r="H409" s="206">
        <v>198.33000000000001</v>
      </c>
      <c r="I409" s="207"/>
      <c r="J409" s="14"/>
      <c r="K409" s="14"/>
      <c r="L409" s="203"/>
      <c r="M409" s="208"/>
      <c r="N409" s="209"/>
      <c r="O409" s="209"/>
      <c r="P409" s="209"/>
      <c r="Q409" s="209"/>
      <c r="R409" s="209"/>
      <c r="S409" s="209"/>
      <c r="T409" s="210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204" t="s">
        <v>165</v>
      </c>
      <c r="AU409" s="204" t="s">
        <v>85</v>
      </c>
      <c r="AV409" s="14" t="s">
        <v>85</v>
      </c>
      <c r="AW409" s="14" t="s">
        <v>32</v>
      </c>
      <c r="AX409" s="14" t="s">
        <v>7</v>
      </c>
      <c r="AY409" s="204" t="s">
        <v>155</v>
      </c>
    </row>
    <row r="410" s="13" customFormat="1">
      <c r="A410" s="13"/>
      <c r="B410" s="195"/>
      <c r="C410" s="13"/>
      <c r="D410" s="196" t="s">
        <v>165</v>
      </c>
      <c r="E410" s="197" t="s">
        <v>1</v>
      </c>
      <c r="F410" s="198" t="s">
        <v>483</v>
      </c>
      <c r="G410" s="13"/>
      <c r="H410" s="197" t="s">
        <v>1</v>
      </c>
      <c r="I410" s="199"/>
      <c r="J410" s="13"/>
      <c r="K410" s="13"/>
      <c r="L410" s="195"/>
      <c r="M410" s="200"/>
      <c r="N410" s="201"/>
      <c r="O410" s="201"/>
      <c r="P410" s="201"/>
      <c r="Q410" s="201"/>
      <c r="R410" s="201"/>
      <c r="S410" s="201"/>
      <c r="T410" s="202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197" t="s">
        <v>165</v>
      </c>
      <c r="AU410" s="197" t="s">
        <v>85</v>
      </c>
      <c r="AV410" s="13" t="s">
        <v>81</v>
      </c>
      <c r="AW410" s="13" t="s">
        <v>32</v>
      </c>
      <c r="AX410" s="13" t="s">
        <v>7</v>
      </c>
      <c r="AY410" s="197" t="s">
        <v>155</v>
      </c>
    </row>
    <row r="411" s="14" customFormat="1">
      <c r="A411" s="14"/>
      <c r="B411" s="203"/>
      <c r="C411" s="14"/>
      <c r="D411" s="196" t="s">
        <v>165</v>
      </c>
      <c r="E411" s="204" t="s">
        <v>1</v>
      </c>
      <c r="F411" s="205" t="s">
        <v>516</v>
      </c>
      <c r="G411" s="14"/>
      <c r="H411" s="206">
        <v>198.33000000000001</v>
      </c>
      <c r="I411" s="207"/>
      <c r="J411" s="14"/>
      <c r="K411" s="14"/>
      <c r="L411" s="203"/>
      <c r="M411" s="208"/>
      <c r="N411" s="209"/>
      <c r="O411" s="209"/>
      <c r="P411" s="209"/>
      <c r="Q411" s="209"/>
      <c r="R411" s="209"/>
      <c r="S411" s="209"/>
      <c r="T411" s="210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T411" s="204" t="s">
        <v>165</v>
      </c>
      <c r="AU411" s="204" t="s">
        <v>85</v>
      </c>
      <c r="AV411" s="14" t="s">
        <v>85</v>
      </c>
      <c r="AW411" s="14" t="s">
        <v>32</v>
      </c>
      <c r="AX411" s="14" t="s">
        <v>7</v>
      </c>
      <c r="AY411" s="204" t="s">
        <v>155</v>
      </c>
    </row>
    <row r="412" s="14" customFormat="1">
      <c r="A412" s="14"/>
      <c r="B412" s="203"/>
      <c r="C412" s="14"/>
      <c r="D412" s="196" t="s">
        <v>165</v>
      </c>
      <c r="E412" s="204" t="s">
        <v>1</v>
      </c>
      <c r="F412" s="205" t="s">
        <v>517</v>
      </c>
      <c r="G412" s="14"/>
      <c r="H412" s="206">
        <v>18.300000000000001</v>
      </c>
      <c r="I412" s="207"/>
      <c r="J412" s="14"/>
      <c r="K412" s="14"/>
      <c r="L412" s="203"/>
      <c r="M412" s="208"/>
      <c r="N412" s="209"/>
      <c r="O412" s="209"/>
      <c r="P412" s="209"/>
      <c r="Q412" s="209"/>
      <c r="R412" s="209"/>
      <c r="S412" s="209"/>
      <c r="T412" s="210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204" t="s">
        <v>165</v>
      </c>
      <c r="AU412" s="204" t="s">
        <v>85</v>
      </c>
      <c r="AV412" s="14" t="s">
        <v>85</v>
      </c>
      <c r="AW412" s="14" t="s">
        <v>32</v>
      </c>
      <c r="AX412" s="14" t="s">
        <v>7</v>
      </c>
      <c r="AY412" s="204" t="s">
        <v>155</v>
      </c>
    </row>
    <row r="413" s="13" customFormat="1">
      <c r="A413" s="13"/>
      <c r="B413" s="195"/>
      <c r="C413" s="13"/>
      <c r="D413" s="196" t="s">
        <v>165</v>
      </c>
      <c r="E413" s="197" t="s">
        <v>1</v>
      </c>
      <c r="F413" s="198" t="s">
        <v>489</v>
      </c>
      <c r="G413" s="13"/>
      <c r="H413" s="197" t="s">
        <v>1</v>
      </c>
      <c r="I413" s="199"/>
      <c r="J413" s="13"/>
      <c r="K413" s="13"/>
      <c r="L413" s="195"/>
      <c r="M413" s="200"/>
      <c r="N413" s="201"/>
      <c r="O413" s="201"/>
      <c r="P413" s="201"/>
      <c r="Q413" s="201"/>
      <c r="R413" s="201"/>
      <c r="S413" s="201"/>
      <c r="T413" s="202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197" t="s">
        <v>165</v>
      </c>
      <c r="AU413" s="197" t="s">
        <v>85</v>
      </c>
      <c r="AV413" s="13" t="s">
        <v>81</v>
      </c>
      <c r="AW413" s="13" t="s">
        <v>32</v>
      </c>
      <c r="AX413" s="13" t="s">
        <v>7</v>
      </c>
      <c r="AY413" s="197" t="s">
        <v>155</v>
      </c>
    </row>
    <row r="414" s="13" customFormat="1">
      <c r="A414" s="13"/>
      <c r="B414" s="195"/>
      <c r="C414" s="13"/>
      <c r="D414" s="196" t="s">
        <v>165</v>
      </c>
      <c r="E414" s="197" t="s">
        <v>1</v>
      </c>
      <c r="F414" s="198" t="s">
        <v>479</v>
      </c>
      <c r="G414" s="13"/>
      <c r="H414" s="197" t="s">
        <v>1</v>
      </c>
      <c r="I414" s="199"/>
      <c r="J414" s="13"/>
      <c r="K414" s="13"/>
      <c r="L414" s="195"/>
      <c r="M414" s="200"/>
      <c r="N414" s="201"/>
      <c r="O414" s="201"/>
      <c r="P414" s="201"/>
      <c r="Q414" s="201"/>
      <c r="R414" s="201"/>
      <c r="S414" s="201"/>
      <c r="T414" s="202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197" t="s">
        <v>165</v>
      </c>
      <c r="AU414" s="197" t="s">
        <v>85</v>
      </c>
      <c r="AV414" s="13" t="s">
        <v>81</v>
      </c>
      <c r="AW414" s="13" t="s">
        <v>32</v>
      </c>
      <c r="AX414" s="13" t="s">
        <v>7</v>
      </c>
      <c r="AY414" s="197" t="s">
        <v>155</v>
      </c>
    </row>
    <row r="415" s="14" customFormat="1">
      <c r="A415" s="14"/>
      <c r="B415" s="203"/>
      <c r="C415" s="14"/>
      <c r="D415" s="196" t="s">
        <v>165</v>
      </c>
      <c r="E415" s="204" t="s">
        <v>1</v>
      </c>
      <c r="F415" s="205" t="s">
        <v>490</v>
      </c>
      <c r="G415" s="14"/>
      <c r="H415" s="206">
        <v>4.6050000000000004</v>
      </c>
      <c r="I415" s="207"/>
      <c r="J415" s="14"/>
      <c r="K415" s="14"/>
      <c r="L415" s="203"/>
      <c r="M415" s="208"/>
      <c r="N415" s="209"/>
      <c r="O415" s="209"/>
      <c r="P415" s="209"/>
      <c r="Q415" s="209"/>
      <c r="R415" s="209"/>
      <c r="S415" s="209"/>
      <c r="T415" s="210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204" t="s">
        <v>165</v>
      </c>
      <c r="AU415" s="204" t="s">
        <v>85</v>
      </c>
      <c r="AV415" s="14" t="s">
        <v>85</v>
      </c>
      <c r="AW415" s="14" t="s">
        <v>32</v>
      </c>
      <c r="AX415" s="14" t="s">
        <v>7</v>
      </c>
      <c r="AY415" s="204" t="s">
        <v>155</v>
      </c>
    </row>
    <row r="416" s="13" customFormat="1">
      <c r="A416" s="13"/>
      <c r="B416" s="195"/>
      <c r="C416" s="13"/>
      <c r="D416" s="196" t="s">
        <v>165</v>
      </c>
      <c r="E416" s="197" t="s">
        <v>1</v>
      </c>
      <c r="F416" s="198" t="s">
        <v>481</v>
      </c>
      <c r="G416" s="13"/>
      <c r="H416" s="197" t="s">
        <v>1</v>
      </c>
      <c r="I416" s="199"/>
      <c r="J416" s="13"/>
      <c r="K416" s="13"/>
      <c r="L416" s="195"/>
      <c r="M416" s="200"/>
      <c r="N416" s="201"/>
      <c r="O416" s="201"/>
      <c r="P416" s="201"/>
      <c r="Q416" s="201"/>
      <c r="R416" s="201"/>
      <c r="S416" s="201"/>
      <c r="T416" s="202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197" t="s">
        <v>165</v>
      </c>
      <c r="AU416" s="197" t="s">
        <v>85</v>
      </c>
      <c r="AV416" s="13" t="s">
        <v>81</v>
      </c>
      <c r="AW416" s="13" t="s">
        <v>32</v>
      </c>
      <c r="AX416" s="13" t="s">
        <v>7</v>
      </c>
      <c r="AY416" s="197" t="s">
        <v>155</v>
      </c>
    </row>
    <row r="417" s="14" customFormat="1">
      <c r="A417" s="14"/>
      <c r="B417" s="203"/>
      <c r="C417" s="14"/>
      <c r="D417" s="196" t="s">
        <v>165</v>
      </c>
      <c r="E417" s="204" t="s">
        <v>1</v>
      </c>
      <c r="F417" s="205" t="s">
        <v>490</v>
      </c>
      <c r="G417" s="14"/>
      <c r="H417" s="206">
        <v>4.6050000000000004</v>
      </c>
      <c r="I417" s="207"/>
      <c r="J417" s="14"/>
      <c r="K417" s="14"/>
      <c r="L417" s="203"/>
      <c r="M417" s="208"/>
      <c r="N417" s="209"/>
      <c r="O417" s="209"/>
      <c r="P417" s="209"/>
      <c r="Q417" s="209"/>
      <c r="R417" s="209"/>
      <c r="S417" s="209"/>
      <c r="T417" s="210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T417" s="204" t="s">
        <v>165</v>
      </c>
      <c r="AU417" s="204" t="s">
        <v>85</v>
      </c>
      <c r="AV417" s="14" t="s">
        <v>85</v>
      </c>
      <c r="AW417" s="14" t="s">
        <v>32</v>
      </c>
      <c r="AX417" s="14" t="s">
        <v>7</v>
      </c>
      <c r="AY417" s="204" t="s">
        <v>155</v>
      </c>
    </row>
    <row r="418" s="13" customFormat="1">
      <c r="A418" s="13"/>
      <c r="B418" s="195"/>
      <c r="C418" s="13"/>
      <c r="D418" s="196" t="s">
        <v>165</v>
      </c>
      <c r="E418" s="197" t="s">
        <v>1</v>
      </c>
      <c r="F418" s="198" t="s">
        <v>482</v>
      </c>
      <c r="G418" s="13"/>
      <c r="H418" s="197" t="s">
        <v>1</v>
      </c>
      <c r="I418" s="199"/>
      <c r="J418" s="13"/>
      <c r="K418" s="13"/>
      <c r="L418" s="195"/>
      <c r="M418" s="200"/>
      <c r="N418" s="201"/>
      <c r="O418" s="201"/>
      <c r="P418" s="201"/>
      <c r="Q418" s="201"/>
      <c r="R418" s="201"/>
      <c r="S418" s="201"/>
      <c r="T418" s="202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197" t="s">
        <v>165</v>
      </c>
      <c r="AU418" s="197" t="s">
        <v>85</v>
      </c>
      <c r="AV418" s="13" t="s">
        <v>81</v>
      </c>
      <c r="AW418" s="13" t="s">
        <v>32</v>
      </c>
      <c r="AX418" s="13" t="s">
        <v>7</v>
      </c>
      <c r="AY418" s="197" t="s">
        <v>155</v>
      </c>
    </row>
    <row r="419" s="14" customFormat="1">
      <c r="A419" s="14"/>
      <c r="B419" s="203"/>
      <c r="C419" s="14"/>
      <c r="D419" s="196" t="s">
        <v>165</v>
      </c>
      <c r="E419" s="204" t="s">
        <v>1</v>
      </c>
      <c r="F419" s="205" t="s">
        <v>490</v>
      </c>
      <c r="G419" s="14"/>
      <c r="H419" s="206">
        <v>4.6050000000000004</v>
      </c>
      <c r="I419" s="207"/>
      <c r="J419" s="14"/>
      <c r="K419" s="14"/>
      <c r="L419" s="203"/>
      <c r="M419" s="208"/>
      <c r="N419" s="209"/>
      <c r="O419" s="209"/>
      <c r="P419" s="209"/>
      <c r="Q419" s="209"/>
      <c r="R419" s="209"/>
      <c r="S419" s="209"/>
      <c r="T419" s="210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204" t="s">
        <v>165</v>
      </c>
      <c r="AU419" s="204" t="s">
        <v>85</v>
      </c>
      <c r="AV419" s="14" t="s">
        <v>85</v>
      </c>
      <c r="AW419" s="14" t="s">
        <v>32</v>
      </c>
      <c r="AX419" s="14" t="s">
        <v>7</v>
      </c>
      <c r="AY419" s="204" t="s">
        <v>155</v>
      </c>
    </row>
    <row r="420" s="13" customFormat="1">
      <c r="A420" s="13"/>
      <c r="B420" s="195"/>
      <c r="C420" s="13"/>
      <c r="D420" s="196" t="s">
        <v>165</v>
      </c>
      <c r="E420" s="197" t="s">
        <v>1</v>
      </c>
      <c r="F420" s="198" t="s">
        <v>483</v>
      </c>
      <c r="G420" s="13"/>
      <c r="H420" s="197" t="s">
        <v>1</v>
      </c>
      <c r="I420" s="199"/>
      <c r="J420" s="13"/>
      <c r="K420" s="13"/>
      <c r="L420" s="195"/>
      <c r="M420" s="200"/>
      <c r="N420" s="201"/>
      <c r="O420" s="201"/>
      <c r="P420" s="201"/>
      <c r="Q420" s="201"/>
      <c r="R420" s="201"/>
      <c r="S420" s="201"/>
      <c r="T420" s="202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197" t="s">
        <v>165</v>
      </c>
      <c r="AU420" s="197" t="s">
        <v>85</v>
      </c>
      <c r="AV420" s="13" t="s">
        <v>81</v>
      </c>
      <c r="AW420" s="13" t="s">
        <v>32</v>
      </c>
      <c r="AX420" s="13" t="s">
        <v>7</v>
      </c>
      <c r="AY420" s="197" t="s">
        <v>155</v>
      </c>
    </row>
    <row r="421" s="14" customFormat="1">
      <c r="A421" s="14"/>
      <c r="B421" s="203"/>
      <c r="C421" s="14"/>
      <c r="D421" s="196" t="s">
        <v>165</v>
      </c>
      <c r="E421" s="204" t="s">
        <v>1</v>
      </c>
      <c r="F421" s="205" t="s">
        <v>490</v>
      </c>
      <c r="G421" s="14"/>
      <c r="H421" s="206">
        <v>4.6050000000000004</v>
      </c>
      <c r="I421" s="207"/>
      <c r="J421" s="14"/>
      <c r="K421" s="14"/>
      <c r="L421" s="203"/>
      <c r="M421" s="208"/>
      <c r="N421" s="209"/>
      <c r="O421" s="209"/>
      <c r="P421" s="209"/>
      <c r="Q421" s="209"/>
      <c r="R421" s="209"/>
      <c r="S421" s="209"/>
      <c r="T421" s="210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204" t="s">
        <v>165</v>
      </c>
      <c r="AU421" s="204" t="s">
        <v>85</v>
      </c>
      <c r="AV421" s="14" t="s">
        <v>85</v>
      </c>
      <c r="AW421" s="14" t="s">
        <v>32</v>
      </c>
      <c r="AX421" s="14" t="s">
        <v>7</v>
      </c>
      <c r="AY421" s="204" t="s">
        <v>155</v>
      </c>
    </row>
    <row r="422" s="14" customFormat="1">
      <c r="A422" s="14"/>
      <c r="B422" s="203"/>
      <c r="C422" s="14"/>
      <c r="D422" s="196" t="s">
        <v>165</v>
      </c>
      <c r="E422" s="204" t="s">
        <v>1</v>
      </c>
      <c r="F422" s="205" t="s">
        <v>491</v>
      </c>
      <c r="G422" s="14"/>
      <c r="H422" s="206">
        <v>2.1840000000000002</v>
      </c>
      <c r="I422" s="207"/>
      <c r="J422" s="14"/>
      <c r="K422" s="14"/>
      <c r="L422" s="203"/>
      <c r="M422" s="208"/>
      <c r="N422" s="209"/>
      <c r="O422" s="209"/>
      <c r="P422" s="209"/>
      <c r="Q422" s="209"/>
      <c r="R422" s="209"/>
      <c r="S422" s="209"/>
      <c r="T422" s="210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T422" s="204" t="s">
        <v>165</v>
      </c>
      <c r="AU422" s="204" t="s">
        <v>85</v>
      </c>
      <c r="AV422" s="14" t="s">
        <v>85</v>
      </c>
      <c r="AW422" s="14" t="s">
        <v>32</v>
      </c>
      <c r="AX422" s="14" t="s">
        <v>7</v>
      </c>
      <c r="AY422" s="204" t="s">
        <v>155</v>
      </c>
    </row>
    <row r="423" s="15" customFormat="1">
      <c r="A423" s="15"/>
      <c r="B423" s="211"/>
      <c r="C423" s="15"/>
      <c r="D423" s="196" t="s">
        <v>165</v>
      </c>
      <c r="E423" s="212" t="s">
        <v>1</v>
      </c>
      <c r="F423" s="213" t="s">
        <v>184</v>
      </c>
      <c r="G423" s="15"/>
      <c r="H423" s="214">
        <v>832.22400000000005</v>
      </c>
      <c r="I423" s="215"/>
      <c r="J423" s="15"/>
      <c r="K423" s="15"/>
      <c r="L423" s="211"/>
      <c r="M423" s="216"/>
      <c r="N423" s="217"/>
      <c r="O423" s="217"/>
      <c r="P423" s="217"/>
      <c r="Q423" s="217"/>
      <c r="R423" s="217"/>
      <c r="S423" s="217"/>
      <c r="T423" s="218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T423" s="212" t="s">
        <v>165</v>
      </c>
      <c r="AU423" s="212" t="s">
        <v>85</v>
      </c>
      <c r="AV423" s="15" t="s">
        <v>91</v>
      </c>
      <c r="AW423" s="15" t="s">
        <v>32</v>
      </c>
      <c r="AX423" s="15" t="s">
        <v>81</v>
      </c>
      <c r="AY423" s="212" t="s">
        <v>155</v>
      </c>
    </row>
    <row r="424" s="2" customFormat="1" ht="24.15" customHeight="1">
      <c r="A424" s="38"/>
      <c r="B424" s="180"/>
      <c r="C424" s="181" t="s">
        <v>518</v>
      </c>
      <c r="D424" s="181" t="s">
        <v>157</v>
      </c>
      <c r="E424" s="182" t="s">
        <v>519</v>
      </c>
      <c r="F424" s="183" t="s">
        <v>520</v>
      </c>
      <c r="G424" s="184" t="s">
        <v>160</v>
      </c>
      <c r="H424" s="185">
        <v>832.22400000000005</v>
      </c>
      <c r="I424" s="186"/>
      <c r="J424" s="187">
        <f>ROUND(I424*H424,2)</f>
        <v>0</v>
      </c>
      <c r="K424" s="188"/>
      <c r="L424" s="39"/>
      <c r="M424" s="189" t="s">
        <v>1</v>
      </c>
      <c r="N424" s="190" t="s">
        <v>43</v>
      </c>
      <c r="O424" s="82"/>
      <c r="P424" s="191">
        <f>O424*H424</f>
        <v>0</v>
      </c>
      <c r="Q424" s="191">
        <v>0</v>
      </c>
      <c r="R424" s="191">
        <f>Q424*H424</f>
        <v>0</v>
      </c>
      <c r="S424" s="191">
        <v>0</v>
      </c>
      <c r="T424" s="192">
        <f>S424*H424</f>
        <v>0</v>
      </c>
      <c r="U424" s="38"/>
      <c r="V424" s="38"/>
      <c r="W424" s="38"/>
      <c r="X424" s="38"/>
      <c r="Y424" s="38"/>
      <c r="Z424" s="38"/>
      <c r="AA424" s="38"/>
      <c r="AB424" s="38"/>
      <c r="AC424" s="38"/>
      <c r="AD424" s="38"/>
      <c r="AE424" s="38"/>
      <c r="AR424" s="193" t="s">
        <v>91</v>
      </c>
      <c r="AT424" s="193" t="s">
        <v>157</v>
      </c>
      <c r="AU424" s="193" t="s">
        <v>85</v>
      </c>
      <c r="AY424" s="19" t="s">
        <v>155</v>
      </c>
      <c r="BE424" s="194">
        <f>IF(N424="základná",J424,0)</f>
        <v>0</v>
      </c>
      <c r="BF424" s="194">
        <f>IF(N424="znížená",J424,0)</f>
        <v>0</v>
      </c>
      <c r="BG424" s="194">
        <f>IF(N424="zákl. prenesená",J424,0)</f>
        <v>0</v>
      </c>
      <c r="BH424" s="194">
        <f>IF(N424="zníž. prenesená",J424,0)</f>
        <v>0</v>
      </c>
      <c r="BI424" s="194">
        <f>IF(N424="nulová",J424,0)</f>
        <v>0</v>
      </c>
      <c r="BJ424" s="19" t="s">
        <v>85</v>
      </c>
      <c r="BK424" s="194">
        <f>ROUND(I424*H424,2)</f>
        <v>0</v>
      </c>
      <c r="BL424" s="19" t="s">
        <v>91</v>
      </c>
      <c r="BM424" s="193" t="s">
        <v>521</v>
      </c>
    </row>
    <row r="425" s="2" customFormat="1" ht="33" customHeight="1">
      <c r="A425" s="38"/>
      <c r="B425" s="180"/>
      <c r="C425" s="181" t="s">
        <v>522</v>
      </c>
      <c r="D425" s="181" t="s">
        <v>157</v>
      </c>
      <c r="E425" s="182" t="s">
        <v>523</v>
      </c>
      <c r="F425" s="183" t="s">
        <v>524</v>
      </c>
      <c r="G425" s="184" t="s">
        <v>160</v>
      </c>
      <c r="H425" s="185">
        <v>890.83500000000004</v>
      </c>
      <c r="I425" s="186"/>
      <c r="J425" s="187">
        <f>ROUND(I425*H425,2)</f>
        <v>0</v>
      </c>
      <c r="K425" s="188"/>
      <c r="L425" s="39"/>
      <c r="M425" s="189" t="s">
        <v>1</v>
      </c>
      <c r="N425" s="190" t="s">
        <v>43</v>
      </c>
      <c r="O425" s="82"/>
      <c r="P425" s="191">
        <f>O425*H425</f>
        <v>0</v>
      </c>
      <c r="Q425" s="191">
        <v>0.0067999999999999996</v>
      </c>
      <c r="R425" s="191">
        <f>Q425*H425</f>
        <v>6.0576780000000001</v>
      </c>
      <c r="S425" s="191">
        <v>0</v>
      </c>
      <c r="T425" s="192">
        <f>S425*H425</f>
        <v>0</v>
      </c>
      <c r="U425" s="38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R425" s="193" t="s">
        <v>91</v>
      </c>
      <c r="AT425" s="193" t="s">
        <v>157</v>
      </c>
      <c r="AU425" s="193" t="s">
        <v>85</v>
      </c>
      <c r="AY425" s="19" t="s">
        <v>155</v>
      </c>
      <c r="BE425" s="194">
        <f>IF(N425="základná",J425,0)</f>
        <v>0</v>
      </c>
      <c r="BF425" s="194">
        <f>IF(N425="znížená",J425,0)</f>
        <v>0</v>
      </c>
      <c r="BG425" s="194">
        <f>IF(N425="zákl. prenesená",J425,0)</f>
        <v>0</v>
      </c>
      <c r="BH425" s="194">
        <f>IF(N425="zníž. prenesená",J425,0)</f>
        <v>0</v>
      </c>
      <c r="BI425" s="194">
        <f>IF(N425="nulová",J425,0)</f>
        <v>0</v>
      </c>
      <c r="BJ425" s="19" t="s">
        <v>85</v>
      </c>
      <c r="BK425" s="194">
        <f>ROUND(I425*H425,2)</f>
        <v>0</v>
      </c>
      <c r="BL425" s="19" t="s">
        <v>91</v>
      </c>
      <c r="BM425" s="193" t="s">
        <v>525</v>
      </c>
    </row>
    <row r="426" s="13" customFormat="1">
      <c r="A426" s="13"/>
      <c r="B426" s="195"/>
      <c r="C426" s="13"/>
      <c r="D426" s="196" t="s">
        <v>165</v>
      </c>
      <c r="E426" s="197" t="s">
        <v>1</v>
      </c>
      <c r="F426" s="198" t="s">
        <v>526</v>
      </c>
      <c r="G426" s="13"/>
      <c r="H426" s="197" t="s">
        <v>1</v>
      </c>
      <c r="I426" s="199"/>
      <c r="J426" s="13"/>
      <c r="K426" s="13"/>
      <c r="L426" s="195"/>
      <c r="M426" s="200"/>
      <c r="N426" s="201"/>
      <c r="O426" s="201"/>
      <c r="P426" s="201"/>
      <c r="Q426" s="201"/>
      <c r="R426" s="201"/>
      <c r="S426" s="201"/>
      <c r="T426" s="202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197" t="s">
        <v>165</v>
      </c>
      <c r="AU426" s="197" t="s">
        <v>85</v>
      </c>
      <c r="AV426" s="13" t="s">
        <v>81</v>
      </c>
      <c r="AW426" s="13" t="s">
        <v>32</v>
      </c>
      <c r="AX426" s="13" t="s">
        <v>7</v>
      </c>
      <c r="AY426" s="197" t="s">
        <v>155</v>
      </c>
    </row>
    <row r="427" s="13" customFormat="1">
      <c r="A427" s="13"/>
      <c r="B427" s="195"/>
      <c r="C427" s="13"/>
      <c r="D427" s="196" t="s">
        <v>165</v>
      </c>
      <c r="E427" s="197" t="s">
        <v>1</v>
      </c>
      <c r="F427" s="198" t="s">
        <v>527</v>
      </c>
      <c r="G427" s="13"/>
      <c r="H427" s="197" t="s">
        <v>1</v>
      </c>
      <c r="I427" s="199"/>
      <c r="J427" s="13"/>
      <c r="K427" s="13"/>
      <c r="L427" s="195"/>
      <c r="M427" s="200"/>
      <c r="N427" s="201"/>
      <c r="O427" s="201"/>
      <c r="P427" s="201"/>
      <c r="Q427" s="201"/>
      <c r="R427" s="201"/>
      <c r="S427" s="201"/>
      <c r="T427" s="202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197" t="s">
        <v>165</v>
      </c>
      <c r="AU427" s="197" t="s">
        <v>85</v>
      </c>
      <c r="AV427" s="13" t="s">
        <v>81</v>
      </c>
      <c r="AW427" s="13" t="s">
        <v>32</v>
      </c>
      <c r="AX427" s="13" t="s">
        <v>7</v>
      </c>
      <c r="AY427" s="197" t="s">
        <v>155</v>
      </c>
    </row>
    <row r="428" s="14" customFormat="1">
      <c r="A428" s="14"/>
      <c r="B428" s="203"/>
      <c r="C428" s="14"/>
      <c r="D428" s="196" t="s">
        <v>165</v>
      </c>
      <c r="E428" s="204" t="s">
        <v>1</v>
      </c>
      <c r="F428" s="205" t="s">
        <v>528</v>
      </c>
      <c r="G428" s="14"/>
      <c r="H428" s="206">
        <v>791.60000000000002</v>
      </c>
      <c r="I428" s="207"/>
      <c r="J428" s="14"/>
      <c r="K428" s="14"/>
      <c r="L428" s="203"/>
      <c r="M428" s="208"/>
      <c r="N428" s="209"/>
      <c r="O428" s="209"/>
      <c r="P428" s="209"/>
      <c r="Q428" s="209"/>
      <c r="R428" s="209"/>
      <c r="S428" s="209"/>
      <c r="T428" s="210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T428" s="204" t="s">
        <v>165</v>
      </c>
      <c r="AU428" s="204" t="s">
        <v>85</v>
      </c>
      <c r="AV428" s="14" t="s">
        <v>85</v>
      </c>
      <c r="AW428" s="14" t="s">
        <v>32</v>
      </c>
      <c r="AX428" s="14" t="s">
        <v>7</v>
      </c>
      <c r="AY428" s="204" t="s">
        <v>155</v>
      </c>
    </row>
    <row r="429" s="13" customFormat="1">
      <c r="A429" s="13"/>
      <c r="B429" s="195"/>
      <c r="C429" s="13"/>
      <c r="D429" s="196" t="s">
        <v>165</v>
      </c>
      <c r="E429" s="197" t="s">
        <v>1</v>
      </c>
      <c r="F429" s="198" t="s">
        <v>529</v>
      </c>
      <c r="G429" s="13"/>
      <c r="H429" s="197" t="s">
        <v>1</v>
      </c>
      <c r="I429" s="199"/>
      <c r="J429" s="13"/>
      <c r="K429" s="13"/>
      <c r="L429" s="195"/>
      <c r="M429" s="200"/>
      <c r="N429" s="201"/>
      <c r="O429" s="201"/>
      <c r="P429" s="201"/>
      <c r="Q429" s="201"/>
      <c r="R429" s="201"/>
      <c r="S429" s="201"/>
      <c r="T429" s="202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197" t="s">
        <v>165</v>
      </c>
      <c r="AU429" s="197" t="s">
        <v>85</v>
      </c>
      <c r="AV429" s="13" t="s">
        <v>81</v>
      </c>
      <c r="AW429" s="13" t="s">
        <v>32</v>
      </c>
      <c r="AX429" s="13" t="s">
        <v>7</v>
      </c>
      <c r="AY429" s="197" t="s">
        <v>155</v>
      </c>
    </row>
    <row r="430" s="14" customFormat="1">
      <c r="A430" s="14"/>
      <c r="B430" s="203"/>
      <c r="C430" s="14"/>
      <c r="D430" s="196" t="s">
        <v>165</v>
      </c>
      <c r="E430" s="204" t="s">
        <v>1</v>
      </c>
      <c r="F430" s="205" t="s">
        <v>530</v>
      </c>
      <c r="G430" s="14"/>
      <c r="H430" s="206">
        <v>18.25</v>
      </c>
      <c r="I430" s="207"/>
      <c r="J430" s="14"/>
      <c r="K430" s="14"/>
      <c r="L430" s="203"/>
      <c r="M430" s="208"/>
      <c r="N430" s="209"/>
      <c r="O430" s="209"/>
      <c r="P430" s="209"/>
      <c r="Q430" s="209"/>
      <c r="R430" s="209"/>
      <c r="S430" s="209"/>
      <c r="T430" s="210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204" t="s">
        <v>165</v>
      </c>
      <c r="AU430" s="204" t="s">
        <v>85</v>
      </c>
      <c r="AV430" s="14" t="s">
        <v>85</v>
      </c>
      <c r="AW430" s="14" t="s">
        <v>32</v>
      </c>
      <c r="AX430" s="14" t="s">
        <v>7</v>
      </c>
      <c r="AY430" s="204" t="s">
        <v>155</v>
      </c>
    </row>
    <row r="431" s="13" customFormat="1">
      <c r="A431" s="13"/>
      <c r="B431" s="195"/>
      <c r="C431" s="13"/>
      <c r="D431" s="196" t="s">
        <v>165</v>
      </c>
      <c r="E431" s="197" t="s">
        <v>1</v>
      </c>
      <c r="F431" s="198" t="s">
        <v>531</v>
      </c>
      <c r="G431" s="13"/>
      <c r="H431" s="197" t="s">
        <v>1</v>
      </c>
      <c r="I431" s="199"/>
      <c r="J431" s="13"/>
      <c r="K431" s="13"/>
      <c r="L431" s="195"/>
      <c r="M431" s="200"/>
      <c r="N431" s="201"/>
      <c r="O431" s="201"/>
      <c r="P431" s="201"/>
      <c r="Q431" s="201"/>
      <c r="R431" s="201"/>
      <c r="S431" s="201"/>
      <c r="T431" s="202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197" t="s">
        <v>165</v>
      </c>
      <c r="AU431" s="197" t="s">
        <v>85</v>
      </c>
      <c r="AV431" s="13" t="s">
        <v>81</v>
      </c>
      <c r="AW431" s="13" t="s">
        <v>32</v>
      </c>
      <c r="AX431" s="13" t="s">
        <v>7</v>
      </c>
      <c r="AY431" s="197" t="s">
        <v>155</v>
      </c>
    </row>
    <row r="432" s="14" customFormat="1">
      <c r="A432" s="14"/>
      <c r="B432" s="203"/>
      <c r="C432" s="14"/>
      <c r="D432" s="196" t="s">
        <v>165</v>
      </c>
      <c r="E432" s="204" t="s">
        <v>1</v>
      </c>
      <c r="F432" s="205" t="s">
        <v>532</v>
      </c>
      <c r="G432" s="14"/>
      <c r="H432" s="206">
        <v>80.984999999999999</v>
      </c>
      <c r="I432" s="207"/>
      <c r="J432" s="14"/>
      <c r="K432" s="14"/>
      <c r="L432" s="203"/>
      <c r="M432" s="208"/>
      <c r="N432" s="209"/>
      <c r="O432" s="209"/>
      <c r="P432" s="209"/>
      <c r="Q432" s="209"/>
      <c r="R432" s="209"/>
      <c r="S432" s="209"/>
      <c r="T432" s="210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T432" s="204" t="s">
        <v>165</v>
      </c>
      <c r="AU432" s="204" t="s">
        <v>85</v>
      </c>
      <c r="AV432" s="14" t="s">
        <v>85</v>
      </c>
      <c r="AW432" s="14" t="s">
        <v>32</v>
      </c>
      <c r="AX432" s="14" t="s">
        <v>7</v>
      </c>
      <c r="AY432" s="204" t="s">
        <v>155</v>
      </c>
    </row>
    <row r="433" s="15" customFormat="1">
      <c r="A433" s="15"/>
      <c r="B433" s="211"/>
      <c r="C433" s="15"/>
      <c r="D433" s="196" t="s">
        <v>165</v>
      </c>
      <c r="E433" s="212" t="s">
        <v>1</v>
      </c>
      <c r="F433" s="213" t="s">
        <v>184</v>
      </c>
      <c r="G433" s="15"/>
      <c r="H433" s="214">
        <v>890.83500000000004</v>
      </c>
      <c r="I433" s="215"/>
      <c r="J433" s="15"/>
      <c r="K433" s="15"/>
      <c r="L433" s="211"/>
      <c r="M433" s="216"/>
      <c r="N433" s="217"/>
      <c r="O433" s="217"/>
      <c r="P433" s="217"/>
      <c r="Q433" s="217"/>
      <c r="R433" s="217"/>
      <c r="S433" s="217"/>
      <c r="T433" s="218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T433" s="212" t="s">
        <v>165</v>
      </c>
      <c r="AU433" s="212" t="s">
        <v>85</v>
      </c>
      <c r="AV433" s="15" t="s">
        <v>91</v>
      </c>
      <c r="AW433" s="15" t="s">
        <v>32</v>
      </c>
      <c r="AX433" s="15" t="s">
        <v>81</v>
      </c>
      <c r="AY433" s="212" t="s">
        <v>155</v>
      </c>
    </row>
    <row r="434" s="2" customFormat="1" ht="37.8" customHeight="1">
      <c r="A434" s="38"/>
      <c r="B434" s="180"/>
      <c r="C434" s="181" t="s">
        <v>533</v>
      </c>
      <c r="D434" s="181" t="s">
        <v>157</v>
      </c>
      <c r="E434" s="182" t="s">
        <v>534</v>
      </c>
      <c r="F434" s="183" t="s">
        <v>535</v>
      </c>
      <c r="G434" s="184" t="s">
        <v>253</v>
      </c>
      <c r="H434" s="185">
        <v>11.106</v>
      </c>
      <c r="I434" s="186"/>
      <c r="J434" s="187">
        <f>ROUND(I434*H434,2)</f>
        <v>0</v>
      </c>
      <c r="K434" s="188"/>
      <c r="L434" s="39"/>
      <c r="M434" s="189" t="s">
        <v>1</v>
      </c>
      <c r="N434" s="190" t="s">
        <v>43</v>
      </c>
      <c r="O434" s="82"/>
      <c r="P434" s="191">
        <f>O434*H434</f>
        <v>0</v>
      </c>
      <c r="Q434" s="191">
        <v>1.0162834300000001</v>
      </c>
      <c r="R434" s="191">
        <f>Q434*H434</f>
        <v>11.286843773580001</v>
      </c>
      <c r="S434" s="191">
        <v>0</v>
      </c>
      <c r="T434" s="192">
        <f>S434*H434</f>
        <v>0</v>
      </c>
      <c r="U434" s="38"/>
      <c r="V434" s="38"/>
      <c r="W434" s="38"/>
      <c r="X434" s="38"/>
      <c r="Y434" s="38"/>
      <c r="Z434" s="38"/>
      <c r="AA434" s="38"/>
      <c r="AB434" s="38"/>
      <c r="AC434" s="38"/>
      <c r="AD434" s="38"/>
      <c r="AE434" s="38"/>
      <c r="AR434" s="193" t="s">
        <v>91</v>
      </c>
      <c r="AT434" s="193" t="s">
        <v>157</v>
      </c>
      <c r="AU434" s="193" t="s">
        <v>85</v>
      </c>
      <c r="AY434" s="19" t="s">
        <v>155</v>
      </c>
      <c r="BE434" s="194">
        <f>IF(N434="základná",J434,0)</f>
        <v>0</v>
      </c>
      <c r="BF434" s="194">
        <f>IF(N434="znížená",J434,0)</f>
        <v>0</v>
      </c>
      <c r="BG434" s="194">
        <f>IF(N434="zákl. prenesená",J434,0)</f>
        <v>0</v>
      </c>
      <c r="BH434" s="194">
        <f>IF(N434="zníž. prenesená",J434,0)</f>
        <v>0</v>
      </c>
      <c r="BI434" s="194">
        <f>IF(N434="nulová",J434,0)</f>
        <v>0</v>
      </c>
      <c r="BJ434" s="19" t="s">
        <v>85</v>
      </c>
      <c r="BK434" s="194">
        <f>ROUND(I434*H434,2)</f>
        <v>0</v>
      </c>
      <c r="BL434" s="19" t="s">
        <v>91</v>
      </c>
      <c r="BM434" s="193" t="s">
        <v>536</v>
      </c>
    </row>
    <row r="435" s="13" customFormat="1">
      <c r="A435" s="13"/>
      <c r="B435" s="195"/>
      <c r="C435" s="13"/>
      <c r="D435" s="196" t="s">
        <v>165</v>
      </c>
      <c r="E435" s="197" t="s">
        <v>1</v>
      </c>
      <c r="F435" s="198" t="s">
        <v>537</v>
      </c>
      <c r="G435" s="13"/>
      <c r="H435" s="197" t="s">
        <v>1</v>
      </c>
      <c r="I435" s="199"/>
      <c r="J435" s="13"/>
      <c r="K435" s="13"/>
      <c r="L435" s="195"/>
      <c r="M435" s="200"/>
      <c r="N435" s="201"/>
      <c r="O435" s="201"/>
      <c r="P435" s="201"/>
      <c r="Q435" s="201"/>
      <c r="R435" s="201"/>
      <c r="S435" s="201"/>
      <c r="T435" s="202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197" t="s">
        <v>165</v>
      </c>
      <c r="AU435" s="197" t="s">
        <v>85</v>
      </c>
      <c r="AV435" s="13" t="s">
        <v>81</v>
      </c>
      <c r="AW435" s="13" t="s">
        <v>32</v>
      </c>
      <c r="AX435" s="13" t="s">
        <v>7</v>
      </c>
      <c r="AY435" s="197" t="s">
        <v>155</v>
      </c>
    </row>
    <row r="436" s="14" customFormat="1">
      <c r="A436" s="14"/>
      <c r="B436" s="203"/>
      <c r="C436" s="14"/>
      <c r="D436" s="196" t="s">
        <v>165</v>
      </c>
      <c r="E436" s="204" t="s">
        <v>1</v>
      </c>
      <c r="F436" s="205" t="s">
        <v>538</v>
      </c>
      <c r="G436" s="14"/>
      <c r="H436" s="206">
        <v>2.7610000000000001</v>
      </c>
      <c r="I436" s="207"/>
      <c r="J436" s="14"/>
      <c r="K436" s="14"/>
      <c r="L436" s="203"/>
      <c r="M436" s="208"/>
      <c r="N436" s="209"/>
      <c r="O436" s="209"/>
      <c r="P436" s="209"/>
      <c r="Q436" s="209"/>
      <c r="R436" s="209"/>
      <c r="S436" s="209"/>
      <c r="T436" s="210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04" t="s">
        <v>165</v>
      </c>
      <c r="AU436" s="204" t="s">
        <v>85</v>
      </c>
      <c r="AV436" s="14" t="s">
        <v>85</v>
      </c>
      <c r="AW436" s="14" t="s">
        <v>32</v>
      </c>
      <c r="AX436" s="14" t="s">
        <v>7</v>
      </c>
      <c r="AY436" s="204" t="s">
        <v>155</v>
      </c>
    </row>
    <row r="437" s="13" customFormat="1">
      <c r="A437" s="13"/>
      <c r="B437" s="195"/>
      <c r="C437" s="13"/>
      <c r="D437" s="196" t="s">
        <v>165</v>
      </c>
      <c r="E437" s="197" t="s">
        <v>1</v>
      </c>
      <c r="F437" s="198" t="s">
        <v>347</v>
      </c>
      <c r="G437" s="13"/>
      <c r="H437" s="197" t="s">
        <v>1</v>
      </c>
      <c r="I437" s="199"/>
      <c r="J437" s="13"/>
      <c r="K437" s="13"/>
      <c r="L437" s="195"/>
      <c r="M437" s="200"/>
      <c r="N437" s="201"/>
      <c r="O437" s="201"/>
      <c r="P437" s="201"/>
      <c r="Q437" s="201"/>
      <c r="R437" s="201"/>
      <c r="S437" s="201"/>
      <c r="T437" s="202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197" t="s">
        <v>165</v>
      </c>
      <c r="AU437" s="197" t="s">
        <v>85</v>
      </c>
      <c r="AV437" s="13" t="s">
        <v>81</v>
      </c>
      <c r="AW437" s="13" t="s">
        <v>32</v>
      </c>
      <c r="AX437" s="13" t="s">
        <v>7</v>
      </c>
      <c r="AY437" s="197" t="s">
        <v>155</v>
      </c>
    </row>
    <row r="438" s="14" customFormat="1">
      <c r="A438" s="14"/>
      <c r="B438" s="203"/>
      <c r="C438" s="14"/>
      <c r="D438" s="196" t="s">
        <v>165</v>
      </c>
      <c r="E438" s="204" t="s">
        <v>1</v>
      </c>
      <c r="F438" s="205" t="s">
        <v>348</v>
      </c>
      <c r="G438" s="14"/>
      <c r="H438" s="206">
        <v>0.033000000000000002</v>
      </c>
      <c r="I438" s="207"/>
      <c r="J438" s="14"/>
      <c r="K438" s="14"/>
      <c r="L438" s="203"/>
      <c r="M438" s="208"/>
      <c r="N438" s="209"/>
      <c r="O438" s="209"/>
      <c r="P438" s="209"/>
      <c r="Q438" s="209"/>
      <c r="R438" s="209"/>
      <c r="S438" s="209"/>
      <c r="T438" s="210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T438" s="204" t="s">
        <v>165</v>
      </c>
      <c r="AU438" s="204" t="s">
        <v>85</v>
      </c>
      <c r="AV438" s="14" t="s">
        <v>85</v>
      </c>
      <c r="AW438" s="14" t="s">
        <v>32</v>
      </c>
      <c r="AX438" s="14" t="s">
        <v>7</v>
      </c>
      <c r="AY438" s="204" t="s">
        <v>155</v>
      </c>
    </row>
    <row r="439" s="13" customFormat="1">
      <c r="A439" s="13"/>
      <c r="B439" s="195"/>
      <c r="C439" s="13"/>
      <c r="D439" s="196" t="s">
        <v>165</v>
      </c>
      <c r="E439" s="197" t="s">
        <v>1</v>
      </c>
      <c r="F439" s="198" t="s">
        <v>539</v>
      </c>
      <c r="G439" s="13"/>
      <c r="H439" s="197" t="s">
        <v>1</v>
      </c>
      <c r="I439" s="199"/>
      <c r="J439" s="13"/>
      <c r="K439" s="13"/>
      <c r="L439" s="195"/>
      <c r="M439" s="200"/>
      <c r="N439" s="201"/>
      <c r="O439" s="201"/>
      <c r="P439" s="201"/>
      <c r="Q439" s="201"/>
      <c r="R439" s="201"/>
      <c r="S439" s="201"/>
      <c r="T439" s="202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197" t="s">
        <v>165</v>
      </c>
      <c r="AU439" s="197" t="s">
        <v>85</v>
      </c>
      <c r="AV439" s="13" t="s">
        <v>81</v>
      </c>
      <c r="AW439" s="13" t="s">
        <v>32</v>
      </c>
      <c r="AX439" s="13" t="s">
        <v>7</v>
      </c>
      <c r="AY439" s="197" t="s">
        <v>155</v>
      </c>
    </row>
    <row r="440" s="14" customFormat="1">
      <c r="A440" s="14"/>
      <c r="B440" s="203"/>
      <c r="C440" s="14"/>
      <c r="D440" s="196" t="s">
        <v>165</v>
      </c>
      <c r="E440" s="204" t="s">
        <v>1</v>
      </c>
      <c r="F440" s="205" t="s">
        <v>540</v>
      </c>
      <c r="G440" s="14"/>
      <c r="H440" s="206">
        <v>2.7490000000000001</v>
      </c>
      <c r="I440" s="207"/>
      <c r="J440" s="14"/>
      <c r="K440" s="14"/>
      <c r="L440" s="203"/>
      <c r="M440" s="208"/>
      <c r="N440" s="209"/>
      <c r="O440" s="209"/>
      <c r="P440" s="209"/>
      <c r="Q440" s="209"/>
      <c r="R440" s="209"/>
      <c r="S440" s="209"/>
      <c r="T440" s="210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T440" s="204" t="s">
        <v>165</v>
      </c>
      <c r="AU440" s="204" t="s">
        <v>85</v>
      </c>
      <c r="AV440" s="14" t="s">
        <v>85</v>
      </c>
      <c r="AW440" s="14" t="s">
        <v>32</v>
      </c>
      <c r="AX440" s="14" t="s">
        <v>7</v>
      </c>
      <c r="AY440" s="204" t="s">
        <v>155</v>
      </c>
    </row>
    <row r="441" s="13" customFormat="1">
      <c r="A441" s="13"/>
      <c r="B441" s="195"/>
      <c r="C441" s="13"/>
      <c r="D441" s="196" t="s">
        <v>165</v>
      </c>
      <c r="E441" s="197" t="s">
        <v>1</v>
      </c>
      <c r="F441" s="198" t="s">
        <v>347</v>
      </c>
      <c r="G441" s="13"/>
      <c r="H441" s="197" t="s">
        <v>1</v>
      </c>
      <c r="I441" s="199"/>
      <c r="J441" s="13"/>
      <c r="K441" s="13"/>
      <c r="L441" s="195"/>
      <c r="M441" s="200"/>
      <c r="N441" s="201"/>
      <c r="O441" s="201"/>
      <c r="P441" s="201"/>
      <c r="Q441" s="201"/>
      <c r="R441" s="201"/>
      <c r="S441" s="201"/>
      <c r="T441" s="202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197" t="s">
        <v>165</v>
      </c>
      <c r="AU441" s="197" t="s">
        <v>85</v>
      </c>
      <c r="AV441" s="13" t="s">
        <v>81</v>
      </c>
      <c r="AW441" s="13" t="s">
        <v>32</v>
      </c>
      <c r="AX441" s="13" t="s">
        <v>7</v>
      </c>
      <c r="AY441" s="197" t="s">
        <v>155</v>
      </c>
    </row>
    <row r="442" s="14" customFormat="1">
      <c r="A442" s="14"/>
      <c r="B442" s="203"/>
      <c r="C442" s="14"/>
      <c r="D442" s="196" t="s">
        <v>165</v>
      </c>
      <c r="E442" s="204" t="s">
        <v>1</v>
      </c>
      <c r="F442" s="205" t="s">
        <v>348</v>
      </c>
      <c r="G442" s="14"/>
      <c r="H442" s="206">
        <v>0.033000000000000002</v>
      </c>
      <c r="I442" s="207"/>
      <c r="J442" s="14"/>
      <c r="K442" s="14"/>
      <c r="L442" s="203"/>
      <c r="M442" s="208"/>
      <c r="N442" s="209"/>
      <c r="O442" s="209"/>
      <c r="P442" s="209"/>
      <c r="Q442" s="209"/>
      <c r="R442" s="209"/>
      <c r="S442" s="209"/>
      <c r="T442" s="210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T442" s="204" t="s">
        <v>165</v>
      </c>
      <c r="AU442" s="204" t="s">
        <v>85</v>
      </c>
      <c r="AV442" s="14" t="s">
        <v>85</v>
      </c>
      <c r="AW442" s="14" t="s">
        <v>32</v>
      </c>
      <c r="AX442" s="14" t="s">
        <v>7</v>
      </c>
      <c r="AY442" s="204" t="s">
        <v>155</v>
      </c>
    </row>
    <row r="443" s="13" customFormat="1">
      <c r="A443" s="13"/>
      <c r="B443" s="195"/>
      <c r="C443" s="13"/>
      <c r="D443" s="196" t="s">
        <v>165</v>
      </c>
      <c r="E443" s="197" t="s">
        <v>1</v>
      </c>
      <c r="F443" s="198" t="s">
        <v>541</v>
      </c>
      <c r="G443" s="13"/>
      <c r="H443" s="197" t="s">
        <v>1</v>
      </c>
      <c r="I443" s="199"/>
      <c r="J443" s="13"/>
      <c r="K443" s="13"/>
      <c r="L443" s="195"/>
      <c r="M443" s="200"/>
      <c r="N443" s="201"/>
      <c r="O443" s="201"/>
      <c r="P443" s="201"/>
      <c r="Q443" s="201"/>
      <c r="R443" s="201"/>
      <c r="S443" s="201"/>
      <c r="T443" s="202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197" t="s">
        <v>165</v>
      </c>
      <c r="AU443" s="197" t="s">
        <v>85</v>
      </c>
      <c r="AV443" s="13" t="s">
        <v>81</v>
      </c>
      <c r="AW443" s="13" t="s">
        <v>32</v>
      </c>
      <c r="AX443" s="13" t="s">
        <v>7</v>
      </c>
      <c r="AY443" s="197" t="s">
        <v>155</v>
      </c>
    </row>
    <row r="444" s="14" customFormat="1">
      <c r="A444" s="14"/>
      <c r="B444" s="203"/>
      <c r="C444" s="14"/>
      <c r="D444" s="196" t="s">
        <v>165</v>
      </c>
      <c r="E444" s="204" t="s">
        <v>1</v>
      </c>
      <c r="F444" s="205" t="s">
        <v>542</v>
      </c>
      <c r="G444" s="14"/>
      <c r="H444" s="206">
        <v>2.7320000000000002</v>
      </c>
      <c r="I444" s="207"/>
      <c r="J444" s="14"/>
      <c r="K444" s="14"/>
      <c r="L444" s="203"/>
      <c r="M444" s="208"/>
      <c r="N444" s="209"/>
      <c r="O444" s="209"/>
      <c r="P444" s="209"/>
      <c r="Q444" s="209"/>
      <c r="R444" s="209"/>
      <c r="S444" s="209"/>
      <c r="T444" s="210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04" t="s">
        <v>165</v>
      </c>
      <c r="AU444" s="204" t="s">
        <v>85</v>
      </c>
      <c r="AV444" s="14" t="s">
        <v>85</v>
      </c>
      <c r="AW444" s="14" t="s">
        <v>32</v>
      </c>
      <c r="AX444" s="14" t="s">
        <v>7</v>
      </c>
      <c r="AY444" s="204" t="s">
        <v>155</v>
      </c>
    </row>
    <row r="445" s="13" customFormat="1">
      <c r="A445" s="13"/>
      <c r="B445" s="195"/>
      <c r="C445" s="13"/>
      <c r="D445" s="196" t="s">
        <v>165</v>
      </c>
      <c r="E445" s="197" t="s">
        <v>1</v>
      </c>
      <c r="F445" s="198" t="s">
        <v>347</v>
      </c>
      <c r="G445" s="13"/>
      <c r="H445" s="197" t="s">
        <v>1</v>
      </c>
      <c r="I445" s="199"/>
      <c r="J445" s="13"/>
      <c r="K445" s="13"/>
      <c r="L445" s="195"/>
      <c r="M445" s="200"/>
      <c r="N445" s="201"/>
      <c r="O445" s="201"/>
      <c r="P445" s="201"/>
      <c r="Q445" s="201"/>
      <c r="R445" s="201"/>
      <c r="S445" s="201"/>
      <c r="T445" s="202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197" t="s">
        <v>165</v>
      </c>
      <c r="AU445" s="197" t="s">
        <v>85</v>
      </c>
      <c r="AV445" s="13" t="s">
        <v>81</v>
      </c>
      <c r="AW445" s="13" t="s">
        <v>32</v>
      </c>
      <c r="AX445" s="13" t="s">
        <v>7</v>
      </c>
      <c r="AY445" s="197" t="s">
        <v>155</v>
      </c>
    </row>
    <row r="446" s="14" customFormat="1">
      <c r="A446" s="14"/>
      <c r="B446" s="203"/>
      <c r="C446" s="14"/>
      <c r="D446" s="196" t="s">
        <v>165</v>
      </c>
      <c r="E446" s="204" t="s">
        <v>1</v>
      </c>
      <c r="F446" s="205" t="s">
        <v>348</v>
      </c>
      <c r="G446" s="14"/>
      <c r="H446" s="206">
        <v>0.033000000000000002</v>
      </c>
      <c r="I446" s="207"/>
      <c r="J446" s="14"/>
      <c r="K446" s="14"/>
      <c r="L446" s="203"/>
      <c r="M446" s="208"/>
      <c r="N446" s="209"/>
      <c r="O446" s="209"/>
      <c r="P446" s="209"/>
      <c r="Q446" s="209"/>
      <c r="R446" s="209"/>
      <c r="S446" s="209"/>
      <c r="T446" s="210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T446" s="204" t="s">
        <v>165</v>
      </c>
      <c r="AU446" s="204" t="s">
        <v>85</v>
      </c>
      <c r="AV446" s="14" t="s">
        <v>85</v>
      </c>
      <c r="AW446" s="14" t="s">
        <v>32</v>
      </c>
      <c r="AX446" s="14" t="s">
        <v>7</v>
      </c>
      <c r="AY446" s="204" t="s">
        <v>155</v>
      </c>
    </row>
    <row r="447" s="13" customFormat="1">
      <c r="A447" s="13"/>
      <c r="B447" s="195"/>
      <c r="C447" s="13"/>
      <c r="D447" s="196" t="s">
        <v>165</v>
      </c>
      <c r="E447" s="197" t="s">
        <v>1</v>
      </c>
      <c r="F447" s="198" t="s">
        <v>543</v>
      </c>
      <c r="G447" s="13"/>
      <c r="H447" s="197" t="s">
        <v>1</v>
      </c>
      <c r="I447" s="199"/>
      <c r="J447" s="13"/>
      <c r="K447" s="13"/>
      <c r="L447" s="195"/>
      <c r="M447" s="200"/>
      <c r="N447" s="201"/>
      <c r="O447" s="201"/>
      <c r="P447" s="201"/>
      <c r="Q447" s="201"/>
      <c r="R447" s="201"/>
      <c r="S447" s="201"/>
      <c r="T447" s="202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197" t="s">
        <v>165</v>
      </c>
      <c r="AU447" s="197" t="s">
        <v>85</v>
      </c>
      <c r="AV447" s="13" t="s">
        <v>81</v>
      </c>
      <c r="AW447" s="13" t="s">
        <v>32</v>
      </c>
      <c r="AX447" s="13" t="s">
        <v>7</v>
      </c>
      <c r="AY447" s="197" t="s">
        <v>155</v>
      </c>
    </row>
    <row r="448" s="14" customFormat="1">
      <c r="A448" s="14"/>
      <c r="B448" s="203"/>
      <c r="C448" s="14"/>
      <c r="D448" s="196" t="s">
        <v>165</v>
      </c>
      <c r="E448" s="204" t="s">
        <v>1</v>
      </c>
      <c r="F448" s="205" t="s">
        <v>542</v>
      </c>
      <c r="G448" s="14"/>
      <c r="H448" s="206">
        <v>2.7320000000000002</v>
      </c>
      <c r="I448" s="207"/>
      <c r="J448" s="14"/>
      <c r="K448" s="14"/>
      <c r="L448" s="203"/>
      <c r="M448" s="208"/>
      <c r="N448" s="209"/>
      <c r="O448" s="209"/>
      <c r="P448" s="209"/>
      <c r="Q448" s="209"/>
      <c r="R448" s="209"/>
      <c r="S448" s="209"/>
      <c r="T448" s="210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T448" s="204" t="s">
        <v>165</v>
      </c>
      <c r="AU448" s="204" t="s">
        <v>85</v>
      </c>
      <c r="AV448" s="14" t="s">
        <v>85</v>
      </c>
      <c r="AW448" s="14" t="s">
        <v>32</v>
      </c>
      <c r="AX448" s="14" t="s">
        <v>7</v>
      </c>
      <c r="AY448" s="204" t="s">
        <v>155</v>
      </c>
    </row>
    <row r="449" s="13" customFormat="1">
      <c r="A449" s="13"/>
      <c r="B449" s="195"/>
      <c r="C449" s="13"/>
      <c r="D449" s="196" t="s">
        <v>165</v>
      </c>
      <c r="E449" s="197" t="s">
        <v>1</v>
      </c>
      <c r="F449" s="198" t="s">
        <v>347</v>
      </c>
      <c r="G449" s="13"/>
      <c r="H449" s="197" t="s">
        <v>1</v>
      </c>
      <c r="I449" s="199"/>
      <c r="J449" s="13"/>
      <c r="K449" s="13"/>
      <c r="L449" s="195"/>
      <c r="M449" s="200"/>
      <c r="N449" s="201"/>
      <c r="O449" s="201"/>
      <c r="P449" s="201"/>
      <c r="Q449" s="201"/>
      <c r="R449" s="201"/>
      <c r="S449" s="201"/>
      <c r="T449" s="202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197" t="s">
        <v>165</v>
      </c>
      <c r="AU449" s="197" t="s">
        <v>85</v>
      </c>
      <c r="AV449" s="13" t="s">
        <v>81</v>
      </c>
      <c r="AW449" s="13" t="s">
        <v>32</v>
      </c>
      <c r="AX449" s="13" t="s">
        <v>7</v>
      </c>
      <c r="AY449" s="197" t="s">
        <v>155</v>
      </c>
    </row>
    <row r="450" s="14" customFormat="1">
      <c r="A450" s="14"/>
      <c r="B450" s="203"/>
      <c r="C450" s="14"/>
      <c r="D450" s="196" t="s">
        <v>165</v>
      </c>
      <c r="E450" s="204" t="s">
        <v>1</v>
      </c>
      <c r="F450" s="205" t="s">
        <v>348</v>
      </c>
      <c r="G450" s="14"/>
      <c r="H450" s="206">
        <v>0.033000000000000002</v>
      </c>
      <c r="I450" s="207"/>
      <c r="J450" s="14"/>
      <c r="K450" s="14"/>
      <c r="L450" s="203"/>
      <c r="M450" s="208"/>
      <c r="N450" s="209"/>
      <c r="O450" s="209"/>
      <c r="P450" s="209"/>
      <c r="Q450" s="209"/>
      <c r="R450" s="209"/>
      <c r="S450" s="209"/>
      <c r="T450" s="210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T450" s="204" t="s">
        <v>165</v>
      </c>
      <c r="AU450" s="204" t="s">
        <v>85</v>
      </c>
      <c r="AV450" s="14" t="s">
        <v>85</v>
      </c>
      <c r="AW450" s="14" t="s">
        <v>32</v>
      </c>
      <c r="AX450" s="14" t="s">
        <v>7</v>
      </c>
      <c r="AY450" s="204" t="s">
        <v>155</v>
      </c>
    </row>
    <row r="451" s="15" customFormat="1">
      <c r="A451" s="15"/>
      <c r="B451" s="211"/>
      <c r="C451" s="15"/>
      <c r="D451" s="196" t="s">
        <v>165</v>
      </c>
      <c r="E451" s="212" t="s">
        <v>1</v>
      </c>
      <c r="F451" s="213" t="s">
        <v>184</v>
      </c>
      <c r="G451" s="15"/>
      <c r="H451" s="214">
        <v>11.106</v>
      </c>
      <c r="I451" s="215"/>
      <c r="J451" s="15"/>
      <c r="K451" s="15"/>
      <c r="L451" s="211"/>
      <c r="M451" s="216"/>
      <c r="N451" s="217"/>
      <c r="O451" s="217"/>
      <c r="P451" s="217"/>
      <c r="Q451" s="217"/>
      <c r="R451" s="217"/>
      <c r="S451" s="217"/>
      <c r="T451" s="218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T451" s="212" t="s">
        <v>165</v>
      </c>
      <c r="AU451" s="212" t="s">
        <v>85</v>
      </c>
      <c r="AV451" s="15" t="s">
        <v>91</v>
      </c>
      <c r="AW451" s="15" t="s">
        <v>32</v>
      </c>
      <c r="AX451" s="15" t="s">
        <v>81</v>
      </c>
      <c r="AY451" s="212" t="s">
        <v>155</v>
      </c>
    </row>
    <row r="452" s="2" customFormat="1" ht="21.75" customHeight="1">
      <c r="A452" s="38"/>
      <c r="B452" s="180"/>
      <c r="C452" s="181" t="s">
        <v>544</v>
      </c>
      <c r="D452" s="181" t="s">
        <v>157</v>
      </c>
      <c r="E452" s="182" t="s">
        <v>545</v>
      </c>
      <c r="F452" s="183" t="s">
        <v>546</v>
      </c>
      <c r="G452" s="184" t="s">
        <v>178</v>
      </c>
      <c r="H452" s="185">
        <v>1.964</v>
      </c>
      <c r="I452" s="186"/>
      <c r="J452" s="187">
        <f>ROUND(I452*H452,2)</f>
        <v>0</v>
      </c>
      <c r="K452" s="188"/>
      <c r="L452" s="39"/>
      <c r="M452" s="189" t="s">
        <v>1</v>
      </c>
      <c r="N452" s="190" t="s">
        <v>43</v>
      </c>
      <c r="O452" s="82"/>
      <c r="P452" s="191">
        <f>O452*H452</f>
        <v>0</v>
      </c>
      <c r="Q452" s="191">
        <v>2.4018647999999998</v>
      </c>
      <c r="R452" s="191">
        <f>Q452*H452</f>
        <v>4.7172624671999994</v>
      </c>
      <c r="S452" s="191">
        <v>0</v>
      </c>
      <c r="T452" s="192">
        <f>S452*H452</f>
        <v>0</v>
      </c>
      <c r="U452" s="38"/>
      <c r="V452" s="38"/>
      <c r="W452" s="38"/>
      <c r="X452" s="38"/>
      <c r="Y452" s="38"/>
      <c r="Z452" s="38"/>
      <c r="AA452" s="38"/>
      <c r="AB452" s="38"/>
      <c r="AC452" s="38"/>
      <c r="AD452" s="38"/>
      <c r="AE452" s="38"/>
      <c r="AR452" s="193" t="s">
        <v>91</v>
      </c>
      <c r="AT452" s="193" t="s">
        <v>157</v>
      </c>
      <c r="AU452" s="193" t="s">
        <v>85</v>
      </c>
      <c r="AY452" s="19" t="s">
        <v>155</v>
      </c>
      <c r="BE452" s="194">
        <f>IF(N452="základná",J452,0)</f>
        <v>0</v>
      </c>
      <c r="BF452" s="194">
        <f>IF(N452="znížená",J452,0)</f>
        <v>0</v>
      </c>
      <c r="BG452" s="194">
        <f>IF(N452="zákl. prenesená",J452,0)</f>
        <v>0</v>
      </c>
      <c r="BH452" s="194">
        <f>IF(N452="zníž. prenesená",J452,0)</f>
        <v>0</v>
      </c>
      <c r="BI452" s="194">
        <f>IF(N452="nulová",J452,0)</f>
        <v>0</v>
      </c>
      <c r="BJ452" s="19" t="s">
        <v>85</v>
      </c>
      <c r="BK452" s="194">
        <f>ROUND(I452*H452,2)</f>
        <v>0</v>
      </c>
      <c r="BL452" s="19" t="s">
        <v>91</v>
      </c>
      <c r="BM452" s="193" t="s">
        <v>547</v>
      </c>
    </row>
    <row r="453" s="13" customFormat="1">
      <c r="A453" s="13"/>
      <c r="B453" s="195"/>
      <c r="C453" s="13"/>
      <c r="D453" s="196" t="s">
        <v>165</v>
      </c>
      <c r="E453" s="197" t="s">
        <v>1</v>
      </c>
      <c r="F453" s="198" t="s">
        <v>548</v>
      </c>
      <c r="G453" s="13"/>
      <c r="H453" s="197" t="s">
        <v>1</v>
      </c>
      <c r="I453" s="199"/>
      <c r="J453" s="13"/>
      <c r="K453" s="13"/>
      <c r="L453" s="195"/>
      <c r="M453" s="200"/>
      <c r="N453" s="201"/>
      <c r="O453" s="201"/>
      <c r="P453" s="201"/>
      <c r="Q453" s="201"/>
      <c r="R453" s="201"/>
      <c r="S453" s="201"/>
      <c r="T453" s="202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197" t="s">
        <v>165</v>
      </c>
      <c r="AU453" s="197" t="s">
        <v>85</v>
      </c>
      <c r="AV453" s="13" t="s">
        <v>81</v>
      </c>
      <c r="AW453" s="13" t="s">
        <v>32</v>
      </c>
      <c r="AX453" s="13" t="s">
        <v>7</v>
      </c>
      <c r="AY453" s="197" t="s">
        <v>155</v>
      </c>
    </row>
    <row r="454" s="14" customFormat="1">
      <c r="A454" s="14"/>
      <c r="B454" s="203"/>
      <c r="C454" s="14"/>
      <c r="D454" s="196" t="s">
        <v>165</v>
      </c>
      <c r="E454" s="204" t="s">
        <v>1</v>
      </c>
      <c r="F454" s="205" t="s">
        <v>549</v>
      </c>
      <c r="G454" s="14"/>
      <c r="H454" s="206">
        <v>1.964</v>
      </c>
      <c r="I454" s="207"/>
      <c r="J454" s="14"/>
      <c r="K454" s="14"/>
      <c r="L454" s="203"/>
      <c r="M454" s="208"/>
      <c r="N454" s="209"/>
      <c r="O454" s="209"/>
      <c r="P454" s="209"/>
      <c r="Q454" s="209"/>
      <c r="R454" s="209"/>
      <c r="S454" s="209"/>
      <c r="T454" s="210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T454" s="204" t="s">
        <v>165</v>
      </c>
      <c r="AU454" s="204" t="s">
        <v>85</v>
      </c>
      <c r="AV454" s="14" t="s">
        <v>85</v>
      </c>
      <c r="AW454" s="14" t="s">
        <v>32</v>
      </c>
      <c r="AX454" s="14" t="s">
        <v>81</v>
      </c>
      <c r="AY454" s="204" t="s">
        <v>155</v>
      </c>
    </row>
    <row r="455" s="2" customFormat="1" ht="24.15" customHeight="1">
      <c r="A455" s="38"/>
      <c r="B455" s="180"/>
      <c r="C455" s="181" t="s">
        <v>550</v>
      </c>
      <c r="D455" s="181" t="s">
        <v>157</v>
      </c>
      <c r="E455" s="182" t="s">
        <v>551</v>
      </c>
      <c r="F455" s="183" t="s">
        <v>552</v>
      </c>
      <c r="G455" s="184" t="s">
        <v>160</v>
      </c>
      <c r="H455" s="185">
        <v>15.709</v>
      </c>
      <c r="I455" s="186"/>
      <c r="J455" s="187">
        <f>ROUND(I455*H455,2)</f>
        <v>0</v>
      </c>
      <c r="K455" s="188"/>
      <c r="L455" s="39"/>
      <c r="M455" s="189" t="s">
        <v>1</v>
      </c>
      <c r="N455" s="190" t="s">
        <v>43</v>
      </c>
      <c r="O455" s="82"/>
      <c r="P455" s="191">
        <f>O455*H455</f>
        <v>0</v>
      </c>
      <c r="Q455" s="191">
        <v>0.00314226</v>
      </c>
      <c r="R455" s="191">
        <f>Q455*H455</f>
        <v>0.049361762339999997</v>
      </c>
      <c r="S455" s="191">
        <v>0</v>
      </c>
      <c r="T455" s="192">
        <f>S455*H455</f>
        <v>0</v>
      </c>
      <c r="U455" s="38"/>
      <c r="V455" s="38"/>
      <c r="W455" s="38"/>
      <c r="X455" s="38"/>
      <c r="Y455" s="38"/>
      <c r="Z455" s="38"/>
      <c r="AA455" s="38"/>
      <c r="AB455" s="38"/>
      <c r="AC455" s="38"/>
      <c r="AD455" s="38"/>
      <c r="AE455" s="38"/>
      <c r="AR455" s="193" t="s">
        <v>91</v>
      </c>
      <c r="AT455" s="193" t="s">
        <v>157</v>
      </c>
      <c r="AU455" s="193" t="s">
        <v>85</v>
      </c>
      <c r="AY455" s="19" t="s">
        <v>155</v>
      </c>
      <c r="BE455" s="194">
        <f>IF(N455="základná",J455,0)</f>
        <v>0</v>
      </c>
      <c r="BF455" s="194">
        <f>IF(N455="znížená",J455,0)</f>
        <v>0</v>
      </c>
      <c r="BG455" s="194">
        <f>IF(N455="zákl. prenesená",J455,0)</f>
        <v>0</v>
      </c>
      <c r="BH455" s="194">
        <f>IF(N455="zníž. prenesená",J455,0)</f>
        <v>0</v>
      </c>
      <c r="BI455" s="194">
        <f>IF(N455="nulová",J455,0)</f>
        <v>0</v>
      </c>
      <c r="BJ455" s="19" t="s">
        <v>85</v>
      </c>
      <c r="BK455" s="194">
        <f>ROUND(I455*H455,2)</f>
        <v>0</v>
      </c>
      <c r="BL455" s="19" t="s">
        <v>91</v>
      </c>
      <c r="BM455" s="193" t="s">
        <v>553</v>
      </c>
    </row>
    <row r="456" s="14" customFormat="1">
      <c r="A456" s="14"/>
      <c r="B456" s="203"/>
      <c r="C456" s="14"/>
      <c r="D456" s="196" t="s">
        <v>165</v>
      </c>
      <c r="E456" s="204" t="s">
        <v>1</v>
      </c>
      <c r="F456" s="205" t="s">
        <v>554</v>
      </c>
      <c r="G456" s="14"/>
      <c r="H456" s="206">
        <v>15.709</v>
      </c>
      <c r="I456" s="207"/>
      <c r="J456" s="14"/>
      <c r="K456" s="14"/>
      <c r="L456" s="203"/>
      <c r="M456" s="208"/>
      <c r="N456" s="209"/>
      <c r="O456" s="209"/>
      <c r="P456" s="209"/>
      <c r="Q456" s="209"/>
      <c r="R456" s="209"/>
      <c r="S456" s="209"/>
      <c r="T456" s="210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T456" s="204" t="s">
        <v>165</v>
      </c>
      <c r="AU456" s="204" t="s">
        <v>85</v>
      </c>
      <c r="AV456" s="14" t="s">
        <v>85</v>
      </c>
      <c r="AW456" s="14" t="s">
        <v>32</v>
      </c>
      <c r="AX456" s="14" t="s">
        <v>81</v>
      </c>
      <c r="AY456" s="204" t="s">
        <v>155</v>
      </c>
    </row>
    <row r="457" s="2" customFormat="1" ht="24.15" customHeight="1">
      <c r="A457" s="38"/>
      <c r="B457" s="180"/>
      <c r="C457" s="181" t="s">
        <v>555</v>
      </c>
      <c r="D457" s="181" t="s">
        <v>157</v>
      </c>
      <c r="E457" s="182" t="s">
        <v>556</v>
      </c>
      <c r="F457" s="183" t="s">
        <v>557</v>
      </c>
      <c r="G457" s="184" t="s">
        <v>160</v>
      </c>
      <c r="H457" s="185">
        <v>15.709</v>
      </c>
      <c r="I457" s="186"/>
      <c r="J457" s="187">
        <f>ROUND(I457*H457,2)</f>
        <v>0</v>
      </c>
      <c r="K457" s="188"/>
      <c r="L457" s="39"/>
      <c r="M457" s="189" t="s">
        <v>1</v>
      </c>
      <c r="N457" s="190" t="s">
        <v>43</v>
      </c>
      <c r="O457" s="82"/>
      <c r="P457" s="191">
        <f>O457*H457</f>
        <v>0</v>
      </c>
      <c r="Q457" s="191">
        <v>0</v>
      </c>
      <c r="R457" s="191">
        <f>Q457*H457</f>
        <v>0</v>
      </c>
      <c r="S457" s="191">
        <v>0</v>
      </c>
      <c r="T457" s="192">
        <f>S457*H457</f>
        <v>0</v>
      </c>
      <c r="U457" s="38"/>
      <c r="V457" s="38"/>
      <c r="W457" s="38"/>
      <c r="X457" s="38"/>
      <c r="Y457" s="38"/>
      <c r="Z457" s="38"/>
      <c r="AA457" s="38"/>
      <c r="AB457" s="38"/>
      <c r="AC457" s="38"/>
      <c r="AD457" s="38"/>
      <c r="AE457" s="38"/>
      <c r="AR457" s="193" t="s">
        <v>91</v>
      </c>
      <c r="AT457" s="193" t="s">
        <v>157</v>
      </c>
      <c r="AU457" s="193" t="s">
        <v>85</v>
      </c>
      <c r="AY457" s="19" t="s">
        <v>155</v>
      </c>
      <c r="BE457" s="194">
        <f>IF(N457="základná",J457,0)</f>
        <v>0</v>
      </c>
      <c r="BF457" s="194">
        <f>IF(N457="znížená",J457,0)</f>
        <v>0</v>
      </c>
      <c r="BG457" s="194">
        <f>IF(N457="zákl. prenesená",J457,0)</f>
        <v>0</v>
      </c>
      <c r="BH457" s="194">
        <f>IF(N457="zníž. prenesená",J457,0)</f>
        <v>0</v>
      </c>
      <c r="BI457" s="194">
        <f>IF(N457="nulová",J457,0)</f>
        <v>0</v>
      </c>
      <c r="BJ457" s="19" t="s">
        <v>85</v>
      </c>
      <c r="BK457" s="194">
        <f>ROUND(I457*H457,2)</f>
        <v>0</v>
      </c>
      <c r="BL457" s="19" t="s">
        <v>91</v>
      </c>
      <c r="BM457" s="193" t="s">
        <v>558</v>
      </c>
    </row>
    <row r="458" s="2" customFormat="1" ht="24.15" customHeight="1">
      <c r="A458" s="38"/>
      <c r="B458" s="180"/>
      <c r="C458" s="181" t="s">
        <v>559</v>
      </c>
      <c r="D458" s="181" t="s">
        <v>157</v>
      </c>
      <c r="E458" s="182" t="s">
        <v>560</v>
      </c>
      <c r="F458" s="183" t="s">
        <v>561</v>
      </c>
      <c r="G458" s="184" t="s">
        <v>253</v>
      </c>
      <c r="H458" s="185">
        <v>0.23599999999999999</v>
      </c>
      <c r="I458" s="186"/>
      <c r="J458" s="187">
        <f>ROUND(I458*H458,2)</f>
        <v>0</v>
      </c>
      <c r="K458" s="188"/>
      <c r="L458" s="39"/>
      <c r="M458" s="189" t="s">
        <v>1</v>
      </c>
      <c r="N458" s="190" t="s">
        <v>43</v>
      </c>
      <c r="O458" s="82"/>
      <c r="P458" s="191">
        <f>O458*H458</f>
        <v>0</v>
      </c>
      <c r="Q458" s="191">
        <v>1.0165904100000001</v>
      </c>
      <c r="R458" s="191">
        <f>Q458*H458</f>
        <v>0.23991533676000001</v>
      </c>
      <c r="S458" s="191">
        <v>0</v>
      </c>
      <c r="T458" s="192">
        <f>S458*H458</f>
        <v>0</v>
      </c>
      <c r="U458" s="38"/>
      <c r="V458" s="38"/>
      <c r="W458" s="38"/>
      <c r="X458" s="38"/>
      <c r="Y458" s="38"/>
      <c r="Z458" s="38"/>
      <c r="AA458" s="38"/>
      <c r="AB458" s="38"/>
      <c r="AC458" s="38"/>
      <c r="AD458" s="38"/>
      <c r="AE458" s="38"/>
      <c r="AR458" s="193" t="s">
        <v>91</v>
      </c>
      <c r="AT458" s="193" t="s">
        <v>157</v>
      </c>
      <c r="AU458" s="193" t="s">
        <v>85</v>
      </c>
      <c r="AY458" s="19" t="s">
        <v>155</v>
      </c>
      <c r="BE458" s="194">
        <f>IF(N458="základná",J458,0)</f>
        <v>0</v>
      </c>
      <c r="BF458" s="194">
        <f>IF(N458="znížená",J458,0)</f>
        <v>0</v>
      </c>
      <c r="BG458" s="194">
        <f>IF(N458="zákl. prenesená",J458,0)</f>
        <v>0</v>
      </c>
      <c r="BH458" s="194">
        <f>IF(N458="zníž. prenesená",J458,0)</f>
        <v>0</v>
      </c>
      <c r="BI458" s="194">
        <f>IF(N458="nulová",J458,0)</f>
        <v>0</v>
      </c>
      <c r="BJ458" s="19" t="s">
        <v>85</v>
      </c>
      <c r="BK458" s="194">
        <f>ROUND(I458*H458,2)</f>
        <v>0</v>
      </c>
      <c r="BL458" s="19" t="s">
        <v>91</v>
      </c>
      <c r="BM458" s="193" t="s">
        <v>562</v>
      </c>
    </row>
    <row r="459" s="14" customFormat="1">
      <c r="A459" s="14"/>
      <c r="B459" s="203"/>
      <c r="C459" s="14"/>
      <c r="D459" s="196" t="s">
        <v>165</v>
      </c>
      <c r="E459" s="204" t="s">
        <v>1</v>
      </c>
      <c r="F459" s="205" t="s">
        <v>563</v>
      </c>
      <c r="G459" s="14"/>
      <c r="H459" s="206">
        <v>0.23599999999999999</v>
      </c>
      <c r="I459" s="207"/>
      <c r="J459" s="14"/>
      <c r="K459" s="14"/>
      <c r="L459" s="203"/>
      <c r="M459" s="208"/>
      <c r="N459" s="209"/>
      <c r="O459" s="209"/>
      <c r="P459" s="209"/>
      <c r="Q459" s="209"/>
      <c r="R459" s="209"/>
      <c r="S459" s="209"/>
      <c r="T459" s="210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T459" s="204" t="s">
        <v>165</v>
      </c>
      <c r="AU459" s="204" t="s">
        <v>85</v>
      </c>
      <c r="AV459" s="14" t="s">
        <v>85</v>
      </c>
      <c r="AW459" s="14" t="s">
        <v>32</v>
      </c>
      <c r="AX459" s="14" t="s">
        <v>81</v>
      </c>
      <c r="AY459" s="204" t="s">
        <v>155</v>
      </c>
    </row>
    <row r="460" s="12" customFormat="1" ht="22.8" customHeight="1">
      <c r="A460" s="12"/>
      <c r="B460" s="167"/>
      <c r="C460" s="12"/>
      <c r="D460" s="168" t="s">
        <v>76</v>
      </c>
      <c r="E460" s="178" t="s">
        <v>94</v>
      </c>
      <c r="F460" s="178" t="s">
        <v>564</v>
      </c>
      <c r="G460" s="12"/>
      <c r="H460" s="12"/>
      <c r="I460" s="170"/>
      <c r="J460" s="179">
        <f>BK460</f>
        <v>0</v>
      </c>
      <c r="K460" s="12"/>
      <c r="L460" s="167"/>
      <c r="M460" s="172"/>
      <c r="N460" s="173"/>
      <c r="O460" s="173"/>
      <c r="P460" s="174">
        <f>SUM(P461:P470)</f>
        <v>0</v>
      </c>
      <c r="Q460" s="173"/>
      <c r="R460" s="174">
        <f>SUM(R461:R470)</f>
        <v>248.73330715679998</v>
      </c>
      <c r="S460" s="173"/>
      <c r="T460" s="175">
        <f>SUM(T461:T470)</f>
        <v>0</v>
      </c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R460" s="168" t="s">
        <v>81</v>
      </c>
      <c r="AT460" s="176" t="s">
        <v>76</v>
      </c>
      <c r="AU460" s="176" t="s">
        <v>81</v>
      </c>
      <c r="AY460" s="168" t="s">
        <v>155</v>
      </c>
      <c r="BK460" s="177">
        <f>SUM(BK461:BK470)</f>
        <v>0</v>
      </c>
    </row>
    <row r="461" s="2" customFormat="1" ht="33" customHeight="1">
      <c r="A461" s="38"/>
      <c r="B461" s="180"/>
      <c r="C461" s="181" t="s">
        <v>565</v>
      </c>
      <c r="D461" s="181" t="s">
        <v>157</v>
      </c>
      <c r="E461" s="182" t="s">
        <v>566</v>
      </c>
      <c r="F461" s="183" t="s">
        <v>567</v>
      </c>
      <c r="G461" s="184" t="s">
        <v>160</v>
      </c>
      <c r="H461" s="185">
        <v>155.06999999999999</v>
      </c>
      <c r="I461" s="186"/>
      <c r="J461" s="187">
        <f>ROUND(I461*H461,2)</f>
        <v>0</v>
      </c>
      <c r="K461" s="188"/>
      <c r="L461" s="39"/>
      <c r="M461" s="189" t="s">
        <v>1</v>
      </c>
      <c r="N461" s="190" t="s">
        <v>43</v>
      </c>
      <c r="O461" s="82"/>
      <c r="P461" s="191">
        <f>O461*H461</f>
        <v>0</v>
      </c>
      <c r="Q461" s="191">
        <v>0.29160000000000003</v>
      </c>
      <c r="R461" s="191">
        <f>Q461*H461</f>
        <v>45.218412000000001</v>
      </c>
      <c r="S461" s="191">
        <v>0</v>
      </c>
      <c r="T461" s="192">
        <f>S461*H461</f>
        <v>0</v>
      </c>
      <c r="U461" s="38"/>
      <c r="V461" s="38"/>
      <c r="W461" s="38"/>
      <c r="X461" s="38"/>
      <c r="Y461" s="38"/>
      <c r="Z461" s="38"/>
      <c r="AA461" s="38"/>
      <c r="AB461" s="38"/>
      <c r="AC461" s="38"/>
      <c r="AD461" s="38"/>
      <c r="AE461" s="38"/>
      <c r="AR461" s="193" t="s">
        <v>91</v>
      </c>
      <c r="AT461" s="193" t="s">
        <v>157</v>
      </c>
      <c r="AU461" s="193" t="s">
        <v>85</v>
      </c>
      <c r="AY461" s="19" t="s">
        <v>155</v>
      </c>
      <c r="BE461" s="194">
        <f>IF(N461="základná",J461,0)</f>
        <v>0</v>
      </c>
      <c r="BF461" s="194">
        <f>IF(N461="znížená",J461,0)</f>
        <v>0</v>
      </c>
      <c r="BG461" s="194">
        <f>IF(N461="zákl. prenesená",J461,0)</f>
        <v>0</v>
      </c>
      <c r="BH461" s="194">
        <f>IF(N461="zníž. prenesená",J461,0)</f>
        <v>0</v>
      </c>
      <c r="BI461" s="194">
        <f>IF(N461="nulová",J461,0)</f>
        <v>0</v>
      </c>
      <c r="BJ461" s="19" t="s">
        <v>85</v>
      </c>
      <c r="BK461" s="194">
        <f>ROUND(I461*H461,2)</f>
        <v>0</v>
      </c>
      <c r="BL461" s="19" t="s">
        <v>91</v>
      </c>
      <c r="BM461" s="193" t="s">
        <v>568</v>
      </c>
    </row>
    <row r="462" s="2" customFormat="1" ht="33" customHeight="1">
      <c r="A462" s="38"/>
      <c r="B462" s="180"/>
      <c r="C462" s="181" t="s">
        <v>569</v>
      </c>
      <c r="D462" s="181" t="s">
        <v>157</v>
      </c>
      <c r="E462" s="182" t="s">
        <v>570</v>
      </c>
      <c r="F462" s="183" t="s">
        <v>571</v>
      </c>
      <c r="G462" s="184" t="s">
        <v>160</v>
      </c>
      <c r="H462" s="185">
        <v>71.709999999999994</v>
      </c>
      <c r="I462" s="186"/>
      <c r="J462" s="187">
        <f>ROUND(I462*H462,2)</f>
        <v>0</v>
      </c>
      <c r="K462" s="188"/>
      <c r="L462" s="39"/>
      <c r="M462" s="189" t="s">
        <v>1</v>
      </c>
      <c r="N462" s="190" t="s">
        <v>43</v>
      </c>
      <c r="O462" s="82"/>
      <c r="P462" s="191">
        <f>O462*H462</f>
        <v>0</v>
      </c>
      <c r="Q462" s="191">
        <v>0.38624999999999998</v>
      </c>
      <c r="R462" s="191">
        <f>Q462*H462</f>
        <v>27.697987499999996</v>
      </c>
      <c r="S462" s="191">
        <v>0</v>
      </c>
      <c r="T462" s="192">
        <f>S462*H462</f>
        <v>0</v>
      </c>
      <c r="U462" s="38"/>
      <c r="V462" s="38"/>
      <c r="W462" s="38"/>
      <c r="X462" s="38"/>
      <c r="Y462" s="38"/>
      <c r="Z462" s="38"/>
      <c r="AA462" s="38"/>
      <c r="AB462" s="38"/>
      <c r="AC462" s="38"/>
      <c r="AD462" s="38"/>
      <c r="AE462" s="38"/>
      <c r="AR462" s="193" t="s">
        <v>91</v>
      </c>
      <c r="AT462" s="193" t="s">
        <v>157</v>
      </c>
      <c r="AU462" s="193" t="s">
        <v>85</v>
      </c>
      <c r="AY462" s="19" t="s">
        <v>155</v>
      </c>
      <c r="BE462" s="194">
        <f>IF(N462="základná",J462,0)</f>
        <v>0</v>
      </c>
      <c r="BF462" s="194">
        <f>IF(N462="znížená",J462,0)</f>
        <v>0</v>
      </c>
      <c r="BG462" s="194">
        <f>IF(N462="zákl. prenesená",J462,0)</f>
        <v>0</v>
      </c>
      <c r="BH462" s="194">
        <f>IF(N462="zníž. prenesená",J462,0)</f>
        <v>0</v>
      </c>
      <c r="BI462" s="194">
        <f>IF(N462="nulová",J462,0)</f>
        <v>0</v>
      </c>
      <c r="BJ462" s="19" t="s">
        <v>85</v>
      </c>
      <c r="BK462" s="194">
        <f>ROUND(I462*H462,2)</f>
        <v>0</v>
      </c>
      <c r="BL462" s="19" t="s">
        <v>91</v>
      </c>
      <c r="BM462" s="193" t="s">
        <v>572</v>
      </c>
    </row>
    <row r="463" s="2" customFormat="1" ht="37.8" customHeight="1">
      <c r="A463" s="38"/>
      <c r="B463" s="180"/>
      <c r="C463" s="181" t="s">
        <v>573</v>
      </c>
      <c r="D463" s="181" t="s">
        <v>157</v>
      </c>
      <c r="E463" s="182" t="s">
        <v>574</v>
      </c>
      <c r="F463" s="183" t="s">
        <v>575</v>
      </c>
      <c r="G463" s="184" t="s">
        <v>160</v>
      </c>
      <c r="H463" s="185">
        <v>155.06999999999999</v>
      </c>
      <c r="I463" s="186"/>
      <c r="J463" s="187">
        <f>ROUND(I463*H463,2)</f>
        <v>0</v>
      </c>
      <c r="K463" s="188"/>
      <c r="L463" s="39"/>
      <c r="M463" s="189" t="s">
        <v>1</v>
      </c>
      <c r="N463" s="190" t="s">
        <v>43</v>
      </c>
      <c r="O463" s="82"/>
      <c r="P463" s="191">
        <f>O463*H463</f>
        <v>0</v>
      </c>
      <c r="Q463" s="191">
        <v>0.35913832000000001</v>
      </c>
      <c r="R463" s="191">
        <f>Q463*H463</f>
        <v>55.691579282399999</v>
      </c>
      <c r="S463" s="191">
        <v>0</v>
      </c>
      <c r="T463" s="192">
        <f>S463*H463</f>
        <v>0</v>
      </c>
      <c r="U463" s="38"/>
      <c r="V463" s="38"/>
      <c r="W463" s="38"/>
      <c r="X463" s="38"/>
      <c r="Y463" s="38"/>
      <c r="Z463" s="38"/>
      <c r="AA463" s="38"/>
      <c r="AB463" s="38"/>
      <c r="AC463" s="38"/>
      <c r="AD463" s="38"/>
      <c r="AE463" s="38"/>
      <c r="AR463" s="193" t="s">
        <v>91</v>
      </c>
      <c r="AT463" s="193" t="s">
        <v>157</v>
      </c>
      <c r="AU463" s="193" t="s">
        <v>85</v>
      </c>
      <c r="AY463" s="19" t="s">
        <v>155</v>
      </c>
      <c r="BE463" s="194">
        <f>IF(N463="základná",J463,0)</f>
        <v>0</v>
      </c>
      <c r="BF463" s="194">
        <f>IF(N463="znížená",J463,0)</f>
        <v>0</v>
      </c>
      <c r="BG463" s="194">
        <f>IF(N463="zákl. prenesená",J463,0)</f>
        <v>0</v>
      </c>
      <c r="BH463" s="194">
        <f>IF(N463="zníž. prenesená",J463,0)</f>
        <v>0</v>
      </c>
      <c r="BI463" s="194">
        <f>IF(N463="nulová",J463,0)</f>
        <v>0</v>
      </c>
      <c r="BJ463" s="19" t="s">
        <v>85</v>
      </c>
      <c r="BK463" s="194">
        <f>ROUND(I463*H463,2)</f>
        <v>0</v>
      </c>
      <c r="BL463" s="19" t="s">
        <v>91</v>
      </c>
      <c r="BM463" s="193" t="s">
        <v>576</v>
      </c>
    </row>
    <row r="464" s="2" customFormat="1" ht="37.8" customHeight="1">
      <c r="A464" s="38"/>
      <c r="B464" s="180"/>
      <c r="C464" s="181" t="s">
        <v>577</v>
      </c>
      <c r="D464" s="181" t="s">
        <v>157</v>
      </c>
      <c r="E464" s="182" t="s">
        <v>578</v>
      </c>
      <c r="F464" s="183" t="s">
        <v>579</v>
      </c>
      <c r="G464" s="184" t="s">
        <v>160</v>
      </c>
      <c r="H464" s="185">
        <v>71.709999999999994</v>
      </c>
      <c r="I464" s="186"/>
      <c r="J464" s="187">
        <f>ROUND(I464*H464,2)</f>
        <v>0</v>
      </c>
      <c r="K464" s="188"/>
      <c r="L464" s="39"/>
      <c r="M464" s="189" t="s">
        <v>1</v>
      </c>
      <c r="N464" s="190" t="s">
        <v>43</v>
      </c>
      <c r="O464" s="82"/>
      <c r="P464" s="191">
        <f>O464*H464</f>
        <v>0</v>
      </c>
      <c r="Q464" s="191">
        <v>0.47885109999999997</v>
      </c>
      <c r="R464" s="191">
        <f>Q464*H464</f>
        <v>34.338412380999998</v>
      </c>
      <c r="S464" s="191">
        <v>0</v>
      </c>
      <c r="T464" s="192">
        <f>S464*H464</f>
        <v>0</v>
      </c>
      <c r="U464" s="38"/>
      <c r="V464" s="38"/>
      <c r="W464" s="38"/>
      <c r="X464" s="38"/>
      <c r="Y464" s="38"/>
      <c r="Z464" s="38"/>
      <c r="AA464" s="38"/>
      <c r="AB464" s="38"/>
      <c r="AC464" s="38"/>
      <c r="AD464" s="38"/>
      <c r="AE464" s="38"/>
      <c r="AR464" s="193" t="s">
        <v>91</v>
      </c>
      <c r="AT464" s="193" t="s">
        <v>157</v>
      </c>
      <c r="AU464" s="193" t="s">
        <v>85</v>
      </c>
      <c r="AY464" s="19" t="s">
        <v>155</v>
      </c>
      <c r="BE464" s="194">
        <f>IF(N464="základná",J464,0)</f>
        <v>0</v>
      </c>
      <c r="BF464" s="194">
        <f>IF(N464="znížená",J464,0)</f>
        <v>0</v>
      </c>
      <c r="BG464" s="194">
        <f>IF(N464="zákl. prenesená",J464,0)</f>
        <v>0</v>
      </c>
      <c r="BH464" s="194">
        <f>IF(N464="zníž. prenesená",J464,0)</f>
        <v>0</v>
      </c>
      <c r="BI464" s="194">
        <f>IF(N464="nulová",J464,0)</f>
        <v>0</v>
      </c>
      <c r="BJ464" s="19" t="s">
        <v>85</v>
      </c>
      <c r="BK464" s="194">
        <f>ROUND(I464*H464,2)</f>
        <v>0</v>
      </c>
      <c r="BL464" s="19" t="s">
        <v>91</v>
      </c>
      <c r="BM464" s="193" t="s">
        <v>580</v>
      </c>
    </row>
    <row r="465" s="2" customFormat="1" ht="37.8" customHeight="1">
      <c r="A465" s="38"/>
      <c r="B465" s="180"/>
      <c r="C465" s="181" t="s">
        <v>581</v>
      </c>
      <c r="D465" s="181" t="s">
        <v>157</v>
      </c>
      <c r="E465" s="182" t="s">
        <v>582</v>
      </c>
      <c r="F465" s="183" t="s">
        <v>583</v>
      </c>
      <c r="G465" s="184" t="s">
        <v>160</v>
      </c>
      <c r="H465" s="185">
        <v>155.06999999999999</v>
      </c>
      <c r="I465" s="186"/>
      <c r="J465" s="187">
        <f>ROUND(I465*H465,2)</f>
        <v>0</v>
      </c>
      <c r="K465" s="188"/>
      <c r="L465" s="39"/>
      <c r="M465" s="189" t="s">
        <v>1</v>
      </c>
      <c r="N465" s="190" t="s">
        <v>43</v>
      </c>
      <c r="O465" s="82"/>
      <c r="P465" s="191">
        <f>O465*H465</f>
        <v>0</v>
      </c>
      <c r="Q465" s="191">
        <v>0.34223611999999998</v>
      </c>
      <c r="R465" s="191">
        <f>Q465*H465</f>
        <v>53.070555128399995</v>
      </c>
      <c r="S465" s="191">
        <v>0</v>
      </c>
      <c r="T465" s="192">
        <f>S465*H465</f>
        <v>0</v>
      </c>
      <c r="U465" s="38"/>
      <c r="V465" s="38"/>
      <c r="W465" s="38"/>
      <c r="X465" s="38"/>
      <c r="Y465" s="38"/>
      <c r="Z465" s="38"/>
      <c r="AA465" s="38"/>
      <c r="AB465" s="38"/>
      <c r="AC465" s="38"/>
      <c r="AD465" s="38"/>
      <c r="AE465" s="38"/>
      <c r="AR465" s="193" t="s">
        <v>91</v>
      </c>
      <c r="AT465" s="193" t="s">
        <v>157</v>
      </c>
      <c r="AU465" s="193" t="s">
        <v>85</v>
      </c>
      <c r="AY465" s="19" t="s">
        <v>155</v>
      </c>
      <c r="BE465" s="194">
        <f>IF(N465="základná",J465,0)</f>
        <v>0</v>
      </c>
      <c r="BF465" s="194">
        <f>IF(N465="znížená",J465,0)</f>
        <v>0</v>
      </c>
      <c r="BG465" s="194">
        <f>IF(N465="zákl. prenesená",J465,0)</f>
        <v>0</v>
      </c>
      <c r="BH465" s="194">
        <f>IF(N465="zníž. prenesená",J465,0)</f>
        <v>0</v>
      </c>
      <c r="BI465" s="194">
        <f>IF(N465="nulová",J465,0)</f>
        <v>0</v>
      </c>
      <c r="BJ465" s="19" t="s">
        <v>85</v>
      </c>
      <c r="BK465" s="194">
        <f>ROUND(I465*H465,2)</f>
        <v>0</v>
      </c>
      <c r="BL465" s="19" t="s">
        <v>91</v>
      </c>
      <c r="BM465" s="193" t="s">
        <v>584</v>
      </c>
    </row>
    <row r="466" s="13" customFormat="1">
      <c r="A466" s="13"/>
      <c r="B466" s="195"/>
      <c r="C466" s="13"/>
      <c r="D466" s="196" t="s">
        <v>165</v>
      </c>
      <c r="E466" s="197" t="s">
        <v>1</v>
      </c>
      <c r="F466" s="198" t="s">
        <v>180</v>
      </c>
      <c r="G466" s="13"/>
      <c r="H466" s="197" t="s">
        <v>1</v>
      </c>
      <c r="I466" s="199"/>
      <c r="J466" s="13"/>
      <c r="K466" s="13"/>
      <c r="L466" s="195"/>
      <c r="M466" s="200"/>
      <c r="N466" s="201"/>
      <c r="O466" s="201"/>
      <c r="P466" s="201"/>
      <c r="Q466" s="201"/>
      <c r="R466" s="201"/>
      <c r="S466" s="201"/>
      <c r="T466" s="202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197" t="s">
        <v>165</v>
      </c>
      <c r="AU466" s="197" t="s">
        <v>85</v>
      </c>
      <c r="AV466" s="13" t="s">
        <v>81</v>
      </c>
      <c r="AW466" s="13" t="s">
        <v>32</v>
      </c>
      <c r="AX466" s="13" t="s">
        <v>7</v>
      </c>
      <c r="AY466" s="197" t="s">
        <v>155</v>
      </c>
    </row>
    <row r="467" s="14" customFormat="1">
      <c r="A467" s="14"/>
      <c r="B467" s="203"/>
      <c r="C467" s="14"/>
      <c r="D467" s="196" t="s">
        <v>165</v>
      </c>
      <c r="E467" s="204" t="s">
        <v>1</v>
      </c>
      <c r="F467" s="205" t="s">
        <v>262</v>
      </c>
      <c r="G467" s="14"/>
      <c r="H467" s="206">
        <v>155.06999999999999</v>
      </c>
      <c r="I467" s="207"/>
      <c r="J467" s="14"/>
      <c r="K467" s="14"/>
      <c r="L467" s="203"/>
      <c r="M467" s="208"/>
      <c r="N467" s="209"/>
      <c r="O467" s="209"/>
      <c r="P467" s="209"/>
      <c r="Q467" s="209"/>
      <c r="R467" s="209"/>
      <c r="S467" s="209"/>
      <c r="T467" s="210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T467" s="204" t="s">
        <v>165</v>
      </c>
      <c r="AU467" s="204" t="s">
        <v>85</v>
      </c>
      <c r="AV467" s="14" t="s">
        <v>85</v>
      </c>
      <c r="AW467" s="14" t="s">
        <v>32</v>
      </c>
      <c r="AX467" s="14" t="s">
        <v>81</v>
      </c>
      <c r="AY467" s="204" t="s">
        <v>155</v>
      </c>
    </row>
    <row r="468" s="2" customFormat="1" ht="37.8" customHeight="1">
      <c r="A468" s="38"/>
      <c r="B468" s="180"/>
      <c r="C468" s="181" t="s">
        <v>585</v>
      </c>
      <c r="D468" s="181" t="s">
        <v>157</v>
      </c>
      <c r="E468" s="182" t="s">
        <v>586</v>
      </c>
      <c r="F468" s="183" t="s">
        <v>587</v>
      </c>
      <c r="G468" s="184" t="s">
        <v>160</v>
      </c>
      <c r="H468" s="185">
        <v>71.709999999999994</v>
      </c>
      <c r="I468" s="186"/>
      <c r="J468" s="187">
        <f>ROUND(I468*H468,2)</f>
        <v>0</v>
      </c>
      <c r="K468" s="188"/>
      <c r="L468" s="39"/>
      <c r="M468" s="189" t="s">
        <v>1</v>
      </c>
      <c r="N468" s="190" t="s">
        <v>43</v>
      </c>
      <c r="O468" s="82"/>
      <c r="P468" s="191">
        <f>O468*H468</f>
        <v>0</v>
      </c>
      <c r="Q468" s="191">
        <v>0.45623150000000001</v>
      </c>
      <c r="R468" s="191">
        <f>Q468*H468</f>
        <v>32.716360864999999</v>
      </c>
      <c r="S468" s="191">
        <v>0</v>
      </c>
      <c r="T468" s="192">
        <f>S468*H468</f>
        <v>0</v>
      </c>
      <c r="U468" s="38"/>
      <c r="V468" s="38"/>
      <c r="W468" s="38"/>
      <c r="X468" s="38"/>
      <c r="Y468" s="38"/>
      <c r="Z468" s="38"/>
      <c r="AA468" s="38"/>
      <c r="AB468" s="38"/>
      <c r="AC468" s="38"/>
      <c r="AD468" s="38"/>
      <c r="AE468" s="38"/>
      <c r="AR468" s="193" t="s">
        <v>91</v>
      </c>
      <c r="AT468" s="193" t="s">
        <v>157</v>
      </c>
      <c r="AU468" s="193" t="s">
        <v>85</v>
      </c>
      <c r="AY468" s="19" t="s">
        <v>155</v>
      </c>
      <c r="BE468" s="194">
        <f>IF(N468="základná",J468,0)</f>
        <v>0</v>
      </c>
      <c r="BF468" s="194">
        <f>IF(N468="znížená",J468,0)</f>
        <v>0</v>
      </c>
      <c r="BG468" s="194">
        <f>IF(N468="zákl. prenesená",J468,0)</f>
        <v>0</v>
      </c>
      <c r="BH468" s="194">
        <f>IF(N468="zníž. prenesená",J468,0)</f>
        <v>0</v>
      </c>
      <c r="BI468" s="194">
        <f>IF(N468="nulová",J468,0)</f>
        <v>0</v>
      </c>
      <c r="BJ468" s="19" t="s">
        <v>85</v>
      </c>
      <c r="BK468" s="194">
        <f>ROUND(I468*H468,2)</f>
        <v>0</v>
      </c>
      <c r="BL468" s="19" t="s">
        <v>91</v>
      </c>
      <c r="BM468" s="193" t="s">
        <v>588</v>
      </c>
    </row>
    <row r="469" s="13" customFormat="1">
      <c r="A469" s="13"/>
      <c r="B469" s="195"/>
      <c r="C469" s="13"/>
      <c r="D469" s="196" t="s">
        <v>165</v>
      </c>
      <c r="E469" s="197" t="s">
        <v>1</v>
      </c>
      <c r="F469" s="198" t="s">
        <v>182</v>
      </c>
      <c r="G469" s="13"/>
      <c r="H469" s="197" t="s">
        <v>1</v>
      </c>
      <c r="I469" s="199"/>
      <c r="J469" s="13"/>
      <c r="K469" s="13"/>
      <c r="L469" s="195"/>
      <c r="M469" s="200"/>
      <c r="N469" s="201"/>
      <c r="O469" s="201"/>
      <c r="P469" s="201"/>
      <c r="Q469" s="201"/>
      <c r="R469" s="201"/>
      <c r="S469" s="201"/>
      <c r="T469" s="202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197" t="s">
        <v>165</v>
      </c>
      <c r="AU469" s="197" t="s">
        <v>85</v>
      </c>
      <c r="AV469" s="13" t="s">
        <v>81</v>
      </c>
      <c r="AW469" s="13" t="s">
        <v>32</v>
      </c>
      <c r="AX469" s="13" t="s">
        <v>7</v>
      </c>
      <c r="AY469" s="197" t="s">
        <v>155</v>
      </c>
    </row>
    <row r="470" s="14" customFormat="1">
      <c r="A470" s="14"/>
      <c r="B470" s="203"/>
      <c r="C470" s="14"/>
      <c r="D470" s="196" t="s">
        <v>165</v>
      </c>
      <c r="E470" s="204" t="s">
        <v>1</v>
      </c>
      <c r="F470" s="205" t="s">
        <v>263</v>
      </c>
      <c r="G470" s="14"/>
      <c r="H470" s="206">
        <v>71.709999999999994</v>
      </c>
      <c r="I470" s="207"/>
      <c r="J470" s="14"/>
      <c r="K470" s="14"/>
      <c r="L470" s="203"/>
      <c r="M470" s="208"/>
      <c r="N470" s="209"/>
      <c r="O470" s="209"/>
      <c r="P470" s="209"/>
      <c r="Q470" s="209"/>
      <c r="R470" s="209"/>
      <c r="S470" s="209"/>
      <c r="T470" s="210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T470" s="204" t="s">
        <v>165</v>
      </c>
      <c r="AU470" s="204" t="s">
        <v>85</v>
      </c>
      <c r="AV470" s="14" t="s">
        <v>85</v>
      </c>
      <c r="AW470" s="14" t="s">
        <v>32</v>
      </c>
      <c r="AX470" s="14" t="s">
        <v>81</v>
      </c>
      <c r="AY470" s="204" t="s">
        <v>155</v>
      </c>
    </row>
    <row r="471" s="12" customFormat="1" ht="22.8" customHeight="1">
      <c r="A471" s="12"/>
      <c r="B471" s="167"/>
      <c r="C471" s="12"/>
      <c r="D471" s="168" t="s">
        <v>76</v>
      </c>
      <c r="E471" s="178" t="s">
        <v>97</v>
      </c>
      <c r="F471" s="178" t="s">
        <v>589</v>
      </c>
      <c r="G471" s="12"/>
      <c r="H471" s="12"/>
      <c r="I471" s="170"/>
      <c r="J471" s="179">
        <f>BK471</f>
        <v>0</v>
      </c>
      <c r="K471" s="12"/>
      <c r="L471" s="167"/>
      <c r="M471" s="172"/>
      <c r="N471" s="173"/>
      <c r="O471" s="173"/>
      <c r="P471" s="174">
        <f>SUM(P472:P738)</f>
        <v>0</v>
      </c>
      <c r="Q471" s="173"/>
      <c r="R471" s="174">
        <f>SUM(R472:R738)</f>
        <v>189.53782029188</v>
      </c>
      <c r="S471" s="173"/>
      <c r="T471" s="175">
        <f>SUM(T472:T738)</f>
        <v>0</v>
      </c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R471" s="168" t="s">
        <v>81</v>
      </c>
      <c r="AT471" s="176" t="s">
        <v>76</v>
      </c>
      <c r="AU471" s="176" t="s">
        <v>81</v>
      </c>
      <c r="AY471" s="168" t="s">
        <v>155</v>
      </c>
      <c r="BK471" s="177">
        <f>SUM(BK472:BK738)</f>
        <v>0</v>
      </c>
    </row>
    <row r="472" s="2" customFormat="1" ht="24.15" customHeight="1">
      <c r="A472" s="38"/>
      <c r="B472" s="180"/>
      <c r="C472" s="181" t="s">
        <v>590</v>
      </c>
      <c r="D472" s="181" t="s">
        <v>157</v>
      </c>
      <c r="E472" s="182" t="s">
        <v>591</v>
      </c>
      <c r="F472" s="183" t="s">
        <v>592</v>
      </c>
      <c r="G472" s="184" t="s">
        <v>160</v>
      </c>
      <c r="H472" s="185">
        <v>95.494</v>
      </c>
      <c r="I472" s="186"/>
      <c r="J472" s="187">
        <f>ROUND(I472*H472,2)</f>
        <v>0</v>
      </c>
      <c r="K472" s="188"/>
      <c r="L472" s="39"/>
      <c r="M472" s="189" t="s">
        <v>1</v>
      </c>
      <c r="N472" s="190" t="s">
        <v>43</v>
      </c>
      <c r="O472" s="82"/>
      <c r="P472" s="191">
        <f>O472*H472</f>
        <v>0</v>
      </c>
      <c r="Q472" s="191">
        <v>0.00019136000000000001</v>
      </c>
      <c r="R472" s="191">
        <f>Q472*H472</f>
        <v>0.018273731840000002</v>
      </c>
      <c r="S472" s="191">
        <v>0</v>
      </c>
      <c r="T472" s="192">
        <f>S472*H472</f>
        <v>0</v>
      </c>
      <c r="U472" s="38"/>
      <c r="V472" s="38"/>
      <c r="W472" s="38"/>
      <c r="X472" s="38"/>
      <c r="Y472" s="38"/>
      <c r="Z472" s="38"/>
      <c r="AA472" s="38"/>
      <c r="AB472" s="38"/>
      <c r="AC472" s="38"/>
      <c r="AD472" s="38"/>
      <c r="AE472" s="38"/>
      <c r="AR472" s="193" t="s">
        <v>91</v>
      </c>
      <c r="AT472" s="193" t="s">
        <v>157</v>
      </c>
      <c r="AU472" s="193" t="s">
        <v>85</v>
      </c>
      <c r="AY472" s="19" t="s">
        <v>155</v>
      </c>
      <c r="BE472" s="194">
        <f>IF(N472="základná",J472,0)</f>
        <v>0</v>
      </c>
      <c r="BF472" s="194">
        <f>IF(N472="znížená",J472,0)</f>
        <v>0</v>
      </c>
      <c r="BG472" s="194">
        <f>IF(N472="zákl. prenesená",J472,0)</f>
        <v>0</v>
      </c>
      <c r="BH472" s="194">
        <f>IF(N472="zníž. prenesená",J472,0)</f>
        <v>0</v>
      </c>
      <c r="BI472" s="194">
        <f>IF(N472="nulová",J472,0)</f>
        <v>0</v>
      </c>
      <c r="BJ472" s="19" t="s">
        <v>85</v>
      </c>
      <c r="BK472" s="194">
        <f>ROUND(I472*H472,2)</f>
        <v>0</v>
      </c>
      <c r="BL472" s="19" t="s">
        <v>91</v>
      </c>
      <c r="BM472" s="193" t="s">
        <v>593</v>
      </c>
    </row>
    <row r="473" s="13" customFormat="1">
      <c r="A473" s="13"/>
      <c r="B473" s="195"/>
      <c r="C473" s="13"/>
      <c r="D473" s="196" t="s">
        <v>165</v>
      </c>
      <c r="E473" s="197" t="s">
        <v>1</v>
      </c>
      <c r="F473" s="198" t="s">
        <v>594</v>
      </c>
      <c r="G473" s="13"/>
      <c r="H473" s="197" t="s">
        <v>1</v>
      </c>
      <c r="I473" s="199"/>
      <c r="J473" s="13"/>
      <c r="K473" s="13"/>
      <c r="L473" s="195"/>
      <c r="M473" s="200"/>
      <c r="N473" s="201"/>
      <c r="O473" s="201"/>
      <c r="P473" s="201"/>
      <c r="Q473" s="201"/>
      <c r="R473" s="201"/>
      <c r="S473" s="201"/>
      <c r="T473" s="202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197" t="s">
        <v>165</v>
      </c>
      <c r="AU473" s="197" t="s">
        <v>85</v>
      </c>
      <c r="AV473" s="13" t="s">
        <v>81</v>
      </c>
      <c r="AW473" s="13" t="s">
        <v>32</v>
      </c>
      <c r="AX473" s="13" t="s">
        <v>7</v>
      </c>
      <c r="AY473" s="197" t="s">
        <v>155</v>
      </c>
    </row>
    <row r="474" s="14" customFormat="1">
      <c r="A474" s="14"/>
      <c r="B474" s="203"/>
      <c r="C474" s="14"/>
      <c r="D474" s="196" t="s">
        <v>165</v>
      </c>
      <c r="E474" s="204" t="s">
        <v>1</v>
      </c>
      <c r="F474" s="205" t="s">
        <v>595</v>
      </c>
      <c r="G474" s="14"/>
      <c r="H474" s="206">
        <v>5.8959999999999999</v>
      </c>
      <c r="I474" s="207"/>
      <c r="J474" s="14"/>
      <c r="K474" s="14"/>
      <c r="L474" s="203"/>
      <c r="M474" s="208"/>
      <c r="N474" s="209"/>
      <c r="O474" s="209"/>
      <c r="P474" s="209"/>
      <c r="Q474" s="209"/>
      <c r="R474" s="209"/>
      <c r="S474" s="209"/>
      <c r="T474" s="210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T474" s="204" t="s">
        <v>165</v>
      </c>
      <c r="AU474" s="204" t="s">
        <v>85</v>
      </c>
      <c r="AV474" s="14" t="s">
        <v>85</v>
      </c>
      <c r="AW474" s="14" t="s">
        <v>32</v>
      </c>
      <c r="AX474" s="14" t="s">
        <v>7</v>
      </c>
      <c r="AY474" s="204" t="s">
        <v>155</v>
      </c>
    </row>
    <row r="475" s="14" customFormat="1">
      <c r="A475" s="14"/>
      <c r="B475" s="203"/>
      <c r="C475" s="14"/>
      <c r="D475" s="196" t="s">
        <v>165</v>
      </c>
      <c r="E475" s="204" t="s">
        <v>1</v>
      </c>
      <c r="F475" s="205" t="s">
        <v>596</v>
      </c>
      <c r="G475" s="14"/>
      <c r="H475" s="206">
        <v>35.728000000000002</v>
      </c>
      <c r="I475" s="207"/>
      <c r="J475" s="14"/>
      <c r="K475" s="14"/>
      <c r="L475" s="203"/>
      <c r="M475" s="208"/>
      <c r="N475" s="209"/>
      <c r="O475" s="209"/>
      <c r="P475" s="209"/>
      <c r="Q475" s="209"/>
      <c r="R475" s="209"/>
      <c r="S475" s="209"/>
      <c r="T475" s="210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T475" s="204" t="s">
        <v>165</v>
      </c>
      <c r="AU475" s="204" t="s">
        <v>85</v>
      </c>
      <c r="AV475" s="14" t="s">
        <v>85</v>
      </c>
      <c r="AW475" s="14" t="s">
        <v>32</v>
      </c>
      <c r="AX475" s="14" t="s">
        <v>7</v>
      </c>
      <c r="AY475" s="204" t="s">
        <v>155</v>
      </c>
    </row>
    <row r="476" s="14" customFormat="1">
      <c r="A476" s="14"/>
      <c r="B476" s="203"/>
      <c r="C476" s="14"/>
      <c r="D476" s="196" t="s">
        <v>165</v>
      </c>
      <c r="E476" s="204" t="s">
        <v>1</v>
      </c>
      <c r="F476" s="205" t="s">
        <v>597</v>
      </c>
      <c r="G476" s="14"/>
      <c r="H476" s="206">
        <v>2.944</v>
      </c>
      <c r="I476" s="207"/>
      <c r="J476" s="14"/>
      <c r="K476" s="14"/>
      <c r="L476" s="203"/>
      <c r="M476" s="208"/>
      <c r="N476" s="209"/>
      <c r="O476" s="209"/>
      <c r="P476" s="209"/>
      <c r="Q476" s="209"/>
      <c r="R476" s="209"/>
      <c r="S476" s="209"/>
      <c r="T476" s="210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T476" s="204" t="s">
        <v>165</v>
      </c>
      <c r="AU476" s="204" t="s">
        <v>85</v>
      </c>
      <c r="AV476" s="14" t="s">
        <v>85</v>
      </c>
      <c r="AW476" s="14" t="s">
        <v>32</v>
      </c>
      <c r="AX476" s="14" t="s">
        <v>7</v>
      </c>
      <c r="AY476" s="204" t="s">
        <v>155</v>
      </c>
    </row>
    <row r="477" s="14" customFormat="1">
      <c r="A477" s="14"/>
      <c r="B477" s="203"/>
      <c r="C477" s="14"/>
      <c r="D477" s="196" t="s">
        <v>165</v>
      </c>
      <c r="E477" s="204" t="s">
        <v>1</v>
      </c>
      <c r="F477" s="205" t="s">
        <v>598</v>
      </c>
      <c r="G477" s="14"/>
      <c r="H477" s="206">
        <v>1.96</v>
      </c>
      <c r="I477" s="207"/>
      <c r="J477" s="14"/>
      <c r="K477" s="14"/>
      <c r="L477" s="203"/>
      <c r="M477" s="208"/>
      <c r="N477" s="209"/>
      <c r="O477" s="209"/>
      <c r="P477" s="209"/>
      <c r="Q477" s="209"/>
      <c r="R477" s="209"/>
      <c r="S477" s="209"/>
      <c r="T477" s="210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T477" s="204" t="s">
        <v>165</v>
      </c>
      <c r="AU477" s="204" t="s">
        <v>85</v>
      </c>
      <c r="AV477" s="14" t="s">
        <v>85</v>
      </c>
      <c r="AW477" s="14" t="s">
        <v>32</v>
      </c>
      <c r="AX477" s="14" t="s">
        <v>7</v>
      </c>
      <c r="AY477" s="204" t="s">
        <v>155</v>
      </c>
    </row>
    <row r="478" s="14" customFormat="1">
      <c r="A478" s="14"/>
      <c r="B478" s="203"/>
      <c r="C478" s="14"/>
      <c r="D478" s="196" t="s">
        <v>165</v>
      </c>
      <c r="E478" s="204" t="s">
        <v>1</v>
      </c>
      <c r="F478" s="205" t="s">
        <v>599</v>
      </c>
      <c r="G478" s="14"/>
      <c r="H478" s="206">
        <v>1.96</v>
      </c>
      <c r="I478" s="207"/>
      <c r="J478" s="14"/>
      <c r="K478" s="14"/>
      <c r="L478" s="203"/>
      <c r="M478" s="208"/>
      <c r="N478" s="209"/>
      <c r="O478" s="209"/>
      <c r="P478" s="209"/>
      <c r="Q478" s="209"/>
      <c r="R478" s="209"/>
      <c r="S478" s="209"/>
      <c r="T478" s="210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T478" s="204" t="s">
        <v>165</v>
      </c>
      <c r="AU478" s="204" t="s">
        <v>85</v>
      </c>
      <c r="AV478" s="14" t="s">
        <v>85</v>
      </c>
      <c r="AW478" s="14" t="s">
        <v>32</v>
      </c>
      <c r="AX478" s="14" t="s">
        <v>7</v>
      </c>
      <c r="AY478" s="204" t="s">
        <v>155</v>
      </c>
    </row>
    <row r="479" s="14" customFormat="1">
      <c r="A479" s="14"/>
      <c r="B479" s="203"/>
      <c r="C479" s="14"/>
      <c r="D479" s="196" t="s">
        <v>165</v>
      </c>
      <c r="E479" s="204" t="s">
        <v>1</v>
      </c>
      <c r="F479" s="205" t="s">
        <v>600</v>
      </c>
      <c r="G479" s="14"/>
      <c r="H479" s="206">
        <v>1.98</v>
      </c>
      <c r="I479" s="207"/>
      <c r="J479" s="14"/>
      <c r="K479" s="14"/>
      <c r="L479" s="203"/>
      <c r="M479" s="208"/>
      <c r="N479" s="209"/>
      <c r="O479" s="209"/>
      <c r="P479" s="209"/>
      <c r="Q479" s="209"/>
      <c r="R479" s="209"/>
      <c r="S479" s="209"/>
      <c r="T479" s="210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T479" s="204" t="s">
        <v>165</v>
      </c>
      <c r="AU479" s="204" t="s">
        <v>85</v>
      </c>
      <c r="AV479" s="14" t="s">
        <v>85</v>
      </c>
      <c r="AW479" s="14" t="s">
        <v>32</v>
      </c>
      <c r="AX479" s="14" t="s">
        <v>7</v>
      </c>
      <c r="AY479" s="204" t="s">
        <v>155</v>
      </c>
    </row>
    <row r="480" s="14" customFormat="1">
      <c r="A480" s="14"/>
      <c r="B480" s="203"/>
      <c r="C480" s="14"/>
      <c r="D480" s="196" t="s">
        <v>165</v>
      </c>
      <c r="E480" s="204" t="s">
        <v>1</v>
      </c>
      <c r="F480" s="205" t="s">
        <v>601</v>
      </c>
      <c r="G480" s="14"/>
      <c r="H480" s="206">
        <v>18.559999999999999</v>
      </c>
      <c r="I480" s="207"/>
      <c r="J480" s="14"/>
      <c r="K480" s="14"/>
      <c r="L480" s="203"/>
      <c r="M480" s="208"/>
      <c r="N480" s="209"/>
      <c r="O480" s="209"/>
      <c r="P480" s="209"/>
      <c r="Q480" s="209"/>
      <c r="R480" s="209"/>
      <c r="S480" s="209"/>
      <c r="T480" s="210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T480" s="204" t="s">
        <v>165</v>
      </c>
      <c r="AU480" s="204" t="s">
        <v>85</v>
      </c>
      <c r="AV480" s="14" t="s">
        <v>85</v>
      </c>
      <c r="AW480" s="14" t="s">
        <v>32</v>
      </c>
      <c r="AX480" s="14" t="s">
        <v>7</v>
      </c>
      <c r="AY480" s="204" t="s">
        <v>155</v>
      </c>
    </row>
    <row r="481" s="14" customFormat="1">
      <c r="A481" s="14"/>
      <c r="B481" s="203"/>
      <c r="C481" s="14"/>
      <c r="D481" s="196" t="s">
        <v>165</v>
      </c>
      <c r="E481" s="204" t="s">
        <v>1</v>
      </c>
      <c r="F481" s="205" t="s">
        <v>602</v>
      </c>
      <c r="G481" s="14"/>
      <c r="H481" s="206">
        <v>6.96</v>
      </c>
      <c r="I481" s="207"/>
      <c r="J481" s="14"/>
      <c r="K481" s="14"/>
      <c r="L481" s="203"/>
      <c r="M481" s="208"/>
      <c r="N481" s="209"/>
      <c r="O481" s="209"/>
      <c r="P481" s="209"/>
      <c r="Q481" s="209"/>
      <c r="R481" s="209"/>
      <c r="S481" s="209"/>
      <c r="T481" s="210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T481" s="204" t="s">
        <v>165</v>
      </c>
      <c r="AU481" s="204" t="s">
        <v>85</v>
      </c>
      <c r="AV481" s="14" t="s">
        <v>85</v>
      </c>
      <c r="AW481" s="14" t="s">
        <v>32</v>
      </c>
      <c r="AX481" s="14" t="s">
        <v>7</v>
      </c>
      <c r="AY481" s="204" t="s">
        <v>155</v>
      </c>
    </row>
    <row r="482" s="14" customFormat="1">
      <c r="A482" s="14"/>
      <c r="B482" s="203"/>
      <c r="C482" s="14"/>
      <c r="D482" s="196" t="s">
        <v>165</v>
      </c>
      <c r="E482" s="204" t="s">
        <v>1</v>
      </c>
      <c r="F482" s="205" t="s">
        <v>603</v>
      </c>
      <c r="G482" s="14"/>
      <c r="H482" s="206">
        <v>11.397</v>
      </c>
      <c r="I482" s="207"/>
      <c r="J482" s="14"/>
      <c r="K482" s="14"/>
      <c r="L482" s="203"/>
      <c r="M482" s="208"/>
      <c r="N482" s="209"/>
      <c r="O482" s="209"/>
      <c r="P482" s="209"/>
      <c r="Q482" s="209"/>
      <c r="R482" s="209"/>
      <c r="S482" s="209"/>
      <c r="T482" s="210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T482" s="204" t="s">
        <v>165</v>
      </c>
      <c r="AU482" s="204" t="s">
        <v>85</v>
      </c>
      <c r="AV482" s="14" t="s">
        <v>85</v>
      </c>
      <c r="AW482" s="14" t="s">
        <v>32</v>
      </c>
      <c r="AX482" s="14" t="s">
        <v>7</v>
      </c>
      <c r="AY482" s="204" t="s">
        <v>155</v>
      </c>
    </row>
    <row r="483" s="14" customFormat="1">
      <c r="A483" s="14"/>
      <c r="B483" s="203"/>
      <c r="C483" s="14"/>
      <c r="D483" s="196" t="s">
        <v>165</v>
      </c>
      <c r="E483" s="204" t="s">
        <v>1</v>
      </c>
      <c r="F483" s="205" t="s">
        <v>604</v>
      </c>
      <c r="G483" s="14"/>
      <c r="H483" s="206">
        <v>8.109</v>
      </c>
      <c r="I483" s="207"/>
      <c r="J483" s="14"/>
      <c r="K483" s="14"/>
      <c r="L483" s="203"/>
      <c r="M483" s="208"/>
      <c r="N483" s="209"/>
      <c r="O483" s="209"/>
      <c r="P483" s="209"/>
      <c r="Q483" s="209"/>
      <c r="R483" s="209"/>
      <c r="S483" s="209"/>
      <c r="T483" s="210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T483" s="204" t="s">
        <v>165</v>
      </c>
      <c r="AU483" s="204" t="s">
        <v>85</v>
      </c>
      <c r="AV483" s="14" t="s">
        <v>85</v>
      </c>
      <c r="AW483" s="14" t="s">
        <v>32</v>
      </c>
      <c r="AX483" s="14" t="s">
        <v>7</v>
      </c>
      <c r="AY483" s="204" t="s">
        <v>155</v>
      </c>
    </row>
    <row r="484" s="15" customFormat="1">
      <c r="A484" s="15"/>
      <c r="B484" s="211"/>
      <c r="C484" s="15"/>
      <c r="D484" s="196" t="s">
        <v>165</v>
      </c>
      <c r="E484" s="212" t="s">
        <v>1</v>
      </c>
      <c r="F484" s="213" t="s">
        <v>184</v>
      </c>
      <c r="G484" s="15"/>
      <c r="H484" s="214">
        <v>95.494</v>
      </c>
      <c r="I484" s="215"/>
      <c r="J484" s="15"/>
      <c r="K484" s="15"/>
      <c r="L484" s="211"/>
      <c r="M484" s="216"/>
      <c r="N484" s="217"/>
      <c r="O484" s="217"/>
      <c r="P484" s="217"/>
      <c r="Q484" s="217"/>
      <c r="R484" s="217"/>
      <c r="S484" s="217"/>
      <c r="T484" s="218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T484" s="212" t="s">
        <v>165</v>
      </c>
      <c r="AU484" s="212" t="s">
        <v>85</v>
      </c>
      <c r="AV484" s="15" t="s">
        <v>91</v>
      </c>
      <c r="AW484" s="15" t="s">
        <v>32</v>
      </c>
      <c r="AX484" s="15" t="s">
        <v>81</v>
      </c>
      <c r="AY484" s="212" t="s">
        <v>155</v>
      </c>
    </row>
    <row r="485" s="2" customFormat="1" ht="24.15" customHeight="1">
      <c r="A485" s="38"/>
      <c r="B485" s="180"/>
      <c r="C485" s="181" t="s">
        <v>605</v>
      </c>
      <c r="D485" s="181" t="s">
        <v>157</v>
      </c>
      <c r="E485" s="182" t="s">
        <v>606</v>
      </c>
      <c r="F485" s="183" t="s">
        <v>607</v>
      </c>
      <c r="G485" s="184" t="s">
        <v>390</v>
      </c>
      <c r="H485" s="185">
        <v>14</v>
      </c>
      <c r="I485" s="186"/>
      <c r="J485" s="187">
        <f>ROUND(I485*H485,2)</f>
        <v>0</v>
      </c>
      <c r="K485" s="188"/>
      <c r="L485" s="39"/>
      <c r="M485" s="189" t="s">
        <v>1</v>
      </c>
      <c r="N485" s="190" t="s">
        <v>43</v>
      </c>
      <c r="O485" s="82"/>
      <c r="P485" s="191">
        <f>O485*H485</f>
        <v>0</v>
      </c>
      <c r="Q485" s="191">
        <v>0.030310960000000001</v>
      </c>
      <c r="R485" s="191">
        <f>Q485*H485</f>
        <v>0.42435344000000003</v>
      </c>
      <c r="S485" s="191">
        <v>0</v>
      </c>
      <c r="T485" s="192">
        <f>S485*H485</f>
        <v>0</v>
      </c>
      <c r="U485" s="38"/>
      <c r="V485" s="38"/>
      <c r="W485" s="38"/>
      <c r="X485" s="38"/>
      <c r="Y485" s="38"/>
      <c r="Z485" s="38"/>
      <c r="AA485" s="38"/>
      <c r="AB485" s="38"/>
      <c r="AC485" s="38"/>
      <c r="AD485" s="38"/>
      <c r="AE485" s="38"/>
      <c r="AR485" s="193" t="s">
        <v>91</v>
      </c>
      <c r="AT485" s="193" t="s">
        <v>157</v>
      </c>
      <c r="AU485" s="193" t="s">
        <v>85</v>
      </c>
      <c r="AY485" s="19" t="s">
        <v>155</v>
      </c>
      <c r="BE485" s="194">
        <f>IF(N485="základná",J485,0)</f>
        <v>0</v>
      </c>
      <c r="BF485" s="194">
        <f>IF(N485="znížená",J485,0)</f>
        <v>0</v>
      </c>
      <c r="BG485" s="194">
        <f>IF(N485="zákl. prenesená",J485,0)</f>
        <v>0</v>
      </c>
      <c r="BH485" s="194">
        <f>IF(N485="zníž. prenesená",J485,0)</f>
        <v>0</v>
      </c>
      <c r="BI485" s="194">
        <f>IF(N485="nulová",J485,0)</f>
        <v>0</v>
      </c>
      <c r="BJ485" s="19" t="s">
        <v>85</v>
      </c>
      <c r="BK485" s="194">
        <f>ROUND(I485*H485,2)</f>
        <v>0</v>
      </c>
      <c r="BL485" s="19" t="s">
        <v>91</v>
      </c>
      <c r="BM485" s="193" t="s">
        <v>608</v>
      </c>
    </row>
    <row r="486" s="13" customFormat="1">
      <c r="A486" s="13"/>
      <c r="B486" s="195"/>
      <c r="C486" s="13"/>
      <c r="D486" s="196" t="s">
        <v>165</v>
      </c>
      <c r="E486" s="197" t="s">
        <v>1</v>
      </c>
      <c r="F486" s="198" t="s">
        <v>609</v>
      </c>
      <c r="G486" s="13"/>
      <c r="H486" s="197" t="s">
        <v>1</v>
      </c>
      <c r="I486" s="199"/>
      <c r="J486" s="13"/>
      <c r="K486" s="13"/>
      <c r="L486" s="195"/>
      <c r="M486" s="200"/>
      <c r="N486" s="201"/>
      <c r="O486" s="201"/>
      <c r="P486" s="201"/>
      <c r="Q486" s="201"/>
      <c r="R486" s="201"/>
      <c r="S486" s="201"/>
      <c r="T486" s="202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197" t="s">
        <v>165</v>
      </c>
      <c r="AU486" s="197" t="s">
        <v>85</v>
      </c>
      <c r="AV486" s="13" t="s">
        <v>81</v>
      </c>
      <c r="AW486" s="13" t="s">
        <v>32</v>
      </c>
      <c r="AX486" s="13" t="s">
        <v>7</v>
      </c>
      <c r="AY486" s="197" t="s">
        <v>155</v>
      </c>
    </row>
    <row r="487" s="14" customFormat="1">
      <c r="A487" s="14"/>
      <c r="B487" s="203"/>
      <c r="C487" s="14"/>
      <c r="D487" s="196" t="s">
        <v>165</v>
      </c>
      <c r="E487" s="204" t="s">
        <v>1</v>
      </c>
      <c r="F487" s="205" t="s">
        <v>610</v>
      </c>
      <c r="G487" s="14"/>
      <c r="H487" s="206">
        <v>3</v>
      </c>
      <c r="I487" s="207"/>
      <c r="J487" s="14"/>
      <c r="K487" s="14"/>
      <c r="L487" s="203"/>
      <c r="M487" s="208"/>
      <c r="N487" s="209"/>
      <c r="O487" s="209"/>
      <c r="P487" s="209"/>
      <c r="Q487" s="209"/>
      <c r="R487" s="209"/>
      <c r="S487" s="209"/>
      <c r="T487" s="210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T487" s="204" t="s">
        <v>165</v>
      </c>
      <c r="AU487" s="204" t="s">
        <v>85</v>
      </c>
      <c r="AV487" s="14" t="s">
        <v>85</v>
      </c>
      <c r="AW487" s="14" t="s">
        <v>32</v>
      </c>
      <c r="AX487" s="14" t="s">
        <v>7</v>
      </c>
      <c r="AY487" s="204" t="s">
        <v>155</v>
      </c>
    </row>
    <row r="488" s="14" customFormat="1">
      <c r="A488" s="14"/>
      <c r="B488" s="203"/>
      <c r="C488" s="14"/>
      <c r="D488" s="196" t="s">
        <v>165</v>
      </c>
      <c r="E488" s="204" t="s">
        <v>1</v>
      </c>
      <c r="F488" s="205" t="s">
        <v>611</v>
      </c>
      <c r="G488" s="14"/>
      <c r="H488" s="206">
        <v>3</v>
      </c>
      <c r="I488" s="207"/>
      <c r="J488" s="14"/>
      <c r="K488" s="14"/>
      <c r="L488" s="203"/>
      <c r="M488" s="208"/>
      <c r="N488" s="209"/>
      <c r="O488" s="209"/>
      <c r="P488" s="209"/>
      <c r="Q488" s="209"/>
      <c r="R488" s="209"/>
      <c r="S488" s="209"/>
      <c r="T488" s="210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T488" s="204" t="s">
        <v>165</v>
      </c>
      <c r="AU488" s="204" t="s">
        <v>85</v>
      </c>
      <c r="AV488" s="14" t="s">
        <v>85</v>
      </c>
      <c r="AW488" s="14" t="s">
        <v>32</v>
      </c>
      <c r="AX488" s="14" t="s">
        <v>7</v>
      </c>
      <c r="AY488" s="204" t="s">
        <v>155</v>
      </c>
    </row>
    <row r="489" s="14" customFormat="1">
      <c r="A489" s="14"/>
      <c r="B489" s="203"/>
      <c r="C489" s="14"/>
      <c r="D489" s="196" t="s">
        <v>165</v>
      </c>
      <c r="E489" s="204" t="s">
        <v>1</v>
      </c>
      <c r="F489" s="205" t="s">
        <v>612</v>
      </c>
      <c r="G489" s="14"/>
      <c r="H489" s="206">
        <v>3</v>
      </c>
      <c r="I489" s="207"/>
      <c r="J489" s="14"/>
      <c r="K489" s="14"/>
      <c r="L489" s="203"/>
      <c r="M489" s="208"/>
      <c r="N489" s="209"/>
      <c r="O489" s="209"/>
      <c r="P489" s="209"/>
      <c r="Q489" s="209"/>
      <c r="R489" s="209"/>
      <c r="S489" s="209"/>
      <c r="T489" s="210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T489" s="204" t="s">
        <v>165</v>
      </c>
      <c r="AU489" s="204" t="s">
        <v>85</v>
      </c>
      <c r="AV489" s="14" t="s">
        <v>85</v>
      </c>
      <c r="AW489" s="14" t="s">
        <v>32</v>
      </c>
      <c r="AX489" s="14" t="s">
        <v>7</v>
      </c>
      <c r="AY489" s="204" t="s">
        <v>155</v>
      </c>
    </row>
    <row r="490" s="14" customFormat="1">
      <c r="A490" s="14"/>
      <c r="B490" s="203"/>
      <c r="C490" s="14"/>
      <c r="D490" s="196" t="s">
        <v>165</v>
      </c>
      <c r="E490" s="204" t="s">
        <v>1</v>
      </c>
      <c r="F490" s="205" t="s">
        <v>613</v>
      </c>
      <c r="G490" s="14"/>
      <c r="H490" s="206">
        <v>3</v>
      </c>
      <c r="I490" s="207"/>
      <c r="J490" s="14"/>
      <c r="K490" s="14"/>
      <c r="L490" s="203"/>
      <c r="M490" s="208"/>
      <c r="N490" s="209"/>
      <c r="O490" s="209"/>
      <c r="P490" s="209"/>
      <c r="Q490" s="209"/>
      <c r="R490" s="209"/>
      <c r="S490" s="209"/>
      <c r="T490" s="210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T490" s="204" t="s">
        <v>165</v>
      </c>
      <c r="AU490" s="204" t="s">
        <v>85</v>
      </c>
      <c r="AV490" s="14" t="s">
        <v>85</v>
      </c>
      <c r="AW490" s="14" t="s">
        <v>32</v>
      </c>
      <c r="AX490" s="14" t="s">
        <v>7</v>
      </c>
      <c r="AY490" s="204" t="s">
        <v>155</v>
      </c>
    </row>
    <row r="491" s="13" customFormat="1">
      <c r="A491" s="13"/>
      <c r="B491" s="195"/>
      <c r="C491" s="13"/>
      <c r="D491" s="196" t="s">
        <v>165</v>
      </c>
      <c r="E491" s="197" t="s">
        <v>1</v>
      </c>
      <c r="F491" s="198" t="s">
        <v>614</v>
      </c>
      <c r="G491" s="13"/>
      <c r="H491" s="197" t="s">
        <v>1</v>
      </c>
      <c r="I491" s="199"/>
      <c r="J491" s="13"/>
      <c r="K491" s="13"/>
      <c r="L491" s="195"/>
      <c r="M491" s="200"/>
      <c r="N491" s="201"/>
      <c r="O491" s="201"/>
      <c r="P491" s="201"/>
      <c r="Q491" s="201"/>
      <c r="R491" s="201"/>
      <c r="S491" s="201"/>
      <c r="T491" s="202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T491" s="197" t="s">
        <v>165</v>
      </c>
      <c r="AU491" s="197" t="s">
        <v>85</v>
      </c>
      <c r="AV491" s="13" t="s">
        <v>81</v>
      </c>
      <c r="AW491" s="13" t="s">
        <v>32</v>
      </c>
      <c r="AX491" s="13" t="s">
        <v>7</v>
      </c>
      <c r="AY491" s="197" t="s">
        <v>155</v>
      </c>
    </row>
    <row r="492" s="14" customFormat="1">
      <c r="A492" s="14"/>
      <c r="B492" s="203"/>
      <c r="C492" s="14"/>
      <c r="D492" s="196" t="s">
        <v>165</v>
      </c>
      <c r="E492" s="204" t="s">
        <v>1</v>
      </c>
      <c r="F492" s="205" t="s">
        <v>85</v>
      </c>
      <c r="G492" s="14"/>
      <c r="H492" s="206">
        <v>2</v>
      </c>
      <c r="I492" s="207"/>
      <c r="J492" s="14"/>
      <c r="K492" s="14"/>
      <c r="L492" s="203"/>
      <c r="M492" s="208"/>
      <c r="N492" s="209"/>
      <c r="O492" s="209"/>
      <c r="P492" s="209"/>
      <c r="Q492" s="209"/>
      <c r="R492" s="209"/>
      <c r="S492" s="209"/>
      <c r="T492" s="210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T492" s="204" t="s">
        <v>165</v>
      </c>
      <c r="AU492" s="204" t="s">
        <v>85</v>
      </c>
      <c r="AV492" s="14" t="s">
        <v>85</v>
      </c>
      <c r="AW492" s="14" t="s">
        <v>32</v>
      </c>
      <c r="AX492" s="14" t="s">
        <v>7</v>
      </c>
      <c r="AY492" s="204" t="s">
        <v>155</v>
      </c>
    </row>
    <row r="493" s="15" customFormat="1">
      <c r="A493" s="15"/>
      <c r="B493" s="211"/>
      <c r="C493" s="15"/>
      <c r="D493" s="196" t="s">
        <v>165</v>
      </c>
      <c r="E493" s="212" t="s">
        <v>1</v>
      </c>
      <c r="F493" s="213" t="s">
        <v>184</v>
      </c>
      <c r="G493" s="15"/>
      <c r="H493" s="214">
        <v>14</v>
      </c>
      <c r="I493" s="215"/>
      <c r="J493" s="15"/>
      <c r="K493" s="15"/>
      <c r="L493" s="211"/>
      <c r="M493" s="216"/>
      <c r="N493" s="217"/>
      <c r="O493" s="217"/>
      <c r="P493" s="217"/>
      <c r="Q493" s="217"/>
      <c r="R493" s="217"/>
      <c r="S493" s="217"/>
      <c r="T493" s="218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  <c r="AE493" s="15"/>
      <c r="AT493" s="212" t="s">
        <v>165</v>
      </c>
      <c r="AU493" s="212" t="s">
        <v>85</v>
      </c>
      <c r="AV493" s="15" t="s">
        <v>91</v>
      </c>
      <c r="AW493" s="15" t="s">
        <v>32</v>
      </c>
      <c r="AX493" s="15" t="s">
        <v>81</v>
      </c>
      <c r="AY493" s="212" t="s">
        <v>155</v>
      </c>
    </row>
    <row r="494" s="2" customFormat="1" ht="24.15" customHeight="1">
      <c r="A494" s="38"/>
      <c r="B494" s="180"/>
      <c r="C494" s="181" t="s">
        <v>615</v>
      </c>
      <c r="D494" s="181" t="s">
        <v>157</v>
      </c>
      <c r="E494" s="182" t="s">
        <v>616</v>
      </c>
      <c r="F494" s="183" t="s">
        <v>617</v>
      </c>
      <c r="G494" s="184" t="s">
        <v>160</v>
      </c>
      <c r="H494" s="185">
        <v>56.649999999999999</v>
      </c>
      <c r="I494" s="186"/>
      <c r="J494" s="187">
        <f>ROUND(I494*H494,2)</f>
        <v>0</v>
      </c>
      <c r="K494" s="188"/>
      <c r="L494" s="39"/>
      <c r="M494" s="189" t="s">
        <v>1</v>
      </c>
      <c r="N494" s="190" t="s">
        <v>43</v>
      </c>
      <c r="O494" s="82"/>
      <c r="P494" s="191">
        <f>O494*H494</f>
        <v>0</v>
      </c>
      <c r="Q494" s="191">
        <v>0.037555999999999999</v>
      </c>
      <c r="R494" s="191">
        <f>Q494*H494</f>
        <v>2.1275474000000001</v>
      </c>
      <c r="S494" s="191">
        <v>0</v>
      </c>
      <c r="T494" s="192">
        <f>S494*H494</f>
        <v>0</v>
      </c>
      <c r="U494" s="38"/>
      <c r="V494" s="38"/>
      <c r="W494" s="38"/>
      <c r="X494" s="38"/>
      <c r="Y494" s="38"/>
      <c r="Z494" s="38"/>
      <c r="AA494" s="38"/>
      <c r="AB494" s="38"/>
      <c r="AC494" s="38"/>
      <c r="AD494" s="38"/>
      <c r="AE494" s="38"/>
      <c r="AR494" s="193" t="s">
        <v>91</v>
      </c>
      <c r="AT494" s="193" t="s">
        <v>157</v>
      </c>
      <c r="AU494" s="193" t="s">
        <v>85</v>
      </c>
      <c r="AY494" s="19" t="s">
        <v>155</v>
      </c>
      <c r="BE494" s="194">
        <f>IF(N494="základná",J494,0)</f>
        <v>0</v>
      </c>
      <c r="BF494" s="194">
        <f>IF(N494="znížená",J494,0)</f>
        <v>0</v>
      </c>
      <c r="BG494" s="194">
        <f>IF(N494="zákl. prenesená",J494,0)</f>
        <v>0</v>
      </c>
      <c r="BH494" s="194">
        <f>IF(N494="zníž. prenesená",J494,0)</f>
        <v>0</v>
      </c>
      <c r="BI494" s="194">
        <f>IF(N494="nulová",J494,0)</f>
        <v>0</v>
      </c>
      <c r="BJ494" s="19" t="s">
        <v>85</v>
      </c>
      <c r="BK494" s="194">
        <f>ROUND(I494*H494,2)</f>
        <v>0</v>
      </c>
      <c r="BL494" s="19" t="s">
        <v>91</v>
      </c>
      <c r="BM494" s="193" t="s">
        <v>618</v>
      </c>
    </row>
    <row r="495" s="13" customFormat="1">
      <c r="A495" s="13"/>
      <c r="B495" s="195"/>
      <c r="C495" s="13"/>
      <c r="D495" s="196" t="s">
        <v>165</v>
      </c>
      <c r="E495" s="197" t="s">
        <v>1</v>
      </c>
      <c r="F495" s="198" t="s">
        <v>619</v>
      </c>
      <c r="G495" s="13"/>
      <c r="H495" s="197" t="s">
        <v>1</v>
      </c>
      <c r="I495" s="199"/>
      <c r="J495" s="13"/>
      <c r="K495" s="13"/>
      <c r="L495" s="195"/>
      <c r="M495" s="200"/>
      <c r="N495" s="201"/>
      <c r="O495" s="201"/>
      <c r="P495" s="201"/>
      <c r="Q495" s="201"/>
      <c r="R495" s="201"/>
      <c r="S495" s="201"/>
      <c r="T495" s="202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T495" s="197" t="s">
        <v>165</v>
      </c>
      <c r="AU495" s="197" t="s">
        <v>85</v>
      </c>
      <c r="AV495" s="13" t="s">
        <v>81</v>
      </c>
      <c r="AW495" s="13" t="s">
        <v>32</v>
      </c>
      <c r="AX495" s="13" t="s">
        <v>7</v>
      </c>
      <c r="AY495" s="197" t="s">
        <v>155</v>
      </c>
    </row>
    <row r="496" s="13" customFormat="1">
      <c r="A496" s="13"/>
      <c r="B496" s="195"/>
      <c r="C496" s="13"/>
      <c r="D496" s="196" t="s">
        <v>165</v>
      </c>
      <c r="E496" s="197" t="s">
        <v>1</v>
      </c>
      <c r="F496" s="198" t="s">
        <v>354</v>
      </c>
      <c r="G496" s="13"/>
      <c r="H496" s="197" t="s">
        <v>1</v>
      </c>
      <c r="I496" s="199"/>
      <c r="J496" s="13"/>
      <c r="K496" s="13"/>
      <c r="L496" s="195"/>
      <c r="M496" s="200"/>
      <c r="N496" s="201"/>
      <c r="O496" s="201"/>
      <c r="P496" s="201"/>
      <c r="Q496" s="201"/>
      <c r="R496" s="201"/>
      <c r="S496" s="201"/>
      <c r="T496" s="202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197" t="s">
        <v>165</v>
      </c>
      <c r="AU496" s="197" t="s">
        <v>85</v>
      </c>
      <c r="AV496" s="13" t="s">
        <v>81</v>
      </c>
      <c r="AW496" s="13" t="s">
        <v>32</v>
      </c>
      <c r="AX496" s="13" t="s">
        <v>7</v>
      </c>
      <c r="AY496" s="197" t="s">
        <v>155</v>
      </c>
    </row>
    <row r="497" s="14" customFormat="1">
      <c r="A497" s="14"/>
      <c r="B497" s="203"/>
      <c r="C497" s="14"/>
      <c r="D497" s="196" t="s">
        <v>165</v>
      </c>
      <c r="E497" s="204" t="s">
        <v>1</v>
      </c>
      <c r="F497" s="205" t="s">
        <v>620</v>
      </c>
      <c r="G497" s="14"/>
      <c r="H497" s="206">
        <v>12.279999999999999</v>
      </c>
      <c r="I497" s="207"/>
      <c r="J497" s="14"/>
      <c r="K497" s="14"/>
      <c r="L497" s="203"/>
      <c r="M497" s="208"/>
      <c r="N497" s="209"/>
      <c r="O497" s="209"/>
      <c r="P497" s="209"/>
      <c r="Q497" s="209"/>
      <c r="R497" s="209"/>
      <c r="S497" s="209"/>
      <c r="T497" s="210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T497" s="204" t="s">
        <v>165</v>
      </c>
      <c r="AU497" s="204" t="s">
        <v>85</v>
      </c>
      <c r="AV497" s="14" t="s">
        <v>85</v>
      </c>
      <c r="AW497" s="14" t="s">
        <v>32</v>
      </c>
      <c r="AX497" s="14" t="s">
        <v>7</v>
      </c>
      <c r="AY497" s="204" t="s">
        <v>155</v>
      </c>
    </row>
    <row r="498" s="13" customFormat="1">
      <c r="A498" s="13"/>
      <c r="B498" s="195"/>
      <c r="C498" s="13"/>
      <c r="D498" s="196" t="s">
        <v>165</v>
      </c>
      <c r="E498" s="197" t="s">
        <v>1</v>
      </c>
      <c r="F498" s="198" t="s">
        <v>415</v>
      </c>
      <c r="G498" s="13"/>
      <c r="H498" s="197" t="s">
        <v>1</v>
      </c>
      <c r="I498" s="199"/>
      <c r="J498" s="13"/>
      <c r="K498" s="13"/>
      <c r="L498" s="195"/>
      <c r="M498" s="200"/>
      <c r="N498" s="201"/>
      <c r="O498" s="201"/>
      <c r="P498" s="201"/>
      <c r="Q498" s="201"/>
      <c r="R498" s="201"/>
      <c r="S498" s="201"/>
      <c r="T498" s="202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T498" s="197" t="s">
        <v>165</v>
      </c>
      <c r="AU498" s="197" t="s">
        <v>85</v>
      </c>
      <c r="AV498" s="13" t="s">
        <v>81</v>
      </c>
      <c r="AW498" s="13" t="s">
        <v>32</v>
      </c>
      <c r="AX498" s="13" t="s">
        <v>7</v>
      </c>
      <c r="AY498" s="197" t="s">
        <v>155</v>
      </c>
    </row>
    <row r="499" s="14" customFormat="1">
      <c r="A499" s="14"/>
      <c r="B499" s="203"/>
      <c r="C499" s="14"/>
      <c r="D499" s="196" t="s">
        <v>165</v>
      </c>
      <c r="E499" s="204" t="s">
        <v>1</v>
      </c>
      <c r="F499" s="205" t="s">
        <v>621</v>
      </c>
      <c r="G499" s="14"/>
      <c r="H499" s="206">
        <v>13.507999999999999</v>
      </c>
      <c r="I499" s="207"/>
      <c r="J499" s="14"/>
      <c r="K499" s="14"/>
      <c r="L499" s="203"/>
      <c r="M499" s="208"/>
      <c r="N499" s="209"/>
      <c r="O499" s="209"/>
      <c r="P499" s="209"/>
      <c r="Q499" s="209"/>
      <c r="R499" s="209"/>
      <c r="S499" s="209"/>
      <c r="T499" s="210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T499" s="204" t="s">
        <v>165</v>
      </c>
      <c r="AU499" s="204" t="s">
        <v>85</v>
      </c>
      <c r="AV499" s="14" t="s">
        <v>85</v>
      </c>
      <c r="AW499" s="14" t="s">
        <v>32</v>
      </c>
      <c r="AX499" s="14" t="s">
        <v>7</v>
      </c>
      <c r="AY499" s="204" t="s">
        <v>155</v>
      </c>
    </row>
    <row r="500" s="14" customFormat="1">
      <c r="A500" s="14"/>
      <c r="B500" s="203"/>
      <c r="C500" s="14"/>
      <c r="D500" s="196" t="s">
        <v>165</v>
      </c>
      <c r="E500" s="204" t="s">
        <v>1</v>
      </c>
      <c r="F500" s="205" t="s">
        <v>622</v>
      </c>
      <c r="G500" s="14"/>
      <c r="H500" s="206">
        <v>1.282</v>
      </c>
      <c r="I500" s="207"/>
      <c r="J500" s="14"/>
      <c r="K500" s="14"/>
      <c r="L500" s="203"/>
      <c r="M500" s="208"/>
      <c r="N500" s="209"/>
      <c r="O500" s="209"/>
      <c r="P500" s="209"/>
      <c r="Q500" s="209"/>
      <c r="R500" s="209"/>
      <c r="S500" s="209"/>
      <c r="T500" s="210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T500" s="204" t="s">
        <v>165</v>
      </c>
      <c r="AU500" s="204" t="s">
        <v>85</v>
      </c>
      <c r="AV500" s="14" t="s">
        <v>85</v>
      </c>
      <c r="AW500" s="14" t="s">
        <v>32</v>
      </c>
      <c r="AX500" s="14" t="s">
        <v>7</v>
      </c>
      <c r="AY500" s="204" t="s">
        <v>155</v>
      </c>
    </row>
    <row r="501" s="13" customFormat="1">
      <c r="A501" s="13"/>
      <c r="B501" s="195"/>
      <c r="C501" s="13"/>
      <c r="D501" s="196" t="s">
        <v>165</v>
      </c>
      <c r="E501" s="197" t="s">
        <v>1</v>
      </c>
      <c r="F501" s="198" t="s">
        <v>416</v>
      </c>
      <c r="G501" s="13"/>
      <c r="H501" s="197" t="s">
        <v>1</v>
      </c>
      <c r="I501" s="199"/>
      <c r="J501" s="13"/>
      <c r="K501" s="13"/>
      <c r="L501" s="195"/>
      <c r="M501" s="200"/>
      <c r="N501" s="201"/>
      <c r="O501" s="201"/>
      <c r="P501" s="201"/>
      <c r="Q501" s="201"/>
      <c r="R501" s="201"/>
      <c r="S501" s="201"/>
      <c r="T501" s="202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197" t="s">
        <v>165</v>
      </c>
      <c r="AU501" s="197" t="s">
        <v>85</v>
      </c>
      <c r="AV501" s="13" t="s">
        <v>81</v>
      </c>
      <c r="AW501" s="13" t="s">
        <v>32</v>
      </c>
      <c r="AX501" s="13" t="s">
        <v>7</v>
      </c>
      <c r="AY501" s="197" t="s">
        <v>155</v>
      </c>
    </row>
    <row r="502" s="14" customFormat="1">
      <c r="A502" s="14"/>
      <c r="B502" s="203"/>
      <c r="C502" s="14"/>
      <c r="D502" s="196" t="s">
        <v>165</v>
      </c>
      <c r="E502" s="204" t="s">
        <v>1</v>
      </c>
      <c r="F502" s="205" t="s">
        <v>621</v>
      </c>
      <c r="G502" s="14"/>
      <c r="H502" s="206">
        <v>13.507999999999999</v>
      </c>
      <c r="I502" s="207"/>
      <c r="J502" s="14"/>
      <c r="K502" s="14"/>
      <c r="L502" s="203"/>
      <c r="M502" s="208"/>
      <c r="N502" s="209"/>
      <c r="O502" s="209"/>
      <c r="P502" s="209"/>
      <c r="Q502" s="209"/>
      <c r="R502" s="209"/>
      <c r="S502" s="209"/>
      <c r="T502" s="210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T502" s="204" t="s">
        <v>165</v>
      </c>
      <c r="AU502" s="204" t="s">
        <v>85</v>
      </c>
      <c r="AV502" s="14" t="s">
        <v>85</v>
      </c>
      <c r="AW502" s="14" t="s">
        <v>32</v>
      </c>
      <c r="AX502" s="14" t="s">
        <v>7</v>
      </c>
      <c r="AY502" s="204" t="s">
        <v>155</v>
      </c>
    </row>
    <row r="503" s="14" customFormat="1">
      <c r="A503" s="14"/>
      <c r="B503" s="203"/>
      <c r="C503" s="14"/>
      <c r="D503" s="196" t="s">
        <v>165</v>
      </c>
      <c r="E503" s="204" t="s">
        <v>1</v>
      </c>
      <c r="F503" s="205" t="s">
        <v>622</v>
      </c>
      <c r="G503" s="14"/>
      <c r="H503" s="206">
        <v>1.282</v>
      </c>
      <c r="I503" s="207"/>
      <c r="J503" s="14"/>
      <c r="K503" s="14"/>
      <c r="L503" s="203"/>
      <c r="M503" s="208"/>
      <c r="N503" s="209"/>
      <c r="O503" s="209"/>
      <c r="P503" s="209"/>
      <c r="Q503" s="209"/>
      <c r="R503" s="209"/>
      <c r="S503" s="209"/>
      <c r="T503" s="210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T503" s="204" t="s">
        <v>165</v>
      </c>
      <c r="AU503" s="204" t="s">
        <v>85</v>
      </c>
      <c r="AV503" s="14" t="s">
        <v>85</v>
      </c>
      <c r="AW503" s="14" t="s">
        <v>32</v>
      </c>
      <c r="AX503" s="14" t="s">
        <v>7</v>
      </c>
      <c r="AY503" s="204" t="s">
        <v>155</v>
      </c>
    </row>
    <row r="504" s="13" customFormat="1">
      <c r="A504" s="13"/>
      <c r="B504" s="195"/>
      <c r="C504" s="13"/>
      <c r="D504" s="196" t="s">
        <v>165</v>
      </c>
      <c r="E504" s="197" t="s">
        <v>1</v>
      </c>
      <c r="F504" s="198" t="s">
        <v>417</v>
      </c>
      <c r="G504" s="13"/>
      <c r="H504" s="197" t="s">
        <v>1</v>
      </c>
      <c r="I504" s="199"/>
      <c r="J504" s="13"/>
      <c r="K504" s="13"/>
      <c r="L504" s="195"/>
      <c r="M504" s="200"/>
      <c r="N504" s="201"/>
      <c r="O504" s="201"/>
      <c r="P504" s="201"/>
      <c r="Q504" s="201"/>
      <c r="R504" s="201"/>
      <c r="S504" s="201"/>
      <c r="T504" s="202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T504" s="197" t="s">
        <v>165</v>
      </c>
      <c r="AU504" s="197" t="s">
        <v>85</v>
      </c>
      <c r="AV504" s="13" t="s">
        <v>81</v>
      </c>
      <c r="AW504" s="13" t="s">
        <v>32</v>
      </c>
      <c r="AX504" s="13" t="s">
        <v>7</v>
      </c>
      <c r="AY504" s="197" t="s">
        <v>155</v>
      </c>
    </row>
    <row r="505" s="14" customFormat="1">
      <c r="A505" s="14"/>
      <c r="B505" s="203"/>
      <c r="C505" s="14"/>
      <c r="D505" s="196" t="s">
        <v>165</v>
      </c>
      <c r="E505" s="204" t="s">
        <v>1</v>
      </c>
      <c r="F505" s="205" t="s">
        <v>621</v>
      </c>
      <c r="G505" s="14"/>
      <c r="H505" s="206">
        <v>13.507999999999999</v>
      </c>
      <c r="I505" s="207"/>
      <c r="J505" s="14"/>
      <c r="K505" s="14"/>
      <c r="L505" s="203"/>
      <c r="M505" s="208"/>
      <c r="N505" s="209"/>
      <c r="O505" s="209"/>
      <c r="P505" s="209"/>
      <c r="Q505" s="209"/>
      <c r="R505" s="209"/>
      <c r="S505" s="209"/>
      <c r="T505" s="210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T505" s="204" t="s">
        <v>165</v>
      </c>
      <c r="AU505" s="204" t="s">
        <v>85</v>
      </c>
      <c r="AV505" s="14" t="s">
        <v>85</v>
      </c>
      <c r="AW505" s="14" t="s">
        <v>32</v>
      </c>
      <c r="AX505" s="14" t="s">
        <v>7</v>
      </c>
      <c r="AY505" s="204" t="s">
        <v>155</v>
      </c>
    </row>
    <row r="506" s="14" customFormat="1">
      <c r="A506" s="14"/>
      <c r="B506" s="203"/>
      <c r="C506" s="14"/>
      <c r="D506" s="196" t="s">
        <v>165</v>
      </c>
      <c r="E506" s="204" t="s">
        <v>1</v>
      </c>
      <c r="F506" s="205" t="s">
        <v>622</v>
      </c>
      <c r="G506" s="14"/>
      <c r="H506" s="206">
        <v>1.282</v>
      </c>
      <c r="I506" s="207"/>
      <c r="J506" s="14"/>
      <c r="K506" s="14"/>
      <c r="L506" s="203"/>
      <c r="M506" s="208"/>
      <c r="N506" s="209"/>
      <c r="O506" s="209"/>
      <c r="P506" s="209"/>
      <c r="Q506" s="209"/>
      <c r="R506" s="209"/>
      <c r="S506" s="209"/>
      <c r="T506" s="210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T506" s="204" t="s">
        <v>165</v>
      </c>
      <c r="AU506" s="204" t="s">
        <v>85</v>
      </c>
      <c r="AV506" s="14" t="s">
        <v>85</v>
      </c>
      <c r="AW506" s="14" t="s">
        <v>32</v>
      </c>
      <c r="AX506" s="14" t="s">
        <v>7</v>
      </c>
      <c r="AY506" s="204" t="s">
        <v>155</v>
      </c>
    </row>
    <row r="507" s="15" customFormat="1">
      <c r="A507" s="15"/>
      <c r="B507" s="211"/>
      <c r="C507" s="15"/>
      <c r="D507" s="196" t="s">
        <v>165</v>
      </c>
      <c r="E507" s="212" t="s">
        <v>1</v>
      </c>
      <c r="F507" s="213" t="s">
        <v>184</v>
      </c>
      <c r="G507" s="15"/>
      <c r="H507" s="214">
        <v>56.649999999999991</v>
      </c>
      <c r="I507" s="215"/>
      <c r="J507" s="15"/>
      <c r="K507" s="15"/>
      <c r="L507" s="211"/>
      <c r="M507" s="216"/>
      <c r="N507" s="217"/>
      <c r="O507" s="217"/>
      <c r="P507" s="217"/>
      <c r="Q507" s="217"/>
      <c r="R507" s="217"/>
      <c r="S507" s="217"/>
      <c r="T507" s="218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T507" s="212" t="s">
        <v>165</v>
      </c>
      <c r="AU507" s="212" t="s">
        <v>85</v>
      </c>
      <c r="AV507" s="15" t="s">
        <v>91</v>
      </c>
      <c r="AW507" s="15" t="s">
        <v>32</v>
      </c>
      <c r="AX507" s="15" t="s">
        <v>81</v>
      </c>
      <c r="AY507" s="212" t="s">
        <v>155</v>
      </c>
    </row>
    <row r="508" s="2" customFormat="1" ht="24.15" customHeight="1">
      <c r="A508" s="38"/>
      <c r="B508" s="180"/>
      <c r="C508" s="181" t="s">
        <v>623</v>
      </c>
      <c r="D508" s="181" t="s">
        <v>157</v>
      </c>
      <c r="E508" s="182" t="s">
        <v>624</v>
      </c>
      <c r="F508" s="183" t="s">
        <v>625</v>
      </c>
      <c r="G508" s="184" t="s">
        <v>160</v>
      </c>
      <c r="H508" s="185">
        <v>12.772</v>
      </c>
      <c r="I508" s="186"/>
      <c r="J508" s="187">
        <f>ROUND(I508*H508,2)</f>
        <v>0</v>
      </c>
      <c r="K508" s="188"/>
      <c r="L508" s="39"/>
      <c r="M508" s="189" t="s">
        <v>1</v>
      </c>
      <c r="N508" s="190" t="s">
        <v>43</v>
      </c>
      <c r="O508" s="82"/>
      <c r="P508" s="191">
        <f>O508*H508</f>
        <v>0</v>
      </c>
      <c r="Q508" s="191">
        <v>0.00023000000000000001</v>
      </c>
      <c r="R508" s="191">
        <f>Q508*H508</f>
        <v>0.0029375600000000001</v>
      </c>
      <c r="S508" s="191">
        <v>0</v>
      </c>
      <c r="T508" s="192">
        <f>S508*H508</f>
        <v>0</v>
      </c>
      <c r="U508" s="38"/>
      <c r="V508" s="38"/>
      <c r="W508" s="38"/>
      <c r="X508" s="38"/>
      <c r="Y508" s="38"/>
      <c r="Z508" s="38"/>
      <c r="AA508" s="38"/>
      <c r="AB508" s="38"/>
      <c r="AC508" s="38"/>
      <c r="AD508" s="38"/>
      <c r="AE508" s="38"/>
      <c r="AR508" s="193" t="s">
        <v>91</v>
      </c>
      <c r="AT508" s="193" t="s">
        <v>157</v>
      </c>
      <c r="AU508" s="193" t="s">
        <v>85</v>
      </c>
      <c r="AY508" s="19" t="s">
        <v>155</v>
      </c>
      <c r="BE508" s="194">
        <f>IF(N508="základná",J508,0)</f>
        <v>0</v>
      </c>
      <c r="BF508" s="194">
        <f>IF(N508="znížená",J508,0)</f>
        <v>0</v>
      </c>
      <c r="BG508" s="194">
        <f>IF(N508="zákl. prenesená",J508,0)</f>
        <v>0</v>
      </c>
      <c r="BH508" s="194">
        <f>IF(N508="zníž. prenesená",J508,0)</f>
        <v>0</v>
      </c>
      <c r="BI508" s="194">
        <f>IF(N508="nulová",J508,0)</f>
        <v>0</v>
      </c>
      <c r="BJ508" s="19" t="s">
        <v>85</v>
      </c>
      <c r="BK508" s="194">
        <f>ROUND(I508*H508,2)</f>
        <v>0</v>
      </c>
      <c r="BL508" s="19" t="s">
        <v>91</v>
      </c>
      <c r="BM508" s="193" t="s">
        <v>626</v>
      </c>
    </row>
    <row r="509" s="14" customFormat="1">
      <c r="A509" s="14"/>
      <c r="B509" s="203"/>
      <c r="C509" s="14"/>
      <c r="D509" s="196" t="s">
        <v>165</v>
      </c>
      <c r="E509" s="204" t="s">
        <v>1</v>
      </c>
      <c r="F509" s="205" t="s">
        <v>627</v>
      </c>
      <c r="G509" s="14"/>
      <c r="H509" s="206">
        <v>12.772</v>
      </c>
      <c r="I509" s="207"/>
      <c r="J509" s="14"/>
      <c r="K509" s="14"/>
      <c r="L509" s="203"/>
      <c r="M509" s="208"/>
      <c r="N509" s="209"/>
      <c r="O509" s="209"/>
      <c r="P509" s="209"/>
      <c r="Q509" s="209"/>
      <c r="R509" s="209"/>
      <c r="S509" s="209"/>
      <c r="T509" s="210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T509" s="204" t="s">
        <v>165</v>
      </c>
      <c r="AU509" s="204" t="s">
        <v>85</v>
      </c>
      <c r="AV509" s="14" t="s">
        <v>85</v>
      </c>
      <c r="AW509" s="14" t="s">
        <v>32</v>
      </c>
      <c r="AX509" s="14" t="s">
        <v>81</v>
      </c>
      <c r="AY509" s="204" t="s">
        <v>155</v>
      </c>
    </row>
    <row r="510" s="2" customFormat="1" ht="24.15" customHeight="1">
      <c r="A510" s="38"/>
      <c r="B510" s="180"/>
      <c r="C510" s="181" t="s">
        <v>628</v>
      </c>
      <c r="D510" s="181" t="s">
        <v>157</v>
      </c>
      <c r="E510" s="182" t="s">
        <v>629</v>
      </c>
      <c r="F510" s="183" t="s">
        <v>630</v>
      </c>
      <c r="G510" s="184" t="s">
        <v>160</v>
      </c>
      <c r="H510" s="185">
        <v>632.36199999999997</v>
      </c>
      <c r="I510" s="186"/>
      <c r="J510" s="187">
        <f>ROUND(I510*H510,2)</f>
        <v>0</v>
      </c>
      <c r="K510" s="188"/>
      <c r="L510" s="39"/>
      <c r="M510" s="189" t="s">
        <v>1</v>
      </c>
      <c r="N510" s="190" t="s">
        <v>43</v>
      </c>
      <c r="O510" s="82"/>
      <c r="P510" s="191">
        <f>O510*H510</f>
        <v>0</v>
      </c>
      <c r="Q510" s="191">
        <v>0.0049399999999999999</v>
      </c>
      <c r="R510" s="191">
        <f>Q510*H510</f>
        <v>3.1238682799999999</v>
      </c>
      <c r="S510" s="191">
        <v>0</v>
      </c>
      <c r="T510" s="192">
        <f>S510*H510</f>
        <v>0</v>
      </c>
      <c r="U510" s="38"/>
      <c r="V510" s="38"/>
      <c r="W510" s="38"/>
      <c r="X510" s="38"/>
      <c r="Y510" s="38"/>
      <c r="Z510" s="38"/>
      <c r="AA510" s="38"/>
      <c r="AB510" s="38"/>
      <c r="AC510" s="38"/>
      <c r="AD510" s="38"/>
      <c r="AE510" s="38"/>
      <c r="AR510" s="193" t="s">
        <v>91</v>
      </c>
      <c r="AT510" s="193" t="s">
        <v>157</v>
      </c>
      <c r="AU510" s="193" t="s">
        <v>85</v>
      </c>
      <c r="AY510" s="19" t="s">
        <v>155</v>
      </c>
      <c r="BE510" s="194">
        <f>IF(N510="základná",J510,0)</f>
        <v>0</v>
      </c>
      <c r="BF510" s="194">
        <f>IF(N510="znížená",J510,0)</f>
        <v>0</v>
      </c>
      <c r="BG510" s="194">
        <f>IF(N510="zákl. prenesená",J510,0)</f>
        <v>0</v>
      </c>
      <c r="BH510" s="194">
        <f>IF(N510="zníž. prenesená",J510,0)</f>
        <v>0</v>
      </c>
      <c r="BI510" s="194">
        <f>IF(N510="nulová",J510,0)</f>
        <v>0</v>
      </c>
      <c r="BJ510" s="19" t="s">
        <v>85</v>
      </c>
      <c r="BK510" s="194">
        <f>ROUND(I510*H510,2)</f>
        <v>0</v>
      </c>
      <c r="BL510" s="19" t="s">
        <v>91</v>
      </c>
      <c r="BM510" s="193" t="s">
        <v>631</v>
      </c>
    </row>
    <row r="511" s="14" customFormat="1">
      <c r="A511" s="14"/>
      <c r="B511" s="203"/>
      <c r="C511" s="14"/>
      <c r="D511" s="196" t="s">
        <v>165</v>
      </c>
      <c r="E511" s="204" t="s">
        <v>1</v>
      </c>
      <c r="F511" s="205" t="s">
        <v>632</v>
      </c>
      <c r="G511" s="14"/>
      <c r="H511" s="206">
        <v>632.36199999999997</v>
      </c>
      <c r="I511" s="207"/>
      <c r="J511" s="14"/>
      <c r="K511" s="14"/>
      <c r="L511" s="203"/>
      <c r="M511" s="208"/>
      <c r="N511" s="209"/>
      <c r="O511" s="209"/>
      <c r="P511" s="209"/>
      <c r="Q511" s="209"/>
      <c r="R511" s="209"/>
      <c r="S511" s="209"/>
      <c r="T511" s="210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T511" s="204" t="s">
        <v>165</v>
      </c>
      <c r="AU511" s="204" t="s">
        <v>85</v>
      </c>
      <c r="AV511" s="14" t="s">
        <v>85</v>
      </c>
      <c r="AW511" s="14" t="s">
        <v>32</v>
      </c>
      <c r="AX511" s="14" t="s">
        <v>81</v>
      </c>
      <c r="AY511" s="204" t="s">
        <v>155</v>
      </c>
    </row>
    <row r="512" s="2" customFormat="1" ht="24.15" customHeight="1">
      <c r="A512" s="38"/>
      <c r="B512" s="180"/>
      <c r="C512" s="181" t="s">
        <v>633</v>
      </c>
      <c r="D512" s="181" t="s">
        <v>157</v>
      </c>
      <c r="E512" s="182" t="s">
        <v>634</v>
      </c>
      <c r="F512" s="183" t="s">
        <v>635</v>
      </c>
      <c r="G512" s="184" t="s">
        <v>160</v>
      </c>
      <c r="H512" s="185">
        <v>562.94000000000005</v>
      </c>
      <c r="I512" s="186"/>
      <c r="J512" s="187">
        <f>ROUND(I512*H512,2)</f>
        <v>0</v>
      </c>
      <c r="K512" s="188"/>
      <c r="L512" s="39"/>
      <c r="M512" s="189" t="s">
        <v>1</v>
      </c>
      <c r="N512" s="190" t="s">
        <v>43</v>
      </c>
      <c r="O512" s="82"/>
      <c r="P512" s="191">
        <f>O512*H512</f>
        <v>0</v>
      </c>
      <c r="Q512" s="191">
        <v>0.023625</v>
      </c>
      <c r="R512" s="191">
        <f>Q512*H512</f>
        <v>13.299457500000001</v>
      </c>
      <c r="S512" s="191">
        <v>0</v>
      </c>
      <c r="T512" s="192">
        <f>S512*H512</f>
        <v>0</v>
      </c>
      <c r="U512" s="38"/>
      <c r="V512" s="38"/>
      <c r="W512" s="38"/>
      <c r="X512" s="38"/>
      <c r="Y512" s="38"/>
      <c r="Z512" s="38"/>
      <c r="AA512" s="38"/>
      <c r="AB512" s="38"/>
      <c r="AC512" s="38"/>
      <c r="AD512" s="38"/>
      <c r="AE512" s="38"/>
      <c r="AR512" s="193" t="s">
        <v>91</v>
      </c>
      <c r="AT512" s="193" t="s">
        <v>157</v>
      </c>
      <c r="AU512" s="193" t="s">
        <v>85</v>
      </c>
      <c r="AY512" s="19" t="s">
        <v>155</v>
      </c>
      <c r="BE512" s="194">
        <f>IF(N512="základná",J512,0)</f>
        <v>0</v>
      </c>
      <c r="BF512" s="194">
        <f>IF(N512="znížená",J512,0)</f>
        <v>0</v>
      </c>
      <c r="BG512" s="194">
        <f>IF(N512="zákl. prenesená",J512,0)</f>
        <v>0</v>
      </c>
      <c r="BH512" s="194">
        <f>IF(N512="zníž. prenesená",J512,0)</f>
        <v>0</v>
      </c>
      <c r="BI512" s="194">
        <f>IF(N512="nulová",J512,0)</f>
        <v>0</v>
      </c>
      <c r="BJ512" s="19" t="s">
        <v>85</v>
      </c>
      <c r="BK512" s="194">
        <f>ROUND(I512*H512,2)</f>
        <v>0</v>
      </c>
      <c r="BL512" s="19" t="s">
        <v>91</v>
      </c>
      <c r="BM512" s="193" t="s">
        <v>636</v>
      </c>
    </row>
    <row r="513" s="13" customFormat="1">
      <c r="A513" s="13"/>
      <c r="B513" s="195"/>
      <c r="C513" s="13"/>
      <c r="D513" s="196" t="s">
        <v>165</v>
      </c>
      <c r="E513" s="197" t="s">
        <v>1</v>
      </c>
      <c r="F513" s="198" t="s">
        <v>637</v>
      </c>
      <c r="G513" s="13"/>
      <c r="H513" s="197" t="s">
        <v>1</v>
      </c>
      <c r="I513" s="199"/>
      <c r="J513" s="13"/>
      <c r="K513" s="13"/>
      <c r="L513" s="195"/>
      <c r="M513" s="200"/>
      <c r="N513" s="201"/>
      <c r="O513" s="201"/>
      <c r="P513" s="201"/>
      <c r="Q513" s="201"/>
      <c r="R513" s="201"/>
      <c r="S513" s="201"/>
      <c r="T513" s="202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T513" s="197" t="s">
        <v>165</v>
      </c>
      <c r="AU513" s="197" t="s">
        <v>85</v>
      </c>
      <c r="AV513" s="13" t="s">
        <v>81</v>
      </c>
      <c r="AW513" s="13" t="s">
        <v>32</v>
      </c>
      <c r="AX513" s="13" t="s">
        <v>7</v>
      </c>
      <c r="AY513" s="197" t="s">
        <v>155</v>
      </c>
    </row>
    <row r="514" s="14" customFormat="1">
      <c r="A514" s="14"/>
      <c r="B514" s="203"/>
      <c r="C514" s="14"/>
      <c r="D514" s="196" t="s">
        <v>165</v>
      </c>
      <c r="E514" s="204" t="s">
        <v>1</v>
      </c>
      <c r="F514" s="205" t="s">
        <v>638</v>
      </c>
      <c r="G514" s="14"/>
      <c r="H514" s="206">
        <v>562.94000000000005</v>
      </c>
      <c r="I514" s="207"/>
      <c r="J514" s="14"/>
      <c r="K514" s="14"/>
      <c r="L514" s="203"/>
      <c r="M514" s="208"/>
      <c r="N514" s="209"/>
      <c r="O514" s="209"/>
      <c r="P514" s="209"/>
      <c r="Q514" s="209"/>
      <c r="R514" s="209"/>
      <c r="S514" s="209"/>
      <c r="T514" s="210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T514" s="204" t="s">
        <v>165</v>
      </c>
      <c r="AU514" s="204" t="s">
        <v>85</v>
      </c>
      <c r="AV514" s="14" t="s">
        <v>85</v>
      </c>
      <c r="AW514" s="14" t="s">
        <v>32</v>
      </c>
      <c r="AX514" s="14" t="s">
        <v>7</v>
      </c>
      <c r="AY514" s="204" t="s">
        <v>155</v>
      </c>
    </row>
    <row r="515" s="15" customFormat="1">
      <c r="A515" s="15"/>
      <c r="B515" s="211"/>
      <c r="C515" s="15"/>
      <c r="D515" s="196" t="s">
        <v>165</v>
      </c>
      <c r="E515" s="212" t="s">
        <v>1</v>
      </c>
      <c r="F515" s="213" t="s">
        <v>184</v>
      </c>
      <c r="G515" s="15"/>
      <c r="H515" s="214">
        <v>562.94000000000005</v>
      </c>
      <c r="I515" s="215"/>
      <c r="J515" s="15"/>
      <c r="K515" s="15"/>
      <c r="L515" s="211"/>
      <c r="M515" s="216"/>
      <c r="N515" s="217"/>
      <c r="O515" s="217"/>
      <c r="P515" s="217"/>
      <c r="Q515" s="217"/>
      <c r="R515" s="217"/>
      <c r="S515" s="217"/>
      <c r="T515" s="218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  <c r="AE515" s="15"/>
      <c r="AT515" s="212" t="s">
        <v>165</v>
      </c>
      <c r="AU515" s="212" t="s">
        <v>85</v>
      </c>
      <c r="AV515" s="15" t="s">
        <v>91</v>
      </c>
      <c r="AW515" s="15" t="s">
        <v>32</v>
      </c>
      <c r="AX515" s="15" t="s">
        <v>81</v>
      </c>
      <c r="AY515" s="212" t="s">
        <v>155</v>
      </c>
    </row>
    <row r="516" s="2" customFormat="1" ht="24.15" customHeight="1">
      <c r="A516" s="38"/>
      <c r="B516" s="180"/>
      <c r="C516" s="181" t="s">
        <v>639</v>
      </c>
      <c r="D516" s="181" t="s">
        <v>157</v>
      </c>
      <c r="E516" s="182" t="s">
        <v>640</v>
      </c>
      <c r="F516" s="183" t="s">
        <v>641</v>
      </c>
      <c r="G516" s="184" t="s">
        <v>160</v>
      </c>
      <c r="H516" s="185">
        <v>12.772</v>
      </c>
      <c r="I516" s="186"/>
      <c r="J516" s="187">
        <f>ROUND(I516*H516,2)</f>
        <v>0</v>
      </c>
      <c r="K516" s="188"/>
      <c r="L516" s="39"/>
      <c r="M516" s="189" t="s">
        <v>1</v>
      </c>
      <c r="N516" s="190" t="s">
        <v>43</v>
      </c>
      <c r="O516" s="82"/>
      <c r="P516" s="191">
        <f>O516*H516</f>
        <v>0</v>
      </c>
      <c r="Q516" s="191">
        <v>0.0315</v>
      </c>
      <c r="R516" s="191">
        <f>Q516*H516</f>
        <v>0.40231800000000001</v>
      </c>
      <c r="S516" s="191">
        <v>0</v>
      </c>
      <c r="T516" s="192">
        <f>S516*H516</f>
        <v>0</v>
      </c>
      <c r="U516" s="38"/>
      <c r="V516" s="38"/>
      <c r="W516" s="38"/>
      <c r="X516" s="38"/>
      <c r="Y516" s="38"/>
      <c r="Z516" s="38"/>
      <c r="AA516" s="38"/>
      <c r="AB516" s="38"/>
      <c r="AC516" s="38"/>
      <c r="AD516" s="38"/>
      <c r="AE516" s="38"/>
      <c r="AR516" s="193" t="s">
        <v>91</v>
      </c>
      <c r="AT516" s="193" t="s">
        <v>157</v>
      </c>
      <c r="AU516" s="193" t="s">
        <v>85</v>
      </c>
      <c r="AY516" s="19" t="s">
        <v>155</v>
      </c>
      <c r="BE516" s="194">
        <f>IF(N516="základná",J516,0)</f>
        <v>0</v>
      </c>
      <c r="BF516" s="194">
        <f>IF(N516="znížená",J516,0)</f>
        <v>0</v>
      </c>
      <c r="BG516" s="194">
        <f>IF(N516="zákl. prenesená",J516,0)</f>
        <v>0</v>
      </c>
      <c r="BH516" s="194">
        <f>IF(N516="zníž. prenesená",J516,0)</f>
        <v>0</v>
      </c>
      <c r="BI516" s="194">
        <f>IF(N516="nulová",J516,0)</f>
        <v>0</v>
      </c>
      <c r="BJ516" s="19" t="s">
        <v>85</v>
      </c>
      <c r="BK516" s="194">
        <f>ROUND(I516*H516,2)</f>
        <v>0</v>
      </c>
      <c r="BL516" s="19" t="s">
        <v>91</v>
      </c>
      <c r="BM516" s="193" t="s">
        <v>642</v>
      </c>
    </row>
    <row r="517" s="13" customFormat="1">
      <c r="A517" s="13"/>
      <c r="B517" s="195"/>
      <c r="C517" s="13"/>
      <c r="D517" s="196" t="s">
        <v>165</v>
      </c>
      <c r="E517" s="197" t="s">
        <v>1</v>
      </c>
      <c r="F517" s="198" t="s">
        <v>643</v>
      </c>
      <c r="G517" s="13"/>
      <c r="H517" s="197" t="s">
        <v>1</v>
      </c>
      <c r="I517" s="199"/>
      <c r="J517" s="13"/>
      <c r="K517" s="13"/>
      <c r="L517" s="195"/>
      <c r="M517" s="200"/>
      <c r="N517" s="201"/>
      <c r="O517" s="201"/>
      <c r="P517" s="201"/>
      <c r="Q517" s="201"/>
      <c r="R517" s="201"/>
      <c r="S517" s="201"/>
      <c r="T517" s="202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T517" s="197" t="s">
        <v>165</v>
      </c>
      <c r="AU517" s="197" t="s">
        <v>85</v>
      </c>
      <c r="AV517" s="13" t="s">
        <v>81</v>
      </c>
      <c r="AW517" s="13" t="s">
        <v>32</v>
      </c>
      <c r="AX517" s="13" t="s">
        <v>7</v>
      </c>
      <c r="AY517" s="197" t="s">
        <v>155</v>
      </c>
    </row>
    <row r="518" s="14" customFormat="1">
      <c r="A518" s="14"/>
      <c r="B518" s="203"/>
      <c r="C518" s="14"/>
      <c r="D518" s="196" t="s">
        <v>165</v>
      </c>
      <c r="E518" s="204" t="s">
        <v>1</v>
      </c>
      <c r="F518" s="205" t="s">
        <v>472</v>
      </c>
      <c r="G518" s="14"/>
      <c r="H518" s="206">
        <v>1.9219999999999999</v>
      </c>
      <c r="I518" s="207"/>
      <c r="J518" s="14"/>
      <c r="K518" s="14"/>
      <c r="L518" s="203"/>
      <c r="M518" s="208"/>
      <c r="N518" s="209"/>
      <c r="O518" s="209"/>
      <c r="P518" s="209"/>
      <c r="Q518" s="209"/>
      <c r="R518" s="209"/>
      <c r="S518" s="209"/>
      <c r="T518" s="210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T518" s="204" t="s">
        <v>165</v>
      </c>
      <c r="AU518" s="204" t="s">
        <v>85</v>
      </c>
      <c r="AV518" s="14" t="s">
        <v>85</v>
      </c>
      <c r="AW518" s="14" t="s">
        <v>32</v>
      </c>
      <c r="AX518" s="14" t="s">
        <v>7</v>
      </c>
      <c r="AY518" s="204" t="s">
        <v>155</v>
      </c>
    </row>
    <row r="519" s="14" customFormat="1">
      <c r="A519" s="14"/>
      <c r="B519" s="203"/>
      <c r="C519" s="14"/>
      <c r="D519" s="196" t="s">
        <v>165</v>
      </c>
      <c r="E519" s="204" t="s">
        <v>1</v>
      </c>
      <c r="F519" s="205" t="s">
        <v>473</v>
      </c>
      <c r="G519" s="14"/>
      <c r="H519" s="206">
        <v>10.85</v>
      </c>
      <c r="I519" s="207"/>
      <c r="J519" s="14"/>
      <c r="K519" s="14"/>
      <c r="L519" s="203"/>
      <c r="M519" s="208"/>
      <c r="N519" s="209"/>
      <c r="O519" s="209"/>
      <c r="P519" s="209"/>
      <c r="Q519" s="209"/>
      <c r="R519" s="209"/>
      <c r="S519" s="209"/>
      <c r="T519" s="210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T519" s="204" t="s">
        <v>165</v>
      </c>
      <c r="AU519" s="204" t="s">
        <v>85</v>
      </c>
      <c r="AV519" s="14" t="s">
        <v>85</v>
      </c>
      <c r="AW519" s="14" t="s">
        <v>32</v>
      </c>
      <c r="AX519" s="14" t="s">
        <v>7</v>
      </c>
      <c r="AY519" s="204" t="s">
        <v>155</v>
      </c>
    </row>
    <row r="520" s="15" customFormat="1">
      <c r="A520" s="15"/>
      <c r="B520" s="211"/>
      <c r="C520" s="15"/>
      <c r="D520" s="196" t="s">
        <v>165</v>
      </c>
      <c r="E520" s="212" t="s">
        <v>1</v>
      </c>
      <c r="F520" s="213" t="s">
        <v>184</v>
      </c>
      <c r="G520" s="15"/>
      <c r="H520" s="214">
        <v>12.772</v>
      </c>
      <c r="I520" s="215"/>
      <c r="J520" s="15"/>
      <c r="K520" s="15"/>
      <c r="L520" s="211"/>
      <c r="M520" s="216"/>
      <c r="N520" s="217"/>
      <c r="O520" s="217"/>
      <c r="P520" s="217"/>
      <c r="Q520" s="217"/>
      <c r="R520" s="217"/>
      <c r="S520" s="217"/>
      <c r="T520" s="218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  <c r="AE520" s="15"/>
      <c r="AT520" s="212" t="s">
        <v>165</v>
      </c>
      <c r="AU520" s="212" t="s">
        <v>85</v>
      </c>
      <c r="AV520" s="15" t="s">
        <v>91</v>
      </c>
      <c r="AW520" s="15" t="s">
        <v>32</v>
      </c>
      <c r="AX520" s="15" t="s">
        <v>81</v>
      </c>
      <c r="AY520" s="212" t="s">
        <v>155</v>
      </c>
    </row>
    <row r="521" s="2" customFormat="1" ht="16.5" customHeight="1">
      <c r="A521" s="38"/>
      <c r="B521" s="180"/>
      <c r="C521" s="181" t="s">
        <v>644</v>
      </c>
      <c r="D521" s="181" t="s">
        <v>157</v>
      </c>
      <c r="E521" s="182" t="s">
        <v>645</v>
      </c>
      <c r="F521" s="183" t="s">
        <v>646</v>
      </c>
      <c r="G521" s="184" t="s">
        <v>160</v>
      </c>
      <c r="H521" s="185">
        <v>701.75199999999995</v>
      </c>
      <c r="I521" s="186"/>
      <c r="J521" s="187">
        <f>ROUND(I521*H521,2)</f>
        <v>0</v>
      </c>
      <c r="K521" s="188"/>
      <c r="L521" s="39"/>
      <c r="M521" s="189" t="s">
        <v>1</v>
      </c>
      <c r="N521" s="190" t="s">
        <v>43</v>
      </c>
      <c r="O521" s="82"/>
      <c r="P521" s="191">
        <f>O521*H521</f>
        <v>0</v>
      </c>
      <c r="Q521" s="191">
        <v>0.0028349999999999998</v>
      </c>
      <c r="R521" s="191">
        <f>Q521*H521</f>
        <v>1.9894669199999997</v>
      </c>
      <c r="S521" s="191">
        <v>0</v>
      </c>
      <c r="T521" s="192">
        <f>S521*H521</f>
        <v>0</v>
      </c>
      <c r="U521" s="38"/>
      <c r="V521" s="38"/>
      <c r="W521" s="38"/>
      <c r="X521" s="38"/>
      <c r="Y521" s="38"/>
      <c r="Z521" s="38"/>
      <c r="AA521" s="38"/>
      <c r="AB521" s="38"/>
      <c r="AC521" s="38"/>
      <c r="AD521" s="38"/>
      <c r="AE521" s="38"/>
      <c r="AR521" s="193" t="s">
        <v>91</v>
      </c>
      <c r="AT521" s="193" t="s">
        <v>157</v>
      </c>
      <c r="AU521" s="193" t="s">
        <v>85</v>
      </c>
      <c r="AY521" s="19" t="s">
        <v>155</v>
      </c>
      <c r="BE521" s="194">
        <f>IF(N521="základná",J521,0)</f>
        <v>0</v>
      </c>
      <c r="BF521" s="194">
        <f>IF(N521="znížená",J521,0)</f>
        <v>0</v>
      </c>
      <c r="BG521" s="194">
        <f>IF(N521="zákl. prenesená",J521,0)</f>
        <v>0</v>
      </c>
      <c r="BH521" s="194">
        <f>IF(N521="zníž. prenesená",J521,0)</f>
        <v>0</v>
      </c>
      <c r="BI521" s="194">
        <f>IF(N521="nulová",J521,0)</f>
        <v>0</v>
      </c>
      <c r="BJ521" s="19" t="s">
        <v>85</v>
      </c>
      <c r="BK521" s="194">
        <f>ROUND(I521*H521,2)</f>
        <v>0</v>
      </c>
      <c r="BL521" s="19" t="s">
        <v>91</v>
      </c>
      <c r="BM521" s="193" t="s">
        <v>647</v>
      </c>
    </row>
    <row r="522" s="13" customFormat="1">
      <c r="A522" s="13"/>
      <c r="B522" s="195"/>
      <c r="C522" s="13"/>
      <c r="D522" s="196" t="s">
        <v>165</v>
      </c>
      <c r="E522" s="197" t="s">
        <v>1</v>
      </c>
      <c r="F522" s="198" t="s">
        <v>648</v>
      </c>
      <c r="G522" s="13"/>
      <c r="H522" s="197" t="s">
        <v>1</v>
      </c>
      <c r="I522" s="199"/>
      <c r="J522" s="13"/>
      <c r="K522" s="13"/>
      <c r="L522" s="195"/>
      <c r="M522" s="200"/>
      <c r="N522" s="201"/>
      <c r="O522" s="201"/>
      <c r="P522" s="201"/>
      <c r="Q522" s="201"/>
      <c r="R522" s="201"/>
      <c r="S522" s="201"/>
      <c r="T522" s="202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T522" s="197" t="s">
        <v>165</v>
      </c>
      <c r="AU522" s="197" t="s">
        <v>85</v>
      </c>
      <c r="AV522" s="13" t="s">
        <v>81</v>
      </c>
      <c r="AW522" s="13" t="s">
        <v>32</v>
      </c>
      <c r="AX522" s="13" t="s">
        <v>7</v>
      </c>
      <c r="AY522" s="197" t="s">
        <v>155</v>
      </c>
    </row>
    <row r="523" s="14" customFormat="1">
      <c r="A523" s="14"/>
      <c r="B523" s="203"/>
      <c r="C523" s="14"/>
      <c r="D523" s="196" t="s">
        <v>165</v>
      </c>
      <c r="E523" s="204" t="s">
        <v>1</v>
      </c>
      <c r="F523" s="205" t="s">
        <v>638</v>
      </c>
      <c r="G523" s="14"/>
      <c r="H523" s="206">
        <v>562.94000000000005</v>
      </c>
      <c r="I523" s="207"/>
      <c r="J523" s="14"/>
      <c r="K523" s="14"/>
      <c r="L523" s="203"/>
      <c r="M523" s="208"/>
      <c r="N523" s="209"/>
      <c r="O523" s="209"/>
      <c r="P523" s="209"/>
      <c r="Q523" s="209"/>
      <c r="R523" s="209"/>
      <c r="S523" s="209"/>
      <c r="T523" s="210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T523" s="204" t="s">
        <v>165</v>
      </c>
      <c r="AU523" s="204" t="s">
        <v>85</v>
      </c>
      <c r="AV523" s="14" t="s">
        <v>85</v>
      </c>
      <c r="AW523" s="14" t="s">
        <v>32</v>
      </c>
      <c r="AX523" s="14" t="s">
        <v>7</v>
      </c>
      <c r="AY523" s="204" t="s">
        <v>155</v>
      </c>
    </row>
    <row r="524" s="13" customFormat="1">
      <c r="A524" s="13"/>
      <c r="B524" s="195"/>
      <c r="C524" s="13"/>
      <c r="D524" s="196" t="s">
        <v>165</v>
      </c>
      <c r="E524" s="197" t="s">
        <v>1</v>
      </c>
      <c r="F524" s="198" t="s">
        <v>649</v>
      </c>
      <c r="G524" s="13"/>
      <c r="H524" s="197" t="s">
        <v>1</v>
      </c>
      <c r="I524" s="199"/>
      <c r="J524" s="13"/>
      <c r="K524" s="13"/>
      <c r="L524" s="195"/>
      <c r="M524" s="200"/>
      <c r="N524" s="201"/>
      <c r="O524" s="201"/>
      <c r="P524" s="201"/>
      <c r="Q524" s="201"/>
      <c r="R524" s="201"/>
      <c r="S524" s="201"/>
      <c r="T524" s="202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T524" s="197" t="s">
        <v>165</v>
      </c>
      <c r="AU524" s="197" t="s">
        <v>85</v>
      </c>
      <c r="AV524" s="13" t="s">
        <v>81</v>
      </c>
      <c r="AW524" s="13" t="s">
        <v>32</v>
      </c>
      <c r="AX524" s="13" t="s">
        <v>7</v>
      </c>
      <c r="AY524" s="197" t="s">
        <v>155</v>
      </c>
    </row>
    <row r="525" s="14" customFormat="1">
      <c r="A525" s="14"/>
      <c r="B525" s="203"/>
      <c r="C525" s="14"/>
      <c r="D525" s="196" t="s">
        <v>165</v>
      </c>
      <c r="E525" s="204" t="s">
        <v>1</v>
      </c>
      <c r="F525" s="205" t="s">
        <v>650</v>
      </c>
      <c r="G525" s="14"/>
      <c r="H525" s="206">
        <v>103.878</v>
      </c>
      <c r="I525" s="207"/>
      <c r="J525" s="14"/>
      <c r="K525" s="14"/>
      <c r="L525" s="203"/>
      <c r="M525" s="208"/>
      <c r="N525" s="209"/>
      <c r="O525" s="209"/>
      <c r="P525" s="209"/>
      <c r="Q525" s="209"/>
      <c r="R525" s="209"/>
      <c r="S525" s="209"/>
      <c r="T525" s="210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T525" s="204" t="s">
        <v>165</v>
      </c>
      <c r="AU525" s="204" t="s">
        <v>85</v>
      </c>
      <c r="AV525" s="14" t="s">
        <v>85</v>
      </c>
      <c r="AW525" s="14" t="s">
        <v>32</v>
      </c>
      <c r="AX525" s="14" t="s">
        <v>7</v>
      </c>
      <c r="AY525" s="204" t="s">
        <v>155</v>
      </c>
    </row>
    <row r="526" s="14" customFormat="1">
      <c r="A526" s="14"/>
      <c r="B526" s="203"/>
      <c r="C526" s="14"/>
      <c r="D526" s="196" t="s">
        <v>165</v>
      </c>
      <c r="E526" s="204" t="s">
        <v>1</v>
      </c>
      <c r="F526" s="205" t="s">
        <v>651</v>
      </c>
      <c r="G526" s="14"/>
      <c r="H526" s="206">
        <v>20.358000000000001</v>
      </c>
      <c r="I526" s="207"/>
      <c r="J526" s="14"/>
      <c r="K526" s="14"/>
      <c r="L526" s="203"/>
      <c r="M526" s="208"/>
      <c r="N526" s="209"/>
      <c r="O526" s="209"/>
      <c r="P526" s="209"/>
      <c r="Q526" s="209"/>
      <c r="R526" s="209"/>
      <c r="S526" s="209"/>
      <c r="T526" s="210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T526" s="204" t="s">
        <v>165</v>
      </c>
      <c r="AU526" s="204" t="s">
        <v>85</v>
      </c>
      <c r="AV526" s="14" t="s">
        <v>85</v>
      </c>
      <c r="AW526" s="14" t="s">
        <v>32</v>
      </c>
      <c r="AX526" s="14" t="s">
        <v>7</v>
      </c>
      <c r="AY526" s="204" t="s">
        <v>155</v>
      </c>
    </row>
    <row r="527" s="14" customFormat="1">
      <c r="A527" s="14"/>
      <c r="B527" s="203"/>
      <c r="C527" s="14"/>
      <c r="D527" s="196" t="s">
        <v>165</v>
      </c>
      <c r="E527" s="204" t="s">
        <v>1</v>
      </c>
      <c r="F527" s="205" t="s">
        <v>652</v>
      </c>
      <c r="G527" s="14"/>
      <c r="H527" s="206">
        <v>1.946</v>
      </c>
      <c r="I527" s="207"/>
      <c r="J527" s="14"/>
      <c r="K527" s="14"/>
      <c r="L527" s="203"/>
      <c r="M527" s="208"/>
      <c r="N527" s="209"/>
      <c r="O527" s="209"/>
      <c r="P527" s="209"/>
      <c r="Q527" s="209"/>
      <c r="R527" s="209"/>
      <c r="S527" s="209"/>
      <c r="T527" s="210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T527" s="204" t="s">
        <v>165</v>
      </c>
      <c r="AU527" s="204" t="s">
        <v>85</v>
      </c>
      <c r="AV527" s="14" t="s">
        <v>85</v>
      </c>
      <c r="AW527" s="14" t="s">
        <v>32</v>
      </c>
      <c r="AX527" s="14" t="s">
        <v>7</v>
      </c>
      <c r="AY527" s="204" t="s">
        <v>155</v>
      </c>
    </row>
    <row r="528" s="14" customFormat="1">
      <c r="A528" s="14"/>
      <c r="B528" s="203"/>
      <c r="C528" s="14"/>
      <c r="D528" s="196" t="s">
        <v>165</v>
      </c>
      <c r="E528" s="204" t="s">
        <v>1</v>
      </c>
      <c r="F528" s="205" t="s">
        <v>653</v>
      </c>
      <c r="G528" s="14"/>
      <c r="H528" s="206">
        <v>1.512</v>
      </c>
      <c r="I528" s="207"/>
      <c r="J528" s="14"/>
      <c r="K528" s="14"/>
      <c r="L528" s="203"/>
      <c r="M528" s="208"/>
      <c r="N528" s="209"/>
      <c r="O528" s="209"/>
      <c r="P528" s="209"/>
      <c r="Q528" s="209"/>
      <c r="R528" s="209"/>
      <c r="S528" s="209"/>
      <c r="T528" s="210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T528" s="204" t="s">
        <v>165</v>
      </c>
      <c r="AU528" s="204" t="s">
        <v>85</v>
      </c>
      <c r="AV528" s="14" t="s">
        <v>85</v>
      </c>
      <c r="AW528" s="14" t="s">
        <v>32</v>
      </c>
      <c r="AX528" s="14" t="s">
        <v>7</v>
      </c>
      <c r="AY528" s="204" t="s">
        <v>155</v>
      </c>
    </row>
    <row r="529" s="14" customFormat="1">
      <c r="A529" s="14"/>
      <c r="B529" s="203"/>
      <c r="C529" s="14"/>
      <c r="D529" s="196" t="s">
        <v>165</v>
      </c>
      <c r="E529" s="204" t="s">
        <v>1</v>
      </c>
      <c r="F529" s="205" t="s">
        <v>654</v>
      </c>
      <c r="G529" s="14"/>
      <c r="H529" s="206">
        <v>10.016</v>
      </c>
      <c r="I529" s="207"/>
      <c r="J529" s="14"/>
      <c r="K529" s="14"/>
      <c r="L529" s="203"/>
      <c r="M529" s="208"/>
      <c r="N529" s="209"/>
      <c r="O529" s="209"/>
      <c r="P529" s="209"/>
      <c r="Q529" s="209"/>
      <c r="R529" s="209"/>
      <c r="S529" s="209"/>
      <c r="T529" s="210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T529" s="204" t="s">
        <v>165</v>
      </c>
      <c r="AU529" s="204" t="s">
        <v>85</v>
      </c>
      <c r="AV529" s="14" t="s">
        <v>85</v>
      </c>
      <c r="AW529" s="14" t="s">
        <v>32</v>
      </c>
      <c r="AX529" s="14" t="s">
        <v>7</v>
      </c>
      <c r="AY529" s="204" t="s">
        <v>155</v>
      </c>
    </row>
    <row r="530" s="14" customFormat="1">
      <c r="A530" s="14"/>
      <c r="B530" s="203"/>
      <c r="C530" s="14"/>
      <c r="D530" s="196" t="s">
        <v>165</v>
      </c>
      <c r="E530" s="204" t="s">
        <v>1</v>
      </c>
      <c r="F530" s="205" t="s">
        <v>655</v>
      </c>
      <c r="G530" s="14"/>
      <c r="H530" s="206">
        <v>1.1020000000000001</v>
      </c>
      <c r="I530" s="207"/>
      <c r="J530" s="14"/>
      <c r="K530" s="14"/>
      <c r="L530" s="203"/>
      <c r="M530" s="208"/>
      <c r="N530" s="209"/>
      <c r="O530" s="209"/>
      <c r="P530" s="209"/>
      <c r="Q530" s="209"/>
      <c r="R530" s="209"/>
      <c r="S530" s="209"/>
      <c r="T530" s="210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T530" s="204" t="s">
        <v>165</v>
      </c>
      <c r="AU530" s="204" t="s">
        <v>85</v>
      </c>
      <c r="AV530" s="14" t="s">
        <v>85</v>
      </c>
      <c r="AW530" s="14" t="s">
        <v>32</v>
      </c>
      <c r="AX530" s="14" t="s">
        <v>7</v>
      </c>
      <c r="AY530" s="204" t="s">
        <v>155</v>
      </c>
    </row>
    <row r="531" s="15" customFormat="1">
      <c r="A531" s="15"/>
      <c r="B531" s="211"/>
      <c r="C531" s="15"/>
      <c r="D531" s="196" t="s">
        <v>165</v>
      </c>
      <c r="E531" s="212" t="s">
        <v>1</v>
      </c>
      <c r="F531" s="213" t="s">
        <v>184</v>
      </c>
      <c r="G531" s="15"/>
      <c r="H531" s="214">
        <v>701.75199999999995</v>
      </c>
      <c r="I531" s="215"/>
      <c r="J531" s="15"/>
      <c r="K531" s="15"/>
      <c r="L531" s="211"/>
      <c r="M531" s="216"/>
      <c r="N531" s="217"/>
      <c r="O531" s="217"/>
      <c r="P531" s="217"/>
      <c r="Q531" s="217"/>
      <c r="R531" s="217"/>
      <c r="S531" s="217"/>
      <c r="T531" s="218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  <c r="AE531" s="15"/>
      <c r="AT531" s="212" t="s">
        <v>165</v>
      </c>
      <c r="AU531" s="212" t="s">
        <v>85</v>
      </c>
      <c r="AV531" s="15" t="s">
        <v>91</v>
      </c>
      <c r="AW531" s="15" t="s">
        <v>32</v>
      </c>
      <c r="AX531" s="15" t="s">
        <v>81</v>
      </c>
      <c r="AY531" s="212" t="s">
        <v>155</v>
      </c>
    </row>
    <row r="532" s="2" customFormat="1" ht="24.15" customHeight="1">
      <c r="A532" s="38"/>
      <c r="B532" s="180"/>
      <c r="C532" s="181" t="s">
        <v>656</v>
      </c>
      <c r="D532" s="181" t="s">
        <v>157</v>
      </c>
      <c r="E532" s="182" t="s">
        <v>657</v>
      </c>
      <c r="F532" s="183" t="s">
        <v>658</v>
      </c>
      <c r="G532" s="184" t="s">
        <v>160</v>
      </c>
      <c r="H532" s="185">
        <v>277.82299999999998</v>
      </c>
      <c r="I532" s="186"/>
      <c r="J532" s="187">
        <f>ROUND(I532*H532,2)</f>
        <v>0</v>
      </c>
      <c r="K532" s="188"/>
      <c r="L532" s="39"/>
      <c r="M532" s="189" t="s">
        <v>1</v>
      </c>
      <c r="N532" s="190" t="s">
        <v>43</v>
      </c>
      <c r="O532" s="82"/>
      <c r="P532" s="191">
        <f>O532*H532</f>
        <v>0</v>
      </c>
      <c r="Q532" s="191">
        <v>0.0078799999999999999</v>
      </c>
      <c r="R532" s="191">
        <f>Q532*H532</f>
        <v>2.18924524</v>
      </c>
      <c r="S532" s="191">
        <v>0</v>
      </c>
      <c r="T532" s="192">
        <f>S532*H532</f>
        <v>0</v>
      </c>
      <c r="U532" s="38"/>
      <c r="V532" s="38"/>
      <c r="W532" s="38"/>
      <c r="X532" s="38"/>
      <c r="Y532" s="38"/>
      <c r="Z532" s="38"/>
      <c r="AA532" s="38"/>
      <c r="AB532" s="38"/>
      <c r="AC532" s="38"/>
      <c r="AD532" s="38"/>
      <c r="AE532" s="38"/>
      <c r="AR532" s="193" t="s">
        <v>91</v>
      </c>
      <c r="AT532" s="193" t="s">
        <v>157</v>
      </c>
      <c r="AU532" s="193" t="s">
        <v>85</v>
      </c>
      <c r="AY532" s="19" t="s">
        <v>155</v>
      </c>
      <c r="BE532" s="194">
        <f>IF(N532="základná",J532,0)</f>
        <v>0</v>
      </c>
      <c r="BF532" s="194">
        <f>IF(N532="znížená",J532,0)</f>
        <v>0</v>
      </c>
      <c r="BG532" s="194">
        <f>IF(N532="zákl. prenesená",J532,0)</f>
        <v>0</v>
      </c>
      <c r="BH532" s="194">
        <f>IF(N532="zníž. prenesená",J532,0)</f>
        <v>0</v>
      </c>
      <c r="BI532" s="194">
        <f>IF(N532="nulová",J532,0)</f>
        <v>0</v>
      </c>
      <c r="BJ532" s="19" t="s">
        <v>85</v>
      </c>
      <c r="BK532" s="194">
        <f>ROUND(I532*H532,2)</f>
        <v>0</v>
      </c>
      <c r="BL532" s="19" t="s">
        <v>91</v>
      </c>
      <c r="BM532" s="193" t="s">
        <v>659</v>
      </c>
    </row>
    <row r="533" s="13" customFormat="1">
      <c r="A533" s="13"/>
      <c r="B533" s="195"/>
      <c r="C533" s="13"/>
      <c r="D533" s="196" t="s">
        <v>165</v>
      </c>
      <c r="E533" s="197" t="s">
        <v>1</v>
      </c>
      <c r="F533" s="198" t="s">
        <v>643</v>
      </c>
      <c r="G533" s="13"/>
      <c r="H533" s="197" t="s">
        <v>1</v>
      </c>
      <c r="I533" s="199"/>
      <c r="J533" s="13"/>
      <c r="K533" s="13"/>
      <c r="L533" s="195"/>
      <c r="M533" s="200"/>
      <c r="N533" s="201"/>
      <c r="O533" s="201"/>
      <c r="P533" s="201"/>
      <c r="Q533" s="201"/>
      <c r="R533" s="201"/>
      <c r="S533" s="201"/>
      <c r="T533" s="202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T533" s="197" t="s">
        <v>165</v>
      </c>
      <c r="AU533" s="197" t="s">
        <v>85</v>
      </c>
      <c r="AV533" s="13" t="s">
        <v>81</v>
      </c>
      <c r="AW533" s="13" t="s">
        <v>32</v>
      </c>
      <c r="AX533" s="13" t="s">
        <v>7</v>
      </c>
      <c r="AY533" s="197" t="s">
        <v>155</v>
      </c>
    </row>
    <row r="534" s="14" customFormat="1">
      <c r="A534" s="14"/>
      <c r="B534" s="203"/>
      <c r="C534" s="14"/>
      <c r="D534" s="196" t="s">
        <v>165</v>
      </c>
      <c r="E534" s="204" t="s">
        <v>1</v>
      </c>
      <c r="F534" s="205" t="s">
        <v>472</v>
      </c>
      <c r="G534" s="14"/>
      <c r="H534" s="206">
        <v>1.9219999999999999</v>
      </c>
      <c r="I534" s="207"/>
      <c r="J534" s="14"/>
      <c r="K534" s="14"/>
      <c r="L534" s="203"/>
      <c r="M534" s="208"/>
      <c r="N534" s="209"/>
      <c r="O534" s="209"/>
      <c r="P534" s="209"/>
      <c r="Q534" s="209"/>
      <c r="R534" s="209"/>
      <c r="S534" s="209"/>
      <c r="T534" s="210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T534" s="204" t="s">
        <v>165</v>
      </c>
      <c r="AU534" s="204" t="s">
        <v>85</v>
      </c>
      <c r="AV534" s="14" t="s">
        <v>85</v>
      </c>
      <c r="AW534" s="14" t="s">
        <v>32</v>
      </c>
      <c r="AX534" s="14" t="s">
        <v>7</v>
      </c>
      <c r="AY534" s="204" t="s">
        <v>155</v>
      </c>
    </row>
    <row r="535" s="14" customFormat="1">
      <c r="A535" s="14"/>
      <c r="B535" s="203"/>
      <c r="C535" s="14"/>
      <c r="D535" s="196" t="s">
        <v>165</v>
      </c>
      <c r="E535" s="204" t="s">
        <v>1</v>
      </c>
      <c r="F535" s="205" t="s">
        <v>473</v>
      </c>
      <c r="G535" s="14"/>
      <c r="H535" s="206">
        <v>10.85</v>
      </c>
      <c r="I535" s="207"/>
      <c r="J535" s="14"/>
      <c r="K535" s="14"/>
      <c r="L535" s="203"/>
      <c r="M535" s="208"/>
      <c r="N535" s="209"/>
      <c r="O535" s="209"/>
      <c r="P535" s="209"/>
      <c r="Q535" s="209"/>
      <c r="R535" s="209"/>
      <c r="S535" s="209"/>
      <c r="T535" s="210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T535" s="204" t="s">
        <v>165</v>
      </c>
      <c r="AU535" s="204" t="s">
        <v>85</v>
      </c>
      <c r="AV535" s="14" t="s">
        <v>85</v>
      </c>
      <c r="AW535" s="14" t="s">
        <v>32</v>
      </c>
      <c r="AX535" s="14" t="s">
        <v>7</v>
      </c>
      <c r="AY535" s="204" t="s">
        <v>155</v>
      </c>
    </row>
    <row r="536" s="16" customFormat="1">
      <c r="A536" s="16"/>
      <c r="B536" s="233"/>
      <c r="C536" s="16"/>
      <c r="D536" s="196" t="s">
        <v>165</v>
      </c>
      <c r="E536" s="234" t="s">
        <v>1</v>
      </c>
      <c r="F536" s="235" t="s">
        <v>660</v>
      </c>
      <c r="G536" s="16"/>
      <c r="H536" s="236">
        <v>12.772</v>
      </c>
      <c r="I536" s="237"/>
      <c r="J536" s="16"/>
      <c r="K536" s="16"/>
      <c r="L536" s="233"/>
      <c r="M536" s="238"/>
      <c r="N536" s="239"/>
      <c r="O536" s="239"/>
      <c r="P536" s="239"/>
      <c r="Q536" s="239"/>
      <c r="R536" s="239"/>
      <c r="S536" s="239"/>
      <c r="T536" s="240"/>
      <c r="U536" s="16"/>
      <c r="V536" s="16"/>
      <c r="W536" s="16"/>
      <c r="X536" s="16"/>
      <c r="Y536" s="16"/>
      <c r="Z536" s="16"/>
      <c r="AA536" s="16"/>
      <c r="AB536" s="16"/>
      <c r="AC536" s="16"/>
      <c r="AD536" s="16"/>
      <c r="AE536" s="16"/>
      <c r="AT536" s="234" t="s">
        <v>165</v>
      </c>
      <c r="AU536" s="234" t="s">
        <v>85</v>
      </c>
      <c r="AV536" s="16" t="s">
        <v>88</v>
      </c>
      <c r="AW536" s="16" t="s">
        <v>32</v>
      </c>
      <c r="AX536" s="16" t="s">
        <v>7</v>
      </c>
      <c r="AY536" s="234" t="s">
        <v>155</v>
      </c>
    </row>
    <row r="537" s="13" customFormat="1">
      <c r="A537" s="13"/>
      <c r="B537" s="195"/>
      <c r="C537" s="13"/>
      <c r="D537" s="196" t="s">
        <v>165</v>
      </c>
      <c r="E537" s="197" t="s">
        <v>1</v>
      </c>
      <c r="F537" s="198" t="s">
        <v>661</v>
      </c>
      <c r="G537" s="13"/>
      <c r="H537" s="197" t="s">
        <v>1</v>
      </c>
      <c r="I537" s="199"/>
      <c r="J537" s="13"/>
      <c r="K537" s="13"/>
      <c r="L537" s="195"/>
      <c r="M537" s="200"/>
      <c r="N537" s="201"/>
      <c r="O537" s="201"/>
      <c r="P537" s="201"/>
      <c r="Q537" s="201"/>
      <c r="R537" s="201"/>
      <c r="S537" s="201"/>
      <c r="T537" s="202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T537" s="197" t="s">
        <v>165</v>
      </c>
      <c r="AU537" s="197" t="s">
        <v>85</v>
      </c>
      <c r="AV537" s="13" t="s">
        <v>81</v>
      </c>
      <c r="AW537" s="13" t="s">
        <v>32</v>
      </c>
      <c r="AX537" s="13" t="s">
        <v>7</v>
      </c>
      <c r="AY537" s="197" t="s">
        <v>155</v>
      </c>
    </row>
    <row r="538" s="14" customFormat="1">
      <c r="A538" s="14"/>
      <c r="B538" s="203"/>
      <c r="C538" s="14"/>
      <c r="D538" s="196" t="s">
        <v>165</v>
      </c>
      <c r="E538" s="204" t="s">
        <v>1</v>
      </c>
      <c r="F538" s="205" t="s">
        <v>462</v>
      </c>
      <c r="G538" s="14"/>
      <c r="H538" s="206">
        <v>33.124000000000002</v>
      </c>
      <c r="I538" s="207"/>
      <c r="J538" s="14"/>
      <c r="K538" s="14"/>
      <c r="L538" s="203"/>
      <c r="M538" s="208"/>
      <c r="N538" s="209"/>
      <c r="O538" s="209"/>
      <c r="P538" s="209"/>
      <c r="Q538" s="209"/>
      <c r="R538" s="209"/>
      <c r="S538" s="209"/>
      <c r="T538" s="210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T538" s="204" t="s">
        <v>165</v>
      </c>
      <c r="AU538" s="204" t="s">
        <v>85</v>
      </c>
      <c r="AV538" s="14" t="s">
        <v>85</v>
      </c>
      <c r="AW538" s="14" t="s">
        <v>32</v>
      </c>
      <c r="AX538" s="14" t="s">
        <v>7</v>
      </c>
      <c r="AY538" s="204" t="s">
        <v>155</v>
      </c>
    </row>
    <row r="539" s="14" customFormat="1">
      <c r="A539" s="14"/>
      <c r="B539" s="203"/>
      <c r="C539" s="14"/>
      <c r="D539" s="196" t="s">
        <v>165</v>
      </c>
      <c r="E539" s="204" t="s">
        <v>1</v>
      </c>
      <c r="F539" s="205" t="s">
        <v>463</v>
      </c>
      <c r="G539" s="14"/>
      <c r="H539" s="206">
        <v>5.8620000000000001</v>
      </c>
      <c r="I539" s="207"/>
      <c r="J539" s="14"/>
      <c r="K539" s="14"/>
      <c r="L539" s="203"/>
      <c r="M539" s="208"/>
      <c r="N539" s="209"/>
      <c r="O539" s="209"/>
      <c r="P539" s="209"/>
      <c r="Q539" s="209"/>
      <c r="R539" s="209"/>
      <c r="S539" s="209"/>
      <c r="T539" s="210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T539" s="204" t="s">
        <v>165</v>
      </c>
      <c r="AU539" s="204" t="s">
        <v>85</v>
      </c>
      <c r="AV539" s="14" t="s">
        <v>85</v>
      </c>
      <c r="AW539" s="14" t="s">
        <v>32</v>
      </c>
      <c r="AX539" s="14" t="s">
        <v>7</v>
      </c>
      <c r="AY539" s="204" t="s">
        <v>155</v>
      </c>
    </row>
    <row r="540" s="13" customFormat="1">
      <c r="A540" s="13"/>
      <c r="B540" s="195"/>
      <c r="C540" s="13"/>
      <c r="D540" s="196" t="s">
        <v>165</v>
      </c>
      <c r="E540" s="197" t="s">
        <v>1</v>
      </c>
      <c r="F540" s="198" t="s">
        <v>415</v>
      </c>
      <c r="G540" s="13"/>
      <c r="H540" s="197" t="s">
        <v>1</v>
      </c>
      <c r="I540" s="199"/>
      <c r="J540" s="13"/>
      <c r="K540" s="13"/>
      <c r="L540" s="195"/>
      <c r="M540" s="200"/>
      <c r="N540" s="201"/>
      <c r="O540" s="201"/>
      <c r="P540" s="201"/>
      <c r="Q540" s="201"/>
      <c r="R540" s="201"/>
      <c r="S540" s="201"/>
      <c r="T540" s="202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T540" s="197" t="s">
        <v>165</v>
      </c>
      <c r="AU540" s="197" t="s">
        <v>85</v>
      </c>
      <c r="AV540" s="13" t="s">
        <v>81</v>
      </c>
      <c r="AW540" s="13" t="s">
        <v>32</v>
      </c>
      <c r="AX540" s="13" t="s">
        <v>7</v>
      </c>
      <c r="AY540" s="197" t="s">
        <v>155</v>
      </c>
    </row>
    <row r="541" s="14" customFormat="1">
      <c r="A541" s="14"/>
      <c r="B541" s="203"/>
      <c r="C541" s="14"/>
      <c r="D541" s="196" t="s">
        <v>165</v>
      </c>
      <c r="E541" s="204" t="s">
        <v>1</v>
      </c>
      <c r="F541" s="205" t="s">
        <v>464</v>
      </c>
      <c r="G541" s="14"/>
      <c r="H541" s="206">
        <v>39.406999999999996</v>
      </c>
      <c r="I541" s="207"/>
      <c r="J541" s="14"/>
      <c r="K541" s="14"/>
      <c r="L541" s="203"/>
      <c r="M541" s="208"/>
      <c r="N541" s="209"/>
      <c r="O541" s="209"/>
      <c r="P541" s="209"/>
      <c r="Q541" s="209"/>
      <c r="R541" s="209"/>
      <c r="S541" s="209"/>
      <c r="T541" s="210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T541" s="204" t="s">
        <v>165</v>
      </c>
      <c r="AU541" s="204" t="s">
        <v>85</v>
      </c>
      <c r="AV541" s="14" t="s">
        <v>85</v>
      </c>
      <c r="AW541" s="14" t="s">
        <v>32</v>
      </c>
      <c r="AX541" s="14" t="s">
        <v>7</v>
      </c>
      <c r="AY541" s="204" t="s">
        <v>155</v>
      </c>
    </row>
    <row r="542" s="14" customFormat="1">
      <c r="A542" s="14"/>
      <c r="B542" s="203"/>
      <c r="C542" s="14"/>
      <c r="D542" s="196" t="s">
        <v>165</v>
      </c>
      <c r="E542" s="204" t="s">
        <v>1</v>
      </c>
      <c r="F542" s="205" t="s">
        <v>463</v>
      </c>
      <c r="G542" s="14"/>
      <c r="H542" s="206">
        <v>5.8620000000000001</v>
      </c>
      <c r="I542" s="207"/>
      <c r="J542" s="14"/>
      <c r="K542" s="14"/>
      <c r="L542" s="203"/>
      <c r="M542" s="208"/>
      <c r="N542" s="209"/>
      <c r="O542" s="209"/>
      <c r="P542" s="209"/>
      <c r="Q542" s="209"/>
      <c r="R542" s="209"/>
      <c r="S542" s="209"/>
      <c r="T542" s="210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T542" s="204" t="s">
        <v>165</v>
      </c>
      <c r="AU542" s="204" t="s">
        <v>85</v>
      </c>
      <c r="AV542" s="14" t="s">
        <v>85</v>
      </c>
      <c r="AW542" s="14" t="s">
        <v>32</v>
      </c>
      <c r="AX542" s="14" t="s">
        <v>7</v>
      </c>
      <c r="AY542" s="204" t="s">
        <v>155</v>
      </c>
    </row>
    <row r="543" s="13" customFormat="1">
      <c r="A543" s="13"/>
      <c r="B543" s="195"/>
      <c r="C543" s="13"/>
      <c r="D543" s="196" t="s">
        <v>165</v>
      </c>
      <c r="E543" s="197" t="s">
        <v>1</v>
      </c>
      <c r="F543" s="198" t="s">
        <v>416</v>
      </c>
      <c r="G543" s="13"/>
      <c r="H543" s="197" t="s">
        <v>1</v>
      </c>
      <c r="I543" s="199"/>
      <c r="J543" s="13"/>
      <c r="K543" s="13"/>
      <c r="L543" s="195"/>
      <c r="M543" s="200"/>
      <c r="N543" s="201"/>
      <c r="O543" s="201"/>
      <c r="P543" s="201"/>
      <c r="Q543" s="201"/>
      <c r="R543" s="201"/>
      <c r="S543" s="201"/>
      <c r="T543" s="202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T543" s="197" t="s">
        <v>165</v>
      </c>
      <c r="AU543" s="197" t="s">
        <v>85</v>
      </c>
      <c r="AV543" s="13" t="s">
        <v>81</v>
      </c>
      <c r="AW543" s="13" t="s">
        <v>32</v>
      </c>
      <c r="AX543" s="13" t="s">
        <v>7</v>
      </c>
      <c r="AY543" s="197" t="s">
        <v>155</v>
      </c>
    </row>
    <row r="544" s="14" customFormat="1">
      <c r="A544" s="14"/>
      <c r="B544" s="203"/>
      <c r="C544" s="14"/>
      <c r="D544" s="196" t="s">
        <v>165</v>
      </c>
      <c r="E544" s="204" t="s">
        <v>1</v>
      </c>
      <c r="F544" s="205" t="s">
        <v>465</v>
      </c>
      <c r="G544" s="14"/>
      <c r="H544" s="206">
        <v>36.497</v>
      </c>
      <c r="I544" s="207"/>
      <c r="J544" s="14"/>
      <c r="K544" s="14"/>
      <c r="L544" s="203"/>
      <c r="M544" s="208"/>
      <c r="N544" s="209"/>
      <c r="O544" s="209"/>
      <c r="P544" s="209"/>
      <c r="Q544" s="209"/>
      <c r="R544" s="209"/>
      <c r="S544" s="209"/>
      <c r="T544" s="210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T544" s="204" t="s">
        <v>165</v>
      </c>
      <c r="AU544" s="204" t="s">
        <v>85</v>
      </c>
      <c r="AV544" s="14" t="s">
        <v>85</v>
      </c>
      <c r="AW544" s="14" t="s">
        <v>32</v>
      </c>
      <c r="AX544" s="14" t="s">
        <v>7</v>
      </c>
      <c r="AY544" s="204" t="s">
        <v>155</v>
      </c>
    </row>
    <row r="545" s="13" customFormat="1">
      <c r="A545" s="13"/>
      <c r="B545" s="195"/>
      <c r="C545" s="13"/>
      <c r="D545" s="196" t="s">
        <v>165</v>
      </c>
      <c r="E545" s="197" t="s">
        <v>1</v>
      </c>
      <c r="F545" s="198" t="s">
        <v>417</v>
      </c>
      <c r="G545" s="13"/>
      <c r="H545" s="197" t="s">
        <v>1</v>
      </c>
      <c r="I545" s="199"/>
      <c r="J545" s="13"/>
      <c r="K545" s="13"/>
      <c r="L545" s="195"/>
      <c r="M545" s="200"/>
      <c r="N545" s="201"/>
      <c r="O545" s="201"/>
      <c r="P545" s="201"/>
      <c r="Q545" s="201"/>
      <c r="R545" s="201"/>
      <c r="S545" s="201"/>
      <c r="T545" s="202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T545" s="197" t="s">
        <v>165</v>
      </c>
      <c r="AU545" s="197" t="s">
        <v>85</v>
      </c>
      <c r="AV545" s="13" t="s">
        <v>81</v>
      </c>
      <c r="AW545" s="13" t="s">
        <v>32</v>
      </c>
      <c r="AX545" s="13" t="s">
        <v>7</v>
      </c>
      <c r="AY545" s="197" t="s">
        <v>155</v>
      </c>
    </row>
    <row r="546" s="14" customFormat="1">
      <c r="A546" s="14"/>
      <c r="B546" s="203"/>
      <c r="C546" s="14"/>
      <c r="D546" s="196" t="s">
        <v>165</v>
      </c>
      <c r="E546" s="204" t="s">
        <v>1</v>
      </c>
      <c r="F546" s="205" t="s">
        <v>466</v>
      </c>
      <c r="G546" s="14"/>
      <c r="H546" s="206">
        <v>38.436999999999998</v>
      </c>
      <c r="I546" s="207"/>
      <c r="J546" s="14"/>
      <c r="K546" s="14"/>
      <c r="L546" s="203"/>
      <c r="M546" s="208"/>
      <c r="N546" s="209"/>
      <c r="O546" s="209"/>
      <c r="P546" s="209"/>
      <c r="Q546" s="209"/>
      <c r="R546" s="209"/>
      <c r="S546" s="209"/>
      <c r="T546" s="210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T546" s="204" t="s">
        <v>165</v>
      </c>
      <c r="AU546" s="204" t="s">
        <v>85</v>
      </c>
      <c r="AV546" s="14" t="s">
        <v>85</v>
      </c>
      <c r="AW546" s="14" t="s">
        <v>32</v>
      </c>
      <c r="AX546" s="14" t="s">
        <v>7</v>
      </c>
      <c r="AY546" s="204" t="s">
        <v>155</v>
      </c>
    </row>
    <row r="547" s="14" customFormat="1">
      <c r="A547" s="14"/>
      <c r="B547" s="203"/>
      <c r="C547" s="14"/>
      <c r="D547" s="196" t="s">
        <v>165</v>
      </c>
      <c r="E547" s="204" t="s">
        <v>1</v>
      </c>
      <c r="F547" s="205" t="s">
        <v>463</v>
      </c>
      <c r="G547" s="14"/>
      <c r="H547" s="206">
        <v>5.8620000000000001</v>
      </c>
      <c r="I547" s="207"/>
      <c r="J547" s="14"/>
      <c r="K547" s="14"/>
      <c r="L547" s="203"/>
      <c r="M547" s="208"/>
      <c r="N547" s="209"/>
      <c r="O547" s="209"/>
      <c r="P547" s="209"/>
      <c r="Q547" s="209"/>
      <c r="R547" s="209"/>
      <c r="S547" s="209"/>
      <c r="T547" s="210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T547" s="204" t="s">
        <v>165</v>
      </c>
      <c r="AU547" s="204" t="s">
        <v>85</v>
      </c>
      <c r="AV547" s="14" t="s">
        <v>85</v>
      </c>
      <c r="AW547" s="14" t="s">
        <v>32</v>
      </c>
      <c r="AX547" s="14" t="s">
        <v>7</v>
      </c>
      <c r="AY547" s="204" t="s">
        <v>155</v>
      </c>
    </row>
    <row r="548" s="16" customFormat="1">
      <c r="A548" s="16"/>
      <c r="B548" s="233"/>
      <c r="C548" s="16"/>
      <c r="D548" s="196" t="s">
        <v>165</v>
      </c>
      <c r="E548" s="234" t="s">
        <v>1</v>
      </c>
      <c r="F548" s="235" t="s">
        <v>660</v>
      </c>
      <c r="G548" s="16"/>
      <c r="H548" s="236">
        <v>165.05099999999999</v>
      </c>
      <c r="I548" s="237"/>
      <c r="J548" s="16"/>
      <c r="K548" s="16"/>
      <c r="L548" s="233"/>
      <c r="M548" s="238"/>
      <c r="N548" s="239"/>
      <c r="O548" s="239"/>
      <c r="P548" s="239"/>
      <c r="Q548" s="239"/>
      <c r="R548" s="239"/>
      <c r="S548" s="239"/>
      <c r="T548" s="240"/>
      <c r="U548" s="16"/>
      <c r="V548" s="16"/>
      <c r="W548" s="16"/>
      <c r="X548" s="16"/>
      <c r="Y548" s="16"/>
      <c r="Z548" s="16"/>
      <c r="AA548" s="16"/>
      <c r="AB548" s="16"/>
      <c r="AC548" s="16"/>
      <c r="AD548" s="16"/>
      <c r="AE548" s="16"/>
      <c r="AT548" s="234" t="s">
        <v>165</v>
      </c>
      <c r="AU548" s="234" t="s">
        <v>85</v>
      </c>
      <c r="AV548" s="16" t="s">
        <v>88</v>
      </c>
      <c r="AW548" s="16" t="s">
        <v>32</v>
      </c>
      <c r="AX548" s="16" t="s">
        <v>7</v>
      </c>
      <c r="AY548" s="234" t="s">
        <v>155</v>
      </c>
    </row>
    <row r="549" s="13" customFormat="1">
      <c r="A549" s="13"/>
      <c r="B549" s="195"/>
      <c r="C549" s="13"/>
      <c r="D549" s="196" t="s">
        <v>165</v>
      </c>
      <c r="E549" s="197" t="s">
        <v>1</v>
      </c>
      <c r="F549" s="198" t="s">
        <v>662</v>
      </c>
      <c r="G549" s="13"/>
      <c r="H549" s="197" t="s">
        <v>1</v>
      </c>
      <c r="I549" s="199"/>
      <c r="J549" s="13"/>
      <c r="K549" s="13"/>
      <c r="L549" s="195"/>
      <c r="M549" s="200"/>
      <c r="N549" s="201"/>
      <c r="O549" s="201"/>
      <c r="P549" s="201"/>
      <c r="Q549" s="201"/>
      <c r="R549" s="201"/>
      <c r="S549" s="201"/>
      <c r="T549" s="202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T549" s="197" t="s">
        <v>165</v>
      </c>
      <c r="AU549" s="197" t="s">
        <v>85</v>
      </c>
      <c r="AV549" s="13" t="s">
        <v>81</v>
      </c>
      <c r="AW549" s="13" t="s">
        <v>32</v>
      </c>
      <c r="AX549" s="13" t="s">
        <v>7</v>
      </c>
      <c r="AY549" s="197" t="s">
        <v>155</v>
      </c>
    </row>
    <row r="550" s="14" customFormat="1">
      <c r="A550" s="14"/>
      <c r="B550" s="203"/>
      <c r="C550" s="14"/>
      <c r="D550" s="196" t="s">
        <v>165</v>
      </c>
      <c r="E550" s="204" t="s">
        <v>1</v>
      </c>
      <c r="F550" s="205" t="s">
        <v>663</v>
      </c>
      <c r="G550" s="14"/>
      <c r="H550" s="206">
        <v>100</v>
      </c>
      <c r="I550" s="207"/>
      <c r="J550" s="14"/>
      <c r="K550" s="14"/>
      <c r="L550" s="203"/>
      <c r="M550" s="208"/>
      <c r="N550" s="209"/>
      <c r="O550" s="209"/>
      <c r="P550" s="209"/>
      <c r="Q550" s="209"/>
      <c r="R550" s="209"/>
      <c r="S550" s="209"/>
      <c r="T550" s="210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T550" s="204" t="s">
        <v>165</v>
      </c>
      <c r="AU550" s="204" t="s">
        <v>85</v>
      </c>
      <c r="AV550" s="14" t="s">
        <v>85</v>
      </c>
      <c r="AW550" s="14" t="s">
        <v>32</v>
      </c>
      <c r="AX550" s="14" t="s">
        <v>7</v>
      </c>
      <c r="AY550" s="204" t="s">
        <v>155</v>
      </c>
    </row>
    <row r="551" s="16" customFormat="1">
      <c r="A551" s="16"/>
      <c r="B551" s="233"/>
      <c r="C551" s="16"/>
      <c r="D551" s="196" t="s">
        <v>165</v>
      </c>
      <c r="E551" s="234" t="s">
        <v>1</v>
      </c>
      <c r="F551" s="235" t="s">
        <v>660</v>
      </c>
      <c r="G551" s="16"/>
      <c r="H551" s="236">
        <v>100</v>
      </c>
      <c r="I551" s="237"/>
      <c r="J551" s="16"/>
      <c r="K551" s="16"/>
      <c r="L551" s="233"/>
      <c r="M551" s="238"/>
      <c r="N551" s="239"/>
      <c r="O551" s="239"/>
      <c r="P551" s="239"/>
      <c r="Q551" s="239"/>
      <c r="R551" s="239"/>
      <c r="S551" s="239"/>
      <c r="T551" s="240"/>
      <c r="U551" s="16"/>
      <c r="V551" s="16"/>
      <c r="W551" s="16"/>
      <c r="X551" s="16"/>
      <c r="Y551" s="16"/>
      <c r="Z551" s="16"/>
      <c r="AA551" s="16"/>
      <c r="AB551" s="16"/>
      <c r="AC551" s="16"/>
      <c r="AD551" s="16"/>
      <c r="AE551" s="16"/>
      <c r="AT551" s="234" t="s">
        <v>165</v>
      </c>
      <c r="AU551" s="234" t="s">
        <v>85</v>
      </c>
      <c r="AV551" s="16" t="s">
        <v>88</v>
      </c>
      <c r="AW551" s="16" t="s">
        <v>32</v>
      </c>
      <c r="AX551" s="16" t="s">
        <v>7</v>
      </c>
      <c r="AY551" s="234" t="s">
        <v>155</v>
      </c>
    </row>
    <row r="552" s="15" customFormat="1">
      <c r="A552" s="15"/>
      <c r="B552" s="211"/>
      <c r="C552" s="15"/>
      <c r="D552" s="196" t="s">
        <v>165</v>
      </c>
      <c r="E552" s="212" t="s">
        <v>1</v>
      </c>
      <c r="F552" s="213" t="s">
        <v>184</v>
      </c>
      <c r="G552" s="15"/>
      <c r="H552" s="214">
        <v>277.82299999999998</v>
      </c>
      <c r="I552" s="215"/>
      <c r="J552" s="15"/>
      <c r="K552" s="15"/>
      <c r="L552" s="211"/>
      <c r="M552" s="216"/>
      <c r="N552" s="217"/>
      <c r="O552" s="217"/>
      <c r="P552" s="217"/>
      <c r="Q552" s="217"/>
      <c r="R552" s="217"/>
      <c r="S552" s="217"/>
      <c r="T552" s="218"/>
      <c r="U552" s="15"/>
      <c r="V552" s="15"/>
      <c r="W552" s="15"/>
      <c r="X552" s="15"/>
      <c r="Y552" s="15"/>
      <c r="Z552" s="15"/>
      <c r="AA552" s="15"/>
      <c r="AB552" s="15"/>
      <c r="AC552" s="15"/>
      <c r="AD552" s="15"/>
      <c r="AE552" s="15"/>
      <c r="AT552" s="212" t="s">
        <v>165</v>
      </c>
      <c r="AU552" s="212" t="s">
        <v>85</v>
      </c>
      <c r="AV552" s="15" t="s">
        <v>91</v>
      </c>
      <c r="AW552" s="15" t="s">
        <v>32</v>
      </c>
      <c r="AX552" s="15" t="s">
        <v>81</v>
      </c>
      <c r="AY552" s="212" t="s">
        <v>155</v>
      </c>
    </row>
    <row r="553" s="2" customFormat="1" ht="24.15" customHeight="1">
      <c r="A553" s="38"/>
      <c r="B553" s="180"/>
      <c r="C553" s="181" t="s">
        <v>664</v>
      </c>
      <c r="D553" s="181" t="s">
        <v>157</v>
      </c>
      <c r="E553" s="182" t="s">
        <v>665</v>
      </c>
      <c r="F553" s="183" t="s">
        <v>666</v>
      </c>
      <c r="G553" s="184" t="s">
        <v>285</v>
      </c>
      <c r="H553" s="185">
        <v>206.25999999999999</v>
      </c>
      <c r="I553" s="186"/>
      <c r="J553" s="187">
        <f>ROUND(I553*H553,2)</f>
        <v>0</v>
      </c>
      <c r="K553" s="188"/>
      <c r="L553" s="39"/>
      <c r="M553" s="189" t="s">
        <v>1</v>
      </c>
      <c r="N553" s="190" t="s">
        <v>43</v>
      </c>
      <c r="O553" s="82"/>
      <c r="P553" s="191">
        <f>O553*H553</f>
        <v>0</v>
      </c>
      <c r="Q553" s="191">
        <v>0.00189</v>
      </c>
      <c r="R553" s="191">
        <f>Q553*H553</f>
        <v>0.38983139999999999</v>
      </c>
      <c r="S553" s="191">
        <v>0</v>
      </c>
      <c r="T553" s="192">
        <f>S553*H553</f>
        <v>0</v>
      </c>
      <c r="U553" s="38"/>
      <c r="V553" s="38"/>
      <c r="W553" s="38"/>
      <c r="X553" s="38"/>
      <c r="Y553" s="38"/>
      <c r="Z553" s="38"/>
      <c r="AA553" s="38"/>
      <c r="AB553" s="38"/>
      <c r="AC553" s="38"/>
      <c r="AD553" s="38"/>
      <c r="AE553" s="38"/>
      <c r="AR553" s="193" t="s">
        <v>91</v>
      </c>
      <c r="AT553" s="193" t="s">
        <v>157</v>
      </c>
      <c r="AU553" s="193" t="s">
        <v>85</v>
      </c>
      <c r="AY553" s="19" t="s">
        <v>155</v>
      </c>
      <c r="BE553" s="194">
        <f>IF(N553="základná",J553,0)</f>
        <v>0</v>
      </c>
      <c r="BF553" s="194">
        <f>IF(N553="znížená",J553,0)</f>
        <v>0</v>
      </c>
      <c r="BG553" s="194">
        <f>IF(N553="zákl. prenesená",J553,0)</f>
        <v>0</v>
      </c>
      <c r="BH553" s="194">
        <f>IF(N553="zníž. prenesená",J553,0)</f>
        <v>0</v>
      </c>
      <c r="BI553" s="194">
        <f>IF(N553="nulová",J553,0)</f>
        <v>0</v>
      </c>
      <c r="BJ553" s="19" t="s">
        <v>85</v>
      </c>
      <c r="BK553" s="194">
        <f>ROUND(I553*H553,2)</f>
        <v>0</v>
      </c>
      <c r="BL553" s="19" t="s">
        <v>91</v>
      </c>
      <c r="BM553" s="193" t="s">
        <v>667</v>
      </c>
    </row>
    <row r="554" s="13" customFormat="1">
      <c r="A554" s="13"/>
      <c r="B554" s="195"/>
      <c r="C554" s="13"/>
      <c r="D554" s="196" t="s">
        <v>165</v>
      </c>
      <c r="E554" s="197" t="s">
        <v>1</v>
      </c>
      <c r="F554" s="198" t="s">
        <v>668</v>
      </c>
      <c r="G554" s="13"/>
      <c r="H554" s="197" t="s">
        <v>1</v>
      </c>
      <c r="I554" s="199"/>
      <c r="J554" s="13"/>
      <c r="K554" s="13"/>
      <c r="L554" s="195"/>
      <c r="M554" s="200"/>
      <c r="N554" s="201"/>
      <c r="O554" s="201"/>
      <c r="P554" s="201"/>
      <c r="Q554" s="201"/>
      <c r="R554" s="201"/>
      <c r="S554" s="201"/>
      <c r="T554" s="202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T554" s="197" t="s">
        <v>165</v>
      </c>
      <c r="AU554" s="197" t="s">
        <v>85</v>
      </c>
      <c r="AV554" s="13" t="s">
        <v>81</v>
      </c>
      <c r="AW554" s="13" t="s">
        <v>32</v>
      </c>
      <c r="AX554" s="13" t="s">
        <v>7</v>
      </c>
      <c r="AY554" s="197" t="s">
        <v>155</v>
      </c>
    </row>
    <row r="555" s="14" customFormat="1">
      <c r="A555" s="14"/>
      <c r="B555" s="203"/>
      <c r="C555" s="14"/>
      <c r="D555" s="196" t="s">
        <v>165</v>
      </c>
      <c r="E555" s="204" t="s">
        <v>1</v>
      </c>
      <c r="F555" s="205" t="s">
        <v>669</v>
      </c>
      <c r="G555" s="14"/>
      <c r="H555" s="206">
        <v>7.5599999999999996</v>
      </c>
      <c r="I555" s="207"/>
      <c r="J555" s="14"/>
      <c r="K555" s="14"/>
      <c r="L555" s="203"/>
      <c r="M555" s="208"/>
      <c r="N555" s="209"/>
      <c r="O555" s="209"/>
      <c r="P555" s="209"/>
      <c r="Q555" s="209"/>
      <c r="R555" s="209"/>
      <c r="S555" s="209"/>
      <c r="T555" s="210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T555" s="204" t="s">
        <v>165</v>
      </c>
      <c r="AU555" s="204" t="s">
        <v>85</v>
      </c>
      <c r="AV555" s="14" t="s">
        <v>85</v>
      </c>
      <c r="AW555" s="14" t="s">
        <v>32</v>
      </c>
      <c r="AX555" s="14" t="s">
        <v>7</v>
      </c>
      <c r="AY555" s="204" t="s">
        <v>155</v>
      </c>
    </row>
    <row r="556" s="14" customFormat="1">
      <c r="A556" s="14"/>
      <c r="B556" s="203"/>
      <c r="C556" s="14"/>
      <c r="D556" s="196" t="s">
        <v>165</v>
      </c>
      <c r="E556" s="204" t="s">
        <v>1</v>
      </c>
      <c r="F556" s="205" t="s">
        <v>670</v>
      </c>
      <c r="G556" s="14"/>
      <c r="H556" s="206">
        <v>50.079999999999998</v>
      </c>
      <c r="I556" s="207"/>
      <c r="J556" s="14"/>
      <c r="K556" s="14"/>
      <c r="L556" s="203"/>
      <c r="M556" s="208"/>
      <c r="N556" s="209"/>
      <c r="O556" s="209"/>
      <c r="P556" s="209"/>
      <c r="Q556" s="209"/>
      <c r="R556" s="209"/>
      <c r="S556" s="209"/>
      <c r="T556" s="210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T556" s="204" t="s">
        <v>165</v>
      </c>
      <c r="AU556" s="204" t="s">
        <v>85</v>
      </c>
      <c r="AV556" s="14" t="s">
        <v>85</v>
      </c>
      <c r="AW556" s="14" t="s">
        <v>32</v>
      </c>
      <c r="AX556" s="14" t="s">
        <v>7</v>
      </c>
      <c r="AY556" s="204" t="s">
        <v>155</v>
      </c>
    </row>
    <row r="557" s="14" customFormat="1">
      <c r="A557" s="14"/>
      <c r="B557" s="203"/>
      <c r="C557" s="14"/>
      <c r="D557" s="196" t="s">
        <v>165</v>
      </c>
      <c r="E557" s="204" t="s">
        <v>1</v>
      </c>
      <c r="F557" s="205" t="s">
        <v>671</v>
      </c>
      <c r="G557" s="14"/>
      <c r="H557" s="206">
        <v>5.5099999999999998</v>
      </c>
      <c r="I557" s="207"/>
      <c r="J557" s="14"/>
      <c r="K557" s="14"/>
      <c r="L557" s="203"/>
      <c r="M557" s="208"/>
      <c r="N557" s="209"/>
      <c r="O557" s="209"/>
      <c r="P557" s="209"/>
      <c r="Q557" s="209"/>
      <c r="R557" s="209"/>
      <c r="S557" s="209"/>
      <c r="T557" s="210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T557" s="204" t="s">
        <v>165</v>
      </c>
      <c r="AU557" s="204" t="s">
        <v>85</v>
      </c>
      <c r="AV557" s="14" t="s">
        <v>85</v>
      </c>
      <c r="AW557" s="14" t="s">
        <v>32</v>
      </c>
      <c r="AX557" s="14" t="s">
        <v>7</v>
      </c>
      <c r="AY557" s="204" t="s">
        <v>155</v>
      </c>
    </row>
    <row r="558" s="14" customFormat="1">
      <c r="A558" s="14"/>
      <c r="B558" s="203"/>
      <c r="C558" s="14"/>
      <c r="D558" s="196" t="s">
        <v>165</v>
      </c>
      <c r="E558" s="204" t="s">
        <v>1</v>
      </c>
      <c r="F558" s="205" t="s">
        <v>672</v>
      </c>
      <c r="G558" s="14"/>
      <c r="H558" s="206">
        <v>6.5999999999999996</v>
      </c>
      <c r="I558" s="207"/>
      <c r="J558" s="14"/>
      <c r="K558" s="14"/>
      <c r="L558" s="203"/>
      <c r="M558" s="208"/>
      <c r="N558" s="209"/>
      <c r="O558" s="209"/>
      <c r="P558" s="209"/>
      <c r="Q558" s="209"/>
      <c r="R558" s="209"/>
      <c r="S558" s="209"/>
      <c r="T558" s="210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T558" s="204" t="s">
        <v>165</v>
      </c>
      <c r="AU558" s="204" t="s">
        <v>85</v>
      </c>
      <c r="AV558" s="14" t="s">
        <v>85</v>
      </c>
      <c r="AW558" s="14" t="s">
        <v>32</v>
      </c>
      <c r="AX558" s="14" t="s">
        <v>7</v>
      </c>
      <c r="AY558" s="204" t="s">
        <v>155</v>
      </c>
    </row>
    <row r="559" s="14" customFormat="1">
      <c r="A559" s="14"/>
      <c r="B559" s="203"/>
      <c r="C559" s="14"/>
      <c r="D559" s="196" t="s">
        <v>165</v>
      </c>
      <c r="E559" s="204" t="s">
        <v>1</v>
      </c>
      <c r="F559" s="205" t="s">
        <v>673</v>
      </c>
      <c r="G559" s="14"/>
      <c r="H559" s="206">
        <v>6.5999999999999996</v>
      </c>
      <c r="I559" s="207"/>
      <c r="J559" s="14"/>
      <c r="K559" s="14"/>
      <c r="L559" s="203"/>
      <c r="M559" s="208"/>
      <c r="N559" s="209"/>
      <c r="O559" s="209"/>
      <c r="P559" s="209"/>
      <c r="Q559" s="209"/>
      <c r="R559" s="209"/>
      <c r="S559" s="209"/>
      <c r="T559" s="210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T559" s="204" t="s">
        <v>165</v>
      </c>
      <c r="AU559" s="204" t="s">
        <v>85</v>
      </c>
      <c r="AV559" s="14" t="s">
        <v>85</v>
      </c>
      <c r="AW559" s="14" t="s">
        <v>32</v>
      </c>
      <c r="AX559" s="14" t="s">
        <v>7</v>
      </c>
      <c r="AY559" s="204" t="s">
        <v>155</v>
      </c>
    </row>
    <row r="560" s="14" customFormat="1">
      <c r="A560" s="14"/>
      <c r="B560" s="203"/>
      <c r="C560" s="14"/>
      <c r="D560" s="196" t="s">
        <v>165</v>
      </c>
      <c r="E560" s="204" t="s">
        <v>1</v>
      </c>
      <c r="F560" s="205" t="s">
        <v>674</v>
      </c>
      <c r="G560" s="14"/>
      <c r="H560" s="206">
        <v>6.6600000000000001</v>
      </c>
      <c r="I560" s="207"/>
      <c r="J560" s="14"/>
      <c r="K560" s="14"/>
      <c r="L560" s="203"/>
      <c r="M560" s="208"/>
      <c r="N560" s="209"/>
      <c r="O560" s="209"/>
      <c r="P560" s="209"/>
      <c r="Q560" s="209"/>
      <c r="R560" s="209"/>
      <c r="S560" s="209"/>
      <c r="T560" s="210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T560" s="204" t="s">
        <v>165</v>
      </c>
      <c r="AU560" s="204" t="s">
        <v>85</v>
      </c>
      <c r="AV560" s="14" t="s">
        <v>85</v>
      </c>
      <c r="AW560" s="14" t="s">
        <v>32</v>
      </c>
      <c r="AX560" s="14" t="s">
        <v>7</v>
      </c>
      <c r="AY560" s="204" t="s">
        <v>155</v>
      </c>
    </row>
    <row r="561" s="14" customFormat="1">
      <c r="A561" s="14"/>
      <c r="B561" s="203"/>
      <c r="C561" s="14"/>
      <c r="D561" s="196" t="s">
        <v>165</v>
      </c>
      <c r="E561" s="204" t="s">
        <v>1</v>
      </c>
      <c r="F561" s="205" t="s">
        <v>675</v>
      </c>
      <c r="G561" s="14"/>
      <c r="H561" s="206">
        <v>69.120000000000005</v>
      </c>
      <c r="I561" s="207"/>
      <c r="J561" s="14"/>
      <c r="K561" s="14"/>
      <c r="L561" s="203"/>
      <c r="M561" s="208"/>
      <c r="N561" s="209"/>
      <c r="O561" s="209"/>
      <c r="P561" s="209"/>
      <c r="Q561" s="209"/>
      <c r="R561" s="209"/>
      <c r="S561" s="209"/>
      <c r="T561" s="210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T561" s="204" t="s">
        <v>165</v>
      </c>
      <c r="AU561" s="204" t="s">
        <v>85</v>
      </c>
      <c r="AV561" s="14" t="s">
        <v>85</v>
      </c>
      <c r="AW561" s="14" t="s">
        <v>32</v>
      </c>
      <c r="AX561" s="14" t="s">
        <v>7</v>
      </c>
      <c r="AY561" s="204" t="s">
        <v>155</v>
      </c>
    </row>
    <row r="562" s="14" customFormat="1">
      <c r="A562" s="14"/>
      <c r="B562" s="203"/>
      <c r="C562" s="14"/>
      <c r="D562" s="196" t="s">
        <v>165</v>
      </c>
      <c r="E562" s="204" t="s">
        <v>1</v>
      </c>
      <c r="F562" s="205" t="s">
        <v>676</v>
      </c>
      <c r="G562" s="14"/>
      <c r="H562" s="206">
        <v>25.920000000000002</v>
      </c>
      <c r="I562" s="207"/>
      <c r="J562" s="14"/>
      <c r="K562" s="14"/>
      <c r="L562" s="203"/>
      <c r="M562" s="208"/>
      <c r="N562" s="209"/>
      <c r="O562" s="209"/>
      <c r="P562" s="209"/>
      <c r="Q562" s="209"/>
      <c r="R562" s="209"/>
      <c r="S562" s="209"/>
      <c r="T562" s="210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T562" s="204" t="s">
        <v>165</v>
      </c>
      <c r="AU562" s="204" t="s">
        <v>85</v>
      </c>
      <c r="AV562" s="14" t="s">
        <v>85</v>
      </c>
      <c r="AW562" s="14" t="s">
        <v>32</v>
      </c>
      <c r="AX562" s="14" t="s">
        <v>7</v>
      </c>
      <c r="AY562" s="204" t="s">
        <v>155</v>
      </c>
    </row>
    <row r="563" s="14" customFormat="1">
      <c r="A563" s="14"/>
      <c r="B563" s="203"/>
      <c r="C563" s="14"/>
      <c r="D563" s="196" t="s">
        <v>165</v>
      </c>
      <c r="E563" s="204" t="s">
        <v>1</v>
      </c>
      <c r="F563" s="205" t="s">
        <v>677</v>
      </c>
      <c r="G563" s="14"/>
      <c r="H563" s="206">
        <v>9.7300000000000004</v>
      </c>
      <c r="I563" s="207"/>
      <c r="J563" s="14"/>
      <c r="K563" s="14"/>
      <c r="L563" s="203"/>
      <c r="M563" s="208"/>
      <c r="N563" s="209"/>
      <c r="O563" s="209"/>
      <c r="P563" s="209"/>
      <c r="Q563" s="209"/>
      <c r="R563" s="209"/>
      <c r="S563" s="209"/>
      <c r="T563" s="210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T563" s="204" t="s">
        <v>165</v>
      </c>
      <c r="AU563" s="204" t="s">
        <v>85</v>
      </c>
      <c r="AV563" s="14" t="s">
        <v>85</v>
      </c>
      <c r="AW563" s="14" t="s">
        <v>32</v>
      </c>
      <c r="AX563" s="14" t="s">
        <v>7</v>
      </c>
      <c r="AY563" s="204" t="s">
        <v>155</v>
      </c>
    </row>
    <row r="564" s="14" customFormat="1">
      <c r="A564" s="14"/>
      <c r="B564" s="203"/>
      <c r="C564" s="14"/>
      <c r="D564" s="196" t="s">
        <v>165</v>
      </c>
      <c r="E564" s="204" t="s">
        <v>1</v>
      </c>
      <c r="F564" s="205" t="s">
        <v>678</v>
      </c>
      <c r="G564" s="14"/>
      <c r="H564" s="206">
        <v>18.48</v>
      </c>
      <c r="I564" s="207"/>
      <c r="J564" s="14"/>
      <c r="K564" s="14"/>
      <c r="L564" s="203"/>
      <c r="M564" s="208"/>
      <c r="N564" s="209"/>
      <c r="O564" s="209"/>
      <c r="P564" s="209"/>
      <c r="Q564" s="209"/>
      <c r="R564" s="209"/>
      <c r="S564" s="209"/>
      <c r="T564" s="210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T564" s="204" t="s">
        <v>165</v>
      </c>
      <c r="AU564" s="204" t="s">
        <v>85</v>
      </c>
      <c r="AV564" s="14" t="s">
        <v>85</v>
      </c>
      <c r="AW564" s="14" t="s">
        <v>32</v>
      </c>
      <c r="AX564" s="14" t="s">
        <v>7</v>
      </c>
      <c r="AY564" s="204" t="s">
        <v>155</v>
      </c>
    </row>
    <row r="565" s="15" customFormat="1">
      <c r="A565" s="15"/>
      <c r="B565" s="211"/>
      <c r="C565" s="15"/>
      <c r="D565" s="196" t="s">
        <v>165</v>
      </c>
      <c r="E565" s="212" t="s">
        <v>1</v>
      </c>
      <c r="F565" s="213" t="s">
        <v>184</v>
      </c>
      <c r="G565" s="15"/>
      <c r="H565" s="214">
        <v>206.25999999999999</v>
      </c>
      <c r="I565" s="215"/>
      <c r="J565" s="15"/>
      <c r="K565" s="15"/>
      <c r="L565" s="211"/>
      <c r="M565" s="216"/>
      <c r="N565" s="217"/>
      <c r="O565" s="217"/>
      <c r="P565" s="217"/>
      <c r="Q565" s="217"/>
      <c r="R565" s="217"/>
      <c r="S565" s="217"/>
      <c r="T565" s="218"/>
      <c r="U565" s="15"/>
      <c r="V565" s="15"/>
      <c r="W565" s="15"/>
      <c r="X565" s="15"/>
      <c r="Y565" s="15"/>
      <c r="Z565" s="15"/>
      <c r="AA565" s="15"/>
      <c r="AB565" s="15"/>
      <c r="AC565" s="15"/>
      <c r="AD565" s="15"/>
      <c r="AE565" s="15"/>
      <c r="AT565" s="212" t="s">
        <v>165</v>
      </c>
      <c r="AU565" s="212" t="s">
        <v>85</v>
      </c>
      <c r="AV565" s="15" t="s">
        <v>91</v>
      </c>
      <c r="AW565" s="15" t="s">
        <v>32</v>
      </c>
      <c r="AX565" s="15" t="s">
        <v>81</v>
      </c>
      <c r="AY565" s="212" t="s">
        <v>155</v>
      </c>
    </row>
    <row r="566" s="2" customFormat="1" ht="24.15" customHeight="1">
      <c r="A566" s="38"/>
      <c r="B566" s="180"/>
      <c r="C566" s="181" t="s">
        <v>679</v>
      </c>
      <c r="D566" s="181" t="s">
        <v>157</v>
      </c>
      <c r="E566" s="182" t="s">
        <v>680</v>
      </c>
      <c r="F566" s="183" t="s">
        <v>681</v>
      </c>
      <c r="G566" s="184" t="s">
        <v>285</v>
      </c>
      <c r="H566" s="185">
        <v>186.40000000000001</v>
      </c>
      <c r="I566" s="186"/>
      <c r="J566" s="187">
        <f>ROUND(I566*H566,2)</f>
        <v>0</v>
      </c>
      <c r="K566" s="188"/>
      <c r="L566" s="39"/>
      <c r="M566" s="189" t="s">
        <v>1</v>
      </c>
      <c r="N566" s="190" t="s">
        <v>43</v>
      </c>
      <c r="O566" s="82"/>
      <c r="P566" s="191">
        <f>O566*H566</f>
        <v>0</v>
      </c>
      <c r="Q566" s="191">
        <v>0.0019109999999999999</v>
      </c>
      <c r="R566" s="191">
        <f>Q566*H566</f>
        <v>0.35621039999999998</v>
      </c>
      <c r="S566" s="191">
        <v>0</v>
      </c>
      <c r="T566" s="192">
        <f>S566*H566</f>
        <v>0</v>
      </c>
      <c r="U566" s="38"/>
      <c r="V566" s="38"/>
      <c r="W566" s="38"/>
      <c r="X566" s="38"/>
      <c r="Y566" s="38"/>
      <c r="Z566" s="38"/>
      <c r="AA566" s="38"/>
      <c r="AB566" s="38"/>
      <c r="AC566" s="38"/>
      <c r="AD566" s="38"/>
      <c r="AE566" s="38"/>
      <c r="AR566" s="193" t="s">
        <v>91</v>
      </c>
      <c r="AT566" s="193" t="s">
        <v>157</v>
      </c>
      <c r="AU566" s="193" t="s">
        <v>85</v>
      </c>
      <c r="AY566" s="19" t="s">
        <v>155</v>
      </c>
      <c r="BE566" s="194">
        <f>IF(N566="základná",J566,0)</f>
        <v>0</v>
      </c>
      <c r="BF566" s="194">
        <f>IF(N566="znížená",J566,0)</f>
        <v>0</v>
      </c>
      <c r="BG566" s="194">
        <f>IF(N566="zákl. prenesená",J566,0)</f>
        <v>0</v>
      </c>
      <c r="BH566" s="194">
        <f>IF(N566="zníž. prenesená",J566,0)</f>
        <v>0</v>
      </c>
      <c r="BI566" s="194">
        <f>IF(N566="nulová",J566,0)</f>
        <v>0</v>
      </c>
      <c r="BJ566" s="19" t="s">
        <v>85</v>
      </c>
      <c r="BK566" s="194">
        <f>ROUND(I566*H566,2)</f>
        <v>0</v>
      </c>
      <c r="BL566" s="19" t="s">
        <v>91</v>
      </c>
      <c r="BM566" s="193" t="s">
        <v>682</v>
      </c>
    </row>
    <row r="567" s="13" customFormat="1">
      <c r="A567" s="13"/>
      <c r="B567" s="195"/>
      <c r="C567" s="13"/>
      <c r="D567" s="196" t="s">
        <v>165</v>
      </c>
      <c r="E567" s="197" t="s">
        <v>1</v>
      </c>
      <c r="F567" s="198" t="s">
        <v>668</v>
      </c>
      <c r="G567" s="13"/>
      <c r="H567" s="197" t="s">
        <v>1</v>
      </c>
      <c r="I567" s="199"/>
      <c r="J567" s="13"/>
      <c r="K567" s="13"/>
      <c r="L567" s="195"/>
      <c r="M567" s="200"/>
      <c r="N567" s="201"/>
      <c r="O567" s="201"/>
      <c r="P567" s="201"/>
      <c r="Q567" s="201"/>
      <c r="R567" s="201"/>
      <c r="S567" s="201"/>
      <c r="T567" s="202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T567" s="197" t="s">
        <v>165</v>
      </c>
      <c r="AU567" s="197" t="s">
        <v>85</v>
      </c>
      <c r="AV567" s="13" t="s">
        <v>81</v>
      </c>
      <c r="AW567" s="13" t="s">
        <v>32</v>
      </c>
      <c r="AX567" s="13" t="s">
        <v>7</v>
      </c>
      <c r="AY567" s="197" t="s">
        <v>155</v>
      </c>
    </row>
    <row r="568" s="14" customFormat="1">
      <c r="A568" s="14"/>
      <c r="B568" s="203"/>
      <c r="C568" s="14"/>
      <c r="D568" s="196" t="s">
        <v>165</v>
      </c>
      <c r="E568" s="204" t="s">
        <v>1</v>
      </c>
      <c r="F568" s="205" t="s">
        <v>669</v>
      </c>
      <c r="G568" s="14"/>
      <c r="H568" s="206">
        <v>7.5599999999999996</v>
      </c>
      <c r="I568" s="207"/>
      <c r="J568" s="14"/>
      <c r="K568" s="14"/>
      <c r="L568" s="203"/>
      <c r="M568" s="208"/>
      <c r="N568" s="209"/>
      <c r="O568" s="209"/>
      <c r="P568" s="209"/>
      <c r="Q568" s="209"/>
      <c r="R568" s="209"/>
      <c r="S568" s="209"/>
      <c r="T568" s="210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T568" s="204" t="s">
        <v>165</v>
      </c>
      <c r="AU568" s="204" t="s">
        <v>85</v>
      </c>
      <c r="AV568" s="14" t="s">
        <v>85</v>
      </c>
      <c r="AW568" s="14" t="s">
        <v>32</v>
      </c>
      <c r="AX568" s="14" t="s">
        <v>7</v>
      </c>
      <c r="AY568" s="204" t="s">
        <v>155</v>
      </c>
    </row>
    <row r="569" s="14" customFormat="1">
      <c r="A569" s="14"/>
      <c r="B569" s="203"/>
      <c r="C569" s="14"/>
      <c r="D569" s="196" t="s">
        <v>165</v>
      </c>
      <c r="E569" s="204" t="s">
        <v>1</v>
      </c>
      <c r="F569" s="205" t="s">
        <v>670</v>
      </c>
      <c r="G569" s="14"/>
      <c r="H569" s="206">
        <v>50.079999999999998</v>
      </c>
      <c r="I569" s="207"/>
      <c r="J569" s="14"/>
      <c r="K569" s="14"/>
      <c r="L569" s="203"/>
      <c r="M569" s="208"/>
      <c r="N569" s="209"/>
      <c r="O569" s="209"/>
      <c r="P569" s="209"/>
      <c r="Q569" s="209"/>
      <c r="R569" s="209"/>
      <c r="S569" s="209"/>
      <c r="T569" s="210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T569" s="204" t="s">
        <v>165</v>
      </c>
      <c r="AU569" s="204" t="s">
        <v>85</v>
      </c>
      <c r="AV569" s="14" t="s">
        <v>85</v>
      </c>
      <c r="AW569" s="14" t="s">
        <v>32</v>
      </c>
      <c r="AX569" s="14" t="s">
        <v>7</v>
      </c>
      <c r="AY569" s="204" t="s">
        <v>155</v>
      </c>
    </row>
    <row r="570" s="14" customFormat="1">
      <c r="A570" s="14"/>
      <c r="B570" s="203"/>
      <c r="C570" s="14"/>
      <c r="D570" s="196" t="s">
        <v>165</v>
      </c>
      <c r="E570" s="204" t="s">
        <v>1</v>
      </c>
      <c r="F570" s="205" t="s">
        <v>671</v>
      </c>
      <c r="G570" s="14"/>
      <c r="H570" s="206">
        <v>5.5099999999999998</v>
      </c>
      <c r="I570" s="207"/>
      <c r="J570" s="14"/>
      <c r="K570" s="14"/>
      <c r="L570" s="203"/>
      <c r="M570" s="208"/>
      <c r="N570" s="209"/>
      <c r="O570" s="209"/>
      <c r="P570" s="209"/>
      <c r="Q570" s="209"/>
      <c r="R570" s="209"/>
      <c r="S570" s="209"/>
      <c r="T570" s="210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T570" s="204" t="s">
        <v>165</v>
      </c>
      <c r="AU570" s="204" t="s">
        <v>85</v>
      </c>
      <c r="AV570" s="14" t="s">
        <v>85</v>
      </c>
      <c r="AW570" s="14" t="s">
        <v>32</v>
      </c>
      <c r="AX570" s="14" t="s">
        <v>7</v>
      </c>
      <c r="AY570" s="204" t="s">
        <v>155</v>
      </c>
    </row>
    <row r="571" s="14" customFormat="1">
      <c r="A571" s="14"/>
      <c r="B571" s="203"/>
      <c r="C571" s="14"/>
      <c r="D571" s="196" t="s">
        <v>165</v>
      </c>
      <c r="E571" s="204" t="s">
        <v>1</v>
      </c>
      <c r="F571" s="205" t="s">
        <v>675</v>
      </c>
      <c r="G571" s="14"/>
      <c r="H571" s="206">
        <v>69.120000000000005</v>
      </c>
      <c r="I571" s="207"/>
      <c r="J571" s="14"/>
      <c r="K571" s="14"/>
      <c r="L571" s="203"/>
      <c r="M571" s="208"/>
      <c r="N571" s="209"/>
      <c r="O571" s="209"/>
      <c r="P571" s="209"/>
      <c r="Q571" s="209"/>
      <c r="R571" s="209"/>
      <c r="S571" s="209"/>
      <c r="T571" s="210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T571" s="204" t="s">
        <v>165</v>
      </c>
      <c r="AU571" s="204" t="s">
        <v>85</v>
      </c>
      <c r="AV571" s="14" t="s">
        <v>85</v>
      </c>
      <c r="AW571" s="14" t="s">
        <v>32</v>
      </c>
      <c r="AX571" s="14" t="s">
        <v>7</v>
      </c>
      <c r="AY571" s="204" t="s">
        <v>155</v>
      </c>
    </row>
    <row r="572" s="14" customFormat="1">
      <c r="A572" s="14"/>
      <c r="B572" s="203"/>
      <c r="C572" s="14"/>
      <c r="D572" s="196" t="s">
        <v>165</v>
      </c>
      <c r="E572" s="204" t="s">
        <v>1</v>
      </c>
      <c r="F572" s="205" t="s">
        <v>676</v>
      </c>
      <c r="G572" s="14"/>
      <c r="H572" s="206">
        <v>25.920000000000002</v>
      </c>
      <c r="I572" s="207"/>
      <c r="J572" s="14"/>
      <c r="K572" s="14"/>
      <c r="L572" s="203"/>
      <c r="M572" s="208"/>
      <c r="N572" s="209"/>
      <c r="O572" s="209"/>
      <c r="P572" s="209"/>
      <c r="Q572" s="209"/>
      <c r="R572" s="209"/>
      <c r="S572" s="209"/>
      <c r="T572" s="210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T572" s="204" t="s">
        <v>165</v>
      </c>
      <c r="AU572" s="204" t="s">
        <v>85</v>
      </c>
      <c r="AV572" s="14" t="s">
        <v>85</v>
      </c>
      <c r="AW572" s="14" t="s">
        <v>32</v>
      </c>
      <c r="AX572" s="14" t="s">
        <v>7</v>
      </c>
      <c r="AY572" s="204" t="s">
        <v>155</v>
      </c>
    </row>
    <row r="573" s="14" customFormat="1">
      <c r="A573" s="14"/>
      <c r="B573" s="203"/>
      <c r="C573" s="14"/>
      <c r="D573" s="196" t="s">
        <v>165</v>
      </c>
      <c r="E573" s="204" t="s">
        <v>1</v>
      </c>
      <c r="F573" s="205" t="s">
        <v>677</v>
      </c>
      <c r="G573" s="14"/>
      <c r="H573" s="206">
        <v>9.7300000000000004</v>
      </c>
      <c r="I573" s="207"/>
      <c r="J573" s="14"/>
      <c r="K573" s="14"/>
      <c r="L573" s="203"/>
      <c r="M573" s="208"/>
      <c r="N573" s="209"/>
      <c r="O573" s="209"/>
      <c r="P573" s="209"/>
      <c r="Q573" s="209"/>
      <c r="R573" s="209"/>
      <c r="S573" s="209"/>
      <c r="T573" s="210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T573" s="204" t="s">
        <v>165</v>
      </c>
      <c r="AU573" s="204" t="s">
        <v>85</v>
      </c>
      <c r="AV573" s="14" t="s">
        <v>85</v>
      </c>
      <c r="AW573" s="14" t="s">
        <v>32</v>
      </c>
      <c r="AX573" s="14" t="s">
        <v>7</v>
      </c>
      <c r="AY573" s="204" t="s">
        <v>155</v>
      </c>
    </row>
    <row r="574" s="14" customFormat="1">
      <c r="A574" s="14"/>
      <c r="B574" s="203"/>
      <c r="C574" s="14"/>
      <c r="D574" s="196" t="s">
        <v>165</v>
      </c>
      <c r="E574" s="204" t="s">
        <v>1</v>
      </c>
      <c r="F574" s="205" t="s">
        <v>678</v>
      </c>
      <c r="G574" s="14"/>
      <c r="H574" s="206">
        <v>18.48</v>
      </c>
      <c r="I574" s="207"/>
      <c r="J574" s="14"/>
      <c r="K574" s="14"/>
      <c r="L574" s="203"/>
      <c r="M574" s="208"/>
      <c r="N574" s="209"/>
      <c r="O574" s="209"/>
      <c r="P574" s="209"/>
      <c r="Q574" s="209"/>
      <c r="R574" s="209"/>
      <c r="S574" s="209"/>
      <c r="T574" s="210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T574" s="204" t="s">
        <v>165</v>
      </c>
      <c r="AU574" s="204" t="s">
        <v>85</v>
      </c>
      <c r="AV574" s="14" t="s">
        <v>85</v>
      </c>
      <c r="AW574" s="14" t="s">
        <v>32</v>
      </c>
      <c r="AX574" s="14" t="s">
        <v>7</v>
      </c>
      <c r="AY574" s="204" t="s">
        <v>155</v>
      </c>
    </row>
    <row r="575" s="15" customFormat="1">
      <c r="A575" s="15"/>
      <c r="B575" s="211"/>
      <c r="C575" s="15"/>
      <c r="D575" s="196" t="s">
        <v>165</v>
      </c>
      <c r="E575" s="212" t="s">
        <v>1</v>
      </c>
      <c r="F575" s="213" t="s">
        <v>184</v>
      </c>
      <c r="G575" s="15"/>
      <c r="H575" s="214">
        <v>186.39999999999998</v>
      </c>
      <c r="I575" s="215"/>
      <c r="J575" s="15"/>
      <c r="K575" s="15"/>
      <c r="L575" s="211"/>
      <c r="M575" s="216"/>
      <c r="N575" s="217"/>
      <c r="O575" s="217"/>
      <c r="P575" s="217"/>
      <c r="Q575" s="217"/>
      <c r="R575" s="217"/>
      <c r="S575" s="217"/>
      <c r="T575" s="218"/>
      <c r="U575" s="15"/>
      <c r="V575" s="15"/>
      <c r="W575" s="15"/>
      <c r="X575" s="15"/>
      <c r="Y575" s="15"/>
      <c r="Z575" s="15"/>
      <c r="AA575" s="15"/>
      <c r="AB575" s="15"/>
      <c r="AC575" s="15"/>
      <c r="AD575" s="15"/>
      <c r="AE575" s="15"/>
      <c r="AT575" s="212" t="s">
        <v>165</v>
      </c>
      <c r="AU575" s="212" t="s">
        <v>85</v>
      </c>
      <c r="AV575" s="15" t="s">
        <v>91</v>
      </c>
      <c r="AW575" s="15" t="s">
        <v>32</v>
      </c>
      <c r="AX575" s="15" t="s">
        <v>81</v>
      </c>
      <c r="AY575" s="212" t="s">
        <v>155</v>
      </c>
    </row>
    <row r="576" s="2" customFormat="1" ht="24.15" customHeight="1">
      <c r="A576" s="38"/>
      <c r="B576" s="180"/>
      <c r="C576" s="181" t="s">
        <v>683</v>
      </c>
      <c r="D576" s="181" t="s">
        <v>157</v>
      </c>
      <c r="E576" s="182" t="s">
        <v>684</v>
      </c>
      <c r="F576" s="183" t="s">
        <v>685</v>
      </c>
      <c r="G576" s="184" t="s">
        <v>160</v>
      </c>
      <c r="H576" s="185">
        <v>1027.9870000000001</v>
      </c>
      <c r="I576" s="186"/>
      <c r="J576" s="187">
        <f>ROUND(I576*H576,2)</f>
        <v>0</v>
      </c>
      <c r="K576" s="188"/>
      <c r="L576" s="39"/>
      <c r="M576" s="189" t="s">
        <v>1</v>
      </c>
      <c r="N576" s="190" t="s">
        <v>43</v>
      </c>
      <c r="O576" s="82"/>
      <c r="P576" s="191">
        <f>O576*H576</f>
        <v>0</v>
      </c>
      <c r="Q576" s="191">
        <v>0.0051500000000000001</v>
      </c>
      <c r="R576" s="191">
        <f>Q576*H576</f>
        <v>5.2941330500000001</v>
      </c>
      <c r="S576" s="191">
        <v>0</v>
      </c>
      <c r="T576" s="192">
        <f>S576*H576</f>
        <v>0</v>
      </c>
      <c r="U576" s="38"/>
      <c r="V576" s="38"/>
      <c r="W576" s="38"/>
      <c r="X576" s="38"/>
      <c r="Y576" s="38"/>
      <c r="Z576" s="38"/>
      <c r="AA576" s="38"/>
      <c r="AB576" s="38"/>
      <c r="AC576" s="38"/>
      <c r="AD576" s="38"/>
      <c r="AE576" s="38"/>
      <c r="AR576" s="193" t="s">
        <v>91</v>
      </c>
      <c r="AT576" s="193" t="s">
        <v>157</v>
      </c>
      <c r="AU576" s="193" t="s">
        <v>85</v>
      </c>
      <c r="AY576" s="19" t="s">
        <v>155</v>
      </c>
      <c r="BE576" s="194">
        <f>IF(N576="základná",J576,0)</f>
        <v>0</v>
      </c>
      <c r="BF576" s="194">
        <f>IF(N576="znížená",J576,0)</f>
        <v>0</v>
      </c>
      <c r="BG576" s="194">
        <f>IF(N576="zákl. prenesená",J576,0)</f>
        <v>0</v>
      </c>
      <c r="BH576" s="194">
        <f>IF(N576="zníž. prenesená",J576,0)</f>
        <v>0</v>
      </c>
      <c r="BI576" s="194">
        <f>IF(N576="nulová",J576,0)</f>
        <v>0</v>
      </c>
      <c r="BJ576" s="19" t="s">
        <v>85</v>
      </c>
      <c r="BK576" s="194">
        <f>ROUND(I576*H576,2)</f>
        <v>0</v>
      </c>
      <c r="BL576" s="19" t="s">
        <v>91</v>
      </c>
      <c r="BM576" s="193" t="s">
        <v>686</v>
      </c>
    </row>
    <row r="577" s="13" customFormat="1">
      <c r="A577" s="13"/>
      <c r="B577" s="195"/>
      <c r="C577" s="13"/>
      <c r="D577" s="196" t="s">
        <v>165</v>
      </c>
      <c r="E577" s="197" t="s">
        <v>1</v>
      </c>
      <c r="F577" s="198" t="s">
        <v>649</v>
      </c>
      <c r="G577" s="13"/>
      <c r="H577" s="197" t="s">
        <v>1</v>
      </c>
      <c r="I577" s="199"/>
      <c r="J577" s="13"/>
      <c r="K577" s="13"/>
      <c r="L577" s="195"/>
      <c r="M577" s="200"/>
      <c r="N577" s="201"/>
      <c r="O577" s="201"/>
      <c r="P577" s="201"/>
      <c r="Q577" s="201"/>
      <c r="R577" s="201"/>
      <c r="S577" s="201"/>
      <c r="T577" s="202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T577" s="197" t="s">
        <v>165</v>
      </c>
      <c r="AU577" s="197" t="s">
        <v>85</v>
      </c>
      <c r="AV577" s="13" t="s">
        <v>81</v>
      </c>
      <c r="AW577" s="13" t="s">
        <v>32</v>
      </c>
      <c r="AX577" s="13" t="s">
        <v>7</v>
      </c>
      <c r="AY577" s="197" t="s">
        <v>155</v>
      </c>
    </row>
    <row r="578" s="14" customFormat="1">
      <c r="A578" s="14"/>
      <c r="B578" s="203"/>
      <c r="C578" s="14"/>
      <c r="D578" s="196" t="s">
        <v>165</v>
      </c>
      <c r="E578" s="204" t="s">
        <v>1</v>
      </c>
      <c r="F578" s="205" t="s">
        <v>650</v>
      </c>
      <c r="G578" s="14"/>
      <c r="H578" s="206">
        <v>103.878</v>
      </c>
      <c r="I578" s="207"/>
      <c r="J578" s="14"/>
      <c r="K578" s="14"/>
      <c r="L578" s="203"/>
      <c r="M578" s="208"/>
      <c r="N578" s="209"/>
      <c r="O578" s="209"/>
      <c r="P578" s="209"/>
      <c r="Q578" s="209"/>
      <c r="R578" s="209"/>
      <c r="S578" s="209"/>
      <c r="T578" s="210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T578" s="204" t="s">
        <v>165</v>
      </c>
      <c r="AU578" s="204" t="s">
        <v>85</v>
      </c>
      <c r="AV578" s="14" t="s">
        <v>85</v>
      </c>
      <c r="AW578" s="14" t="s">
        <v>32</v>
      </c>
      <c r="AX578" s="14" t="s">
        <v>7</v>
      </c>
      <c r="AY578" s="204" t="s">
        <v>155</v>
      </c>
    </row>
    <row r="579" s="14" customFormat="1">
      <c r="A579" s="14"/>
      <c r="B579" s="203"/>
      <c r="C579" s="14"/>
      <c r="D579" s="196" t="s">
        <v>165</v>
      </c>
      <c r="E579" s="204" t="s">
        <v>1</v>
      </c>
      <c r="F579" s="205" t="s">
        <v>651</v>
      </c>
      <c r="G579" s="14"/>
      <c r="H579" s="206">
        <v>20.358000000000001</v>
      </c>
      <c r="I579" s="207"/>
      <c r="J579" s="14"/>
      <c r="K579" s="14"/>
      <c r="L579" s="203"/>
      <c r="M579" s="208"/>
      <c r="N579" s="209"/>
      <c r="O579" s="209"/>
      <c r="P579" s="209"/>
      <c r="Q579" s="209"/>
      <c r="R579" s="209"/>
      <c r="S579" s="209"/>
      <c r="T579" s="210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T579" s="204" t="s">
        <v>165</v>
      </c>
      <c r="AU579" s="204" t="s">
        <v>85</v>
      </c>
      <c r="AV579" s="14" t="s">
        <v>85</v>
      </c>
      <c r="AW579" s="14" t="s">
        <v>32</v>
      </c>
      <c r="AX579" s="14" t="s">
        <v>7</v>
      </c>
      <c r="AY579" s="204" t="s">
        <v>155</v>
      </c>
    </row>
    <row r="580" s="14" customFormat="1">
      <c r="A580" s="14"/>
      <c r="B580" s="203"/>
      <c r="C580" s="14"/>
      <c r="D580" s="196" t="s">
        <v>165</v>
      </c>
      <c r="E580" s="204" t="s">
        <v>1</v>
      </c>
      <c r="F580" s="205" t="s">
        <v>652</v>
      </c>
      <c r="G580" s="14"/>
      <c r="H580" s="206">
        <v>1.946</v>
      </c>
      <c r="I580" s="207"/>
      <c r="J580" s="14"/>
      <c r="K580" s="14"/>
      <c r="L580" s="203"/>
      <c r="M580" s="208"/>
      <c r="N580" s="209"/>
      <c r="O580" s="209"/>
      <c r="P580" s="209"/>
      <c r="Q580" s="209"/>
      <c r="R580" s="209"/>
      <c r="S580" s="209"/>
      <c r="T580" s="210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T580" s="204" t="s">
        <v>165</v>
      </c>
      <c r="AU580" s="204" t="s">
        <v>85</v>
      </c>
      <c r="AV580" s="14" t="s">
        <v>85</v>
      </c>
      <c r="AW580" s="14" t="s">
        <v>32</v>
      </c>
      <c r="AX580" s="14" t="s">
        <v>7</v>
      </c>
      <c r="AY580" s="204" t="s">
        <v>155</v>
      </c>
    </row>
    <row r="581" s="14" customFormat="1">
      <c r="A581" s="14"/>
      <c r="B581" s="203"/>
      <c r="C581" s="14"/>
      <c r="D581" s="196" t="s">
        <v>165</v>
      </c>
      <c r="E581" s="204" t="s">
        <v>1</v>
      </c>
      <c r="F581" s="205" t="s">
        <v>653</v>
      </c>
      <c r="G581" s="14"/>
      <c r="H581" s="206">
        <v>1.512</v>
      </c>
      <c r="I581" s="207"/>
      <c r="J581" s="14"/>
      <c r="K581" s="14"/>
      <c r="L581" s="203"/>
      <c r="M581" s="208"/>
      <c r="N581" s="209"/>
      <c r="O581" s="209"/>
      <c r="P581" s="209"/>
      <c r="Q581" s="209"/>
      <c r="R581" s="209"/>
      <c r="S581" s="209"/>
      <c r="T581" s="210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T581" s="204" t="s">
        <v>165</v>
      </c>
      <c r="AU581" s="204" t="s">
        <v>85</v>
      </c>
      <c r="AV581" s="14" t="s">
        <v>85</v>
      </c>
      <c r="AW581" s="14" t="s">
        <v>32</v>
      </c>
      <c r="AX581" s="14" t="s">
        <v>7</v>
      </c>
      <c r="AY581" s="204" t="s">
        <v>155</v>
      </c>
    </row>
    <row r="582" s="14" customFormat="1">
      <c r="A582" s="14"/>
      <c r="B582" s="203"/>
      <c r="C582" s="14"/>
      <c r="D582" s="196" t="s">
        <v>165</v>
      </c>
      <c r="E582" s="204" t="s">
        <v>1</v>
      </c>
      <c r="F582" s="205" t="s">
        <v>654</v>
      </c>
      <c r="G582" s="14"/>
      <c r="H582" s="206">
        <v>10.016</v>
      </c>
      <c r="I582" s="207"/>
      <c r="J582" s="14"/>
      <c r="K582" s="14"/>
      <c r="L582" s="203"/>
      <c r="M582" s="208"/>
      <c r="N582" s="209"/>
      <c r="O582" s="209"/>
      <c r="P582" s="209"/>
      <c r="Q582" s="209"/>
      <c r="R582" s="209"/>
      <c r="S582" s="209"/>
      <c r="T582" s="210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T582" s="204" t="s">
        <v>165</v>
      </c>
      <c r="AU582" s="204" t="s">
        <v>85</v>
      </c>
      <c r="AV582" s="14" t="s">
        <v>85</v>
      </c>
      <c r="AW582" s="14" t="s">
        <v>32</v>
      </c>
      <c r="AX582" s="14" t="s">
        <v>7</v>
      </c>
      <c r="AY582" s="204" t="s">
        <v>155</v>
      </c>
    </row>
    <row r="583" s="14" customFormat="1">
      <c r="A583" s="14"/>
      <c r="B583" s="203"/>
      <c r="C583" s="14"/>
      <c r="D583" s="196" t="s">
        <v>165</v>
      </c>
      <c r="E583" s="204" t="s">
        <v>1</v>
      </c>
      <c r="F583" s="205" t="s">
        <v>655</v>
      </c>
      <c r="G583" s="14"/>
      <c r="H583" s="206">
        <v>1.1020000000000001</v>
      </c>
      <c r="I583" s="207"/>
      <c r="J583" s="14"/>
      <c r="K583" s="14"/>
      <c r="L583" s="203"/>
      <c r="M583" s="208"/>
      <c r="N583" s="209"/>
      <c r="O583" s="209"/>
      <c r="P583" s="209"/>
      <c r="Q583" s="209"/>
      <c r="R583" s="209"/>
      <c r="S583" s="209"/>
      <c r="T583" s="210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T583" s="204" t="s">
        <v>165</v>
      </c>
      <c r="AU583" s="204" t="s">
        <v>85</v>
      </c>
      <c r="AV583" s="14" t="s">
        <v>85</v>
      </c>
      <c r="AW583" s="14" t="s">
        <v>32</v>
      </c>
      <c r="AX583" s="14" t="s">
        <v>7</v>
      </c>
      <c r="AY583" s="204" t="s">
        <v>155</v>
      </c>
    </row>
    <row r="584" s="16" customFormat="1">
      <c r="A584" s="16"/>
      <c r="B584" s="233"/>
      <c r="C584" s="16"/>
      <c r="D584" s="196" t="s">
        <v>165</v>
      </c>
      <c r="E584" s="234" t="s">
        <v>1</v>
      </c>
      <c r="F584" s="235" t="s">
        <v>660</v>
      </c>
      <c r="G584" s="16"/>
      <c r="H584" s="236">
        <v>138.81200000000001</v>
      </c>
      <c r="I584" s="237"/>
      <c r="J584" s="16"/>
      <c r="K584" s="16"/>
      <c r="L584" s="233"/>
      <c r="M584" s="238"/>
      <c r="N584" s="239"/>
      <c r="O584" s="239"/>
      <c r="P584" s="239"/>
      <c r="Q584" s="239"/>
      <c r="R584" s="239"/>
      <c r="S584" s="239"/>
      <c r="T584" s="240"/>
      <c r="U584" s="16"/>
      <c r="V584" s="16"/>
      <c r="W584" s="16"/>
      <c r="X584" s="16"/>
      <c r="Y584" s="16"/>
      <c r="Z584" s="16"/>
      <c r="AA584" s="16"/>
      <c r="AB584" s="16"/>
      <c r="AC584" s="16"/>
      <c r="AD584" s="16"/>
      <c r="AE584" s="16"/>
      <c r="AT584" s="234" t="s">
        <v>165</v>
      </c>
      <c r="AU584" s="234" t="s">
        <v>85</v>
      </c>
      <c r="AV584" s="16" t="s">
        <v>88</v>
      </c>
      <c r="AW584" s="16" t="s">
        <v>32</v>
      </c>
      <c r="AX584" s="16" t="s">
        <v>7</v>
      </c>
      <c r="AY584" s="234" t="s">
        <v>155</v>
      </c>
    </row>
    <row r="585" s="13" customFormat="1">
      <c r="A585" s="13"/>
      <c r="B585" s="195"/>
      <c r="C585" s="13"/>
      <c r="D585" s="196" t="s">
        <v>165</v>
      </c>
      <c r="E585" s="197" t="s">
        <v>1</v>
      </c>
      <c r="F585" s="198" t="s">
        <v>354</v>
      </c>
      <c r="G585" s="13"/>
      <c r="H585" s="197" t="s">
        <v>1</v>
      </c>
      <c r="I585" s="199"/>
      <c r="J585" s="13"/>
      <c r="K585" s="13"/>
      <c r="L585" s="195"/>
      <c r="M585" s="200"/>
      <c r="N585" s="201"/>
      <c r="O585" s="201"/>
      <c r="P585" s="201"/>
      <c r="Q585" s="201"/>
      <c r="R585" s="201"/>
      <c r="S585" s="201"/>
      <c r="T585" s="202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T585" s="197" t="s">
        <v>165</v>
      </c>
      <c r="AU585" s="197" t="s">
        <v>85</v>
      </c>
      <c r="AV585" s="13" t="s">
        <v>81</v>
      </c>
      <c r="AW585" s="13" t="s">
        <v>32</v>
      </c>
      <c r="AX585" s="13" t="s">
        <v>7</v>
      </c>
      <c r="AY585" s="197" t="s">
        <v>155</v>
      </c>
    </row>
    <row r="586" s="14" customFormat="1">
      <c r="A586" s="14"/>
      <c r="B586" s="203"/>
      <c r="C586" s="14"/>
      <c r="D586" s="196" t="s">
        <v>165</v>
      </c>
      <c r="E586" s="204" t="s">
        <v>1</v>
      </c>
      <c r="F586" s="205" t="s">
        <v>456</v>
      </c>
      <c r="G586" s="14"/>
      <c r="H586" s="206">
        <v>0.85799999999999998</v>
      </c>
      <c r="I586" s="207"/>
      <c r="J586" s="14"/>
      <c r="K586" s="14"/>
      <c r="L586" s="203"/>
      <c r="M586" s="208"/>
      <c r="N586" s="209"/>
      <c r="O586" s="209"/>
      <c r="P586" s="209"/>
      <c r="Q586" s="209"/>
      <c r="R586" s="209"/>
      <c r="S586" s="209"/>
      <c r="T586" s="210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T586" s="204" t="s">
        <v>165</v>
      </c>
      <c r="AU586" s="204" t="s">
        <v>85</v>
      </c>
      <c r="AV586" s="14" t="s">
        <v>85</v>
      </c>
      <c r="AW586" s="14" t="s">
        <v>32</v>
      </c>
      <c r="AX586" s="14" t="s">
        <v>7</v>
      </c>
      <c r="AY586" s="204" t="s">
        <v>155</v>
      </c>
    </row>
    <row r="587" s="13" customFormat="1">
      <c r="A587" s="13"/>
      <c r="B587" s="195"/>
      <c r="C587" s="13"/>
      <c r="D587" s="196" t="s">
        <v>165</v>
      </c>
      <c r="E587" s="197" t="s">
        <v>1</v>
      </c>
      <c r="F587" s="198" t="s">
        <v>415</v>
      </c>
      <c r="G587" s="13"/>
      <c r="H587" s="197" t="s">
        <v>1</v>
      </c>
      <c r="I587" s="199"/>
      <c r="J587" s="13"/>
      <c r="K587" s="13"/>
      <c r="L587" s="195"/>
      <c r="M587" s="200"/>
      <c r="N587" s="201"/>
      <c r="O587" s="201"/>
      <c r="P587" s="201"/>
      <c r="Q587" s="201"/>
      <c r="R587" s="201"/>
      <c r="S587" s="201"/>
      <c r="T587" s="202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T587" s="197" t="s">
        <v>165</v>
      </c>
      <c r="AU587" s="197" t="s">
        <v>85</v>
      </c>
      <c r="AV587" s="13" t="s">
        <v>81</v>
      </c>
      <c r="AW587" s="13" t="s">
        <v>32</v>
      </c>
      <c r="AX587" s="13" t="s">
        <v>7</v>
      </c>
      <c r="AY587" s="197" t="s">
        <v>155</v>
      </c>
    </row>
    <row r="588" s="14" customFormat="1">
      <c r="A588" s="14"/>
      <c r="B588" s="203"/>
      <c r="C588" s="14"/>
      <c r="D588" s="196" t="s">
        <v>165</v>
      </c>
      <c r="E588" s="204" t="s">
        <v>1</v>
      </c>
      <c r="F588" s="205" t="s">
        <v>456</v>
      </c>
      <c r="G588" s="14"/>
      <c r="H588" s="206">
        <v>0.85799999999999998</v>
      </c>
      <c r="I588" s="207"/>
      <c r="J588" s="14"/>
      <c r="K588" s="14"/>
      <c r="L588" s="203"/>
      <c r="M588" s="208"/>
      <c r="N588" s="209"/>
      <c r="O588" s="209"/>
      <c r="P588" s="209"/>
      <c r="Q588" s="209"/>
      <c r="R588" s="209"/>
      <c r="S588" s="209"/>
      <c r="T588" s="210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T588" s="204" t="s">
        <v>165</v>
      </c>
      <c r="AU588" s="204" t="s">
        <v>85</v>
      </c>
      <c r="AV588" s="14" t="s">
        <v>85</v>
      </c>
      <c r="AW588" s="14" t="s">
        <v>32</v>
      </c>
      <c r="AX588" s="14" t="s">
        <v>7</v>
      </c>
      <c r="AY588" s="204" t="s">
        <v>155</v>
      </c>
    </row>
    <row r="589" s="13" customFormat="1">
      <c r="A589" s="13"/>
      <c r="B589" s="195"/>
      <c r="C589" s="13"/>
      <c r="D589" s="196" t="s">
        <v>165</v>
      </c>
      <c r="E589" s="197" t="s">
        <v>1</v>
      </c>
      <c r="F589" s="198" t="s">
        <v>416</v>
      </c>
      <c r="G589" s="13"/>
      <c r="H589" s="197" t="s">
        <v>1</v>
      </c>
      <c r="I589" s="199"/>
      <c r="J589" s="13"/>
      <c r="K589" s="13"/>
      <c r="L589" s="195"/>
      <c r="M589" s="200"/>
      <c r="N589" s="201"/>
      <c r="O589" s="201"/>
      <c r="P589" s="201"/>
      <c r="Q589" s="201"/>
      <c r="R589" s="201"/>
      <c r="S589" s="201"/>
      <c r="T589" s="202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T589" s="197" t="s">
        <v>165</v>
      </c>
      <c r="AU589" s="197" t="s">
        <v>85</v>
      </c>
      <c r="AV589" s="13" t="s">
        <v>81</v>
      </c>
      <c r="AW589" s="13" t="s">
        <v>32</v>
      </c>
      <c r="AX589" s="13" t="s">
        <v>7</v>
      </c>
      <c r="AY589" s="197" t="s">
        <v>155</v>
      </c>
    </row>
    <row r="590" s="14" customFormat="1">
      <c r="A590" s="14"/>
      <c r="B590" s="203"/>
      <c r="C590" s="14"/>
      <c r="D590" s="196" t="s">
        <v>165</v>
      </c>
      <c r="E590" s="204" t="s">
        <v>1</v>
      </c>
      <c r="F590" s="205" t="s">
        <v>687</v>
      </c>
      <c r="G590" s="14"/>
      <c r="H590" s="206">
        <v>1.1020000000000001</v>
      </c>
      <c r="I590" s="207"/>
      <c r="J590" s="14"/>
      <c r="K590" s="14"/>
      <c r="L590" s="203"/>
      <c r="M590" s="208"/>
      <c r="N590" s="209"/>
      <c r="O590" s="209"/>
      <c r="P590" s="209"/>
      <c r="Q590" s="209"/>
      <c r="R590" s="209"/>
      <c r="S590" s="209"/>
      <c r="T590" s="210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T590" s="204" t="s">
        <v>165</v>
      </c>
      <c r="AU590" s="204" t="s">
        <v>85</v>
      </c>
      <c r="AV590" s="14" t="s">
        <v>85</v>
      </c>
      <c r="AW590" s="14" t="s">
        <v>32</v>
      </c>
      <c r="AX590" s="14" t="s">
        <v>7</v>
      </c>
      <c r="AY590" s="204" t="s">
        <v>155</v>
      </c>
    </row>
    <row r="591" s="14" customFormat="1">
      <c r="A591" s="14"/>
      <c r="B591" s="203"/>
      <c r="C591" s="14"/>
      <c r="D591" s="196" t="s">
        <v>165</v>
      </c>
      <c r="E591" s="204" t="s">
        <v>1</v>
      </c>
      <c r="F591" s="205" t="s">
        <v>456</v>
      </c>
      <c r="G591" s="14"/>
      <c r="H591" s="206">
        <v>0.85799999999999998</v>
      </c>
      <c r="I591" s="207"/>
      <c r="J591" s="14"/>
      <c r="K591" s="14"/>
      <c r="L591" s="203"/>
      <c r="M591" s="208"/>
      <c r="N591" s="209"/>
      <c r="O591" s="209"/>
      <c r="P591" s="209"/>
      <c r="Q591" s="209"/>
      <c r="R591" s="209"/>
      <c r="S591" s="209"/>
      <c r="T591" s="210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T591" s="204" t="s">
        <v>165</v>
      </c>
      <c r="AU591" s="204" t="s">
        <v>85</v>
      </c>
      <c r="AV591" s="14" t="s">
        <v>85</v>
      </c>
      <c r="AW591" s="14" t="s">
        <v>32</v>
      </c>
      <c r="AX591" s="14" t="s">
        <v>7</v>
      </c>
      <c r="AY591" s="204" t="s">
        <v>155</v>
      </c>
    </row>
    <row r="592" s="13" customFormat="1">
      <c r="A592" s="13"/>
      <c r="B592" s="195"/>
      <c r="C592" s="13"/>
      <c r="D592" s="196" t="s">
        <v>165</v>
      </c>
      <c r="E592" s="197" t="s">
        <v>1</v>
      </c>
      <c r="F592" s="198" t="s">
        <v>417</v>
      </c>
      <c r="G592" s="13"/>
      <c r="H592" s="197" t="s">
        <v>1</v>
      </c>
      <c r="I592" s="199"/>
      <c r="J592" s="13"/>
      <c r="K592" s="13"/>
      <c r="L592" s="195"/>
      <c r="M592" s="200"/>
      <c r="N592" s="201"/>
      <c r="O592" s="201"/>
      <c r="P592" s="201"/>
      <c r="Q592" s="201"/>
      <c r="R592" s="201"/>
      <c r="S592" s="201"/>
      <c r="T592" s="202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T592" s="197" t="s">
        <v>165</v>
      </c>
      <c r="AU592" s="197" t="s">
        <v>85</v>
      </c>
      <c r="AV592" s="13" t="s">
        <v>81</v>
      </c>
      <c r="AW592" s="13" t="s">
        <v>32</v>
      </c>
      <c r="AX592" s="13" t="s">
        <v>7</v>
      </c>
      <c r="AY592" s="197" t="s">
        <v>155</v>
      </c>
    </row>
    <row r="593" s="14" customFormat="1">
      <c r="A593" s="14"/>
      <c r="B593" s="203"/>
      <c r="C593" s="14"/>
      <c r="D593" s="196" t="s">
        <v>165</v>
      </c>
      <c r="E593" s="204" t="s">
        <v>1</v>
      </c>
      <c r="F593" s="205" t="s">
        <v>456</v>
      </c>
      <c r="G593" s="14"/>
      <c r="H593" s="206">
        <v>0.85799999999999998</v>
      </c>
      <c r="I593" s="207"/>
      <c r="J593" s="14"/>
      <c r="K593" s="14"/>
      <c r="L593" s="203"/>
      <c r="M593" s="208"/>
      <c r="N593" s="209"/>
      <c r="O593" s="209"/>
      <c r="P593" s="209"/>
      <c r="Q593" s="209"/>
      <c r="R593" s="209"/>
      <c r="S593" s="209"/>
      <c r="T593" s="210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T593" s="204" t="s">
        <v>165</v>
      </c>
      <c r="AU593" s="204" t="s">
        <v>85</v>
      </c>
      <c r="AV593" s="14" t="s">
        <v>85</v>
      </c>
      <c r="AW593" s="14" t="s">
        <v>32</v>
      </c>
      <c r="AX593" s="14" t="s">
        <v>7</v>
      </c>
      <c r="AY593" s="204" t="s">
        <v>155</v>
      </c>
    </row>
    <row r="594" s="16" customFormat="1">
      <c r="A594" s="16"/>
      <c r="B594" s="233"/>
      <c r="C594" s="16"/>
      <c r="D594" s="196" t="s">
        <v>165</v>
      </c>
      <c r="E594" s="234" t="s">
        <v>1</v>
      </c>
      <c r="F594" s="235" t="s">
        <v>660</v>
      </c>
      <c r="G594" s="16"/>
      <c r="H594" s="236">
        <v>4.5339999999999998</v>
      </c>
      <c r="I594" s="237"/>
      <c r="J594" s="16"/>
      <c r="K594" s="16"/>
      <c r="L594" s="233"/>
      <c r="M594" s="238"/>
      <c r="N594" s="239"/>
      <c r="O594" s="239"/>
      <c r="P594" s="239"/>
      <c r="Q594" s="239"/>
      <c r="R594" s="239"/>
      <c r="S594" s="239"/>
      <c r="T594" s="240"/>
      <c r="U594" s="16"/>
      <c r="V594" s="16"/>
      <c r="W594" s="16"/>
      <c r="X594" s="16"/>
      <c r="Y594" s="16"/>
      <c r="Z594" s="16"/>
      <c r="AA594" s="16"/>
      <c r="AB594" s="16"/>
      <c r="AC594" s="16"/>
      <c r="AD594" s="16"/>
      <c r="AE594" s="16"/>
      <c r="AT594" s="234" t="s">
        <v>165</v>
      </c>
      <c r="AU594" s="234" t="s">
        <v>85</v>
      </c>
      <c r="AV594" s="16" t="s">
        <v>88</v>
      </c>
      <c r="AW594" s="16" t="s">
        <v>32</v>
      </c>
      <c r="AX594" s="16" t="s">
        <v>7</v>
      </c>
      <c r="AY594" s="234" t="s">
        <v>155</v>
      </c>
    </row>
    <row r="595" s="13" customFormat="1">
      <c r="A595" s="13"/>
      <c r="B595" s="195"/>
      <c r="C595" s="13"/>
      <c r="D595" s="196" t="s">
        <v>165</v>
      </c>
      <c r="E595" s="197" t="s">
        <v>1</v>
      </c>
      <c r="F595" s="198" t="s">
        <v>661</v>
      </c>
      <c r="G595" s="13"/>
      <c r="H595" s="197" t="s">
        <v>1</v>
      </c>
      <c r="I595" s="199"/>
      <c r="J595" s="13"/>
      <c r="K595" s="13"/>
      <c r="L595" s="195"/>
      <c r="M595" s="200"/>
      <c r="N595" s="201"/>
      <c r="O595" s="201"/>
      <c r="P595" s="201"/>
      <c r="Q595" s="201"/>
      <c r="R595" s="201"/>
      <c r="S595" s="201"/>
      <c r="T595" s="202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T595" s="197" t="s">
        <v>165</v>
      </c>
      <c r="AU595" s="197" t="s">
        <v>85</v>
      </c>
      <c r="AV595" s="13" t="s">
        <v>81</v>
      </c>
      <c r="AW595" s="13" t="s">
        <v>32</v>
      </c>
      <c r="AX595" s="13" t="s">
        <v>7</v>
      </c>
      <c r="AY595" s="197" t="s">
        <v>155</v>
      </c>
    </row>
    <row r="596" s="14" customFormat="1">
      <c r="A596" s="14"/>
      <c r="B596" s="203"/>
      <c r="C596" s="14"/>
      <c r="D596" s="196" t="s">
        <v>165</v>
      </c>
      <c r="E596" s="204" t="s">
        <v>1</v>
      </c>
      <c r="F596" s="205" t="s">
        <v>462</v>
      </c>
      <c r="G596" s="14"/>
      <c r="H596" s="206">
        <v>33.124000000000002</v>
      </c>
      <c r="I596" s="207"/>
      <c r="J596" s="14"/>
      <c r="K596" s="14"/>
      <c r="L596" s="203"/>
      <c r="M596" s="208"/>
      <c r="N596" s="209"/>
      <c r="O596" s="209"/>
      <c r="P596" s="209"/>
      <c r="Q596" s="209"/>
      <c r="R596" s="209"/>
      <c r="S596" s="209"/>
      <c r="T596" s="210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T596" s="204" t="s">
        <v>165</v>
      </c>
      <c r="AU596" s="204" t="s">
        <v>85</v>
      </c>
      <c r="AV596" s="14" t="s">
        <v>85</v>
      </c>
      <c r="AW596" s="14" t="s">
        <v>32</v>
      </c>
      <c r="AX596" s="14" t="s">
        <v>7</v>
      </c>
      <c r="AY596" s="204" t="s">
        <v>155</v>
      </c>
    </row>
    <row r="597" s="14" customFormat="1">
      <c r="A597" s="14"/>
      <c r="B597" s="203"/>
      <c r="C597" s="14"/>
      <c r="D597" s="196" t="s">
        <v>165</v>
      </c>
      <c r="E597" s="204" t="s">
        <v>1</v>
      </c>
      <c r="F597" s="205" t="s">
        <v>463</v>
      </c>
      <c r="G597" s="14"/>
      <c r="H597" s="206">
        <v>5.8620000000000001</v>
      </c>
      <c r="I597" s="207"/>
      <c r="J597" s="14"/>
      <c r="K597" s="14"/>
      <c r="L597" s="203"/>
      <c r="M597" s="208"/>
      <c r="N597" s="209"/>
      <c r="O597" s="209"/>
      <c r="P597" s="209"/>
      <c r="Q597" s="209"/>
      <c r="R597" s="209"/>
      <c r="S597" s="209"/>
      <c r="T597" s="210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T597" s="204" t="s">
        <v>165</v>
      </c>
      <c r="AU597" s="204" t="s">
        <v>85</v>
      </c>
      <c r="AV597" s="14" t="s">
        <v>85</v>
      </c>
      <c r="AW597" s="14" t="s">
        <v>32</v>
      </c>
      <c r="AX597" s="14" t="s">
        <v>7</v>
      </c>
      <c r="AY597" s="204" t="s">
        <v>155</v>
      </c>
    </row>
    <row r="598" s="13" customFormat="1">
      <c r="A598" s="13"/>
      <c r="B598" s="195"/>
      <c r="C598" s="13"/>
      <c r="D598" s="196" t="s">
        <v>165</v>
      </c>
      <c r="E598" s="197" t="s">
        <v>1</v>
      </c>
      <c r="F598" s="198" t="s">
        <v>415</v>
      </c>
      <c r="G598" s="13"/>
      <c r="H598" s="197" t="s">
        <v>1</v>
      </c>
      <c r="I598" s="199"/>
      <c r="J598" s="13"/>
      <c r="K598" s="13"/>
      <c r="L598" s="195"/>
      <c r="M598" s="200"/>
      <c r="N598" s="201"/>
      <c r="O598" s="201"/>
      <c r="P598" s="201"/>
      <c r="Q598" s="201"/>
      <c r="R598" s="201"/>
      <c r="S598" s="201"/>
      <c r="T598" s="202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T598" s="197" t="s">
        <v>165</v>
      </c>
      <c r="AU598" s="197" t="s">
        <v>85</v>
      </c>
      <c r="AV598" s="13" t="s">
        <v>81</v>
      </c>
      <c r="AW598" s="13" t="s">
        <v>32</v>
      </c>
      <c r="AX598" s="13" t="s">
        <v>7</v>
      </c>
      <c r="AY598" s="197" t="s">
        <v>155</v>
      </c>
    </row>
    <row r="599" s="14" customFormat="1">
      <c r="A599" s="14"/>
      <c r="B599" s="203"/>
      <c r="C599" s="14"/>
      <c r="D599" s="196" t="s">
        <v>165</v>
      </c>
      <c r="E599" s="204" t="s">
        <v>1</v>
      </c>
      <c r="F599" s="205" t="s">
        <v>464</v>
      </c>
      <c r="G599" s="14"/>
      <c r="H599" s="206">
        <v>39.406999999999996</v>
      </c>
      <c r="I599" s="207"/>
      <c r="J599" s="14"/>
      <c r="K599" s="14"/>
      <c r="L599" s="203"/>
      <c r="M599" s="208"/>
      <c r="N599" s="209"/>
      <c r="O599" s="209"/>
      <c r="P599" s="209"/>
      <c r="Q599" s="209"/>
      <c r="R599" s="209"/>
      <c r="S599" s="209"/>
      <c r="T599" s="210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T599" s="204" t="s">
        <v>165</v>
      </c>
      <c r="AU599" s="204" t="s">
        <v>85</v>
      </c>
      <c r="AV599" s="14" t="s">
        <v>85</v>
      </c>
      <c r="AW599" s="14" t="s">
        <v>32</v>
      </c>
      <c r="AX599" s="14" t="s">
        <v>7</v>
      </c>
      <c r="AY599" s="204" t="s">
        <v>155</v>
      </c>
    </row>
    <row r="600" s="14" customFormat="1">
      <c r="A600" s="14"/>
      <c r="B600" s="203"/>
      <c r="C600" s="14"/>
      <c r="D600" s="196" t="s">
        <v>165</v>
      </c>
      <c r="E600" s="204" t="s">
        <v>1</v>
      </c>
      <c r="F600" s="205" t="s">
        <v>463</v>
      </c>
      <c r="G600" s="14"/>
      <c r="H600" s="206">
        <v>5.8620000000000001</v>
      </c>
      <c r="I600" s="207"/>
      <c r="J600" s="14"/>
      <c r="K600" s="14"/>
      <c r="L600" s="203"/>
      <c r="M600" s="208"/>
      <c r="N600" s="209"/>
      <c r="O600" s="209"/>
      <c r="P600" s="209"/>
      <c r="Q600" s="209"/>
      <c r="R600" s="209"/>
      <c r="S600" s="209"/>
      <c r="T600" s="210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T600" s="204" t="s">
        <v>165</v>
      </c>
      <c r="AU600" s="204" t="s">
        <v>85</v>
      </c>
      <c r="AV600" s="14" t="s">
        <v>85</v>
      </c>
      <c r="AW600" s="14" t="s">
        <v>32</v>
      </c>
      <c r="AX600" s="14" t="s">
        <v>7</v>
      </c>
      <c r="AY600" s="204" t="s">
        <v>155</v>
      </c>
    </row>
    <row r="601" s="13" customFormat="1">
      <c r="A601" s="13"/>
      <c r="B601" s="195"/>
      <c r="C601" s="13"/>
      <c r="D601" s="196" t="s">
        <v>165</v>
      </c>
      <c r="E601" s="197" t="s">
        <v>1</v>
      </c>
      <c r="F601" s="198" t="s">
        <v>416</v>
      </c>
      <c r="G601" s="13"/>
      <c r="H601" s="197" t="s">
        <v>1</v>
      </c>
      <c r="I601" s="199"/>
      <c r="J601" s="13"/>
      <c r="K601" s="13"/>
      <c r="L601" s="195"/>
      <c r="M601" s="200"/>
      <c r="N601" s="201"/>
      <c r="O601" s="201"/>
      <c r="P601" s="201"/>
      <c r="Q601" s="201"/>
      <c r="R601" s="201"/>
      <c r="S601" s="201"/>
      <c r="T601" s="202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T601" s="197" t="s">
        <v>165</v>
      </c>
      <c r="AU601" s="197" t="s">
        <v>85</v>
      </c>
      <c r="AV601" s="13" t="s">
        <v>81</v>
      </c>
      <c r="AW601" s="13" t="s">
        <v>32</v>
      </c>
      <c r="AX601" s="13" t="s">
        <v>7</v>
      </c>
      <c r="AY601" s="197" t="s">
        <v>155</v>
      </c>
    </row>
    <row r="602" s="14" customFormat="1">
      <c r="A602" s="14"/>
      <c r="B602" s="203"/>
      <c r="C602" s="14"/>
      <c r="D602" s="196" t="s">
        <v>165</v>
      </c>
      <c r="E602" s="204" t="s">
        <v>1</v>
      </c>
      <c r="F602" s="205" t="s">
        <v>465</v>
      </c>
      <c r="G602" s="14"/>
      <c r="H602" s="206">
        <v>36.497</v>
      </c>
      <c r="I602" s="207"/>
      <c r="J602" s="14"/>
      <c r="K602" s="14"/>
      <c r="L602" s="203"/>
      <c r="M602" s="208"/>
      <c r="N602" s="209"/>
      <c r="O602" s="209"/>
      <c r="P602" s="209"/>
      <c r="Q602" s="209"/>
      <c r="R602" s="209"/>
      <c r="S602" s="209"/>
      <c r="T602" s="210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T602" s="204" t="s">
        <v>165</v>
      </c>
      <c r="AU602" s="204" t="s">
        <v>85</v>
      </c>
      <c r="AV602" s="14" t="s">
        <v>85</v>
      </c>
      <c r="AW602" s="14" t="s">
        <v>32</v>
      </c>
      <c r="AX602" s="14" t="s">
        <v>7</v>
      </c>
      <c r="AY602" s="204" t="s">
        <v>155</v>
      </c>
    </row>
    <row r="603" s="13" customFormat="1">
      <c r="A603" s="13"/>
      <c r="B603" s="195"/>
      <c r="C603" s="13"/>
      <c r="D603" s="196" t="s">
        <v>165</v>
      </c>
      <c r="E603" s="197" t="s">
        <v>1</v>
      </c>
      <c r="F603" s="198" t="s">
        <v>417</v>
      </c>
      <c r="G603" s="13"/>
      <c r="H603" s="197" t="s">
        <v>1</v>
      </c>
      <c r="I603" s="199"/>
      <c r="J603" s="13"/>
      <c r="K603" s="13"/>
      <c r="L603" s="195"/>
      <c r="M603" s="200"/>
      <c r="N603" s="201"/>
      <c r="O603" s="201"/>
      <c r="P603" s="201"/>
      <c r="Q603" s="201"/>
      <c r="R603" s="201"/>
      <c r="S603" s="201"/>
      <c r="T603" s="202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T603" s="197" t="s">
        <v>165</v>
      </c>
      <c r="AU603" s="197" t="s">
        <v>85</v>
      </c>
      <c r="AV603" s="13" t="s">
        <v>81</v>
      </c>
      <c r="AW603" s="13" t="s">
        <v>32</v>
      </c>
      <c r="AX603" s="13" t="s">
        <v>7</v>
      </c>
      <c r="AY603" s="197" t="s">
        <v>155</v>
      </c>
    </row>
    <row r="604" s="14" customFormat="1">
      <c r="A604" s="14"/>
      <c r="B604" s="203"/>
      <c r="C604" s="14"/>
      <c r="D604" s="196" t="s">
        <v>165</v>
      </c>
      <c r="E604" s="204" t="s">
        <v>1</v>
      </c>
      <c r="F604" s="205" t="s">
        <v>466</v>
      </c>
      <c r="G604" s="14"/>
      <c r="H604" s="206">
        <v>38.436999999999998</v>
      </c>
      <c r="I604" s="207"/>
      <c r="J604" s="14"/>
      <c r="K604" s="14"/>
      <c r="L604" s="203"/>
      <c r="M604" s="208"/>
      <c r="N604" s="209"/>
      <c r="O604" s="209"/>
      <c r="P604" s="209"/>
      <c r="Q604" s="209"/>
      <c r="R604" s="209"/>
      <c r="S604" s="209"/>
      <c r="T604" s="210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T604" s="204" t="s">
        <v>165</v>
      </c>
      <c r="AU604" s="204" t="s">
        <v>85</v>
      </c>
      <c r="AV604" s="14" t="s">
        <v>85</v>
      </c>
      <c r="AW604" s="14" t="s">
        <v>32</v>
      </c>
      <c r="AX604" s="14" t="s">
        <v>7</v>
      </c>
      <c r="AY604" s="204" t="s">
        <v>155</v>
      </c>
    </row>
    <row r="605" s="14" customFormat="1">
      <c r="A605" s="14"/>
      <c r="B605" s="203"/>
      <c r="C605" s="14"/>
      <c r="D605" s="196" t="s">
        <v>165</v>
      </c>
      <c r="E605" s="204" t="s">
        <v>1</v>
      </c>
      <c r="F605" s="205" t="s">
        <v>463</v>
      </c>
      <c r="G605" s="14"/>
      <c r="H605" s="206">
        <v>5.8620000000000001</v>
      </c>
      <c r="I605" s="207"/>
      <c r="J605" s="14"/>
      <c r="K605" s="14"/>
      <c r="L605" s="203"/>
      <c r="M605" s="208"/>
      <c r="N605" s="209"/>
      <c r="O605" s="209"/>
      <c r="P605" s="209"/>
      <c r="Q605" s="209"/>
      <c r="R605" s="209"/>
      <c r="S605" s="209"/>
      <c r="T605" s="210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T605" s="204" t="s">
        <v>165</v>
      </c>
      <c r="AU605" s="204" t="s">
        <v>85</v>
      </c>
      <c r="AV605" s="14" t="s">
        <v>85</v>
      </c>
      <c r="AW605" s="14" t="s">
        <v>32</v>
      </c>
      <c r="AX605" s="14" t="s">
        <v>7</v>
      </c>
      <c r="AY605" s="204" t="s">
        <v>155</v>
      </c>
    </row>
    <row r="606" s="16" customFormat="1">
      <c r="A606" s="16"/>
      <c r="B606" s="233"/>
      <c r="C606" s="16"/>
      <c r="D606" s="196" t="s">
        <v>165</v>
      </c>
      <c r="E606" s="234" t="s">
        <v>1</v>
      </c>
      <c r="F606" s="235" t="s">
        <v>660</v>
      </c>
      <c r="G606" s="16"/>
      <c r="H606" s="236">
        <v>165.05099999999999</v>
      </c>
      <c r="I606" s="237"/>
      <c r="J606" s="16"/>
      <c r="K606" s="16"/>
      <c r="L606" s="233"/>
      <c r="M606" s="238"/>
      <c r="N606" s="239"/>
      <c r="O606" s="239"/>
      <c r="P606" s="239"/>
      <c r="Q606" s="239"/>
      <c r="R606" s="239"/>
      <c r="S606" s="239"/>
      <c r="T606" s="240"/>
      <c r="U606" s="16"/>
      <c r="V606" s="16"/>
      <c r="W606" s="16"/>
      <c r="X606" s="16"/>
      <c r="Y606" s="16"/>
      <c r="Z606" s="16"/>
      <c r="AA606" s="16"/>
      <c r="AB606" s="16"/>
      <c r="AC606" s="16"/>
      <c r="AD606" s="16"/>
      <c r="AE606" s="16"/>
      <c r="AT606" s="234" t="s">
        <v>165</v>
      </c>
      <c r="AU606" s="234" t="s">
        <v>85</v>
      </c>
      <c r="AV606" s="16" t="s">
        <v>88</v>
      </c>
      <c r="AW606" s="16" t="s">
        <v>32</v>
      </c>
      <c r="AX606" s="16" t="s">
        <v>7</v>
      </c>
      <c r="AY606" s="234" t="s">
        <v>155</v>
      </c>
    </row>
    <row r="607" s="13" customFormat="1">
      <c r="A607" s="13"/>
      <c r="B607" s="195"/>
      <c r="C607" s="13"/>
      <c r="D607" s="196" t="s">
        <v>165</v>
      </c>
      <c r="E607" s="197" t="s">
        <v>1</v>
      </c>
      <c r="F607" s="198" t="s">
        <v>619</v>
      </c>
      <c r="G607" s="13"/>
      <c r="H607" s="197" t="s">
        <v>1</v>
      </c>
      <c r="I607" s="199"/>
      <c r="J607" s="13"/>
      <c r="K607" s="13"/>
      <c r="L607" s="195"/>
      <c r="M607" s="200"/>
      <c r="N607" s="201"/>
      <c r="O607" s="201"/>
      <c r="P607" s="201"/>
      <c r="Q607" s="201"/>
      <c r="R607" s="201"/>
      <c r="S607" s="201"/>
      <c r="T607" s="202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T607" s="197" t="s">
        <v>165</v>
      </c>
      <c r="AU607" s="197" t="s">
        <v>85</v>
      </c>
      <c r="AV607" s="13" t="s">
        <v>81</v>
      </c>
      <c r="AW607" s="13" t="s">
        <v>32</v>
      </c>
      <c r="AX607" s="13" t="s">
        <v>7</v>
      </c>
      <c r="AY607" s="197" t="s">
        <v>155</v>
      </c>
    </row>
    <row r="608" s="13" customFormat="1">
      <c r="A608" s="13"/>
      <c r="B608" s="195"/>
      <c r="C608" s="13"/>
      <c r="D608" s="196" t="s">
        <v>165</v>
      </c>
      <c r="E608" s="197" t="s">
        <v>1</v>
      </c>
      <c r="F608" s="198" t="s">
        <v>354</v>
      </c>
      <c r="G608" s="13"/>
      <c r="H608" s="197" t="s">
        <v>1</v>
      </c>
      <c r="I608" s="199"/>
      <c r="J608" s="13"/>
      <c r="K608" s="13"/>
      <c r="L608" s="195"/>
      <c r="M608" s="200"/>
      <c r="N608" s="201"/>
      <c r="O608" s="201"/>
      <c r="P608" s="201"/>
      <c r="Q608" s="201"/>
      <c r="R608" s="201"/>
      <c r="S608" s="201"/>
      <c r="T608" s="202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T608" s="197" t="s">
        <v>165</v>
      </c>
      <c r="AU608" s="197" t="s">
        <v>85</v>
      </c>
      <c r="AV608" s="13" t="s">
        <v>81</v>
      </c>
      <c r="AW608" s="13" t="s">
        <v>32</v>
      </c>
      <c r="AX608" s="13" t="s">
        <v>7</v>
      </c>
      <c r="AY608" s="197" t="s">
        <v>155</v>
      </c>
    </row>
    <row r="609" s="14" customFormat="1">
      <c r="A609" s="14"/>
      <c r="B609" s="203"/>
      <c r="C609" s="14"/>
      <c r="D609" s="196" t="s">
        <v>165</v>
      </c>
      <c r="E609" s="204" t="s">
        <v>1</v>
      </c>
      <c r="F609" s="205" t="s">
        <v>620</v>
      </c>
      <c r="G609" s="14"/>
      <c r="H609" s="206">
        <v>12.279999999999999</v>
      </c>
      <c r="I609" s="207"/>
      <c r="J609" s="14"/>
      <c r="K609" s="14"/>
      <c r="L609" s="203"/>
      <c r="M609" s="208"/>
      <c r="N609" s="209"/>
      <c r="O609" s="209"/>
      <c r="P609" s="209"/>
      <c r="Q609" s="209"/>
      <c r="R609" s="209"/>
      <c r="S609" s="209"/>
      <c r="T609" s="210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T609" s="204" t="s">
        <v>165</v>
      </c>
      <c r="AU609" s="204" t="s">
        <v>85</v>
      </c>
      <c r="AV609" s="14" t="s">
        <v>85</v>
      </c>
      <c r="AW609" s="14" t="s">
        <v>32</v>
      </c>
      <c r="AX609" s="14" t="s">
        <v>7</v>
      </c>
      <c r="AY609" s="204" t="s">
        <v>155</v>
      </c>
    </row>
    <row r="610" s="13" customFormat="1">
      <c r="A610" s="13"/>
      <c r="B610" s="195"/>
      <c r="C610" s="13"/>
      <c r="D610" s="196" t="s">
        <v>165</v>
      </c>
      <c r="E610" s="197" t="s">
        <v>1</v>
      </c>
      <c r="F610" s="198" t="s">
        <v>415</v>
      </c>
      <c r="G610" s="13"/>
      <c r="H610" s="197" t="s">
        <v>1</v>
      </c>
      <c r="I610" s="199"/>
      <c r="J610" s="13"/>
      <c r="K610" s="13"/>
      <c r="L610" s="195"/>
      <c r="M610" s="200"/>
      <c r="N610" s="201"/>
      <c r="O610" s="201"/>
      <c r="P610" s="201"/>
      <c r="Q610" s="201"/>
      <c r="R610" s="201"/>
      <c r="S610" s="201"/>
      <c r="T610" s="202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T610" s="197" t="s">
        <v>165</v>
      </c>
      <c r="AU610" s="197" t="s">
        <v>85</v>
      </c>
      <c r="AV610" s="13" t="s">
        <v>81</v>
      </c>
      <c r="AW610" s="13" t="s">
        <v>32</v>
      </c>
      <c r="AX610" s="13" t="s">
        <v>7</v>
      </c>
      <c r="AY610" s="197" t="s">
        <v>155</v>
      </c>
    </row>
    <row r="611" s="14" customFormat="1">
      <c r="A611" s="14"/>
      <c r="B611" s="203"/>
      <c r="C611" s="14"/>
      <c r="D611" s="196" t="s">
        <v>165</v>
      </c>
      <c r="E611" s="204" t="s">
        <v>1</v>
      </c>
      <c r="F611" s="205" t="s">
        <v>621</v>
      </c>
      <c r="G611" s="14"/>
      <c r="H611" s="206">
        <v>13.507999999999999</v>
      </c>
      <c r="I611" s="207"/>
      <c r="J611" s="14"/>
      <c r="K611" s="14"/>
      <c r="L611" s="203"/>
      <c r="M611" s="208"/>
      <c r="N611" s="209"/>
      <c r="O611" s="209"/>
      <c r="P611" s="209"/>
      <c r="Q611" s="209"/>
      <c r="R611" s="209"/>
      <c r="S611" s="209"/>
      <c r="T611" s="210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T611" s="204" t="s">
        <v>165</v>
      </c>
      <c r="AU611" s="204" t="s">
        <v>85</v>
      </c>
      <c r="AV611" s="14" t="s">
        <v>85</v>
      </c>
      <c r="AW611" s="14" t="s">
        <v>32</v>
      </c>
      <c r="AX611" s="14" t="s">
        <v>7</v>
      </c>
      <c r="AY611" s="204" t="s">
        <v>155</v>
      </c>
    </row>
    <row r="612" s="14" customFormat="1">
      <c r="A612" s="14"/>
      <c r="B612" s="203"/>
      <c r="C612" s="14"/>
      <c r="D612" s="196" t="s">
        <v>165</v>
      </c>
      <c r="E612" s="204" t="s">
        <v>1</v>
      </c>
      <c r="F612" s="205" t="s">
        <v>622</v>
      </c>
      <c r="G612" s="14"/>
      <c r="H612" s="206">
        <v>1.282</v>
      </c>
      <c r="I612" s="207"/>
      <c r="J612" s="14"/>
      <c r="K612" s="14"/>
      <c r="L612" s="203"/>
      <c r="M612" s="208"/>
      <c r="N612" s="209"/>
      <c r="O612" s="209"/>
      <c r="P612" s="209"/>
      <c r="Q612" s="209"/>
      <c r="R612" s="209"/>
      <c r="S612" s="209"/>
      <c r="T612" s="210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T612" s="204" t="s">
        <v>165</v>
      </c>
      <c r="AU612" s="204" t="s">
        <v>85</v>
      </c>
      <c r="AV612" s="14" t="s">
        <v>85</v>
      </c>
      <c r="AW612" s="14" t="s">
        <v>32</v>
      </c>
      <c r="AX612" s="14" t="s">
        <v>7</v>
      </c>
      <c r="AY612" s="204" t="s">
        <v>155</v>
      </c>
    </row>
    <row r="613" s="13" customFormat="1">
      <c r="A613" s="13"/>
      <c r="B613" s="195"/>
      <c r="C613" s="13"/>
      <c r="D613" s="196" t="s">
        <v>165</v>
      </c>
      <c r="E613" s="197" t="s">
        <v>1</v>
      </c>
      <c r="F613" s="198" t="s">
        <v>416</v>
      </c>
      <c r="G613" s="13"/>
      <c r="H613" s="197" t="s">
        <v>1</v>
      </c>
      <c r="I613" s="199"/>
      <c r="J613" s="13"/>
      <c r="K613" s="13"/>
      <c r="L613" s="195"/>
      <c r="M613" s="200"/>
      <c r="N613" s="201"/>
      <c r="O613" s="201"/>
      <c r="P613" s="201"/>
      <c r="Q613" s="201"/>
      <c r="R613" s="201"/>
      <c r="S613" s="201"/>
      <c r="T613" s="202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T613" s="197" t="s">
        <v>165</v>
      </c>
      <c r="AU613" s="197" t="s">
        <v>85</v>
      </c>
      <c r="AV613" s="13" t="s">
        <v>81</v>
      </c>
      <c r="AW613" s="13" t="s">
        <v>32</v>
      </c>
      <c r="AX613" s="13" t="s">
        <v>7</v>
      </c>
      <c r="AY613" s="197" t="s">
        <v>155</v>
      </c>
    </row>
    <row r="614" s="14" customFormat="1">
      <c r="A614" s="14"/>
      <c r="B614" s="203"/>
      <c r="C614" s="14"/>
      <c r="D614" s="196" t="s">
        <v>165</v>
      </c>
      <c r="E614" s="204" t="s">
        <v>1</v>
      </c>
      <c r="F614" s="205" t="s">
        <v>621</v>
      </c>
      <c r="G614" s="14"/>
      <c r="H614" s="206">
        <v>13.507999999999999</v>
      </c>
      <c r="I614" s="207"/>
      <c r="J614" s="14"/>
      <c r="K614" s="14"/>
      <c r="L614" s="203"/>
      <c r="M614" s="208"/>
      <c r="N614" s="209"/>
      <c r="O614" s="209"/>
      <c r="P614" s="209"/>
      <c r="Q614" s="209"/>
      <c r="R614" s="209"/>
      <c r="S614" s="209"/>
      <c r="T614" s="210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T614" s="204" t="s">
        <v>165</v>
      </c>
      <c r="AU614" s="204" t="s">
        <v>85</v>
      </c>
      <c r="AV614" s="14" t="s">
        <v>85</v>
      </c>
      <c r="AW614" s="14" t="s">
        <v>32</v>
      </c>
      <c r="AX614" s="14" t="s">
        <v>7</v>
      </c>
      <c r="AY614" s="204" t="s">
        <v>155</v>
      </c>
    </row>
    <row r="615" s="14" customFormat="1">
      <c r="A615" s="14"/>
      <c r="B615" s="203"/>
      <c r="C615" s="14"/>
      <c r="D615" s="196" t="s">
        <v>165</v>
      </c>
      <c r="E615" s="204" t="s">
        <v>1</v>
      </c>
      <c r="F615" s="205" t="s">
        <v>622</v>
      </c>
      <c r="G615" s="14"/>
      <c r="H615" s="206">
        <v>1.282</v>
      </c>
      <c r="I615" s="207"/>
      <c r="J615" s="14"/>
      <c r="K615" s="14"/>
      <c r="L615" s="203"/>
      <c r="M615" s="208"/>
      <c r="N615" s="209"/>
      <c r="O615" s="209"/>
      <c r="P615" s="209"/>
      <c r="Q615" s="209"/>
      <c r="R615" s="209"/>
      <c r="S615" s="209"/>
      <c r="T615" s="210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T615" s="204" t="s">
        <v>165</v>
      </c>
      <c r="AU615" s="204" t="s">
        <v>85</v>
      </c>
      <c r="AV615" s="14" t="s">
        <v>85</v>
      </c>
      <c r="AW615" s="14" t="s">
        <v>32</v>
      </c>
      <c r="AX615" s="14" t="s">
        <v>7</v>
      </c>
      <c r="AY615" s="204" t="s">
        <v>155</v>
      </c>
    </row>
    <row r="616" s="13" customFormat="1">
      <c r="A616" s="13"/>
      <c r="B616" s="195"/>
      <c r="C616" s="13"/>
      <c r="D616" s="196" t="s">
        <v>165</v>
      </c>
      <c r="E616" s="197" t="s">
        <v>1</v>
      </c>
      <c r="F616" s="198" t="s">
        <v>417</v>
      </c>
      <c r="G616" s="13"/>
      <c r="H616" s="197" t="s">
        <v>1</v>
      </c>
      <c r="I616" s="199"/>
      <c r="J616" s="13"/>
      <c r="K616" s="13"/>
      <c r="L616" s="195"/>
      <c r="M616" s="200"/>
      <c r="N616" s="201"/>
      <c r="O616" s="201"/>
      <c r="P616" s="201"/>
      <c r="Q616" s="201"/>
      <c r="R616" s="201"/>
      <c r="S616" s="201"/>
      <c r="T616" s="202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T616" s="197" t="s">
        <v>165</v>
      </c>
      <c r="AU616" s="197" t="s">
        <v>85</v>
      </c>
      <c r="AV616" s="13" t="s">
        <v>81</v>
      </c>
      <c r="AW616" s="13" t="s">
        <v>32</v>
      </c>
      <c r="AX616" s="13" t="s">
        <v>7</v>
      </c>
      <c r="AY616" s="197" t="s">
        <v>155</v>
      </c>
    </row>
    <row r="617" s="14" customFormat="1">
      <c r="A617" s="14"/>
      <c r="B617" s="203"/>
      <c r="C617" s="14"/>
      <c r="D617" s="196" t="s">
        <v>165</v>
      </c>
      <c r="E617" s="204" t="s">
        <v>1</v>
      </c>
      <c r="F617" s="205" t="s">
        <v>621</v>
      </c>
      <c r="G617" s="14"/>
      <c r="H617" s="206">
        <v>13.507999999999999</v>
      </c>
      <c r="I617" s="207"/>
      <c r="J617" s="14"/>
      <c r="K617" s="14"/>
      <c r="L617" s="203"/>
      <c r="M617" s="208"/>
      <c r="N617" s="209"/>
      <c r="O617" s="209"/>
      <c r="P617" s="209"/>
      <c r="Q617" s="209"/>
      <c r="R617" s="209"/>
      <c r="S617" s="209"/>
      <c r="T617" s="210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T617" s="204" t="s">
        <v>165</v>
      </c>
      <c r="AU617" s="204" t="s">
        <v>85</v>
      </c>
      <c r="AV617" s="14" t="s">
        <v>85</v>
      </c>
      <c r="AW617" s="14" t="s">
        <v>32</v>
      </c>
      <c r="AX617" s="14" t="s">
        <v>7</v>
      </c>
      <c r="AY617" s="204" t="s">
        <v>155</v>
      </c>
    </row>
    <row r="618" s="14" customFormat="1">
      <c r="A618" s="14"/>
      <c r="B618" s="203"/>
      <c r="C618" s="14"/>
      <c r="D618" s="196" t="s">
        <v>165</v>
      </c>
      <c r="E618" s="204" t="s">
        <v>1</v>
      </c>
      <c r="F618" s="205" t="s">
        <v>622</v>
      </c>
      <c r="G618" s="14"/>
      <c r="H618" s="206">
        <v>1.282</v>
      </c>
      <c r="I618" s="207"/>
      <c r="J618" s="14"/>
      <c r="K618" s="14"/>
      <c r="L618" s="203"/>
      <c r="M618" s="208"/>
      <c r="N618" s="209"/>
      <c r="O618" s="209"/>
      <c r="P618" s="209"/>
      <c r="Q618" s="209"/>
      <c r="R618" s="209"/>
      <c r="S618" s="209"/>
      <c r="T618" s="210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T618" s="204" t="s">
        <v>165</v>
      </c>
      <c r="AU618" s="204" t="s">
        <v>85</v>
      </c>
      <c r="AV618" s="14" t="s">
        <v>85</v>
      </c>
      <c r="AW618" s="14" t="s">
        <v>32</v>
      </c>
      <c r="AX618" s="14" t="s">
        <v>7</v>
      </c>
      <c r="AY618" s="204" t="s">
        <v>155</v>
      </c>
    </row>
    <row r="619" s="16" customFormat="1">
      <c r="A619" s="16"/>
      <c r="B619" s="233"/>
      <c r="C619" s="16"/>
      <c r="D619" s="196" t="s">
        <v>165</v>
      </c>
      <c r="E619" s="234" t="s">
        <v>1</v>
      </c>
      <c r="F619" s="235" t="s">
        <v>660</v>
      </c>
      <c r="G619" s="16"/>
      <c r="H619" s="236">
        <v>56.649999999999991</v>
      </c>
      <c r="I619" s="237"/>
      <c r="J619" s="16"/>
      <c r="K619" s="16"/>
      <c r="L619" s="233"/>
      <c r="M619" s="238"/>
      <c r="N619" s="239"/>
      <c r="O619" s="239"/>
      <c r="P619" s="239"/>
      <c r="Q619" s="239"/>
      <c r="R619" s="239"/>
      <c r="S619" s="239"/>
      <c r="T619" s="240"/>
      <c r="U619" s="16"/>
      <c r="V619" s="16"/>
      <c r="W619" s="16"/>
      <c r="X619" s="16"/>
      <c r="Y619" s="16"/>
      <c r="Z619" s="16"/>
      <c r="AA619" s="16"/>
      <c r="AB619" s="16"/>
      <c r="AC619" s="16"/>
      <c r="AD619" s="16"/>
      <c r="AE619" s="16"/>
      <c r="AT619" s="234" t="s">
        <v>165</v>
      </c>
      <c r="AU619" s="234" t="s">
        <v>85</v>
      </c>
      <c r="AV619" s="16" t="s">
        <v>88</v>
      </c>
      <c r="AW619" s="16" t="s">
        <v>32</v>
      </c>
      <c r="AX619" s="16" t="s">
        <v>7</v>
      </c>
      <c r="AY619" s="234" t="s">
        <v>155</v>
      </c>
    </row>
    <row r="620" s="13" customFormat="1">
      <c r="A620" s="13"/>
      <c r="B620" s="195"/>
      <c r="C620" s="13"/>
      <c r="D620" s="196" t="s">
        <v>165</v>
      </c>
      <c r="E620" s="197" t="s">
        <v>1</v>
      </c>
      <c r="F620" s="198" t="s">
        <v>688</v>
      </c>
      <c r="G620" s="13"/>
      <c r="H620" s="197" t="s">
        <v>1</v>
      </c>
      <c r="I620" s="199"/>
      <c r="J620" s="13"/>
      <c r="K620" s="13"/>
      <c r="L620" s="195"/>
      <c r="M620" s="200"/>
      <c r="N620" s="201"/>
      <c r="O620" s="201"/>
      <c r="P620" s="201"/>
      <c r="Q620" s="201"/>
      <c r="R620" s="201"/>
      <c r="S620" s="201"/>
      <c r="T620" s="202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T620" s="197" t="s">
        <v>165</v>
      </c>
      <c r="AU620" s="197" t="s">
        <v>85</v>
      </c>
      <c r="AV620" s="13" t="s">
        <v>81</v>
      </c>
      <c r="AW620" s="13" t="s">
        <v>32</v>
      </c>
      <c r="AX620" s="13" t="s">
        <v>7</v>
      </c>
      <c r="AY620" s="197" t="s">
        <v>155</v>
      </c>
    </row>
    <row r="621" s="13" customFormat="1">
      <c r="A621" s="13"/>
      <c r="B621" s="195"/>
      <c r="C621" s="13"/>
      <c r="D621" s="196" t="s">
        <v>165</v>
      </c>
      <c r="E621" s="197" t="s">
        <v>1</v>
      </c>
      <c r="F621" s="198" t="s">
        <v>637</v>
      </c>
      <c r="G621" s="13"/>
      <c r="H621" s="197" t="s">
        <v>1</v>
      </c>
      <c r="I621" s="199"/>
      <c r="J621" s="13"/>
      <c r="K621" s="13"/>
      <c r="L621" s="195"/>
      <c r="M621" s="200"/>
      <c r="N621" s="201"/>
      <c r="O621" s="201"/>
      <c r="P621" s="201"/>
      <c r="Q621" s="201"/>
      <c r="R621" s="201"/>
      <c r="S621" s="201"/>
      <c r="T621" s="202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T621" s="197" t="s">
        <v>165</v>
      </c>
      <c r="AU621" s="197" t="s">
        <v>85</v>
      </c>
      <c r="AV621" s="13" t="s">
        <v>81</v>
      </c>
      <c r="AW621" s="13" t="s">
        <v>32</v>
      </c>
      <c r="AX621" s="13" t="s">
        <v>7</v>
      </c>
      <c r="AY621" s="197" t="s">
        <v>155</v>
      </c>
    </row>
    <row r="622" s="14" customFormat="1">
      <c r="A622" s="14"/>
      <c r="B622" s="203"/>
      <c r="C622" s="14"/>
      <c r="D622" s="196" t="s">
        <v>165</v>
      </c>
      <c r="E622" s="204" t="s">
        <v>1</v>
      </c>
      <c r="F622" s="205" t="s">
        <v>638</v>
      </c>
      <c r="G622" s="14"/>
      <c r="H622" s="206">
        <v>562.94000000000005</v>
      </c>
      <c r="I622" s="207"/>
      <c r="J622" s="14"/>
      <c r="K622" s="14"/>
      <c r="L622" s="203"/>
      <c r="M622" s="208"/>
      <c r="N622" s="209"/>
      <c r="O622" s="209"/>
      <c r="P622" s="209"/>
      <c r="Q622" s="209"/>
      <c r="R622" s="209"/>
      <c r="S622" s="209"/>
      <c r="T622" s="210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T622" s="204" t="s">
        <v>165</v>
      </c>
      <c r="AU622" s="204" t="s">
        <v>85</v>
      </c>
      <c r="AV622" s="14" t="s">
        <v>85</v>
      </c>
      <c r="AW622" s="14" t="s">
        <v>32</v>
      </c>
      <c r="AX622" s="14" t="s">
        <v>7</v>
      </c>
      <c r="AY622" s="204" t="s">
        <v>155</v>
      </c>
    </row>
    <row r="623" s="13" customFormat="1">
      <c r="A623" s="13"/>
      <c r="B623" s="195"/>
      <c r="C623" s="13"/>
      <c r="D623" s="196" t="s">
        <v>165</v>
      </c>
      <c r="E623" s="197" t="s">
        <v>1</v>
      </c>
      <c r="F623" s="198" t="s">
        <v>662</v>
      </c>
      <c r="G623" s="13"/>
      <c r="H623" s="197" t="s">
        <v>1</v>
      </c>
      <c r="I623" s="199"/>
      <c r="J623" s="13"/>
      <c r="K623" s="13"/>
      <c r="L623" s="195"/>
      <c r="M623" s="200"/>
      <c r="N623" s="201"/>
      <c r="O623" s="201"/>
      <c r="P623" s="201"/>
      <c r="Q623" s="201"/>
      <c r="R623" s="201"/>
      <c r="S623" s="201"/>
      <c r="T623" s="202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T623" s="197" t="s">
        <v>165</v>
      </c>
      <c r="AU623" s="197" t="s">
        <v>85</v>
      </c>
      <c r="AV623" s="13" t="s">
        <v>81</v>
      </c>
      <c r="AW623" s="13" t="s">
        <v>32</v>
      </c>
      <c r="AX623" s="13" t="s">
        <v>7</v>
      </c>
      <c r="AY623" s="197" t="s">
        <v>155</v>
      </c>
    </row>
    <row r="624" s="14" customFormat="1">
      <c r="A624" s="14"/>
      <c r="B624" s="203"/>
      <c r="C624" s="14"/>
      <c r="D624" s="196" t="s">
        <v>165</v>
      </c>
      <c r="E624" s="204" t="s">
        <v>1</v>
      </c>
      <c r="F624" s="205" t="s">
        <v>663</v>
      </c>
      <c r="G624" s="14"/>
      <c r="H624" s="206">
        <v>100</v>
      </c>
      <c r="I624" s="207"/>
      <c r="J624" s="14"/>
      <c r="K624" s="14"/>
      <c r="L624" s="203"/>
      <c r="M624" s="208"/>
      <c r="N624" s="209"/>
      <c r="O624" s="209"/>
      <c r="P624" s="209"/>
      <c r="Q624" s="209"/>
      <c r="R624" s="209"/>
      <c r="S624" s="209"/>
      <c r="T624" s="210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T624" s="204" t="s">
        <v>165</v>
      </c>
      <c r="AU624" s="204" t="s">
        <v>85</v>
      </c>
      <c r="AV624" s="14" t="s">
        <v>85</v>
      </c>
      <c r="AW624" s="14" t="s">
        <v>32</v>
      </c>
      <c r="AX624" s="14" t="s">
        <v>7</v>
      </c>
      <c r="AY624" s="204" t="s">
        <v>155</v>
      </c>
    </row>
    <row r="625" s="15" customFormat="1">
      <c r="A625" s="15"/>
      <c r="B625" s="211"/>
      <c r="C625" s="15"/>
      <c r="D625" s="196" t="s">
        <v>165</v>
      </c>
      <c r="E625" s="212" t="s">
        <v>1</v>
      </c>
      <c r="F625" s="213" t="s">
        <v>184</v>
      </c>
      <c r="G625" s="15"/>
      <c r="H625" s="214">
        <v>1027.9870000000001</v>
      </c>
      <c r="I625" s="215"/>
      <c r="J625" s="15"/>
      <c r="K625" s="15"/>
      <c r="L625" s="211"/>
      <c r="M625" s="216"/>
      <c r="N625" s="217"/>
      <c r="O625" s="217"/>
      <c r="P625" s="217"/>
      <c r="Q625" s="217"/>
      <c r="R625" s="217"/>
      <c r="S625" s="217"/>
      <c r="T625" s="218"/>
      <c r="U625" s="15"/>
      <c r="V625" s="15"/>
      <c r="W625" s="15"/>
      <c r="X625" s="15"/>
      <c r="Y625" s="15"/>
      <c r="Z625" s="15"/>
      <c r="AA625" s="15"/>
      <c r="AB625" s="15"/>
      <c r="AC625" s="15"/>
      <c r="AD625" s="15"/>
      <c r="AE625" s="15"/>
      <c r="AT625" s="212" t="s">
        <v>165</v>
      </c>
      <c r="AU625" s="212" t="s">
        <v>85</v>
      </c>
      <c r="AV625" s="15" t="s">
        <v>91</v>
      </c>
      <c r="AW625" s="15" t="s">
        <v>32</v>
      </c>
      <c r="AX625" s="15" t="s">
        <v>81</v>
      </c>
      <c r="AY625" s="212" t="s">
        <v>155</v>
      </c>
    </row>
    <row r="626" s="2" customFormat="1" ht="37.8" customHeight="1">
      <c r="A626" s="38"/>
      <c r="B626" s="180"/>
      <c r="C626" s="181" t="s">
        <v>689</v>
      </c>
      <c r="D626" s="181" t="s">
        <v>157</v>
      </c>
      <c r="E626" s="182" t="s">
        <v>690</v>
      </c>
      <c r="F626" s="183" t="s">
        <v>691</v>
      </c>
      <c r="G626" s="184" t="s">
        <v>160</v>
      </c>
      <c r="H626" s="185">
        <v>69.974000000000004</v>
      </c>
      <c r="I626" s="186"/>
      <c r="J626" s="187">
        <f>ROUND(I626*H626,2)</f>
        <v>0</v>
      </c>
      <c r="K626" s="188"/>
      <c r="L626" s="39"/>
      <c r="M626" s="189" t="s">
        <v>1</v>
      </c>
      <c r="N626" s="190" t="s">
        <v>43</v>
      </c>
      <c r="O626" s="82"/>
      <c r="P626" s="191">
        <f>O626*H626</f>
        <v>0</v>
      </c>
      <c r="Q626" s="191">
        <v>0.00019236000000000001</v>
      </c>
      <c r="R626" s="191">
        <f>Q626*H626</f>
        <v>0.013460198640000001</v>
      </c>
      <c r="S626" s="191">
        <v>0</v>
      </c>
      <c r="T626" s="192">
        <f>S626*H626</f>
        <v>0</v>
      </c>
      <c r="U626" s="38"/>
      <c r="V626" s="38"/>
      <c r="W626" s="38"/>
      <c r="X626" s="38"/>
      <c r="Y626" s="38"/>
      <c r="Z626" s="38"/>
      <c r="AA626" s="38"/>
      <c r="AB626" s="38"/>
      <c r="AC626" s="38"/>
      <c r="AD626" s="38"/>
      <c r="AE626" s="38"/>
      <c r="AR626" s="193" t="s">
        <v>91</v>
      </c>
      <c r="AT626" s="193" t="s">
        <v>157</v>
      </c>
      <c r="AU626" s="193" t="s">
        <v>85</v>
      </c>
      <c r="AY626" s="19" t="s">
        <v>155</v>
      </c>
      <c r="BE626" s="194">
        <f>IF(N626="základná",J626,0)</f>
        <v>0</v>
      </c>
      <c r="BF626" s="194">
        <f>IF(N626="znížená",J626,0)</f>
        <v>0</v>
      </c>
      <c r="BG626" s="194">
        <f>IF(N626="zákl. prenesená",J626,0)</f>
        <v>0</v>
      </c>
      <c r="BH626" s="194">
        <f>IF(N626="zníž. prenesená",J626,0)</f>
        <v>0</v>
      </c>
      <c r="BI626" s="194">
        <f>IF(N626="nulová",J626,0)</f>
        <v>0</v>
      </c>
      <c r="BJ626" s="19" t="s">
        <v>85</v>
      </c>
      <c r="BK626" s="194">
        <f>ROUND(I626*H626,2)</f>
        <v>0</v>
      </c>
      <c r="BL626" s="19" t="s">
        <v>91</v>
      </c>
      <c r="BM626" s="193" t="s">
        <v>692</v>
      </c>
    </row>
    <row r="627" s="13" customFormat="1">
      <c r="A627" s="13"/>
      <c r="B627" s="195"/>
      <c r="C627" s="13"/>
      <c r="D627" s="196" t="s">
        <v>165</v>
      </c>
      <c r="E627" s="197" t="s">
        <v>1</v>
      </c>
      <c r="F627" s="198" t="s">
        <v>594</v>
      </c>
      <c r="G627" s="13"/>
      <c r="H627" s="197" t="s">
        <v>1</v>
      </c>
      <c r="I627" s="199"/>
      <c r="J627" s="13"/>
      <c r="K627" s="13"/>
      <c r="L627" s="195"/>
      <c r="M627" s="200"/>
      <c r="N627" s="201"/>
      <c r="O627" s="201"/>
      <c r="P627" s="201"/>
      <c r="Q627" s="201"/>
      <c r="R627" s="201"/>
      <c r="S627" s="201"/>
      <c r="T627" s="202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T627" s="197" t="s">
        <v>165</v>
      </c>
      <c r="AU627" s="197" t="s">
        <v>85</v>
      </c>
      <c r="AV627" s="13" t="s">
        <v>81</v>
      </c>
      <c r="AW627" s="13" t="s">
        <v>32</v>
      </c>
      <c r="AX627" s="13" t="s">
        <v>7</v>
      </c>
      <c r="AY627" s="197" t="s">
        <v>155</v>
      </c>
    </row>
    <row r="628" s="14" customFormat="1">
      <c r="A628" s="14"/>
      <c r="B628" s="203"/>
      <c r="C628" s="14"/>
      <c r="D628" s="196" t="s">
        <v>165</v>
      </c>
      <c r="E628" s="204" t="s">
        <v>1</v>
      </c>
      <c r="F628" s="205" t="s">
        <v>595</v>
      </c>
      <c r="G628" s="14"/>
      <c r="H628" s="206">
        <v>5.8959999999999999</v>
      </c>
      <c r="I628" s="207"/>
      <c r="J628" s="14"/>
      <c r="K628" s="14"/>
      <c r="L628" s="203"/>
      <c r="M628" s="208"/>
      <c r="N628" s="209"/>
      <c r="O628" s="209"/>
      <c r="P628" s="209"/>
      <c r="Q628" s="209"/>
      <c r="R628" s="209"/>
      <c r="S628" s="209"/>
      <c r="T628" s="210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T628" s="204" t="s">
        <v>165</v>
      </c>
      <c r="AU628" s="204" t="s">
        <v>85</v>
      </c>
      <c r="AV628" s="14" t="s">
        <v>85</v>
      </c>
      <c r="AW628" s="14" t="s">
        <v>32</v>
      </c>
      <c r="AX628" s="14" t="s">
        <v>7</v>
      </c>
      <c r="AY628" s="204" t="s">
        <v>155</v>
      </c>
    </row>
    <row r="629" s="14" customFormat="1">
      <c r="A629" s="14"/>
      <c r="B629" s="203"/>
      <c r="C629" s="14"/>
      <c r="D629" s="196" t="s">
        <v>165</v>
      </c>
      <c r="E629" s="204" t="s">
        <v>1</v>
      </c>
      <c r="F629" s="205" t="s">
        <v>596</v>
      </c>
      <c r="G629" s="14"/>
      <c r="H629" s="206">
        <v>35.728000000000002</v>
      </c>
      <c r="I629" s="207"/>
      <c r="J629" s="14"/>
      <c r="K629" s="14"/>
      <c r="L629" s="203"/>
      <c r="M629" s="208"/>
      <c r="N629" s="209"/>
      <c r="O629" s="209"/>
      <c r="P629" s="209"/>
      <c r="Q629" s="209"/>
      <c r="R629" s="209"/>
      <c r="S629" s="209"/>
      <c r="T629" s="210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T629" s="204" t="s">
        <v>165</v>
      </c>
      <c r="AU629" s="204" t="s">
        <v>85</v>
      </c>
      <c r="AV629" s="14" t="s">
        <v>85</v>
      </c>
      <c r="AW629" s="14" t="s">
        <v>32</v>
      </c>
      <c r="AX629" s="14" t="s">
        <v>7</v>
      </c>
      <c r="AY629" s="204" t="s">
        <v>155</v>
      </c>
    </row>
    <row r="630" s="14" customFormat="1">
      <c r="A630" s="14"/>
      <c r="B630" s="203"/>
      <c r="C630" s="14"/>
      <c r="D630" s="196" t="s">
        <v>165</v>
      </c>
      <c r="E630" s="204" t="s">
        <v>1</v>
      </c>
      <c r="F630" s="205" t="s">
        <v>597</v>
      </c>
      <c r="G630" s="14"/>
      <c r="H630" s="206">
        <v>2.944</v>
      </c>
      <c r="I630" s="207"/>
      <c r="J630" s="14"/>
      <c r="K630" s="14"/>
      <c r="L630" s="203"/>
      <c r="M630" s="208"/>
      <c r="N630" s="209"/>
      <c r="O630" s="209"/>
      <c r="P630" s="209"/>
      <c r="Q630" s="209"/>
      <c r="R630" s="209"/>
      <c r="S630" s="209"/>
      <c r="T630" s="210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T630" s="204" t="s">
        <v>165</v>
      </c>
      <c r="AU630" s="204" t="s">
        <v>85</v>
      </c>
      <c r="AV630" s="14" t="s">
        <v>85</v>
      </c>
      <c r="AW630" s="14" t="s">
        <v>32</v>
      </c>
      <c r="AX630" s="14" t="s">
        <v>7</v>
      </c>
      <c r="AY630" s="204" t="s">
        <v>155</v>
      </c>
    </row>
    <row r="631" s="14" customFormat="1">
      <c r="A631" s="14"/>
      <c r="B631" s="203"/>
      <c r="C631" s="14"/>
      <c r="D631" s="196" t="s">
        <v>165</v>
      </c>
      <c r="E631" s="204" t="s">
        <v>1</v>
      </c>
      <c r="F631" s="205" t="s">
        <v>598</v>
      </c>
      <c r="G631" s="14"/>
      <c r="H631" s="206">
        <v>1.96</v>
      </c>
      <c r="I631" s="207"/>
      <c r="J631" s="14"/>
      <c r="K631" s="14"/>
      <c r="L631" s="203"/>
      <c r="M631" s="208"/>
      <c r="N631" s="209"/>
      <c r="O631" s="209"/>
      <c r="P631" s="209"/>
      <c r="Q631" s="209"/>
      <c r="R631" s="209"/>
      <c r="S631" s="209"/>
      <c r="T631" s="210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T631" s="204" t="s">
        <v>165</v>
      </c>
      <c r="AU631" s="204" t="s">
        <v>85</v>
      </c>
      <c r="AV631" s="14" t="s">
        <v>85</v>
      </c>
      <c r="AW631" s="14" t="s">
        <v>32</v>
      </c>
      <c r="AX631" s="14" t="s">
        <v>7</v>
      </c>
      <c r="AY631" s="204" t="s">
        <v>155</v>
      </c>
    </row>
    <row r="632" s="14" customFormat="1">
      <c r="A632" s="14"/>
      <c r="B632" s="203"/>
      <c r="C632" s="14"/>
      <c r="D632" s="196" t="s">
        <v>165</v>
      </c>
      <c r="E632" s="204" t="s">
        <v>1</v>
      </c>
      <c r="F632" s="205" t="s">
        <v>599</v>
      </c>
      <c r="G632" s="14"/>
      <c r="H632" s="206">
        <v>1.96</v>
      </c>
      <c r="I632" s="207"/>
      <c r="J632" s="14"/>
      <c r="K632" s="14"/>
      <c r="L632" s="203"/>
      <c r="M632" s="208"/>
      <c r="N632" s="209"/>
      <c r="O632" s="209"/>
      <c r="P632" s="209"/>
      <c r="Q632" s="209"/>
      <c r="R632" s="209"/>
      <c r="S632" s="209"/>
      <c r="T632" s="210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T632" s="204" t="s">
        <v>165</v>
      </c>
      <c r="AU632" s="204" t="s">
        <v>85</v>
      </c>
      <c r="AV632" s="14" t="s">
        <v>85</v>
      </c>
      <c r="AW632" s="14" t="s">
        <v>32</v>
      </c>
      <c r="AX632" s="14" t="s">
        <v>7</v>
      </c>
      <c r="AY632" s="204" t="s">
        <v>155</v>
      </c>
    </row>
    <row r="633" s="14" customFormat="1">
      <c r="A633" s="14"/>
      <c r="B633" s="203"/>
      <c r="C633" s="14"/>
      <c r="D633" s="196" t="s">
        <v>165</v>
      </c>
      <c r="E633" s="204" t="s">
        <v>1</v>
      </c>
      <c r="F633" s="205" t="s">
        <v>600</v>
      </c>
      <c r="G633" s="14"/>
      <c r="H633" s="206">
        <v>1.98</v>
      </c>
      <c r="I633" s="207"/>
      <c r="J633" s="14"/>
      <c r="K633" s="14"/>
      <c r="L633" s="203"/>
      <c r="M633" s="208"/>
      <c r="N633" s="209"/>
      <c r="O633" s="209"/>
      <c r="P633" s="209"/>
      <c r="Q633" s="209"/>
      <c r="R633" s="209"/>
      <c r="S633" s="209"/>
      <c r="T633" s="210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T633" s="204" t="s">
        <v>165</v>
      </c>
      <c r="AU633" s="204" t="s">
        <v>85</v>
      </c>
      <c r="AV633" s="14" t="s">
        <v>85</v>
      </c>
      <c r="AW633" s="14" t="s">
        <v>32</v>
      </c>
      <c r="AX633" s="14" t="s">
        <v>7</v>
      </c>
      <c r="AY633" s="204" t="s">
        <v>155</v>
      </c>
    </row>
    <row r="634" s="14" customFormat="1">
      <c r="A634" s="14"/>
      <c r="B634" s="203"/>
      <c r="C634" s="14"/>
      <c r="D634" s="196" t="s">
        <v>165</v>
      </c>
      <c r="E634" s="204" t="s">
        <v>1</v>
      </c>
      <c r="F634" s="205" t="s">
        <v>603</v>
      </c>
      <c r="G634" s="14"/>
      <c r="H634" s="206">
        <v>11.397</v>
      </c>
      <c r="I634" s="207"/>
      <c r="J634" s="14"/>
      <c r="K634" s="14"/>
      <c r="L634" s="203"/>
      <c r="M634" s="208"/>
      <c r="N634" s="209"/>
      <c r="O634" s="209"/>
      <c r="P634" s="209"/>
      <c r="Q634" s="209"/>
      <c r="R634" s="209"/>
      <c r="S634" s="209"/>
      <c r="T634" s="210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T634" s="204" t="s">
        <v>165</v>
      </c>
      <c r="AU634" s="204" t="s">
        <v>85</v>
      </c>
      <c r="AV634" s="14" t="s">
        <v>85</v>
      </c>
      <c r="AW634" s="14" t="s">
        <v>32</v>
      </c>
      <c r="AX634" s="14" t="s">
        <v>7</v>
      </c>
      <c r="AY634" s="204" t="s">
        <v>155</v>
      </c>
    </row>
    <row r="635" s="14" customFormat="1">
      <c r="A635" s="14"/>
      <c r="B635" s="203"/>
      <c r="C635" s="14"/>
      <c r="D635" s="196" t="s">
        <v>165</v>
      </c>
      <c r="E635" s="204" t="s">
        <v>1</v>
      </c>
      <c r="F635" s="205" t="s">
        <v>604</v>
      </c>
      <c r="G635" s="14"/>
      <c r="H635" s="206">
        <v>8.109</v>
      </c>
      <c r="I635" s="207"/>
      <c r="J635" s="14"/>
      <c r="K635" s="14"/>
      <c r="L635" s="203"/>
      <c r="M635" s="208"/>
      <c r="N635" s="209"/>
      <c r="O635" s="209"/>
      <c r="P635" s="209"/>
      <c r="Q635" s="209"/>
      <c r="R635" s="209"/>
      <c r="S635" s="209"/>
      <c r="T635" s="210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T635" s="204" t="s">
        <v>165</v>
      </c>
      <c r="AU635" s="204" t="s">
        <v>85</v>
      </c>
      <c r="AV635" s="14" t="s">
        <v>85</v>
      </c>
      <c r="AW635" s="14" t="s">
        <v>32</v>
      </c>
      <c r="AX635" s="14" t="s">
        <v>7</v>
      </c>
      <c r="AY635" s="204" t="s">
        <v>155</v>
      </c>
    </row>
    <row r="636" s="15" customFormat="1">
      <c r="A636" s="15"/>
      <c r="B636" s="211"/>
      <c r="C636" s="15"/>
      <c r="D636" s="196" t="s">
        <v>165</v>
      </c>
      <c r="E636" s="212" t="s">
        <v>1</v>
      </c>
      <c r="F636" s="213" t="s">
        <v>184</v>
      </c>
      <c r="G636" s="15"/>
      <c r="H636" s="214">
        <v>69.974000000000004</v>
      </c>
      <c r="I636" s="215"/>
      <c r="J636" s="15"/>
      <c r="K636" s="15"/>
      <c r="L636" s="211"/>
      <c r="M636" s="216"/>
      <c r="N636" s="217"/>
      <c r="O636" s="217"/>
      <c r="P636" s="217"/>
      <c r="Q636" s="217"/>
      <c r="R636" s="217"/>
      <c r="S636" s="217"/>
      <c r="T636" s="218"/>
      <c r="U636" s="15"/>
      <c r="V636" s="15"/>
      <c r="W636" s="15"/>
      <c r="X636" s="15"/>
      <c r="Y636" s="15"/>
      <c r="Z636" s="15"/>
      <c r="AA636" s="15"/>
      <c r="AB636" s="15"/>
      <c r="AC636" s="15"/>
      <c r="AD636" s="15"/>
      <c r="AE636" s="15"/>
      <c r="AT636" s="212" t="s">
        <v>165</v>
      </c>
      <c r="AU636" s="212" t="s">
        <v>85</v>
      </c>
      <c r="AV636" s="15" t="s">
        <v>91</v>
      </c>
      <c r="AW636" s="15" t="s">
        <v>32</v>
      </c>
      <c r="AX636" s="15" t="s">
        <v>81</v>
      </c>
      <c r="AY636" s="212" t="s">
        <v>155</v>
      </c>
    </row>
    <row r="637" s="2" customFormat="1" ht="24.15" customHeight="1">
      <c r="A637" s="38"/>
      <c r="B637" s="180"/>
      <c r="C637" s="181" t="s">
        <v>693</v>
      </c>
      <c r="D637" s="181" t="s">
        <v>157</v>
      </c>
      <c r="E637" s="182" t="s">
        <v>694</v>
      </c>
      <c r="F637" s="183" t="s">
        <v>695</v>
      </c>
      <c r="G637" s="184" t="s">
        <v>160</v>
      </c>
      <c r="H637" s="185">
        <v>89.489999999999995</v>
      </c>
      <c r="I637" s="186"/>
      <c r="J637" s="187">
        <f>ROUND(I637*H637,2)</f>
        <v>0</v>
      </c>
      <c r="K637" s="188"/>
      <c r="L637" s="39"/>
      <c r="M637" s="189" t="s">
        <v>1</v>
      </c>
      <c r="N637" s="190" t="s">
        <v>43</v>
      </c>
      <c r="O637" s="82"/>
      <c r="P637" s="191">
        <f>O637*H637</f>
        <v>0</v>
      </c>
      <c r="Q637" s="191">
        <v>0.00022499999999999999</v>
      </c>
      <c r="R637" s="191">
        <f>Q637*H637</f>
        <v>0.020135249999999997</v>
      </c>
      <c r="S637" s="191">
        <v>0</v>
      </c>
      <c r="T637" s="192">
        <f>S637*H637</f>
        <v>0</v>
      </c>
      <c r="U637" s="38"/>
      <c r="V637" s="38"/>
      <c r="W637" s="38"/>
      <c r="X637" s="38"/>
      <c r="Y637" s="38"/>
      <c r="Z637" s="38"/>
      <c r="AA637" s="38"/>
      <c r="AB637" s="38"/>
      <c r="AC637" s="38"/>
      <c r="AD637" s="38"/>
      <c r="AE637" s="38"/>
      <c r="AR637" s="193" t="s">
        <v>91</v>
      </c>
      <c r="AT637" s="193" t="s">
        <v>157</v>
      </c>
      <c r="AU637" s="193" t="s">
        <v>85</v>
      </c>
      <c r="AY637" s="19" t="s">
        <v>155</v>
      </c>
      <c r="BE637" s="194">
        <f>IF(N637="základná",J637,0)</f>
        <v>0</v>
      </c>
      <c r="BF637" s="194">
        <f>IF(N637="znížená",J637,0)</f>
        <v>0</v>
      </c>
      <c r="BG637" s="194">
        <f>IF(N637="zákl. prenesená",J637,0)</f>
        <v>0</v>
      </c>
      <c r="BH637" s="194">
        <f>IF(N637="zníž. prenesená",J637,0)</f>
        <v>0</v>
      </c>
      <c r="BI637" s="194">
        <f>IF(N637="nulová",J637,0)</f>
        <v>0</v>
      </c>
      <c r="BJ637" s="19" t="s">
        <v>85</v>
      </c>
      <c r="BK637" s="194">
        <f>ROUND(I637*H637,2)</f>
        <v>0</v>
      </c>
      <c r="BL637" s="19" t="s">
        <v>91</v>
      </c>
      <c r="BM637" s="193" t="s">
        <v>696</v>
      </c>
    </row>
    <row r="638" s="14" customFormat="1">
      <c r="A638" s="14"/>
      <c r="B638" s="203"/>
      <c r="C638" s="14"/>
      <c r="D638" s="196" t="s">
        <v>165</v>
      </c>
      <c r="E638" s="204" t="s">
        <v>1</v>
      </c>
      <c r="F638" s="205" t="s">
        <v>697</v>
      </c>
      <c r="G638" s="14"/>
      <c r="H638" s="206">
        <v>19.611999999999998</v>
      </c>
      <c r="I638" s="207"/>
      <c r="J638" s="14"/>
      <c r="K638" s="14"/>
      <c r="L638" s="203"/>
      <c r="M638" s="208"/>
      <c r="N638" s="209"/>
      <c r="O638" s="209"/>
      <c r="P638" s="209"/>
      <c r="Q638" s="209"/>
      <c r="R638" s="209"/>
      <c r="S638" s="209"/>
      <c r="T638" s="210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T638" s="204" t="s">
        <v>165</v>
      </c>
      <c r="AU638" s="204" t="s">
        <v>85</v>
      </c>
      <c r="AV638" s="14" t="s">
        <v>85</v>
      </c>
      <c r="AW638" s="14" t="s">
        <v>32</v>
      </c>
      <c r="AX638" s="14" t="s">
        <v>7</v>
      </c>
      <c r="AY638" s="204" t="s">
        <v>155</v>
      </c>
    </row>
    <row r="639" s="14" customFormat="1">
      <c r="A639" s="14"/>
      <c r="B639" s="203"/>
      <c r="C639" s="14"/>
      <c r="D639" s="196" t="s">
        <v>165</v>
      </c>
      <c r="E639" s="204" t="s">
        <v>1</v>
      </c>
      <c r="F639" s="205" t="s">
        <v>698</v>
      </c>
      <c r="G639" s="14"/>
      <c r="H639" s="206">
        <v>35.661999999999999</v>
      </c>
      <c r="I639" s="207"/>
      <c r="J639" s="14"/>
      <c r="K639" s="14"/>
      <c r="L639" s="203"/>
      <c r="M639" s="208"/>
      <c r="N639" s="209"/>
      <c r="O639" s="209"/>
      <c r="P639" s="209"/>
      <c r="Q639" s="209"/>
      <c r="R639" s="209"/>
      <c r="S639" s="209"/>
      <c r="T639" s="210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T639" s="204" t="s">
        <v>165</v>
      </c>
      <c r="AU639" s="204" t="s">
        <v>85</v>
      </c>
      <c r="AV639" s="14" t="s">
        <v>85</v>
      </c>
      <c r="AW639" s="14" t="s">
        <v>32</v>
      </c>
      <c r="AX639" s="14" t="s">
        <v>7</v>
      </c>
      <c r="AY639" s="204" t="s">
        <v>155</v>
      </c>
    </row>
    <row r="640" s="14" customFormat="1">
      <c r="A640" s="14"/>
      <c r="B640" s="203"/>
      <c r="C640" s="14"/>
      <c r="D640" s="196" t="s">
        <v>165</v>
      </c>
      <c r="E640" s="204" t="s">
        <v>1</v>
      </c>
      <c r="F640" s="205" t="s">
        <v>699</v>
      </c>
      <c r="G640" s="14"/>
      <c r="H640" s="206">
        <v>34.216000000000001</v>
      </c>
      <c r="I640" s="207"/>
      <c r="J640" s="14"/>
      <c r="K640" s="14"/>
      <c r="L640" s="203"/>
      <c r="M640" s="208"/>
      <c r="N640" s="209"/>
      <c r="O640" s="209"/>
      <c r="P640" s="209"/>
      <c r="Q640" s="209"/>
      <c r="R640" s="209"/>
      <c r="S640" s="209"/>
      <c r="T640" s="210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T640" s="204" t="s">
        <v>165</v>
      </c>
      <c r="AU640" s="204" t="s">
        <v>85</v>
      </c>
      <c r="AV640" s="14" t="s">
        <v>85</v>
      </c>
      <c r="AW640" s="14" t="s">
        <v>32</v>
      </c>
      <c r="AX640" s="14" t="s">
        <v>7</v>
      </c>
      <c r="AY640" s="204" t="s">
        <v>155</v>
      </c>
    </row>
    <row r="641" s="15" customFormat="1">
      <c r="A641" s="15"/>
      <c r="B641" s="211"/>
      <c r="C641" s="15"/>
      <c r="D641" s="196" t="s">
        <v>165</v>
      </c>
      <c r="E641" s="212" t="s">
        <v>1</v>
      </c>
      <c r="F641" s="213" t="s">
        <v>184</v>
      </c>
      <c r="G641" s="15"/>
      <c r="H641" s="214">
        <v>89.490000000000009</v>
      </c>
      <c r="I641" s="215"/>
      <c r="J641" s="15"/>
      <c r="K641" s="15"/>
      <c r="L641" s="211"/>
      <c r="M641" s="216"/>
      <c r="N641" s="217"/>
      <c r="O641" s="217"/>
      <c r="P641" s="217"/>
      <c r="Q641" s="217"/>
      <c r="R641" s="217"/>
      <c r="S641" s="217"/>
      <c r="T641" s="218"/>
      <c r="U641" s="15"/>
      <c r="V641" s="15"/>
      <c r="W641" s="15"/>
      <c r="X641" s="15"/>
      <c r="Y641" s="15"/>
      <c r="Z641" s="15"/>
      <c r="AA641" s="15"/>
      <c r="AB641" s="15"/>
      <c r="AC641" s="15"/>
      <c r="AD641" s="15"/>
      <c r="AE641" s="15"/>
      <c r="AT641" s="212" t="s">
        <v>165</v>
      </c>
      <c r="AU641" s="212" t="s">
        <v>85</v>
      </c>
      <c r="AV641" s="15" t="s">
        <v>91</v>
      </c>
      <c r="AW641" s="15" t="s">
        <v>32</v>
      </c>
      <c r="AX641" s="15" t="s">
        <v>81</v>
      </c>
      <c r="AY641" s="212" t="s">
        <v>155</v>
      </c>
    </row>
    <row r="642" s="2" customFormat="1" ht="24.15" customHeight="1">
      <c r="A642" s="38"/>
      <c r="B642" s="180"/>
      <c r="C642" s="181" t="s">
        <v>700</v>
      </c>
      <c r="D642" s="181" t="s">
        <v>157</v>
      </c>
      <c r="E642" s="182" t="s">
        <v>701</v>
      </c>
      <c r="F642" s="183" t="s">
        <v>702</v>
      </c>
      <c r="G642" s="184" t="s">
        <v>160</v>
      </c>
      <c r="H642" s="185">
        <v>55.274000000000001</v>
      </c>
      <c r="I642" s="186"/>
      <c r="J642" s="187">
        <f>ROUND(I642*H642,2)</f>
        <v>0</v>
      </c>
      <c r="K642" s="188"/>
      <c r="L642" s="39"/>
      <c r="M642" s="189" t="s">
        <v>1</v>
      </c>
      <c r="N642" s="190" t="s">
        <v>43</v>
      </c>
      <c r="O642" s="82"/>
      <c r="P642" s="191">
        <f>O642*H642</f>
        <v>0</v>
      </c>
      <c r="Q642" s="191">
        <v>0.0032200000000000002</v>
      </c>
      <c r="R642" s="191">
        <f>Q642*H642</f>
        <v>0.17798228000000002</v>
      </c>
      <c r="S642" s="191">
        <v>0</v>
      </c>
      <c r="T642" s="192">
        <f>S642*H642</f>
        <v>0</v>
      </c>
      <c r="U642" s="38"/>
      <c r="V642" s="38"/>
      <c r="W642" s="38"/>
      <c r="X642" s="38"/>
      <c r="Y642" s="38"/>
      <c r="Z642" s="38"/>
      <c r="AA642" s="38"/>
      <c r="AB642" s="38"/>
      <c r="AC642" s="38"/>
      <c r="AD642" s="38"/>
      <c r="AE642" s="38"/>
      <c r="AR642" s="193" t="s">
        <v>91</v>
      </c>
      <c r="AT642" s="193" t="s">
        <v>157</v>
      </c>
      <c r="AU642" s="193" t="s">
        <v>85</v>
      </c>
      <c r="AY642" s="19" t="s">
        <v>155</v>
      </c>
      <c r="BE642" s="194">
        <f>IF(N642="základná",J642,0)</f>
        <v>0</v>
      </c>
      <c r="BF642" s="194">
        <f>IF(N642="znížená",J642,0)</f>
        <v>0</v>
      </c>
      <c r="BG642" s="194">
        <f>IF(N642="zákl. prenesená",J642,0)</f>
        <v>0</v>
      </c>
      <c r="BH642" s="194">
        <f>IF(N642="zníž. prenesená",J642,0)</f>
        <v>0</v>
      </c>
      <c r="BI642" s="194">
        <f>IF(N642="nulová",J642,0)</f>
        <v>0</v>
      </c>
      <c r="BJ642" s="19" t="s">
        <v>85</v>
      </c>
      <c r="BK642" s="194">
        <f>ROUND(I642*H642,2)</f>
        <v>0</v>
      </c>
      <c r="BL642" s="19" t="s">
        <v>91</v>
      </c>
      <c r="BM642" s="193" t="s">
        <v>703</v>
      </c>
    </row>
    <row r="643" s="14" customFormat="1">
      <c r="A643" s="14"/>
      <c r="B643" s="203"/>
      <c r="C643" s="14"/>
      <c r="D643" s="196" t="s">
        <v>165</v>
      </c>
      <c r="E643" s="204" t="s">
        <v>1</v>
      </c>
      <c r="F643" s="205" t="s">
        <v>697</v>
      </c>
      <c r="G643" s="14"/>
      <c r="H643" s="206">
        <v>19.611999999999998</v>
      </c>
      <c r="I643" s="207"/>
      <c r="J643" s="14"/>
      <c r="K643" s="14"/>
      <c r="L643" s="203"/>
      <c r="M643" s="208"/>
      <c r="N643" s="209"/>
      <c r="O643" s="209"/>
      <c r="P643" s="209"/>
      <c r="Q643" s="209"/>
      <c r="R643" s="209"/>
      <c r="S643" s="209"/>
      <c r="T643" s="210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T643" s="204" t="s">
        <v>165</v>
      </c>
      <c r="AU643" s="204" t="s">
        <v>85</v>
      </c>
      <c r="AV643" s="14" t="s">
        <v>85</v>
      </c>
      <c r="AW643" s="14" t="s">
        <v>32</v>
      </c>
      <c r="AX643" s="14" t="s">
        <v>7</v>
      </c>
      <c r="AY643" s="204" t="s">
        <v>155</v>
      </c>
    </row>
    <row r="644" s="14" customFormat="1">
      <c r="A644" s="14"/>
      <c r="B644" s="203"/>
      <c r="C644" s="14"/>
      <c r="D644" s="196" t="s">
        <v>165</v>
      </c>
      <c r="E644" s="204" t="s">
        <v>1</v>
      </c>
      <c r="F644" s="205" t="s">
        <v>698</v>
      </c>
      <c r="G644" s="14"/>
      <c r="H644" s="206">
        <v>35.661999999999999</v>
      </c>
      <c r="I644" s="207"/>
      <c r="J644" s="14"/>
      <c r="K644" s="14"/>
      <c r="L644" s="203"/>
      <c r="M644" s="208"/>
      <c r="N644" s="209"/>
      <c r="O644" s="209"/>
      <c r="P644" s="209"/>
      <c r="Q644" s="209"/>
      <c r="R644" s="209"/>
      <c r="S644" s="209"/>
      <c r="T644" s="210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T644" s="204" t="s">
        <v>165</v>
      </c>
      <c r="AU644" s="204" t="s">
        <v>85</v>
      </c>
      <c r="AV644" s="14" t="s">
        <v>85</v>
      </c>
      <c r="AW644" s="14" t="s">
        <v>32</v>
      </c>
      <c r="AX644" s="14" t="s">
        <v>7</v>
      </c>
      <c r="AY644" s="204" t="s">
        <v>155</v>
      </c>
    </row>
    <row r="645" s="15" customFormat="1">
      <c r="A645" s="15"/>
      <c r="B645" s="211"/>
      <c r="C645" s="15"/>
      <c r="D645" s="196" t="s">
        <v>165</v>
      </c>
      <c r="E645" s="212" t="s">
        <v>1</v>
      </c>
      <c r="F645" s="213" t="s">
        <v>184</v>
      </c>
      <c r="G645" s="15"/>
      <c r="H645" s="214">
        <v>55.274000000000001</v>
      </c>
      <c r="I645" s="215"/>
      <c r="J645" s="15"/>
      <c r="K645" s="15"/>
      <c r="L645" s="211"/>
      <c r="M645" s="216"/>
      <c r="N645" s="217"/>
      <c r="O645" s="217"/>
      <c r="P645" s="217"/>
      <c r="Q645" s="217"/>
      <c r="R645" s="217"/>
      <c r="S645" s="217"/>
      <c r="T645" s="218"/>
      <c r="U645" s="15"/>
      <c r="V645" s="15"/>
      <c r="W645" s="15"/>
      <c r="X645" s="15"/>
      <c r="Y645" s="15"/>
      <c r="Z645" s="15"/>
      <c r="AA645" s="15"/>
      <c r="AB645" s="15"/>
      <c r="AC645" s="15"/>
      <c r="AD645" s="15"/>
      <c r="AE645" s="15"/>
      <c r="AT645" s="212" t="s">
        <v>165</v>
      </c>
      <c r="AU645" s="212" t="s">
        <v>85</v>
      </c>
      <c r="AV645" s="15" t="s">
        <v>91</v>
      </c>
      <c r="AW645" s="15" t="s">
        <v>32</v>
      </c>
      <c r="AX645" s="15" t="s">
        <v>81</v>
      </c>
      <c r="AY645" s="212" t="s">
        <v>155</v>
      </c>
    </row>
    <row r="646" s="2" customFormat="1" ht="24.15" customHeight="1">
      <c r="A646" s="38"/>
      <c r="B646" s="180"/>
      <c r="C646" s="181" t="s">
        <v>704</v>
      </c>
      <c r="D646" s="181" t="s">
        <v>157</v>
      </c>
      <c r="E646" s="182" t="s">
        <v>705</v>
      </c>
      <c r="F646" s="183" t="s">
        <v>706</v>
      </c>
      <c r="G646" s="184" t="s">
        <v>160</v>
      </c>
      <c r="H646" s="185">
        <v>423.92399999999998</v>
      </c>
      <c r="I646" s="186"/>
      <c r="J646" s="187">
        <f>ROUND(I646*H646,2)</f>
        <v>0</v>
      </c>
      <c r="K646" s="188"/>
      <c r="L646" s="39"/>
      <c r="M646" s="189" t="s">
        <v>1</v>
      </c>
      <c r="N646" s="190" t="s">
        <v>43</v>
      </c>
      <c r="O646" s="82"/>
      <c r="P646" s="191">
        <f>O646*H646</f>
        <v>0</v>
      </c>
      <c r="Q646" s="191">
        <v>0.0146176</v>
      </c>
      <c r="R646" s="191">
        <f>Q646*H646</f>
        <v>6.1967514624</v>
      </c>
      <c r="S646" s="191">
        <v>0</v>
      </c>
      <c r="T646" s="192">
        <f>S646*H646</f>
        <v>0</v>
      </c>
      <c r="U646" s="38"/>
      <c r="V646" s="38"/>
      <c r="W646" s="38"/>
      <c r="X646" s="38"/>
      <c r="Y646" s="38"/>
      <c r="Z646" s="38"/>
      <c r="AA646" s="38"/>
      <c r="AB646" s="38"/>
      <c r="AC646" s="38"/>
      <c r="AD646" s="38"/>
      <c r="AE646" s="38"/>
      <c r="AR646" s="193" t="s">
        <v>91</v>
      </c>
      <c r="AT646" s="193" t="s">
        <v>157</v>
      </c>
      <c r="AU646" s="193" t="s">
        <v>85</v>
      </c>
      <c r="AY646" s="19" t="s">
        <v>155</v>
      </c>
      <c r="BE646" s="194">
        <f>IF(N646="základná",J646,0)</f>
        <v>0</v>
      </c>
      <c r="BF646" s="194">
        <f>IF(N646="znížená",J646,0)</f>
        <v>0</v>
      </c>
      <c r="BG646" s="194">
        <f>IF(N646="zákl. prenesená",J646,0)</f>
        <v>0</v>
      </c>
      <c r="BH646" s="194">
        <f>IF(N646="zníž. prenesená",J646,0)</f>
        <v>0</v>
      </c>
      <c r="BI646" s="194">
        <f>IF(N646="nulová",J646,0)</f>
        <v>0</v>
      </c>
      <c r="BJ646" s="19" t="s">
        <v>85</v>
      </c>
      <c r="BK646" s="194">
        <f>ROUND(I646*H646,2)</f>
        <v>0</v>
      </c>
      <c r="BL646" s="19" t="s">
        <v>91</v>
      </c>
      <c r="BM646" s="193" t="s">
        <v>707</v>
      </c>
    </row>
    <row r="647" s="13" customFormat="1">
      <c r="A647" s="13"/>
      <c r="B647" s="195"/>
      <c r="C647" s="13"/>
      <c r="D647" s="196" t="s">
        <v>165</v>
      </c>
      <c r="E647" s="197" t="s">
        <v>1</v>
      </c>
      <c r="F647" s="198" t="s">
        <v>637</v>
      </c>
      <c r="G647" s="13"/>
      <c r="H647" s="197" t="s">
        <v>1</v>
      </c>
      <c r="I647" s="199"/>
      <c r="J647" s="13"/>
      <c r="K647" s="13"/>
      <c r="L647" s="195"/>
      <c r="M647" s="200"/>
      <c r="N647" s="201"/>
      <c r="O647" s="201"/>
      <c r="P647" s="201"/>
      <c r="Q647" s="201"/>
      <c r="R647" s="201"/>
      <c r="S647" s="201"/>
      <c r="T647" s="202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T647" s="197" t="s">
        <v>165</v>
      </c>
      <c r="AU647" s="197" t="s">
        <v>85</v>
      </c>
      <c r="AV647" s="13" t="s">
        <v>81</v>
      </c>
      <c r="AW647" s="13" t="s">
        <v>32</v>
      </c>
      <c r="AX647" s="13" t="s">
        <v>7</v>
      </c>
      <c r="AY647" s="197" t="s">
        <v>155</v>
      </c>
    </row>
    <row r="648" s="14" customFormat="1">
      <c r="A648" s="14"/>
      <c r="B648" s="203"/>
      <c r="C648" s="14"/>
      <c r="D648" s="196" t="s">
        <v>165</v>
      </c>
      <c r="E648" s="204" t="s">
        <v>1</v>
      </c>
      <c r="F648" s="205" t="s">
        <v>708</v>
      </c>
      <c r="G648" s="14"/>
      <c r="H648" s="206">
        <v>656.01999999999998</v>
      </c>
      <c r="I648" s="207"/>
      <c r="J648" s="14"/>
      <c r="K648" s="14"/>
      <c r="L648" s="203"/>
      <c r="M648" s="208"/>
      <c r="N648" s="209"/>
      <c r="O648" s="209"/>
      <c r="P648" s="209"/>
      <c r="Q648" s="209"/>
      <c r="R648" s="209"/>
      <c r="S648" s="209"/>
      <c r="T648" s="210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T648" s="204" t="s">
        <v>165</v>
      </c>
      <c r="AU648" s="204" t="s">
        <v>85</v>
      </c>
      <c r="AV648" s="14" t="s">
        <v>85</v>
      </c>
      <c r="AW648" s="14" t="s">
        <v>32</v>
      </c>
      <c r="AX648" s="14" t="s">
        <v>7</v>
      </c>
      <c r="AY648" s="204" t="s">
        <v>155</v>
      </c>
    </row>
    <row r="649" s="13" customFormat="1">
      <c r="A649" s="13"/>
      <c r="B649" s="195"/>
      <c r="C649" s="13"/>
      <c r="D649" s="196" t="s">
        <v>165</v>
      </c>
      <c r="E649" s="197" t="s">
        <v>1</v>
      </c>
      <c r="F649" s="198" t="s">
        <v>709</v>
      </c>
      <c r="G649" s="13"/>
      <c r="H649" s="197" t="s">
        <v>1</v>
      </c>
      <c r="I649" s="199"/>
      <c r="J649" s="13"/>
      <c r="K649" s="13"/>
      <c r="L649" s="195"/>
      <c r="M649" s="200"/>
      <c r="N649" s="201"/>
      <c r="O649" s="201"/>
      <c r="P649" s="201"/>
      <c r="Q649" s="201"/>
      <c r="R649" s="201"/>
      <c r="S649" s="201"/>
      <c r="T649" s="202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T649" s="197" t="s">
        <v>165</v>
      </c>
      <c r="AU649" s="197" t="s">
        <v>85</v>
      </c>
      <c r="AV649" s="13" t="s">
        <v>81</v>
      </c>
      <c r="AW649" s="13" t="s">
        <v>32</v>
      </c>
      <c r="AX649" s="13" t="s">
        <v>7</v>
      </c>
      <c r="AY649" s="197" t="s">
        <v>155</v>
      </c>
    </row>
    <row r="650" s="14" customFormat="1">
      <c r="A650" s="14"/>
      <c r="B650" s="203"/>
      <c r="C650" s="14"/>
      <c r="D650" s="196" t="s">
        <v>165</v>
      </c>
      <c r="E650" s="204" t="s">
        <v>1</v>
      </c>
      <c r="F650" s="205" t="s">
        <v>710</v>
      </c>
      <c r="G650" s="14"/>
      <c r="H650" s="206">
        <v>-12.772</v>
      </c>
      <c r="I650" s="207"/>
      <c r="J650" s="14"/>
      <c r="K650" s="14"/>
      <c r="L650" s="203"/>
      <c r="M650" s="208"/>
      <c r="N650" s="209"/>
      <c r="O650" s="209"/>
      <c r="P650" s="209"/>
      <c r="Q650" s="209"/>
      <c r="R650" s="209"/>
      <c r="S650" s="209"/>
      <c r="T650" s="210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T650" s="204" t="s">
        <v>165</v>
      </c>
      <c r="AU650" s="204" t="s">
        <v>85</v>
      </c>
      <c r="AV650" s="14" t="s">
        <v>85</v>
      </c>
      <c r="AW650" s="14" t="s">
        <v>32</v>
      </c>
      <c r="AX650" s="14" t="s">
        <v>7</v>
      </c>
      <c r="AY650" s="204" t="s">
        <v>155</v>
      </c>
    </row>
    <row r="651" s="14" customFormat="1">
      <c r="A651" s="14"/>
      <c r="B651" s="203"/>
      <c r="C651" s="14"/>
      <c r="D651" s="196" t="s">
        <v>165</v>
      </c>
      <c r="E651" s="204" t="s">
        <v>1</v>
      </c>
      <c r="F651" s="205" t="s">
        <v>711</v>
      </c>
      <c r="G651" s="14"/>
      <c r="H651" s="206">
        <v>-48.085999999999999</v>
      </c>
      <c r="I651" s="207"/>
      <c r="J651" s="14"/>
      <c r="K651" s="14"/>
      <c r="L651" s="203"/>
      <c r="M651" s="208"/>
      <c r="N651" s="209"/>
      <c r="O651" s="209"/>
      <c r="P651" s="209"/>
      <c r="Q651" s="209"/>
      <c r="R651" s="209"/>
      <c r="S651" s="209"/>
      <c r="T651" s="210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T651" s="204" t="s">
        <v>165</v>
      </c>
      <c r="AU651" s="204" t="s">
        <v>85</v>
      </c>
      <c r="AV651" s="14" t="s">
        <v>85</v>
      </c>
      <c r="AW651" s="14" t="s">
        <v>32</v>
      </c>
      <c r="AX651" s="14" t="s">
        <v>7</v>
      </c>
      <c r="AY651" s="204" t="s">
        <v>155</v>
      </c>
    </row>
    <row r="652" s="14" customFormat="1">
      <c r="A652" s="14"/>
      <c r="B652" s="203"/>
      <c r="C652" s="14"/>
      <c r="D652" s="196" t="s">
        <v>165</v>
      </c>
      <c r="E652" s="204" t="s">
        <v>1</v>
      </c>
      <c r="F652" s="205" t="s">
        <v>712</v>
      </c>
      <c r="G652" s="14"/>
      <c r="H652" s="206">
        <v>-171.238</v>
      </c>
      <c r="I652" s="207"/>
      <c r="J652" s="14"/>
      <c r="K652" s="14"/>
      <c r="L652" s="203"/>
      <c r="M652" s="208"/>
      <c r="N652" s="209"/>
      <c r="O652" s="209"/>
      <c r="P652" s="209"/>
      <c r="Q652" s="209"/>
      <c r="R652" s="209"/>
      <c r="S652" s="209"/>
      <c r="T652" s="210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T652" s="204" t="s">
        <v>165</v>
      </c>
      <c r="AU652" s="204" t="s">
        <v>85</v>
      </c>
      <c r="AV652" s="14" t="s">
        <v>85</v>
      </c>
      <c r="AW652" s="14" t="s">
        <v>32</v>
      </c>
      <c r="AX652" s="14" t="s">
        <v>7</v>
      </c>
      <c r="AY652" s="204" t="s">
        <v>155</v>
      </c>
    </row>
    <row r="653" s="15" customFormat="1">
      <c r="A653" s="15"/>
      <c r="B653" s="211"/>
      <c r="C653" s="15"/>
      <c r="D653" s="196" t="s">
        <v>165</v>
      </c>
      <c r="E653" s="212" t="s">
        <v>1</v>
      </c>
      <c r="F653" s="213" t="s">
        <v>184</v>
      </c>
      <c r="G653" s="15"/>
      <c r="H653" s="214">
        <v>423.92399999999992</v>
      </c>
      <c r="I653" s="215"/>
      <c r="J653" s="15"/>
      <c r="K653" s="15"/>
      <c r="L653" s="211"/>
      <c r="M653" s="216"/>
      <c r="N653" s="217"/>
      <c r="O653" s="217"/>
      <c r="P653" s="217"/>
      <c r="Q653" s="217"/>
      <c r="R653" s="217"/>
      <c r="S653" s="217"/>
      <c r="T653" s="218"/>
      <c r="U653" s="15"/>
      <c r="V653" s="15"/>
      <c r="W653" s="15"/>
      <c r="X653" s="15"/>
      <c r="Y653" s="15"/>
      <c r="Z653" s="15"/>
      <c r="AA653" s="15"/>
      <c r="AB653" s="15"/>
      <c r="AC653" s="15"/>
      <c r="AD653" s="15"/>
      <c r="AE653" s="15"/>
      <c r="AT653" s="212" t="s">
        <v>165</v>
      </c>
      <c r="AU653" s="212" t="s">
        <v>85</v>
      </c>
      <c r="AV653" s="15" t="s">
        <v>91</v>
      </c>
      <c r="AW653" s="15" t="s">
        <v>32</v>
      </c>
      <c r="AX653" s="15" t="s">
        <v>81</v>
      </c>
      <c r="AY653" s="212" t="s">
        <v>155</v>
      </c>
    </row>
    <row r="654" s="2" customFormat="1" ht="37.8" customHeight="1">
      <c r="A654" s="38"/>
      <c r="B654" s="180"/>
      <c r="C654" s="181" t="s">
        <v>713</v>
      </c>
      <c r="D654" s="181" t="s">
        <v>157</v>
      </c>
      <c r="E654" s="182" t="s">
        <v>714</v>
      </c>
      <c r="F654" s="183" t="s">
        <v>715</v>
      </c>
      <c r="G654" s="184" t="s">
        <v>160</v>
      </c>
      <c r="H654" s="185">
        <v>34.216000000000001</v>
      </c>
      <c r="I654" s="186"/>
      <c r="J654" s="187">
        <f>ROUND(I654*H654,2)</f>
        <v>0</v>
      </c>
      <c r="K654" s="188"/>
      <c r="L654" s="39"/>
      <c r="M654" s="189" t="s">
        <v>1</v>
      </c>
      <c r="N654" s="190" t="s">
        <v>43</v>
      </c>
      <c r="O654" s="82"/>
      <c r="P654" s="191">
        <f>O654*H654</f>
        <v>0</v>
      </c>
      <c r="Q654" s="191">
        <v>0.0050800000000000003</v>
      </c>
      <c r="R654" s="191">
        <f>Q654*H654</f>
        <v>0.17381728000000002</v>
      </c>
      <c r="S654" s="191">
        <v>0</v>
      </c>
      <c r="T654" s="192">
        <f>S654*H654</f>
        <v>0</v>
      </c>
      <c r="U654" s="38"/>
      <c r="V654" s="38"/>
      <c r="W654" s="38"/>
      <c r="X654" s="38"/>
      <c r="Y654" s="38"/>
      <c r="Z654" s="38"/>
      <c r="AA654" s="38"/>
      <c r="AB654" s="38"/>
      <c r="AC654" s="38"/>
      <c r="AD654" s="38"/>
      <c r="AE654" s="38"/>
      <c r="AR654" s="193" t="s">
        <v>91</v>
      </c>
      <c r="AT654" s="193" t="s">
        <v>157</v>
      </c>
      <c r="AU654" s="193" t="s">
        <v>85</v>
      </c>
      <c r="AY654" s="19" t="s">
        <v>155</v>
      </c>
      <c r="BE654" s="194">
        <f>IF(N654="základná",J654,0)</f>
        <v>0</v>
      </c>
      <c r="BF654" s="194">
        <f>IF(N654="znížená",J654,0)</f>
        <v>0</v>
      </c>
      <c r="BG654" s="194">
        <f>IF(N654="zákl. prenesená",J654,0)</f>
        <v>0</v>
      </c>
      <c r="BH654" s="194">
        <f>IF(N654="zníž. prenesená",J654,0)</f>
        <v>0</v>
      </c>
      <c r="BI654" s="194">
        <f>IF(N654="nulová",J654,0)</f>
        <v>0</v>
      </c>
      <c r="BJ654" s="19" t="s">
        <v>85</v>
      </c>
      <c r="BK654" s="194">
        <f>ROUND(I654*H654,2)</f>
        <v>0</v>
      </c>
      <c r="BL654" s="19" t="s">
        <v>91</v>
      </c>
      <c r="BM654" s="193" t="s">
        <v>716</v>
      </c>
    </row>
    <row r="655" s="14" customFormat="1">
      <c r="A655" s="14"/>
      <c r="B655" s="203"/>
      <c r="C655" s="14"/>
      <c r="D655" s="196" t="s">
        <v>165</v>
      </c>
      <c r="E655" s="204" t="s">
        <v>1</v>
      </c>
      <c r="F655" s="205" t="s">
        <v>717</v>
      </c>
      <c r="G655" s="14"/>
      <c r="H655" s="206">
        <v>34.216000000000001</v>
      </c>
      <c r="I655" s="207"/>
      <c r="J655" s="14"/>
      <c r="K655" s="14"/>
      <c r="L655" s="203"/>
      <c r="M655" s="208"/>
      <c r="N655" s="209"/>
      <c r="O655" s="209"/>
      <c r="P655" s="209"/>
      <c r="Q655" s="209"/>
      <c r="R655" s="209"/>
      <c r="S655" s="209"/>
      <c r="T655" s="210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T655" s="204" t="s">
        <v>165</v>
      </c>
      <c r="AU655" s="204" t="s">
        <v>85</v>
      </c>
      <c r="AV655" s="14" t="s">
        <v>85</v>
      </c>
      <c r="AW655" s="14" t="s">
        <v>32</v>
      </c>
      <c r="AX655" s="14" t="s">
        <v>81</v>
      </c>
      <c r="AY655" s="204" t="s">
        <v>155</v>
      </c>
    </row>
    <row r="656" s="2" customFormat="1" ht="37.8" customHeight="1">
      <c r="A656" s="38"/>
      <c r="B656" s="180"/>
      <c r="C656" s="181" t="s">
        <v>718</v>
      </c>
      <c r="D656" s="181" t="s">
        <v>157</v>
      </c>
      <c r="E656" s="182" t="s">
        <v>719</v>
      </c>
      <c r="F656" s="183" t="s">
        <v>720</v>
      </c>
      <c r="G656" s="184" t="s">
        <v>160</v>
      </c>
      <c r="H656" s="185">
        <v>34.216000000000001</v>
      </c>
      <c r="I656" s="186"/>
      <c r="J656" s="187">
        <f>ROUND(I656*H656,2)</f>
        <v>0</v>
      </c>
      <c r="K656" s="188"/>
      <c r="L656" s="39"/>
      <c r="M656" s="189" t="s">
        <v>1</v>
      </c>
      <c r="N656" s="190" t="s">
        <v>43</v>
      </c>
      <c r="O656" s="82"/>
      <c r="P656" s="191">
        <f>O656*H656</f>
        <v>0</v>
      </c>
      <c r="Q656" s="191">
        <v>0.015630000000000002</v>
      </c>
      <c r="R656" s="191">
        <f>Q656*H656</f>
        <v>0.53479608000000012</v>
      </c>
      <c r="S656" s="191">
        <v>0</v>
      </c>
      <c r="T656" s="192">
        <f>S656*H656</f>
        <v>0</v>
      </c>
      <c r="U656" s="38"/>
      <c r="V656" s="38"/>
      <c r="W656" s="38"/>
      <c r="X656" s="38"/>
      <c r="Y656" s="38"/>
      <c r="Z656" s="38"/>
      <c r="AA656" s="38"/>
      <c r="AB656" s="38"/>
      <c r="AC656" s="38"/>
      <c r="AD656" s="38"/>
      <c r="AE656" s="38"/>
      <c r="AR656" s="193" t="s">
        <v>91</v>
      </c>
      <c r="AT656" s="193" t="s">
        <v>157</v>
      </c>
      <c r="AU656" s="193" t="s">
        <v>85</v>
      </c>
      <c r="AY656" s="19" t="s">
        <v>155</v>
      </c>
      <c r="BE656" s="194">
        <f>IF(N656="základná",J656,0)</f>
        <v>0</v>
      </c>
      <c r="BF656" s="194">
        <f>IF(N656="znížená",J656,0)</f>
        <v>0</v>
      </c>
      <c r="BG656" s="194">
        <f>IF(N656="zákl. prenesená",J656,0)</f>
        <v>0</v>
      </c>
      <c r="BH656" s="194">
        <f>IF(N656="zníž. prenesená",J656,0)</f>
        <v>0</v>
      </c>
      <c r="BI656" s="194">
        <f>IF(N656="nulová",J656,0)</f>
        <v>0</v>
      </c>
      <c r="BJ656" s="19" t="s">
        <v>85</v>
      </c>
      <c r="BK656" s="194">
        <f>ROUND(I656*H656,2)</f>
        <v>0</v>
      </c>
      <c r="BL656" s="19" t="s">
        <v>91</v>
      </c>
      <c r="BM656" s="193" t="s">
        <v>721</v>
      </c>
    </row>
    <row r="657" s="13" customFormat="1">
      <c r="A657" s="13"/>
      <c r="B657" s="195"/>
      <c r="C657" s="13"/>
      <c r="D657" s="196" t="s">
        <v>165</v>
      </c>
      <c r="E657" s="197" t="s">
        <v>1</v>
      </c>
      <c r="F657" s="198" t="s">
        <v>722</v>
      </c>
      <c r="G657" s="13"/>
      <c r="H657" s="197" t="s">
        <v>1</v>
      </c>
      <c r="I657" s="199"/>
      <c r="J657" s="13"/>
      <c r="K657" s="13"/>
      <c r="L657" s="195"/>
      <c r="M657" s="200"/>
      <c r="N657" s="201"/>
      <c r="O657" s="201"/>
      <c r="P657" s="201"/>
      <c r="Q657" s="201"/>
      <c r="R657" s="201"/>
      <c r="S657" s="201"/>
      <c r="T657" s="202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T657" s="197" t="s">
        <v>165</v>
      </c>
      <c r="AU657" s="197" t="s">
        <v>85</v>
      </c>
      <c r="AV657" s="13" t="s">
        <v>81</v>
      </c>
      <c r="AW657" s="13" t="s">
        <v>32</v>
      </c>
      <c r="AX657" s="13" t="s">
        <v>7</v>
      </c>
      <c r="AY657" s="197" t="s">
        <v>155</v>
      </c>
    </row>
    <row r="658" s="14" customFormat="1">
      <c r="A658" s="14"/>
      <c r="B658" s="203"/>
      <c r="C658" s="14"/>
      <c r="D658" s="196" t="s">
        <v>165</v>
      </c>
      <c r="E658" s="204" t="s">
        <v>1</v>
      </c>
      <c r="F658" s="205" t="s">
        <v>723</v>
      </c>
      <c r="G658" s="14"/>
      <c r="H658" s="206">
        <v>34.216000000000001</v>
      </c>
      <c r="I658" s="207"/>
      <c r="J658" s="14"/>
      <c r="K658" s="14"/>
      <c r="L658" s="203"/>
      <c r="M658" s="208"/>
      <c r="N658" s="209"/>
      <c r="O658" s="209"/>
      <c r="P658" s="209"/>
      <c r="Q658" s="209"/>
      <c r="R658" s="209"/>
      <c r="S658" s="209"/>
      <c r="T658" s="210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T658" s="204" t="s">
        <v>165</v>
      </c>
      <c r="AU658" s="204" t="s">
        <v>85</v>
      </c>
      <c r="AV658" s="14" t="s">
        <v>85</v>
      </c>
      <c r="AW658" s="14" t="s">
        <v>32</v>
      </c>
      <c r="AX658" s="14" t="s">
        <v>7</v>
      </c>
      <c r="AY658" s="204" t="s">
        <v>155</v>
      </c>
    </row>
    <row r="659" s="15" customFormat="1">
      <c r="A659" s="15"/>
      <c r="B659" s="211"/>
      <c r="C659" s="15"/>
      <c r="D659" s="196" t="s">
        <v>165</v>
      </c>
      <c r="E659" s="212" t="s">
        <v>1</v>
      </c>
      <c r="F659" s="213" t="s">
        <v>184</v>
      </c>
      <c r="G659" s="15"/>
      <c r="H659" s="214">
        <v>34.216000000000001</v>
      </c>
      <c r="I659" s="215"/>
      <c r="J659" s="15"/>
      <c r="K659" s="15"/>
      <c r="L659" s="211"/>
      <c r="M659" s="216"/>
      <c r="N659" s="217"/>
      <c r="O659" s="217"/>
      <c r="P659" s="217"/>
      <c r="Q659" s="217"/>
      <c r="R659" s="217"/>
      <c r="S659" s="217"/>
      <c r="T659" s="218"/>
      <c r="U659" s="15"/>
      <c r="V659" s="15"/>
      <c r="W659" s="15"/>
      <c r="X659" s="15"/>
      <c r="Y659" s="15"/>
      <c r="Z659" s="15"/>
      <c r="AA659" s="15"/>
      <c r="AB659" s="15"/>
      <c r="AC659" s="15"/>
      <c r="AD659" s="15"/>
      <c r="AE659" s="15"/>
      <c r="AT659" s="212" t="s">
        <v>165</v>
      </c>
      <c r="AU659" s="212" t="s">
        <v>85</v>
      </c>
      <c r="AV659" s="15" t="s">
        <v>91</v>
      </c>
      <c r="AW659" s="15" t="s">
        <v>32</v>
      </c>
      <c r="AX659" s="15" t="s">
        <v>81</v>
      </c>
      <c r="AY659" s="212" t="s">
        <v>155</v>
      </c>
    </row>
    <row r="660" s="2" customFormat="1" ht="33" customHeight="1">
      <c r="A660" s="38"/>
      <c r="B660" s="180"/>
      <c r="C660" s="181" t="s">
        <v>724</v>
      </c>
      <c r="D660" s="181" t="s">
        <v>157</v>
      </c>
      <c r="E660" s="182" t="s">
        <v>725</v>
      </c>
      <c r="F660" s="183" t="s">
        <v>726</v>
      </c>
      <c r="G660" s="184" t="s">
        <v>160</v>
      </c>
      <c r="H660" s="185">
        <v>35.661999999999999</v>
      </c>
      <c r="I660" s="186"/>
      <c r="J660" s="187">
        <f>ROUND(I660*H660,2)</f>
        <v>0</v>
      </c>
      <c r="K660" s="188"/>
      <c r="L660" s="39"/>
      <c r="M660" s="189" t="s">
        <v>1</v>
      </c>
      <c r="N660" s="190" t="s">
        <v>43</v>
      </c>
      <c r="O660" s="82"/>
      <c r="P660" s="191">
        <f>O660*H660</f>
        <v>0</v>
      </c>
      <c r="Q660" s="191">
        <v>0.03737</v>
      </c>
      <c r="R660" s="191">
        <f>Q660*H660</f>
        <v>1.3326889399999999</v>
      </c>
      <c r="S660" s="191">
        <v>0</v>
      </c>
      <c r="T660" s="192">
        <f>S660*H660</f>
        <v>0</v>
      </c>
      <c r="U660" s="38"/>
      <c r="V660" s="38"/>
      <c r="W660" s="38"/>
      <c r="X660" s="38"/>
      <c r="Y660" s="38"/>
      <c r="Z660" s="38"/>
      <c r="AA660" s="38"/>
      <c r="AB660" s="38"/>
      <c r="AC660" s="38"/>
      <c r="AD660" s="38"/>
      <c r="AE660" s="38"/>
      <c r="AR660" s="193" t="s">
        <v>91</v>
      </c>
      <c r="AT660" s="193" t="s">
        <v>157</v>
      </c>
      <c r="AU660" s="193" t="s">
        <v>85</v>
      </c>
      <c r="AY660" s="19" t="s">
        <v>155</v>
      </c>
      <c r="BE660" s="194">
        <f>IF(N660="základná",J660,0)</f>
        <v>0</v>
      </c>
      <c r="BF660" s="194">
        <f>IF(N660="znížená",J660,0)</f>
        <v>0</v>
      </c>
      <c r="BG660" s="194">
        <f>IF(N660="zákl. prenesená",J660,0)</f>
        <v>0</v>
      </c>
      <c r="BH660" s="194">
        <f>IF(N660="zníž. prenesená",J660,0)</f>
        <v>0</v>
      </c>
      <c r="BI660" s="194">
        <f>IF(N660="nulová",J660,0)</f>
        <v>0</v>
      </c>
      <c r="BJ660" s="19" t="s">
        <v>85</v>
      </c>
      <c r="BK660" s="194">
        <f>ROUND(I660*H660,2)</f>
        <v>0</v>
      </c>
      <c r="BL660" s="19" t="s">
        <v>91</v>
      </c>
      <c r="BM660" s="193" t="s">
        <v>727</v>
      </c>
    </row>
    <row r="661" s="13" customFormat="1">
      <c r="A661" s="13"/>
      <c r="B661" s="195"/>
      <c r="C661" s="13"/>
      <c r="D661" s="196" t="s">
        <v>165</v>
      </c>
      <c r="E661" s="197" t="s">
        <v>1</v>
      </c>
      <c r="F661" s="198" t="s">
        <v>354</v>
      </c>
      <c r="G661" s="13"/>
      <c r="H661" s="197" t="s">
        <v>1</v>
      </c>
      <c r="I661" s="199"/>
      <c r="J661" s="13"/>
      <c r="K661" s="13"/>
      <c r="L661" s="195"/>
      <c r="M661" s="200"/>
      <c r="N661" s="201"/>
      <c r="O661" s="201"/>
      <c r="P661" s="201"/>
      <c r="Q661" s="201"/>
      <c r="R661" s="201"/>
      <c r="S661" s="201"/>
      <c r="T661" s="202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T661" s="197" t="s">
        <v>165</v>
      </c>
      <c r="AU661" s="197" t="s">
        <v>85</v>
      </c>
      <c r="AV661" s="13" t="s">
        <v>81</v>
      </c>
      <c r="AW661" s="13" t="s">
        <v>32</v>
      </c>
      <c r="AX661" s="13" t="s">
        <v>7</v>
      </c>
      <c r="AY661" s="197" t="s">
        <v>155</v>
      </c>
    </row>
    <row r="662" s="14" customFormat="1">
      <c r="A662" s="14"/>
      <c r="B662" s="203"/>
      <c r="C662" s="14"/>
      <c r="D662" s="196" t="s">
        <v>165</v>
      </c>
      <c r="E662" s="204" t="s">
        <v>1</v>
      </c>
      <c r="F662" s="205" t="s">
        <v>728</v>
      </c>
      <c r="G662" s="14"/>
      <c r="H662" s="206">
        <v>88.090000000000003</v>
      </c>
      <c r="I662" s="207"/>
      <c r="J662" s="14"/>
      <c r="K662" s="14"/>
      <c r="L662" s="203"/>
      <c r="M662" s="208"/>
      <c r="N662" s="209"/>
      <c r="O662" s="209"/>
      <c r="P662" s="209"/>
      <c r="Q662" s="209"/>
      <c r="R662" s="209"/>
      <c r="S662" s="209"/>
      <c r="T662" s="210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T662" s="204" t="s">
        <v>165</v>
      </c>
      <c r="AU662" s="204" t="s">
        <v>85</v>
      </c>
      <c r="AV662" s="14" t="s">
        <v>85</v>
      </c>
      <c r="AW662" s="14" t="s">
        <v>32</v>
      </c>
      <c r="AX662" s="14" t="s">
        <v>7</v>
      </c>
      <c r="AY662" s="204" t="s">
        <v>155</v>
      </c>
    </row>
    <row r="663" s="14" customFormat="1">
      <c r="A663" s="14"/>
      <c r="B663" s="203"/>
      <c r="C663" s="14"/>
      <c r="D663" s="196" t="s">
        <v>165</v>
      </c>
      <c r="E663" s="204" t="s">
        <v>1</v>
      </c>
      <c r="F663" s="205" t="s">
        <v>729</v>
      </c>
      <c r="G663" s="14"/>
      <c r="H663" s="206">
        <v>-7.8600000000000003</v>
      </c>
      <c r="I663" s="207"/>
      <c r="J663" s="14"/>
      <c r="K663" s="14"/>
      <c r="L663" s="203"/>
      <c r="M663" s="208"/>
      <c r="N663" s="209"/>
      <c r="O663" s="209"/>
      <c r="P663" s="209"/>
      <c r="Q663" s="209"/>
      <c r="R663" s="209"/>
      <c r="S663" s="209"/>
      <c r="T663" s="210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T663" s="204" t="s">
        <v>165</v>
      </c>
      <c r="AU663" s="204" t="s">
        <v>85</v>
      </c>
      <c r="AV663" s="14" t="s">
        <v>85</v>
      </c>
      <c r="AW663" s="14" t="s">
        <v>32</v>
      </c>
      <c r="AX663" s="14" t="s">
        <v>7</v>
      </c>
      <c r="AY663" s="204" t="s">
        <v>155</v>
      </c>
    </row>
    <row r="664" s="14" customFormat="1">
      <c r="A664" s="14"/>
      <c r="B664" s="203"/>
      <c r="C664" s="14"/>
      <c r="D664" s="196" t="s">
        <v>165</v>
      </c>
      <c r="E664" s="204" t="s">
        <v>1</v>
      </c>
      <c r="F664" s="205" t="s">
        <v>730</v>
      </c>
      <c r="G664" s="14"/>
      <c r="H664" s="206">
        <v>-5.8959999999999999</v>
      </c>
      <c r="I664" s="207"/>
      <c r="J664" s="14"/>
      <c r="K664" s="14"/>
      <c r="L664" s="203"/>
      <c r="M664" s="208"/>
      <c r="N664" s="209"/>
      <c r="O664" s="209"/>
      <c r="P664" s="209"/>
      <c r="Q664" s="209"/>
      <c r="R664" s="209"/>
      <c r="S664" s="209"/>
      <c r="T664" s="210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T664" s="204" t="s">
        <v>165</v>
      </c>
      <c r="AU664" s="204" t="s">
        <v>85</v>
      </c>
      <c r="AV664" s="14" t="s">
        <v>85</v>
      </c>
      <c r="AW664" s="14" t="s">
        <v>32</v>
      </c>
      <c r="AX664" s="14" t="s">
        <v>7</v>
      </c>
      <c r="AY664" s="204" t="s">
        <v>155</v>
      </c>
    </row>
    <row r="665" s="14" customFormat="1">
      <c r="A665" s="14"/>
      <c r="B665" s="203"/>
      <c r="C665" s="14"/>
      <c r="D665" s="196" t="s">
        <v>165</v>
      </c>
      <c r="E665" s="204" t="s">
        <v>1</v>
      </c>
      <c r="F665" s="205" t="s">
        <v>731</v>
      </c>
      <c r="G665" s="14"/>
      <c r="H665" s="206">
        <v>-35.728000000000002</v>
      </c>
      <c r="I665" s="207"/>
      <c r="J665" s="14"/>
      <c r="K665" s="14"/>
      <c r="L665" s="203"/>
      <c r="M665" s="208"/>
      <c r="N665" s="209"/>
      <c r="O665" s="209"/>
      <c r="P665" s="209"/>
      <c r="Q665" s="209"/>
      <c r="R665" s="209"/>
      <c r="S665" s="209"/>
      <c r="T665" s="210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T665" s="204" t="s">
        <v>165</v>
      </c>
      <c r="AU665" s="204" t="s">
        <v>85</v>
      </c>
      <c r="AV665" s="14" t="s">
        <v>85</v>
      </c>
      <c r="AW665" s="14" t="s">
        <v>32</v>
      </c>
      <c r="AX665" s="14" t="s">
        <v>7</v>
      </c>
      <c r="AY665" s="204" t="s">
        <v>155</v>
      </c>
    </row>
    <row r="666" s="14" customFormat="1">
      <c r="A666" s="14"/>
      <c r="B666" s="203"/>
      <c r="C666" s="14"/>
      <c r="D666" s="196" t="s">
        <v>165</v>
      </c>
      <c r="E666" s="204" t="s">
        <v>1</v>
      </c>
      <c r="F666" s="205" t="s">
        <v>732</v>
      </c>
      <c r="G666" s="14"/>
      <c r="H666" s="206">
        <v>-2.944</v>
      </c>
      <c r="I666" s="207"/>
      <c r="J666" s="14"/>
      <c r="K666" s="14"/>
      <c r="L666" s="203"/>
      <c r="M666" s="208"/>
      <c r="N666" s="209"/>
      <c r="O666" s="209"/>
      <c r="P666" s="209"/>
      <c r="Q666" s="209"/>
      <c r="R666" s="209"/>
      <c r="S666" s="209"/>
      <c r="T666" s="210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T666" s="204" t="s">
        <v>165</v>
      </c>
      <c r="AU666" s="204" t="s">
        <v>85</v>
      </c>
      <c r="AV666" s="14" t="s">
        <v>85</v>
      </c>
      <c r="AW666" s="14" t="s">
        <v>32</v>
      </c>
      <c r="AX666" s="14" t="s">
        <v>7</v>
      </c>
      <c r="AY666" s="204" t="s">
        <v>155</v>
      </c>
    </row>
    <row r="667" s="15" customFormat="1">
      <c r="A667" s="15"/>
      <c r="B667" s="211"/>
      <c r="C667" s="15"/>
      <c r="D667" s="196" t="s">
        <v>165</v>
      </c>
      <c r="E667" s="212" t="s">
        <v>1</v>
      </c>
      <c r="F667" s="213" t="s">
        <v>184</v>
      </c>
      <c r="G667" s="15"/>
      <c r="H667" s="214">
        <v>35.661999999999999</v>
      </c>
      <c r="I667" s="215"/>
      <c r="J667" s="15"/>
      <c r="K667" s="15"/>
      <c r="L667" s="211"/>
      <c r="M667" s="216"/>
      <c r="N667" s="217"/>
      <c r="O667" s="217"/>
      <c r="P667" s="217"/>
      <c r="Q667" s="217"/>
      <c r="R667" s="217"/>
      <c r="S667" s="217"/>
      <c r="T667" s="218"/>
      <c r="U667" s="15"/>
      <c r="V667" s="15"/>
      <c r="W667" s="15"/>
      <c r="X667" s="15"/>
      <c r="Y667" s="15"/>
      <c r="Z667" s="15"/>
      <c r="AA667" s="15"/>
      <c r="AB667" s="15"/>
      <c r="AC667" s="15"/>
      <c r="AD667" s="15"/>
      <c r="AE667" s="15"/>
      <c r="AT667" s="212" t="s">
        <v>165</v>
      </c>
      <c r="AU667" s="212" t="s">
        <v>85</v>
      </c>
      <c r="AV667" s="15" t="s">
        <v>91</v>
      </c>
      <c r="AW667" s="15" t="s">
        <v>32</v>
      </c>
      <c r="AX667" s="15" t="s">
        <v>81</v>
      </c>
      <c r="AY667" s="212" t="s">
        <v>155</v>
      </c>
    </row>
    <row r="668" s="2" customFormat="1" ht="24.15" customHeight="1">
      <c r="A668" s="38"/>
      <c r="B668" s="180"/>
      <c r="C668" s="181" t="s">
        <v>733</v>
      </c>
      <c r="D668" s="181" t="s">
        <v>157</v>
      </c>
      <c r="E668" s="182" t="s">
        <v>734</v>
      </c>
      <c r="F668" s="183" t="s">
        <v>735</v>
      </c>
      <c r="G668" s="184" t="s">
        <v>160</v>
      </c>
      <c r="H668" s="185">
        <v>19.611999999999998</v>
      </c>
      <c r="I668" s="186"/>
      <c r="J668" s="187">
        <f>ROUND(I668*H668,2)</f>
        <v>0</v>
      </c>
      <c r="K668" s="188"/>
      <c r="L668" s="39"/>
      <c r="M668" s="189" t="s">
        <v>1</v>
      </c>
      <c r="N668" s="190" t="s">
        <v>43</v>
      </c>
      <c r="O668" s="82"/>
      <c r="P668" s="191">
        <f>O668*H668</f>
        <v>0</v>
      </c>
      <c r="Q668" s="191">
        <v>0.018689999999999998</v>
      </c>
      <c r="R668" s="191">
        <f>Q668*H668</f>
        <v>0.36654827999999995</v>
      </c>
      <c r="S668" s="191">
        <v>0</v>
      </c>
      <c r="T668" s="192">
        <f>S668*H668</f>
        <v>0</v>
      </c>
      <c r="U668" s="38"/>
      <c r="V668" s="38"/>
      <c r="W668" s="38"/>
      <c r="X668" s="38"/>
      <c r="Y668" s="38"/>
      <c r="Z668" s="38"/>
      <c r="AA668" s="38"/>
      <c r="AB668" s="38"/>
      <c r="AC668" s="38"/>
      <c r="AD668" s="38"/>
      <c r="AE668" s="38"/>
      <c r="AR668" s="193" t="s">
        <v>91</v>
      </c>
      <c r="AT668" s="193" t="s">
        <v>157</v>
      </c>
      <c r="AU668" s="193" t="s">
        <v>85</v>
      </c>
      <c r="AY668" s="19" t="s">
        <v>155</v>
      </c>
      <c r="BE668" s="194">
        <f>IF(N668="základná",J668,0)</f>
        <v>0</v>
      </c>
      <c r="BF668" s="194">
        <f>IF(N668="znížená",J668,0)</f>
        <v>0</v>
      </c>
      <c r="BG668" s="194">
        <f>IF(N668="zákl. prenesená",J668,0)</f>
        <v>0</v>
      </c>
      <c r="BH668" s="194">
        <f>IF(N668="zníž. prenesená",J668,0)</f>
        <v>0</v>
      </c>
      <c r="BI668" s="194">
        <f>IF(N668="nulová",J668,0)</f>
        <v>0</v>
      </c>
      <c r="BJ668" s="19" t="s">
        <v>85</v>
      </c>
      <c r="BK668" s="194">
        <f>ROUND(I668*H668,2)</f>
        <v>0</v>
      </c>
      <c r="BL668" s="19" t="s">
        <v>91</v>
      </c>
      <c r="BM668" s="193" t="s">
        <v>736</v>
      </c>
    </row>
    <row r="669" s="13" customFormat="1">
      <c r="A669" s="13"/>
      <c r="B669" s="195"/>
      <c r="C669" s="13"/>
      <c r="D669" s="196" t="s">
        <v>165</v>
      </c>
      <c r="E669" s="197" t="s">
        <v>1</v>
      </c>
      <c r="F669" s="198" t="s">
        <v>737</v>
      </c>
      <c r="G669" s="13"/>
      <c r="H669" s="197" t="s">
        <v>1</v>
      </c>
      <c r="I669" s="199"/>
      <c r="J669" s="13"/>
      <c r="K669" s="13"/>
      <c r="L669" s="195"/>
      <c r="M669" s="200"/>
      <c r="N669" s="201"/>
      <c r="O669" s="201"/>
      <c r="P669" s="201"/>
      <c r="Q669" s="201"/>
      <c r="R669" s="201"/>
      <c r="S669" s="201"/>
      <c r="T669" s="202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T669" s="197" t="s">
        <v>165</v>
      </c>
      <c r="AU669" s="197" t="s">
        <v>85</v>
      </c>
      <c r="AV669" s="13" t="s">
        <v>81</v>
      </c>
      <c r="AW669" s="13" t="s">
        <v>32</v>
      </c>
      <c r="AX669" s="13" t="s">
        <v>7</v>
      </c>
      <c r="AY669" s="197" t="s">
        <v>155</v>
      </c>
    </row>
    <row r="670" s="14" customFormat="1">
      <c r="A670" s="14"/>
      <c r="B670" s="203"/>
      <c r="C670" s="14"/>
      <c r="D670" s="196" t="s">
        <v>165</v>
      </c>
      <c r="E670" s="204" t="s">
        <v>1</v>
      </c>
      <c r="F670" s="205" t="s">
        <v>652</v>
      </c>
      <c r="G670" s="14"/>
      <c r="H670" s="206">
        <v>1.946</v>
      </c>
      <c r="I670" s="207"/>
      <c r="J670" s="14"/>
      <c r="K670" s="14"/>
      <c r="L670" s="203"/>
      <c r="M670" s="208"/>
      <c r="N670" s="209"/>
      <c r="O670" s="209"/>
      <c r="P670" s="209"/>
      <c r="Q670" s="209"/>
      <c r="R670" s="209"/>
      <c r="S670" s="209"/>
      <c r="T670" s="210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T670" s="204" t="s">
        <v>165</v>
      </c>
      <c r="AU670" s="204" t="s">
        <v>85</v>
      </c>
      <c r="AV670" s="14" t="s">
        <v>85</v>
      </c>
      <c r="AW670" s="14" t="s">
        <v>32</v>
      </c>
      <c r="AX670" s="14" t="s">
        <v>7</v>
      </c>
      <c r="AY670" s="204" t="s">
        <v>155</v>
      </c>
    </row>
    <row r="671" s="14" customFormat="1">
      <c r="A671" s="14"/>
      <c r="B671" s="203"/>
      <c r="C671" s="14"/>
      <c r="D671" s="196" t="s">
        <v>165</v>
      </c>
      <c r="E671" s="204" t="s">
        <v>1</v>
      </c>
      <c r="F671" s="205" t="s">
        <v>653</v>
      </c>
      <c r="G671" s="14"/>
      <c r="H671" s="206">
        <v>1.512</v>
      </c>
      <c r="I671" s="207"/>
      <c r="J671" s="14"/>
      <c r="K671" s="14"/>
      <c r="L671" s="203"/>
      <c r="M671" s="208"/>
      <c r="N671" s="209"/>
      <c r="O671" s="209"/>
      <c r="P671" s="209"/>
      <c r="Q671" s="209"/>
      <c r="R671" s="209"/>
      <c r="S671" s="209"/>
      <c r="T671" s="210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T671" s="204" t="s">
        <v>165</v>
      </c>
      <c r="AU671" s="204" t="s">
        <v>85</v>
      </c>
      <c r="AV671" s="14" t="s">
        <v>85</v>
      </c>
      <c r="AW671" s="14" t="s">
        <v>32</v>
      </c>
      <c r="AX671" s="14" t="s">
        <v>7</v>
      </c>
      <c r="AY671" s="204" t="s">
        <v>155</v>
      </c>
    </row>
    <row r="672" s="14" customFormat="1">
      <c r="A672" s="14"/>
      <c r="B672" s="203"/>
      <c r="C672" s="14"/>
      <c r="D672" s="196" t="s">
        <v>165</v>
      </c>
      <c r="E672" s="204" t="s">
        <v>1</v>
      </c>
      <c r="F672" s="205" t="s">
        <v>654</v>
      </c>
      <c r="G672" s="14"/>
      <c r="H672" s="206">
        <v>10.016</v>
      </c>
      <c r="I672" s="207"/>
      <c r="J672" s="14"/>
      <c r="K672" s="14"/>
      <c r="L672" s="203"/>
      <c r="M672" s="208"/>
      <c r="N672" s="209"/>
      <c r="O672" s="209"/>
      <c r="P672" s="209"/>
      <c r="Q672" s="209"/>
      <c r="R672" s="209"/>
      <c r="S672" s="209"/>
      <c r="T672" s="210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T672" s="204" t="s">
        <v>165</v>
      </c>
      <c r="AU672" s="204" t="s">
        <v>85</v>
      </c>
      <c r="AV672" s="14" t="s">
        <v>85</v>
      </c>
      <c r="AW672" s="14" t="s">
        <v>32</v>
      </c>
      <c r="AX672" s="14" t="s">
        <v>7</v>
      </c>
      <c r="AY672" s="204" t="s">
        <v>155</v>
      </c>
    </row>
    <row r="673" s="14" customFormat="1">
      <c r="A673" s="14"/>
      <c r="B673" s="203"/>
      <c r="C673" s="14"/>
      <c r="D673" s="196" t="s">
        <v>165</v>
      </c>
      <c r="E673" s="204" t="s">
        <v>1</v>
      </c>
      <c r="F673" s="205" t="s">
        <v>655</v>
      </c>
      <c r="G673" s="14"/>
      <c r="H673" s="206">
        <v>1.1020000000000001</v>
      </c>
      <c r="I673" s="207"/>
      <c r="J673" s="14"/>
      <c r="K673" s="14"/>
      <c r="L673" s="203"/>
      <c r="M673" s="208"/>
      <c r="N673" s="209"/>
      <c r="O673" s="209"/>
      <c r="P673" s="209"/>
      <c r="Q673" s="209"/>
      <c r="R673" s="209"/>
      <c r="S673" s="209"/>
      <c r="T673" s="210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T673" s="204" t="s">
        <v>165</v>
      </c>
      <c r="AU673" s="204" t="s">
        <v>85</v>
      </c>
      <c r="AV673" s="14" t="s">
        <v>85</v>
      </c>
      <c r="AW673" s="14" t="s">
        <v>32</v>
      </c>
      <c r="AX673" s="14" t="s">
        <v>7</v>
      </c>
      <c r="AY673" s="204" t="s">
        <v>155</v>
      </c>
    </row>
    <row r="674" s="13" customFormat="1">
      <c r="A674" s="13"/>
      <c r="B674" s="195"/>
      <c r="C674" s="13"/>
      <c r="D674" s="196" t="s">
        <v>165</v>
      </c>
      <c r="E674" s="197" t="s">
        <v>1</v>
      </c>
      <c r="F674" s="198" t="s">
        <v>738</v>
      </c>
      <c r="G674" s="13"/>
      <c r="H674" s="197" t="s">
        <v>1</v>
      </c>
      <c r="I674" s="199"/>
      <c r="J674" s="13"/>
      <c r="K674" s="13"/>
      <c r="L674" s="195"/>
      <c r="M674" s="200"/>
      <c r="N674" s="201"/>
      <c r="O674" s="201"/>
      <c r="P674" s="201"/>
      <c r="Q674" s="201"/>
      <c r="R674" s="201"/>
      <c r="S674" s="201"/>
      <c r="T674" s="202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T674" s="197" t="s">
        <v>165</v>
      </c>
      <c r="AU674" s="197" t="s">
        <v>85</v>
      </c>
      <c r="AV674" s="13" t="s">
        <v>81</v>
      </c>
      <c r="AW674" s="13" t="s">
        <v>32</v>
      </c>
      <c r="AX674" s="13" t="s">
        <v>7</v>
      </c>
      <c r="AY674" s="197" t="s">
        <v>155</v>
      </c>
    </row>
    <row r="675" s="14" customFormat="1">
      <c r="A675" s="14"/>
      <c r="B675" s="203"/>
      <c r="C675" s="14"/>
      <c r="D675" s="196" t="s">
        <v>165</v>
      </c>
      <c r="E675" s="204" t="s">
        <v>1</v>
      </c>
      <c r="F675" s="205" t="s">
        <v>739</v>
      </c>
      <c r="G675" s="14"/>
      <c r="H675" s="206">
        <v>0.78600000000000003</v>
      </c>
      <c r="I675" s="207"/>
      <c r="J675" s="14"/>
      <c r="K675" s="14"/>
      <c r="L675" s="203"/>
      <c r="M675" s="208"/>
      <c r="N675" s="209"/>
      <c r="O675" s="209"/>
      <c r="P675" s="209"/>
      <c r="Q675" s="209"/>
      <c r="R675" s="209"/>
      <c r="S675" s="209"/>
      <c r="T675" s="210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T675" s="204" t="s">
        <v>165</v>
      </c>
      <c r="AU675" s="204" t="s">
        <v>85</v>
      </c>
      <c r="AV675" s="14" t="s">
        <v>85</v>
      </c>
      <c r="AW675" s="14" t="s">
        <v>32</v>
      </c>
      <c r="AX675" s="14" t="s">
        <v>7</v>
      </c>
      <c r="AY675" s="204" t="s">
        <v>155</v>
      </c>
    </row>
    <row r="676" s="14" customFormat="1">
      <c r="A676" s="14"/>
      <c r="B676" s="203"/>
      <c r="C676" s="14"/>
      <c r="D676" s="196" t="s">
        <v>165</v>
      </c>
      <c r="E676" s="204" t="s">
        <v>1</v>
      </c>
      <c r="F676" s="205" t="s">
        <v>740</v>
      </c>
      <c r="G676" s="14"/>
      <c r="H676" s="206">
        <v>3.96</v>
      </c>
      <c r="I676" s="207"/>
      <c r="J676" s="14"/>
      <c r="K676" s="14"/>
      <c r="L676" s="203"/>
      <c r="M676" s="208"/>
      <c r="N676" s="209"/>
      <c r="O676" s="209"/>
      <c r="P676" s="209"/>
      <c r="Q676" s="209"/>
      <c r="R676" s="209"/>
      <c r="S676" s="209"/>
      <c r="T676" s="210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T676" s="204" t="s">
        <v>165</v>
      </c>
      <c r="AU676" s="204" t="s">
        <v>85</v>
      </c>
      <c r="AV676" s="14" t="s">
        <v>85</v>
      </c>
      <c r="AW676" s="14" t="s">
        <v>32</v>
      </c>
      <c r="AX676" s="14" t="s">
        <v>7</v>
      </c>
      <c r="AY676" s="204" t="s">
        <v>155</v>
      </c>
    </row>
    <row r="677" s="14" customFormat="1">
      <c r="A677" s="14"/>
      <c r="B677" s="203"/>
      <c r="C677" s="14"/>
      <c r="D677" s="196" t="s">
        <v>165</v>
      </c>
      <c r="E677" s="204" t="s">
        <v>1</v>
      </c>
      <c r="F677" s="205" t="s">
        <v>741</v>
      </c>
      <c r="G677" s="14"/>
      <c r="H677" s="206">
        <v>0.28999999999999998</v>
      </c>
      <c r="I677" s="207"/>
      <c r="J677" s="14"/>
      <c r="K677" s="14"/>
      <c r="L677" s="203"/>
      <c r="M677" s="208"/>
      <c r="N677" s="209"/>
      <c r="O677" s="209"/>
      <c r="P677" s="209"/>
      <c r="Q677" s="209"/>
      <c r="R677" s="209"/>
      <c r="S677" s="209"/>
      <c r="T677" s="210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T677" s="204" t="s">
        <v>165</v>
      </c>
      <c r="AU677" s="204" t="s">
        <v>85</v>
      </c>
      <c r="AV677" s="14" t="s">
        <v>85</v>
      </c>
      <c r="AW677" s="14" t="s">
        <v>32</v>
      </c>
      <c r="AX677" s="14" t="s">
        <v>7</v>
      </c>
      <c r="AY677" s="204" t="s">
        <v>155</v>
      </c>
    </row>
    <row r="678" s="15" customFormat="1">
      <c r="A678" s="15"/>
      <c r="B678" s="211"/>
      <c r="C678" s="15"/>
      <c r="D678" s="196" t="s">
        <v>165</v>
      </c>
      <c r="E678" s="212" t="s">
        <v>1</v>
      </c>
      <c r="F678" s="213" t="s">
        <v>184</v>
      </c>
      <c r="G678" s="15"/>
      <c r="H678" s="214">
        <v>19.611999999999998</v>
      </c>
      <c r="I678" s="215"/>
      <c r="J678" s="15"/>
      <c r="K678" s="15"/>
      <c r="L678" s="211"/>
      <c r="M678" s="216"/>
      <c r="N678" s="217"/>
      <c r="O678" s="217"/>
      <c r="P678" s="217"/>
      <c r="Q678" s="217"/>
      <c r="R678" s="217"/>
      <c r="S678" s="217"/>
      <c r="T678" s="218"/>
      <c r="U678" s="15"/>
      <c r="V678" s="15"/>
      <c r="W678" s="15"/>
      <c r="X678" s="15"/>
      <c r="Y678" s="15"/>
      <c r="Z678" s="15"/>
      <c r="AA678" s="15"/>
      <c r="AB678" s="15"/>
      <c r="AC678" s="15"/>
      <c r="AD678" s="15"/>
      <c r="AE678" s="15"/>
      <c r="AT678" s="212" t="s">
        <v>165</v>
      </c>
      <c r="AU678" s="212" t="s">
        <v>85</v>
      </c>
      <c r="AV678" s="15" t="s">
        <v>91</v>
      </c>
      <c r="AW678" s="15" t="s">
        <v>32</v>
      </c>
      <c r="AX678" s="15" t="s">
        <v>81</v>
      </c>
      <c r="AY678" s="212" t="s">
        <v>155</v>
      </c>
    </row>
    <row r="679" s="2" customFormat="1" ht="16.5" customHeight="1">
      <c r="A679" s="38"/>
      <c r="B679" s="180"/>
      <c r="C679" s="181" t="s">
        <v>742</v>
      </c>
      <c r="D679" s="181" t="s">
        <v>157</v>
      </c>
      <c r="E679" s="182" t="s">
        <v>743</v>
      </c>
      <c r="F679" s="183" t="s">
        <v>744</v>
      </c>
      <c r="G679" s="184" t="s">
        <v>390</v>
      </c>
      <c r="H679" s="185">
        <v>1</v>
      </c>
      <c r="I679" s="186"/>
      <c r="J679" s="187">
        <f>ROUND(I679*H679,2)</f>
        <v>0</v>
      </c>
      <c r="K679" s="188"/>
      <c r="L679" s="39"/>
      <c r="M679" s="189" t="s">
        <v>1</v>
      </c>
      <c r="N679" s="190" t="s">
        <v>43</v>
      </c>
      <c r="O679" s="82"/>
      <c r="P679" s="191">
        <f>O679*H679</f>
        <v>0</v>
      </c>
      <c r="Q679" s="191">
        <v>0</v>
      </c>
      <c r="R679" s="191">
        <f>Q679*H679</f>
        <v>0</v>
      </c>
      <c r="S679" s="191">
        <v>0</v>
      </c>
      <c r="T679" s="192">
        <f>S679*H679</f>
        <v>0</v>
      </c>
      <c r="U679" s="38"/>
      <c r="V679" s="38"/>
      <c r="W679" s="38"/>
      <c r="X679" s="38"/>
      <c r="Y679" s="38"/>
      <c r="Z679" s="38"/>
      <c r="AA679" s="38"/>
      <c r="AB679" s="38"/>
      <c r="AC679" s="38"/>
      <c r="AD679" s="38"/>
      <c r="AE679" s="38"/>
      <c r="AR679" s="193" t="s">
        <v>91</v>
      </c>
      <c r="AT679" s="193" t="s">
        <v>157</v>
      </c>
      <c r="AU679" s="193" t="s">
        <v>85</v>
      </c>
      <c r="AY679" s="19" t="s">
        <v>155</v>
      </c>
      <c r="BE679" s="194">
        <f>IF(N679="základná",J679,0)</f>
        <v>0</v>
      </c>
      <c r="BF679" s="194">
        <f>IF(N679="znížená",J679,0)</f>
        <v>0</v>
      </c>
      <c r="BG679" s="194">
        <f>IF(N679="zákl. prenesená",J679,0)</f>
        <v>0</v>
      </c>
      <c r="BH679" s="194">
        <f>IF(N679="zníž. prenesená",J679,0)</f>
        <v>0</v>
      </c>
      <c r="BI679" s="194">
        <f>IF(N679="nulová",J679,0)</f>
        <v>0</v>
      </c>
      <c r="BJ679" s="19" t="s">
        <v>85</v>
      </c>
      <c r="BK679" s="194">
        <f>ROUND(I679*H679,2)</f>
        <v>0</v>
      </c>
      <c r="BL679" s="19" t="s">
        <v>91</v>
      </c>
      <c r="BM679" s="193" t="s">
        <v>745</v>
      </c>
    </row>
    <row r="680" s="2" customFormat="1" ht="33" customHeight="1">
      <c r="A680" s="38"/>
      <c r="B680" s="180"/>
      <c r="C680" s="181" t="s">
        <v>746</v>
      </c>
      <c r="D680" s="181" t="s">
        <v>157</v>
      </c>
      <c r="E680" s="182" t="s">
        <v>747</v>
      </c>
      <c r="F680" s="183" t="s">
        <v>748</v>
      </c>
      <c r="G680" s="184" t="s">
        <v>285</v>
      </c>
      <c r="H680" s="185">
        <v>21.25</v>
      </c>
      <c r="I680" s="186"/>
      <c r="J680" s="187">
        <f>ROUND(I680*H680,2)</f>
        <v>0</v>
      </c>
      <c r="K680" s="188"/>
      <c r="L680" s="39"/>
      <c r="M680" s="189" t="s">
        <v>1</v>
      </c>
      <c r="N680" s="190" t="s">
        <v>43</v>
      </c>
      <c r="O680" s="82"/>
      <c r="P680" s="191">
        <f>O680*H680</f>
        <v>0</v>
      </c>
      <c r="Q680" s="191">
        <v>0.01864</v>
      </c>
      <c r="R680" s="191">
        <f>Q680*H680</f>
        <v>0.39610000000000001</v>
      </c>
      <c r="S680" s="191">
        <v>0</v>
      </c>
      <c r="T680" s="192">
        <f>S680*H680</f>
        <v>0</v>
      </c>
      <c r="U680" s="38"/>
      <c r="V680" s="38"/>
      <c r="W680" s="38"/>
      <c r="X680" s="38"/>
      <c r="Y680" s="38"/>
      <c r="Z680" s="38"/>
      <c r="AA680" s="38"/>
      <c r="AB680" s="38"/>
      <c r="AC680" s="38"/>
      <c r="AD680" s="38"/>
      <c r="AE680" s="38"/>
      <c r="AR680" s="193" t="s">
        <v>91</v>
      </c>
      <c r="AT680" s="193" t="s">
        <v>157</v>
      </c>
      <c r="AU680" s="193" t="s">
        <v>85</v>
      </c>
      <c r="AY680" s="19" t="s">
        <v>155</v>
      </c>
      <c r="BE680" s="194">
        <f>IF(N680="základná",J680,0)</f>
        <v>0</v>
      </c>
      <c r="BF680" s="194">
        <f>IF(N680="znížená",J680,0)</f>
        <v>0</v>
      </c>
      <c r="BG680" s="194">
        <f>IF(N680="zákl. prenesená",J680,0)</f>
        <v>0</v>
      </c>
      <c r="BH680" s="194">
        <f>IF(N680="zníž. prenesená",J680,0)</f>
        <v>0</v>
      </c>
      <c r="BI680" s="194">
        <f>IF(N680="nulová",J680,0)</f>
        <v>0</v>
      </c>
      <c r="BJ680" s="19" t="s">
        <v>85</v>
      </c>
      <c r="BK680" s="194">
        <f>ROUND(I680*H680,2)</f>
        <v>0</v>
      </c>
      <c r="BL680" s="19" t="s">
        <v>91</v>
      </c>
      <c r="BM680" s="193" t="s">
        <v>749</v>
      </c>
    </row>
    <row r="681" s="13" customFormat="1">
      <c r="A681" s="13"/>
      <c r="B681" s="195"/>
      <c r="C681" s="13"/>
      <c r="D681" s="196" t="s">
        <v>165</v>
      </c>
      <c r="E681" s="197" t="s">
        <v>1</v>
      </c>
      <c r="F681" s="198" t="s">
        <v>750</v>
      </c>
      <c r="G681" s="13"/>
      <c r="H681" s="197" t="s">
        <v>1</v>
      </c>
      <c r="I681" s="199"/>
      <c r="J681" s="13"/>
      <c r="K681" s="13"/>
      <c r="L681" s="195"/>
      <c r="M681" s="200"/>
      <c r="N681" s="201"/>
      <c r="O681" s="201"/>
      <c r="P681" s="201"/>
      <c r="Q681" s="201"/>
      <c r="R681" s="201"/>
      <c r="S681" s="201"/>
      <c r="T681" s="202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T681" s="197" t="s">
        <v>165</v>
      </c>
      <c r="AU681" s="197" t="s">
        <v>85</v>
      </c>
      <c r="AV681" s="13" t="s">
        <v>81</v>
      </c>
      <c r="AW681" s="13" t="s">
        <v>32</v>
      </c>
      <c r="AX681" s="13" t="s">
        <v>7</v>
      </c>
      <c r="AY681" s="197" t="s">
        <v>155</v>
      </c>
    </row>
    <row r="682" s="14" customFormat="1">
      <c r="A682" s="14"/>
      <c r="B682" s="203"/>
      <c r="C682" s="14"/>
      <c r="D682" s="196" t="s">
        <v>165</v>
      </c>
      <c r="E682" s="204" t="s">
        <v>1</v>
      </c>
      <c r="F682" s="205" t="s">
        <v>751</v>
      </c>
      <c r="G682" s="14"/>
      <c r="H682" s="206">
        <v>2.2000000000000002</v>
      </c>
      <c r="I682" s="207"/>
      <c r="J682" s="14"/>
      <c r="K682" s="14"/>
      <c r="L682" s="203"/>
      <c r="M682" s="208"/>
      <c r="N682" s="209"/>
      <c r="O682" s="209"/>
      <c r="P682" s="209"/>
      <c r="Q682" s="209"/>
      <c r="R682" s="209"/>
      <c r="S682" s="209"/>
      <c r="T682" s="210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T682" s="204" t="s">
        <v>165</v>
      </c>
      <c r="AU682" s="204" t="s">
        <v>85</v>
      </c>
      <c r="AV682" s="14" t="s">
        <v>85</v>
      </c>
      <c r="AW682" s="14" t="s">
        <v>32</v>
      </c>
      <c r="AX682" s="14" t="s">
        <v>7</v>
      </c>
      <c r="AY682" s="204" t="s">
        <v>155</v>
      </c>
    </row>
    <row r="683" s="14" customFormat="1">
      <c r="A683" s="14"/>
      <c r="B683" s="203"/>
      <c r="C683" s="14"/>
      <c r="D683" s="196" t="s">
        <v>165</v>
      </c>
      <c r="E683" s="204" t="s">
        <v>1</v>
      </c>
      <c r="F683" s="205" t="s">
        <v>752</v>
      </c>
      <c r="G683" s="14"/>
      <c r="H683" s="206">
        <v>17.600000000000001</v>
      </c>
      <c r="I683" s="207"/>
      <c r="J683" s="14"/>
      <c r="K683" s="14"/>
      <c r="L683" s="203"/>
      <c r="M683" s="208"/>
      <c r="N683" s="209"/>
      <c r="O683" s="209"/>
      <c r="P683" s="209"/>
      <c r="Q683" s="209"/>
      <c r="R683" s="209"/>
      <c r="S683" s="209"/>
      <c r="T683" s="210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T683" s="204" t="s">
        <v>165</v>
      </c>
      <c r="AU683" s="204" t="s">
        <v>85</v>
      </c>
      <c r="AV683" s="14" t="s">
        <v>85</v>
      </c>
      <c r="AW683" s="14" t="s">
        <v>32</v>
      </c>
      <c r="AX683" s="14" t="s">
        <v>7</v>
      </c>
      <c r="AY683" s="204" t="s">
        <v>155</v>
      </c>
    </row>
    <row r="684" s="14" customFormat="1">
      <c r="A684" s="14"/>
      <c r="B684" s="203"/>
      <c r="C684" s="14"/>
      <c r="D684" s="196" t="s">
        <v>165</v>
      </c>
      <c r="E684" s="204" t="s">
        <v>1</v>
      </c>
      <c r="F684" s="205" t="s">
        <v>753</v>
      </c>
      <c r="G684" s="14"/>
      <c r="H684" s="206">
        <v>1.45</v>
      </c>
      <c r="I684" s="207"/>
      <c r="J684" s="14"/>
      <c r="K684" s="14"/>
      <c r="L684" s="203"/>
      <c r="M684" s="208"/>
      <c r="N684" s="209"/>
      <c r="O684" s="209"/>
      <c r="P684" s="209"/>
      <c r="Q684" s="209"/>
      <c r="R684" s="209"/>
      <c r="S684" s="209"/>
      <c r="T684" s="210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T684" s="204" t="s">
        <v>165</v>
      </c>
      <c r="AU684" s="204" t="s">
        <v>85</v>
      </c>
      <c r="AV684" s="14" t="s">
        <v>85</v>
      </c>
      <c r="AW684" s="14" t="s">
        <v>32</v>
      </c>
      <c r="AX684" s="14" t="s">
        <v>7</v>
      </c>
      <c r="AY684" s="204" t="s">
        <v>155</v>
      </c>
    </row>
    <row r="685" s="15" customFormat="1">
      <c r="A685" s="15"/>
      <c r="B685" s="211"/>
      <c r="C685" s="15"/>
      <c r="D685" s="196" t="s">
        <v>165</v>
      </c>
      <c r="E685" s="212" t="s">
        <v>1</v>
      </c>
      <c r="F685" s="213" t="s">
        <v>184</v>
      </c>
      <c r="G685" s="15"/>
      <c r="H685" s="214">
        <v>21.25</v>
      </c>
      <c r="I685" s="215"/>
      <c r="J685" s="15"/>
      <c r="K685" s="15"/>
      <c r="L685" s="211"/>
      <c r="M685" s="216"/>
      <c r="N685" s="217"/>
      <c r="O685" s="217"/>
      <c r="P685" s="217"/>
      <c r="Q685" s="217"/>
      <c r="R685" s="217"/>
      <c r="S685" s="217"/>
      <c r="T685" s="218"/>
      <c r="U685" s="15"/>
      <c r="V685" s="15"/>
      <c r="W685" s="15"/>
      <c r="X685" s="15"/>
      <c r="Y685" s="15"/>
      <c r="Z685" s="15"/>
      <c r="AA685" s="15"/>
      <c r="AB685" s="15"/>
      <c r="AC685" s="15"/>
      <c r="AD685" s="15"/>
      <c r="AE685" s="15"/>
      <c r="AT685" s="212" t="s">
        <v>165</v>
      </c>
      <c r="AU685" s="212" t="s">
        <v>85</v>
      </c>
      <c r="AV685" s="15" t="s">
        <v>91</v>
      </c>
      <c r="AW685" s="15" t="s">
        <v>32</v>
      </c>
      <c r="AX685" s="15" t="s">
        <v>81</v>
      </c>
      <c r="AY685" s="212" t="s">
        <v>155</v>
      </c>
    </row>
    <row r="686" s="2" customFormat="1" ht="24.15" customHeight="1">
      <c r="A686" s="38"/>
      <c r="B686" s="180"/>
      <c r="C686" s="181" t="s">
        <v>754</v>
      </c>
      <c r="D686" s="181" t="s">
        <v>157</v>
      </c>
      <c r="E686" s="182" t="s">
        <v>755</v>
      </c>
      <c r="F686" s="183" t="s">
        <v>756</v>
      </c>
      <c r="G686" s="184" t="s">
        <v>178</v>
      </c>
      <c r="H686" s="185">
        <v>11.672000000000001</v>
      </c>
      <c r="I686" s="186"/>
      <c r="J686" s="187">
        <f>ROUND(I686*H686,2)</f>
        <v>0</v>
      </c>
      <c r="K686" s="188"/>
      <c r="L686" s="39"/>
      <c r="M686" s="189" t="s">
        <v>1</v>
      </c>
      <c r="N686" s="190" t="s">
        <v>43</v>
      </c>
      <c r="O686" s="82"/>
      <c r="P686" s="191">
        <f>O686*H686</f>
        <v>0</v>
      </c>
      <c r="Q686" s="191">
        <v>2.19407</v>
      </c>
      <c r="R686" s="191">
        <f>Q686*H686</f>
        <v>25.60918504</v>
      </c>
      <c r="S686" s="191">
        <v>0</v>
      </c>
      <c r="T686" s="192">
        <f>S686*H686</f>
        <v>0</v>
      </c>
      <c r="U686" s="38"/>
      <c r="V686" s="38"/>
      <c r="W686" s="38"/>
      <c r="X686" s="38"/>
      <c r="Y686" s="38"/>
      <c r="Z686" s="38"/>
      <c r="AA686" s="38"/>
      <c r="AB686" s="38"/>
      <c r="AC686" s="38"/>
      <c r="AD686" s="38"/>
      <c r="AE686" s="38"/>
      <c r="AR686" s="193" t="s">
        <v>91</v>
      </c>
      <c r="AT686" s="193" t="s">
        <v>157</v>
      </c>
      <c r="AU686" s="193" t="s">
        <v>85</v>
      </c>
      <c r="AY686" s="19" t="s">
        <v>155</v>
      </c>
      <c r="BE686" s="194">
        <f>IF(N686="základná",J686,0)</f>
        <v>0</v>
      </c>
      <c r="BF686" s="194">
        <f>IF(N686="znížená",J686,0)</f>
        <v>0</v>
      </c>
      <c r="BG686" s="194">
        <f>IF(N686="zákl. prenesená",J686,0)</f>
        <v>0</v>
      </c>
      <c r="BH686" s="194">
        <f>IF(N686="zníž. prenesená",J686,0)</f>
        <v>0</v>
      </c>
      <c r="BI686" s="194">
        <f>IF(N686="nulová",J686,0)</f>
        <v>0</v>
      </c>
      <c r="BJ686" s="19" t="s">
        <v>85</v>
      </c>
      <c r="BK686" s="194">
        <f>ROUND(I686*H686,2)</f>
        <v>0</v>
      </c>
      <c r="BL686" s="19" t="s">
        <v>91</v>
      </c>
      <c r="BM686" s="193" t="s">
        <v>757</v>
      </c>
    </row>
    <row r="687" s="13" customFormat="1">
      <c r="A687" s="13"/>
      <c r="B687" s="195"/>
      <c r="C687" s="13"/>
      <c r="D687" s="196" t="s">
        <v>165</v>
      </c>
      <c r="E687" s="197" t="s">
        <v>1</v>
      </c>
      <c r="F687" s="198" t="s">
        <v>758</v>
      </c>
      <c r="G687" s="13"/>
      <c r="H687" s="197" t="s">
        <v>1</v>
      </c>
      <c r="I687" s="199"/>
      <c r="J687" s="13"/>
      <c r="K687" s="13"/>
      <c r="L687" s="195"/>
      <c r="M687" s="200"/>
      <c r="N687" s="201"/>
      <c r="O687" s="201"/>
      <c r="P687" s="201"/>
      <c r="Q687" s="201"/>
      <c r="R687" s="201"/>
      <c r="S687" s="201"/>
      <c r="T687" s="202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T687" s="197" t="s">
        <v>165</v>
      </c>
      <c r="AU687" s="197" t="s">
        <v>85</v>
      </c>
      <c r="AV687" s="13" t="s">
        <v>81</v>
      </c>
      <c r="AW687" s="13" t="s">
        <v>32</v>
      </c>
      <c r="AX687" s="13" t="s">
        <v>7</v>
      </c>
      <c r="AY687" s="197" t="s">
        <v>155</v>
      </c>
    </row>
    <row r="688" s="14" customFormat="1">
      <c r="A688" s="14"/>
      <c r="B688" s="203"/>
      <c r="C688" s="14"/>
      <c r="D688" s="196" t="s">
        <v>165</v>
      </c>
      <c r="E688" s="204" t="s">
        <v>1</v>
      </c>
      <c r="F688" s="205" t="s">
        <v>759</v>
      </c>
      <c r="G688" s="14"/>
      <c r="H688" s="206">
        <v>7.1760000000000002</v>
      </c>
      <c r="I688" s="207"/>
      <c r="J688" s="14"/>
      <c r="K688" s="14"/>
      <c r="L688" s="203"/>
      <c r="M688" s="208"/>
      <c r="N688" s="209"/>
      <c r="O688" s="209"/>
      <c r="P688" s="209"/>
      <c r="Q688" s="209"/>
      <c r="R688" s="209"/>
      <c r="S688" s="209"/>
      <c r="T688" s="210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T688" s="204" t="s">
        <v>165</v>
      </c>
      <c r="AU688" s="204" t="s">
        <v>85</v>
      </c>
      <c r="AV688" s="14" t="s">
        <v>85</v>
      </c>
      <c r="AW688" s="14" t="s">
        <v>32</v>
      </c>
      <c r="AX688" s="14" t="s">
        <v>7</v>
      </c>
      <c r="AY688" s="204" t="s">
        <v>155</v>
      </c>
    </row>
    <row r="689" s="14" customFormat="1">
      <c r="A689" s="14"/>
      <c r="B689" s="203"/>
      <c r="C689" s="14"/>
      <c r="D689" s="196" t="s">
        <v>165</v>
      </c>
      <c r="E689" s="204" t="s">
        <v>1</v>
      </c>
      <c r="F689" s="205" t="s">
        <v>760</v>
      </c>
      <c r="G689" s="14"/>
      <c r="H689" s="206">
        <v>0.19700000000000001</v>
      </c>
      <c r="I689" s="207"/>
      <c r="J689" s="14"/>
      <c r="K689" s="14"/>
      <c r="L689" s="203"/>
      <c r="M689" s="208"/>
      <c r="N689" s="209"/>
      <c r="O689" s="209"/>
      <c r="P689" s="209"/>
      <c r="Q689" s="209"/>
      <c r="R689" s="209"/>
      <c r="S689" s="209"/>
      <c r="T689" s="210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T689" s="204" t="s">
        <v>165</v>
      </c>
      <c r="AU689" s="204" t="s">
        <v>85</v>
      </c>
      <c r="AV689" s="14" t="s">
        <v>85</v>
      </c>
      <c r="AW689" s="14" t="s">
        <v>32</v>
      </c>
      <c r="AX689" s="14" t="s">
        <v>7</v>
      </c>
      <c r="AY689" s="204" t="s">
        <v>155</v>
      </c>
    </row>
    <row r="690" s="14" customFormat="1">
      <c r="A690" s="14"/>
      <c r="B690" s="203"/>
      <c r="C690" s="14"/>
      <c r="D690" s="196" t="s">
        <v>165</v>
      </c>
      <c r="E690" s="204" t="s">
        <v>1</v>
      </c>
      <c r="F690" s="205" t="s">
        <v>761</v>
      </c>
      <c r="G690" s="14"/>
      <c r="H690" s="206">
        <v>3.9420000000000002</v>
      </c>
      <c r="I690" s="207"/>
      <c r="J690" s="14"/>
      <c r="K690" s="14"/>
      <c r="L690" s="203"/>
      <c r="M690" s="208"/>
      <c r="N690" s="209"/>
      <c r="O690" s="209"/>
      <c r="P690" s="209"/>
      <c r="Q690" s="209"/>
      <c r="R690" s="209"/>
      <c r="S690" s="209"/>
      <c r="T690" s="210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T690" s="204" t="s">
        <v>165</v>
      </c>
      <c r="AU690" s="204" t="s">
        <v>85</v>
      </c>
      <c r="AV690" s="14" t="s">
        <v>85</v>
      </c>
      <c r="AW690" s="14" t="s">
        <v>32</v>
      </c>
      <c r="AX690" s="14" t="s">
        <v>7</v>
      </c>
      <c r="AY690" s="204" t="s">
        <v>155</v>
      </c>
    </row>
    <row r="691" s="13" customFormat="1">
      <c r="A691" s="13"/>
      <c r="B691" s="195"/>
      <c r="C691" s="13"/>
      <c r="D691" s="196" t="s">
        <v>165</v>
      </c>
      <c r="E691" s="197" t="s">
        <v>1</v>
      </c>
      <c r="F691" s="198" t="s">
        <v>762</v>
      </c>
      <c r="G691" s="13"/>
      <c r="H691" s="197" t="s">
        <v>1</v>
      </c>
      <c r="I691" s="199"/>
      <c r="J691" s="13"/>
      <c r="K691" s="13"/>
      <c r="L691" s="195"/>
      <c r="M691" s="200"/>
      <c r="N691" s="201"/>
      <c r="O691" s="201"/>
      <c r="P691" s="201"/>
      <c r="Q691" s="201"/>
      <c r="R691" s="201"/>
      <c r="S691" s="201"/>
      <c r="T691" s="202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T691" s="197" t="s">
        <v>165</v>
      </c>
      <c r="AU691" s="197" t="s">
        <v>85</v>
      </c>
      <c r="AV691" s="13" t="s">
        <v>81</v>
      </c>
      <c r="AW691" s="13" t="s">
        <v>32</v>
      </c>
      <c r="AX691" s="13" t="s">
        <v>7</v>
      </c>
      <c r="AY691" s="197" t="s">
        <v>155</v>
      </c>
    </row>
    <row r="692" s="14" customFormat="1">
      <c r="A692" s="14"/>
      <c r="B692" s="203"/>
      <c r="C692" s="14"/>
      <c r="D692" s="196" t="s">
        <v>165</v>
      </c>
      <c r="E692" s="204" t="s">
        <v>1</v>
      </c>
      <c r="F692" s="205" t="s">
        <v>763</v>
      </c>
      <c r="G692" s="14"/>
      <c r="H692" s="206">
        <v>0.35699999999999998</v>
      </c>
      <c r="I692" s="207"/>
      <c r="J692" s="14"/>
      <c r="K692" s="14"/>
      <c r="L692" s="203"/>
      <c r="M692" s="208"/>
      <c r="N692" s="209"/>
      <c r="O692" s="209"/>
      <c r="P692" s="209"/>
      <c r="Q692" s="209"/>
      <c r="R692" s="209"/>
      <c r="S692" s="209"/>
      <c r="T692" s="210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T692" s="204" t="s">
        <v>165</v>
      </c>
      <c r="AU692" s="204" t="s">
        <v>85</v>
      </c>
      <c r="AV692" s="14" t="s">
        <v>85</v>
      </c>
      <c r="AW692" s="14" t="s">
        <v>32</v>
      </c>
      <c r="AX692" s="14" t="s">
        <v>7</v>
      </c>
      <c r="AY692" s="204" t="s">
        <v>155</v>
      </c>
    </row>
    <row r="693" s="15" customFormat="1">
      <c r="A693" s="15"/>
      <c r="B693" s="211"/>
      <c r="C693" s="15"/>
      <c r="D693" s="196" t="s">
        <v>165</v>
      </c>
      <c r="E693" s="212" t="s">
        <v>1</v>
      </c>
      <c r="F693" s="213" t="s">
        <v>184</v>
      </c>
      <c r="G693" s="15"/>
      <c r="H693" s="214">
        <v>11.672000000000001</v>
      </c>
      <c r="I693" s="215"/>
      <c r="J693" s="15"/>
      <c r="K693" s="15"/>
      <c r="L693" s="211"/>
      <c r="M693" s="216"/>
      <c r="N693" s="217"/>
      <c r="O693" s="217"/>
      <c r="P693" s="217"/>
      <c r="Q693" s="217"/>
      <c r="R693" s="217"/>
      <c r="S693" s="217"/>
      <c r="T693" s="218"/>
      <c r="U693" s="15"/>
      <c r="V693" s="15"/>
      <c r="W693" s="15"/>
      <c r="X693" s="15"/>
      <c r="Y693" s="15"/>
      <c r="Z693" s="15"/>
      <c r="AA693" s="15"/>
      <c r="AB693" s="15"/>
      <c r="AC693" s="15"/>
      <c r="AD693" s="15"/>
      <c r="AE693" s="15"/>
      <c r="AT693" s="212" t="s">
        <v>165</v>
      </c>
      <c r="AU693" s="212" t="s">
        <v>85</v>
      </c>
      <c r="AV693" s="15" t="s">
        <v>91</v>
      </c>
      <c r="AW693" s="15" t="s">
        <v>32</v>
      </c>
      <c r="AX693" s="15" t="s">
        <v>81</v>
      </c>
      <c r="AY693" s="212" t="s">
        <v>155</v>
      </c>
    </row>
    <row r="694" s="2" customFormat="1" ht="37.8" customHeight="1">
      <c r="A694" s="38"/>
      <c r="B694" s="180"/>
      <c r="C694" s="181" t="s">
        <v>764</v>
      </c>
      <c r="D694" s="181" t="s">
        <v>157</v>
      </c>
      <c r="E694" s="182" t="s">
        <v>765</v>
      </c>
      <c r="F694" s="183" t="s">
        <v>766</v>
      </c>
      <c r="G694" s="184" t="s">
        <v>160</v>
      </c>
      <c r="H694" s="185">
        <v>739.89999999999998</v>
      </c>
      <c r="I694" s="186"/>
      <c r="J694" s="187">
        <f>ROUND(I694*H694,2)</f>
        <v>0</v>
      </c>
      <c r="K694" s="188"/>
      <c r="L694" s="39"/>
      <c r="M694" s="189" t="s">
        <v>1</v>
      </c>
      <c r="N694" s="190" t="s">
        <v>43</v>
      </c>
      <c r="O694" s="82"/>
      <c r="P694" s="191">
        <f>O694*H694</f>
        <v>0</v>
      </c>
      <c r="Q694" s="191">
        <v>0.0015756100000000001</v>
      </c>
      <c r="R694" s="191">
        <f>Q694*H694</f>
        <v>1.165793839</v>
      </c>
      <c r="S694" s="191">
        <v>0</v>
      </c>
      <c r="T694" s="192">
        <f>S694*H694</f>
        <v>0</v>
      </c>
      <c r="U694" s="38"/>
      <c r="V694" s="38"/>
      <c r="W694" s="38"/>
      <c r="X694" s="38"/>
      <c r="Y694" s="38"/>
      <c r="Z694" s="38"/>
      <c r="AA694" s="38"/>
      <c r="AB694" s="38"/>
      <c r="AC694" s="38"/>
      <c r="AD694" s="38"/>
      <c r="AE694" s="38"/>
      <c r="AR694" s="193" t="s">
        <v>91</v>
      </c>
      <c r="AT694" s="193" t="s">
        <v>157</v>
      </c>
      <c r="AU694" s="193" t="s">
        <v>85</v>
      </c>
      <c r="AY694" s="19" t="s">
        <v>155</v>
      </c>
      <c r="BE694" s="194">
        <f>IF(N694="základná",J694,0)</f>
        <v>0</v>
      </c>
      <c r="BF694" s="194">
        <f>IF(N694="znížená",J694,0)</f>
        <v>0</v>
      </c>
      <c r="BG694" s="194">
        <f>IF(N694="zákl. prenesená",J694,0)</f>
        <v>0</v>
      </c>
      <c r="BH694" s="194">
        <f>IF(N694="zníž. prenesená",J694,0)</f>
        <v>0</v>
      </c>
      <c r="BI694" s="194">
        <f>IF(N694="nulová",J694,0)</f>
        <v>0</v>
      </c>
      <c r="BJ694" s="19" t="s">
        <v>85</v>
      </c>
      <c r="BK694" s="194">
        <f>ROUND(I694*H694,2)</f>
        <v>0</v>
      </c>
      <c r="BL694" s="19" t="s">
        <v>91</v>
      </c>
      <c r="BM694" s="193" t="s">
        <v>767</v>
      </c>
    </row>
    <row r="695" s="14" customFormat="1">
      <c r="A695" s="14"/>
      <c r="B695" s="203"/>
      <c r="C695" s="14"/>
      <c r="D695" s="196" t="s">
        <v>165</v>
      </c>
      <c r="E695" s="204" t="s">
        <v>1</v>
      </c>
      <c r="F695" s="205" t="s">
        <v>768</v>
      </c>
      <c r="G695" s="14"/>
      <c r="H695" s="206">
        <v>739.89999999999998</v>
      </c>
      <c r="I695" s="207"/>
      <c r="J695" s="14"/>
      <c r="K695" s="14"/>
      <c r="L695" s="203"/>
      <c r="M695" s="208"/>
      <c r="N695" s="209"/>
      <c r="O695" s="209"/>
      <c r="P695" s="209"/>
      <c r="Q695" s="209"/>
      <c r="R695" s="209"/>
      <c r="S695" s="209"/>
      <c r="T695" s="210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T695" s="204" t="s">
        <v>165</v>
      </c>
      <c r="AU695" s="204" t="s">
        <v>85</v>
      </c>
      <c r="AV695" s="14" t="s">
        <v>85</v>
      </c>
      <c r="AW695" s="14" t="s">
        <v>32</v>
      </c>
      <c r="AX695" s="14" t="s">
        <v>81</v>
      </c>
      <c r="AY695" s="204" t="s">
        <v>155</v>
      </c>
    </row>
    <row r="696" s="2" customFormat="1" ht="24.15" customHeight="1">
      <c r="A696" s="38"/>
      <c r="B696" s="180"/>
      <c r="C696" s="181" t="s">
        <v>769</v>
      </c>
      <c r="D696" s="181" t="s">
        <v>157</v>
      </c>
      <c r="E696" s="182" t="s">
        <v>770</v>
      </c>
      <c r="F696" s="183" t="s">
        <v>771</v>
      </c>
      <c r="G696" s="184" t="s">
        <v>178</v>
      </c>
      <c r="H696" s="185">
        <v>12.377000000000001</v>
      </c>
      <c r="I696" s="186"/>
      <c r="J696" s="187">
        <f>ROUND(I696*H696,2)</f>
        <v>0</v>
      </c>
      <c r="K696" s="188"/>
      <c r="L696" s="39"/>
      <c r="M696" s="189" t="s">
        <v>1</v>
      </c>
      <c r="N696" s="190" t="s">
        <v>43</v>
      </c>
      <c r="O696" s="82"/>
      <c r="P696" s="191">
        <f>O696*H696</f>
        <v>0</v>
      </c>
      <c r="Q696" s="191">
        <v>1.837</v>
      </c>
      <c r="R696" s="191">
        <f>Q696*H696</f>
        <v>22.736549</v>
      </c>
      <c r="S696" s="191">
        <v>0</v>
      </c>
      <c r="T696" s="192">
        <f>S696*H696</f>
        <v>0</v>
      </c>
      <c r="U696" s="38"/>
      <c r="V696" s="38"/>
      <c r="W696" s="38"/>
      <c r="X696" s="38"/>
      <c r="Y696" s="38"/>
      <c r="Z696" s="38"/>
      <c r="AA696" s="38"/>
      <c r="AB696" s="38"/>
      <c r="AC696" s="38"/>
      <c r="AD696" s="38"/>
      <c r="AE696" s="38"/>
      <c r="AR696" s="193" t="s">
        <v>91</v>
      </c>
      <c r="AT696" s="193" t="s">
        <v>157</v>
      </c>
      <c r="AU696" s="193" t="s">
        <v>85</v>
      </c>
      <c r="AY696" s="19" t="s">
        <v>155</v>
      </c>
      <c r="BE696" s="194">
        <f>IF(N696="základná",J696,0)</f>
        <v>0</v>
      </c>
      <c r="BF696" s="194">
        <f>IF(N696="znížená",J696,0)</f>
        <v>0</v>
      </c>
      <c r="BG696" s="194">
        <f>IF(N696="zákl. prenesená",J696,0)</f>
        <v>0</v>
      </c>
      <c r="BH696" s="194">
        <f>IF(N696="zníž. prenesená",J696,0)</f>
        <v>0</v>
      </c>
      <c r="BI696" s="194">
        <f>IF(N696="nulová",J696,0)</f>
        <v>0</v>
      </c>
      <c r="BJ696" s="19" t="s">
        <v>85</v>
      </c>
      <c r="BK696" s="194">
        <f>ROUND(I696*H696,2)</f>
        <v>0</v>
      </c>
      <c r="BL696" s="19" t="s">
        <v>91</v>
      </c>
      <c r="BM696" s="193" t="s">
        <v>772</v>
      </c>
    </row>
    <row r="697" s="14" customFormat="1">
      <c r="A697" s="14"/>
      <c r="B697" s="203"/>
      <c r="C697" s="14"/>
      <c r="D697" s="196" t="s">
        <v>165</v>
      </c>
      <c r="E697" s="204" t="s">
        <v>1</v>
      </c>
      <c r="F697" s="205" t="s">
        <v>773</v>
      </c>
      <c r="G697" s="14"/>
      <c r="H697" s="206">
        <v>12.377000000000001</v>
      </c>
      <c r="I697" s="207"/>
      <c r="J697" s="14"/>
      <c r="K697" s="14"/>
      <c r="L697" s="203"/>
      <c r="M697" s="208"/>
      <c r="N697" s="209"/>
      <c r="O697" s="209"/>
      <c r="P697" s="209"/>
      <c r="Q697" s="209"/>
      <c r="R697" s="209"/>
      <c r="S697" s="209"/>
      <c r="T697" s="210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T697" s="204" t="s">
        <v>165</v>
      </c>
      <c r="AU697" s="204" t="s">
        <v>85</v>
      </c>
      <c r="AV697" s="14" t="s">
        <v>85</v>
      </c>
      <c r="AW697" s="14" t="s">
        <v>32</v>
      </c>
      <c r="AX697" s="14" t="s">
        <v>81</v>
      </c>
      <c r="AY697" s="204" t="s">
        <v>155</v>
      </c>
    </row>
    <row r="698" s="2" customFormat="1" ht="24.15" customHeight="1">
      <c r="A698" s="38"/>
      <c r="B698" s="180"/>
      <c r="C698" s="181" t="s">
        <v>774</v>
      </c>
      <c r="D698" s="181" t="s">
        <v>157</v>
      </c>
      <c r="E698" s="182" t="s">
        <v>775</v>
      </c>
      <c r="F698" s="183" t="s">
        <v>776</v>
      </c>
      <c r="G698" s="184" t="s">
        <v>160</v>
      </c>
      <c r="H698" s="185">
        <v>739.89999999999998</v>
      </c>
      <c r="I698" s="186"/>
      <c r="J698" s="187">
        <f>ROUND(I698*H698,2)</f>
        <v>0</v>
      </c>
      <c r="K698" s="188"/>
      <c r="L698" s="39"/>
      <c r="M698" s="189" t="s">
        <v>1</v>
      </c>
      <c r="N698" s="190" t="s">
        <v>43</v>
      </c>
      <c r="O698" s="82"/>
      <c r="P698" s="191">
        <f>O698*H698</f>
        <v>0</v>
      </c>
      <c r="Q698" s="191">
        <v>0</v>
      </c>
      <c r="R698" s="191">
        <f>Q698*H698</f>
        <v>0</v>
      </c>
      <c r="S698" s="191">
        <v>0</v>
      </c>
      <c r="T698" s="192">
        <f>S698*H698</f>
        <v>0</v>
      </c>
      <c r="U698" s="38"/>
      <c r="V698" s="38"/>
      <c r="W698" s="38"/>
      <c r="X698" s="38"/>
      <c r="Y698" s="38"/>
      <c r="Z698" s="38"/>
      <c r="AA698" s="38"/>
      <c r="AB698" s="38"/>
      <c r="AC698" s="38"/>
      <c r="AD698" s="38"/>
      <c r="AE698" s="38"/>
      <c r="AR698" s="193" t="s">
        <v>91</v>
      </c>
      <c r="AT698" s="193" t="s">
        <v>157</v>
      </c>
      <c r="AU698" s="193" t="s">
        <v>85</v>
      </c>
      <c r="AY698" s="19" t="s">
        <v>155</v>
      </c>
      <c r="BE698" s="194">
        <f>IF(N698="základná",J698,0)</f>
        <v>0</v>
      </c>
      <c r="BF698" s="194">
        <f>IF(N698="znížená",J698,0)</f>
        <v>0</v>
      </c>
      <c r="BG698" s="194">
        <f>IF(N698="zákl. prenesená",J698,0)</f>
        <v>0</v>
      </c>
      <c r="BH698" s="194">
        <f>IF(N698="zníž. prenesená",J698,0)</f>
        <v>0</v>
      </c>
      <c r="BI698" s="194">
        <f>IF(N698="nulová",J698,0)</f>
        <v>0</v>
      </c>
      <c r="BJ698" s="19" t="s">
        <v>85</v>
      </c>
      <c r="BK698" s="194">
        <f>ROUND(I698*H698,2)</f>
        <v>0</v>
      </c>
      <c r="BL698" s="19" t="s">
        <v>91</v>
      </c>
      <c r="BM698" s="193" t="s">
        <v>777</v>
      </c>
    </row>
    <row r="699" s="14" customFormat="1">
      <c r="A699" s="14"/>
      <c r="B699" s="203"/>
      <c r="C699" s="14"/>
      <c r="D699" s="196" t="s">
        <v>165</v>
      </c>
      <c r="E699" s="204" t="s">
        <v>1</v>
      </c>
      <c r="F699" s="205" t="s">
        <v>768</v>
      </c>
      <c r="G699" s="14"/>
      <c r="H699" s="206">
        <v>739.89999999999998</v>
      </c>
      <c r="I699" s="207"/>
      <c r="J699" s="14"/>
      <c r="K699" s="14"/>
      <c r="L699" s="203"/>
      <c r="M699" s="208"/>
      <c r="N699" s="209"/>
      <c r="O699" s="209"/>
      <c r="P699" s="209"/>
      <c r="Q699" s="209"/>
      <c r="R699" s="209"/>
      <c r="S699" s="209"/>
      <c r="T699" s="210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T699" s="204" t="s">
        <v>165</v>
      </c>
      <c r="AU699" s="204" t="s">
        <v>85</v>
      </c>
      <c r="AV699" s="14" t="s">
        <v>85</v>
      </c>
      <c r="AW699" s="14" t="s">
        <v>32</v>
      </c>
      <c r="AX699" s="14" t="s">
        <v>81</v>
      </c>
      <c r="AY699" s="204" t="s">
        <v>155</v>
      </c>
    </row>
    <row r="700" s="2" customFormat="1" ht="16.5" customHeight="1">
      <c r="A700" s="38"/>
      <c r="B700" s="180"/>
      <c r="C700" s="221" t="s">
        <v>778</v>
      </c>
      <c r="D700" s="221" t="s">
        <v>271</v>
      </c>
      <c r="E700" s="223" t="s">
        <v>779</v>
      </c>
      <c r="F700" s="224" t="s">
        <v>780</v>
      </c>
      <c r="G700" s="225" t="s">
        <v>160</v>
      </c>
      <c r="H700" s="226">
        <v>850.88499999999999</v>
      </c>
      <c r="I700" s="227"/>
      <c r="J700" s="228">
        <f>ROUND(I700*H700,2)</f>
        <v>0</v>
      </c>
      <c r="K700" s="229"/>
      <c r="L700" s="230"/>
      <c r="M700" s="231" t="s">
        <v>1</v>
      </c>
      <c r="N700" s="232" t="s">
        <v>43</v>
      </c>
      <c r="O700" s="82"/>
      <c r="P700" s="191">
        <f>O700*H700</f>
        <v>0</v>
      </c>
      <c r="Q700" s="191">
        <v>0.00010000000000000001</v>
      </c>
      <c r="R700" s="191">
        <f>Q700*H700</f>
        <v>0.085088499999999997</v>
      </c>
      <c r="S700" s="191">
        <v>0</v>
      </c>
      <c r="T700" s="192">
        <f>S700*H700</f>
        <v>0</v>
      </c>
      <c r="U700" s="38"/>
      <c r="V700" s="38"/>
      <c r="W700" s="38"/>
      <c r="X700" s="38"/>
      <c r="Y700" s="38"/>
      <c r="Z700" s="38"/>
      <c r="AA700" s="38"/>
      <c r="AB700" s="38"/>
      <c r="AC700" s="38"/>
      <c r="AD700" s="38"/>
      <c r="AE700" s="38"/>
      <c r="AR700" s="193" t="s">
        <v>211</v>
      </c>
      <c r="AT700" s="193" t="s">
        <v>271</v>
      </c>
      <c r="AU700" s="193" t="s">
        <v>85</v>
      </c>
      <c r="AY700" s="19" t="s">
        <v>155</v>
      </c>
      <c r="BE700" s="194">
        <f>IF(N700="základná",J700,0)</f>
        <v>0</v>
      </c>
      <c r="BF700" s="194">
        <f>IF(N700="znížená",J700,0)</f>
        <v>0</v>
      </c>
      <c r="BG700" s="194">
        <f>IF(N700="zákl. prenesená",J700,0)</f>
        <v>0</v>
      </c>
      <c r="BH700" s="194">
        <f>IF(N700="zníž. prenesená",J700,0)</f>
        <v>0</v>
      </c>
      <c r="BI700" s="194">
        <f>IF(N700="nulová",J700,0)</f>
        <v>0</v>
      </c>
      <c r="BJ700" s="19" t="s">
        <v>85</v>
      </c>
      <c r="BK700" s="194">
        <f>ROUND(I700*H700,2)</f>
        <v>0</v>
      </c>
      <c r="BL700" s="19" t="s">
        <v>91</v>
      </c>
      <c r="BM700" s="193" t="s">
        <v>781</v>
      </c>
    </row>
    <row r="701" s="2" customFormat="1" ht="16.5" customHeight="1">
      <c r="A701" s="38"/>
      <c r="B701" s="180"/>
      <c r="C701" s="181" t="s">
        <v>782</v>
      </c>
      <c r="D701" s="181" t="s">
        <v>157</v>
      </c>
      <c r="E701" s="182" t="s">
        <v>783</v>
      </c>
      <c r="F701" s="183" t="s">
        <v>784</v>
      </c>
      <c r="G701" s="184" t="s">
        <v>285</v>
      </c>
      <c r="H701" s="185">
        <v>541.97799999999995</v>
      </c>
      <c r="I701" s="186"/>
      <c r="J701" s="187">
        <f>ROUND(I701*H701,2)</f>
        <v>0</v>
      </c>
      <c r="K701" s="188"/>
      <c r="L701" s="39"/>
      <c r="M701" s="189" t="s">
        <v>1</v>
      </c>
      <c r="N701" s="190" t="s">
        <v>43</v>
      </c>
      <c r="O701" s="82"/>
      <c r="P701" s="191">
        <f>O701*H701</f>
        <v>0</v>
      </c>
      <c r="Q701" s="191">
        <v>0</v>
      </c>
      <c r="R701" s="191">
        <f>Q701*H701</f>
        <v>0</v>
      </c>
      <c r="S701" s="191">
        <v>0</v>
      </c>
      <c r="T701" s="192">
        <f>S701*H701</f>
        <v>0</v>
      </c>
      <c r="U701" s="38"/>
      <c r="V701" s="38"/>
      <c r="W701" s="38"/>
      <c r="X701" s="38"/>
      <c r="Y701" s="38"/>
      <c r="Z701" s="38"/>
      <c r="AA701" s="38"/>
      <c r="AB701" s="38"/>
      <c r="AC701" s="38"/>
      <c r="AD701" s="38"/>
      <c r="AE701" s="38"/>
      <c r="AR701" s="193" t="s">
        <v>91</v>
      </c>
      <c r="AT701" s="193" t="s">
        <v>157</v>
      </c>
      <c r="AU701" s="193" t="s">
        <v>85</v>
      </c>
      <c r="AY701" s="19" t="s">
        <v>155</v>
      </c>
      <c r="BE701" s="194">
        <f>IF(N701="základná",J701,0)</f>
        <v>0</v>
      </c>
      <c r="BF701" s="194">
        <f>IF(N701="znížená",J701,0)</f>
        <v>0</v>
      </c>
      <c r="BG701" s="194">
        <f>IF(N701="zákl. prenesená",J701,0)</f>
        <v>0</v>
      </c>
      <c r="BH701" s="194">
        <f>IF(N701="zníž. prenesená",J701,0)</f>
        <v>0</v>
      </c>
      <c r="BI701" s="194">
        <f>IF(N701="nulová",J701,0)</f>
        <v>0</v>
      </c>
      <c r="BJ701" s="19" t="s">
        <v>85</v>
      </c>
      <c r="BK701" s="194">
        <f>ROUND(I701*H701,2)</f>
        <v>0</v>
      </c>
      <c r="BL701" s="19" t="s">
        <v>91</v>
      </c>
      <c r="BM701" s="193" t="s">
        <v>785</v>
      </c>
    </row>
    <row r="702" s="14" customFormat="1">
      <c r="A702" s="14"/>
      <c r="B702" s="203"/>
      <c r="C702" s="14"/>
      <c r="D702" s="196" t="s">
        <v>165</v>
      </c>
      <c r="E702" s="204" t="s">
        <v>1</v>
      </c>
      <c r="F702" s="205" t="s">
        <v>786</v>
      </c>
      <c r="G702" s="14"/>
      <c r="H702" s="206">
        <v>24.52</v>
      </c>
      <c r="I702" s="207"/>
      <c r="J702" s="14"/>
      <c r="K702" s="14"/>
      <c r="L702" s="203"/>
      <c r="M702" s="208"/>
      <c r="N702" s="209"/>
      <c r="O702" s="209"/>
      <c r="P702" s="209"/>
      <c r="Q702" s="209"/>
      <c r="R702" s="209"/>
      <c r="S702" s="209"/>
      <c r="T702" s="210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T702" s="204" t="s">
        <v>165</v>
      </c>
      <c r="AU702" s="204" t="s">
        <v>85</v>
      </c>
      <c r="AV702" s="14" t="s">
        <v>85</v>
      </c>
      <c r="AW702" s="14" t="s">
        <v>32</v>
      </c>
      <c r="AX702" s="14" t="s">
        <v>7</v>
      </c>
      <c r="AY702" s="204" t="s">
        <v>155</v>
      </c>
    </row>
    <row r="703" s="14" customFormat="1">
      <c r="A703" s="14"/>
      <c r="B703" s="203"/>
      <c r="C703" s="14"/>
      <c r="D703" s="196" t="s">
        <v>165</v>
      </c>
      <c r="E703" s="204" t="s">
        <v>1</v>
      </c>
      <c r="F703" s="205" t="s">
        <v>787</v>
      </c>
      <c r="G703" s="14"/>
      <c r="H703" s="206">
        <v>11.25</v>
      </c>
      <c r="I703" s="207"/>
      <c r="J703" s="14"/>
      <c r="K703" s="14"/>
      <c r="L703" s="203"/>
      <c r="M703" s="208"/>
      <c r="N703" s="209"/>
      <c r="O703" s="209"/>
      <c r="P703" s="209"/>
      <c r="Q703" s="209"/>
      <c r="R703" s="209"/>
      <c r="S703" s="209"/>
      <c r="T703" s="210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T703" s="204" t="s">
        <v>165</v>
      </c>
      <c r="AU703" s="204" t="s">
        <v>85</v>
      </c>
      <c r="AV703" s="14" t="s">
        <v>85</v>
      </c>
      <c r="AW703" s="14" t="s">
        <v>32</v>
      </c>
      <c r="AX703" s="14" t="s">
        <v>7</v>
      </c>
      <c r="AY703" s="204" t="s">
        <v>155</v>
      </c>
    </row>
    <row r="704" s="14" customFormat="1">
      <c r="A704" s="14"/>
      <c r="B704" s="203"/>
      <c r="C704" s="14"/>
      <c r="D704" s="196" t="s">
        <v>165</v>
      </c>
      <c r="E704" s="204" t="s">
        <v>1</v>
      </c>
      <c r="F704" s="205" t="s">
        <v>788</v>
      </c>
      <c r="G704" s="14"/>
      <c r="H704" s="206">
        <v>11.35</v>
      </c>
      <c r="I704" s="207"/>
      <c r="J704" s="14"/>
      <c r="K704" s="14"/>
      <c r="L704" s="203"/>
      <c r="M704" s="208"/>
      <c r="N704" s="209"/>
      <c r="O704" s="209"/>
      <c r="P704" s="209"/>
      <c r="Q704" s="209"/>
      <c r="R704" s="209"/>
      <c r="S704" s="209"/>
      <c r="T704" s="210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T704" s="204" t="s">
        <v>165</v>
      </c>
      <c r="AU704" s="204" t="s">
        <v>85</v>
      </c>
      <c r="AV704" s="14" t="s">
        <v>85</v>
      </c>
      <c r="AW704" s="14" t="s">
        <v>32</v>
      </c>
      <c r="AX704" s="14" t="s">
        <v>7</v>
      </c>
      <c r="AY704" s="204" t="s">
        <v>155</v>
      </c>
    </row>
    <row r="705" s="14" customFormat="1">
      <c r="A705" s="14"/>
      <c r="B705" s="203"/>
      <c r="C705" s="14"/>
      <c r="D705" s="196" t="s">
        <v>165</v>
      </c>
      <c r="E705" s="204" t="s">
        <v>1</v>
      </c>
      <c r="F705" s="205" t="s">
        <v>789</v>
      </c>
      <c r="G705" s="14"/>
      <c r="H705" s="206">
        <v>29.602</v>
      </c>
      <c r="I705" s="207"/>
      <c r="J705" s="14"/>
      <c r="K705" s="14"/>
      <c r="L705" s="203"/>
      <c r="M705" s="208"/>
      <c r="N705" s="209"/>
      <c r="O705" s="209"/>
      <c r="P705" s="209"/>
      <c r="Q705" s="209"/>
      <c r="R705" s="209"/>
      <c r="S705" s="209"/>
      <c r="T705" s="210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T705" s="204" t="s">
        <v>165</v>
      </c>
      <c r="AU705" s="204" t="s">
        <v>85</v>
      </c>
      <c r="AV705" s="14" t="s">
        <v>85</v>
      </c>
      <c r="AW705" s="14" t="s">
        <v>32</v>
      </c>
      <c r="AX705" s="14" t="s">
        <v>7</v>
      </c>
      <c r="AY705" s="204" t="s">
        <v>155</v>
      </c>
    </row>
    <row r="706" s="14" customFormat="1">
      <c r="A706" s="14"/>
      <c r="B706" s="203"/>
      <c r="C706" s="14"/>
      <c r="D706" s="196" t="s">
        <v>165</v>
      </c>
      <c r="E706" s="204" t="s">
        <v>1</v>
      </c>
      <c r="F706" s="205" t="s">
        <v>790</v>
      </c>
      <c r="G706" s="14"/>
      <c r="H706" s="206">
        <v>29.739999999999998</v>
      </c>
      <c r="I706" s="207"/>
      <c r="J706" s="14"/>
      <c r="K706" s="14"/>
      <c r="L706" s="203"/>
      <c r="M706" s="208"/>
      <c r="N706" s="209"/>
      <c r="O706" s="209"/>
      <c r="P706" s="209"/>
      <c r="Q706" s="209"/>
      <c r="R706" s="209"/>
      <c r="S706" s="209"/>
      <c r="T706" s="210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T706" s="204" t="s">
        <v>165</v>
      </c>
      <c r="AU706" s="204" t="s">
        <v>85</v>
      </c>
      <c r="AV706" s="14" t="s">
        <v>85</v>
      </c>
      <c r="AW706" s="14" t="s">
        <v>32</v>
      </c>
      <c r="AX706" s="14" t="s">
        <v>7</v>
      </c>
      <c r="AY706" s="204" t="s">
        <v>155</v>
      </c>
    </row>
    <row r="707" s="14" customFormat="1">
      <c r="A707" s="14"/>
      <c r="B707" s="203"/>
      <c r="C707" s="14"/>
      <c r="D707" s="196" t="s">
        <v>165</v>
      </c>
      <c r="E707" s="204" t="s">
        <v>1</v>
      </c>
      <c r="F707" s="205" t="s">
        <v>791</v>
      </c>
      <c r="G707" s="14"/>
      <c r="H707" s="206">
        <v>17.908000000000001</v>
      </c>
      <c r="I707" s="207"/>
      <c r="J707" s="14"/>
      <c r="K707" s="14"/>
      <c r="L707" s="203"/>
      <c r="M707" s="208"/>
      <c r="N707" s="209"/>
      <c r="O707" s="209"/>
      <c r="P707" s="209"/>
      <c r="Q707" s="209"/>
      <c r="R707" s="209"/>
      <c r="S707" s="209"/>
      <c r="T707" s="210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T707" s="204" t="s">
        <v>165</v>
      </c>
      <c r="AU707" s="204" t="s">
        <v>85</v>
      </c>
      <c r="AV707" s="14" t="s">
        <v>85</v>
      </c>
      <c r="AW707" s="14" t="s">
        <v>32</v>
      </c>
      <c r="AX707" s="14" t="s">
        <v>7</v>
      </c>
      <c r="AY707" s="204" t="s">
        <v>155</v>
      </c>
    </row>
    <row r="708" s="14" customFormat="1">
      <c r="A708" s="14"/>
      <c r="B708" s="203"/>
      <c r="C708" s="14"/>
      <c r="D708" s="196" t="s">
        <v>165</v>
      </c>
      <c r="E708" s="204" t="s">
        <v>1</v>
      </c>
      <c r="F708" s="205" t="s">
        <v>792</v>
      </c>
      <c r="G708" s="14"/>
      <c r="H708" s="206">
        <v>38.112000000000002</v>
      </c>
      <c r="I708" s="207"/>
      <c r="J708" s="14"/>
      <c r="K708" s="14"/>
      <c r="L708" s="203"/>
      <c r="M708" s="208"/>
      <c r="N708" s="209"/>
      <c r="O708" s="209"/>
      <c r="P708" s="209"/>
      <c r="Q708" s="209"/>
      <c r="R708" s="209"/>
      <c r="S708" s="209"/>
      <c r="T708" s="210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T708" s="204" t="s">
        <v>165</v>
      </c>
      <c r="AU708" s="204" t="s">
        <v>85</v>
      </c>
      <c r="AV708" s="14" t="s">
        <v>85</v>
      </c>
      <c r="AW708" s="14" t="s">
        <v>32</v>
      </c>
      <c r="AX708" s="14" t="s">
        <v>7</v>
      </c>
      <c r="AY708" s="204" t="s">
        <v>155</v>
      </c>
    </row>
    <row r="709" s="14" customFormat="1">
      <c r="A709" s="14"/>
      <c r="B709" s="203"/>
      <c r="C709" s="14"/>
      <c r="D709" s="196" t="s">
        <v>165</v>
      </c>
      <c r="E709" s="204" t="s">
        <v>1</v>
      </c>
      <c r="F709" s="205" t="s">
        <v>793</v>
      </c>
      <c r="G709" s="14"/>
      <c r="H709" s="206">
        <v>32.700000000000003</v>
      </c>
      <c r="I709" s="207"/>
      <c r="J709" s="14"/>
      <c r="K709" s="14"/>
      <c r="L709" s="203"/>
      <c r="M709" s="208"/>
      <c r="N709" s="209"/>
      <c r="O709" s="209"/>
      <c r="P709" s="209"/>
      <c r="Q709" s="209"/>
      <c r="R709" s="209"/>
      <c r="S709" s="209"/>
      <c r="T709" s="210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T709" s="204" t="s">
        <v>165</v>
      </c>
      <c r="AU709" s="204" t="s">
        <v>85</v>
      </c>
      <c r="AV709" s="14" t="s">
        <v>85</v>
      </c>
      <c r="AW709" s="14" t="s">
        <v>32</v>
      </c>
      <c r="AX709" s="14" t="s">
        <v>7</v>
      </c>
      <c r="AY709" s="204" t="s">
        <v>155</v>
      </c>
    </row>
    <row r="710" s="14" customFormat="1">
      <c r="A710" s="14"/>
      <c r="B710" s="203"/>
      <c r="C710" s="14"/>
      <c r="D710" s="196" t="s">
        <v>165</v>
      </c>
      <c r="E710" s="204" t="s">
        <v>1</v>
      </c>
      <c r="F710" s="205" t="s">
        <v>794</v>
      </c>
      <c r="G710" s="14"/>
      <c r="H710" s="206">
        <v>17.879999999999999</v>
      </c>
      <c r="I710" s="207"/>
      <c r="J710" s="14"/>
      <c r="K710" s="14"/>
      <c r="L710" s="203"/>
      <c r="M710" s="208"/>
      <c r="N710" s="209"/>
      <c r="O710" s="209"/>
      <c r="P710" s="209"/>
      <c r="Q710" s="209"/>
      <c r="R710" s="209"/>
      <c r="S710" s="209"/>
      <c r="T710" s="210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T710" s="204" t="s">
        <v>165</v>
      </c>
      <c r="AU710" s="204" t="s">
        <v>85</v>
      </c>
      <c r="AV710" s="14" t="s">
        <v>85</v>
      </c>
      <c r="AW710" s="14" t="s">
        <v>32</v>
      </c>
      <c r="AX710" s="14" t="s">
        <v>7</v>
      </c>
      <c r="AY710" s="204" t="s">
        <v>155</v>
      </c>
    </row>
    <row r="711" s="14" customFormat="1">
      <c r="A711" s="14"/>
      <c r="B711" s="203"/>
      <c r="C711" s="14"/>
      <c r="D711" s="196" t="s">
        <v>165</v>
      </c>
      <c r="E711" s="204" t="s">
        <v>1</v>
      </c>
      <c r="F711" s="205" t="s">
        <v>795</v>
      </c>
      <c r="G711" s="14"/>
      <c r="H711" s="206">
        <v>32.460000000000001</v>
      </c>
      <c r="I711" s="207"/>
      <c r="J711" s="14"/>
      <c r="K711" s="14"/>
      <c r="L711" s="203"/>
      <c r="M711" s="208"/>
      <c r="N711" s="209"/>
      <c r="O711" s="209"/>
      <c r="P711" s="209"/>
      <c r="Q711" s="209"/>
      <c r="R711" s="209"/>
      <c r="S711" s="209"/>
      <c r="T711" s="210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T711" s="204" t="s">
        <v>165</v>
      </c>
      <c r="AU711" s="204" t="s">
        <v>85</v>
      </c>
      <c r="AV711" s="14" t="s">
        <v>85</v>
      </c>
      <c r="AW711" s="14" t="s">
        <v>32</v>
      </c>
      <c r="AX711" s="14" t="s">
        <v>7</v>
      </c>
      <c r="AY711" s="204" t="s">
        <v>155</v>
      </c>
    </row>
    <row r="712" s="14" customFormat="1">
      <c r="A712" s="14"/>
      <c r="B712" s="203"/>
      <c r="C712" s="14"/>
      <c r="D712" s="196" t="s">
        <v>165</v>
      </c>
      <c r="E712" s="204" t="s">
        <v>1</v>
      </c>
      <c r="F712" s="205" t="s">
        <v>796</v>
      </c>
      <c r="G712" s="14"/>
      <c r="H712" s="206">
        <v>19.052</v>
      </c>
      <c r="I712" s="207"/>
      <c r="J712" s="14"/>
      <c r="K712" s="14"/>
      <c r="L712" s="203"/>
      <c r="M712" s="208"/>
      <c r="N712" s="209"/>
      <c r="O712" s="209"/>
      <c r="P712" s="209"/>
      <c r="Q712" s="209"/>
      <c r="R712" s="209"/>
      <c r="S712" s="209"/>
      <c r="T712" s="210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T712" s="204" t="s">
        <v>165</v>
      </c>
      <c r="AU712" s="204" t="s">
        <v>85</v>
      </c>
      <c r="AV712" s="14" t="s">
        <v>85</v>
      </c>
      <c r="AW712" s="14" t="s">
        <v>32</v>
      </c>
      <c r="AX712" s="14" t="s">
        <v>7</v>
      </c>
      <c r="AY712" s="204" t="s">
        <v>155</v>
      </c>
    </row>
    <row r="713" s="14" customFormat="1">
      <c r="A713" s="14"/>
      <c r="B713" s="203"/>
      <c r="C713" s="14"/>
      <c r="D713" s="196" t="s">
        <v>165</v>
      </c>
      <c r="E713" s="204" t="s">
        <v>1</v>
      </c>
      <c r="F713" s="205" t="s">
        <v>797</v>
      </c>
      <c r="G713" s="14"/>
      <c r="H713" s="206">
        <v>19.02</v>
      </c>
      <c r="I713" s="207"/>
      <c r="J713" s="14"/>
      <c r="K713" s="14"/>
      <c r="L713" s="203"/>
      <c r="M713" s="208"/>
      <c r="N713" s="209"/>
      <c r="O713" s="209"/>
      <c r="P713" s="209"/>
      <c r="Q713" s="209"/>
      <c r="R713" s="209"/>
      <c r="S713" s="209"/>
      <c r="T713" s="210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T713" s="204" t="s">
        <v>165</v>
      </c>
      <c r="AU713" s="204" t="s">
        <v>85</v>
      </c>
      <c r="AV713" s="14" t="s">
        <v>85</v>
      </c>
      <c r="AW713" s="14" t="s">
        <v>32</v>
      </c>
      <c r="AX713" s="14" t="s">
        <v>7</v>
      </c>
      <c r="AY713" s="204" t="s">
        <v>155</v>
      </c>
    </row>
    <row r="714" s="14" customFormat="1">
      <c r="A714" s="14"/>
      <c r="B714" s="203"/>
      <c r="C714" s="14"/>
      <c r="D714" s="196" t="s">
        <v>165</v>
      </c>
      <c r="E714" s="204" t="s">
        <v>1</v>
      </c>
      <c r="F714" s="205" t="s">
        <v>798</v>
      </c>
      <c r="G714" s="14"/>
      <c r="H714" s="206">
        <v>35.100000000000001</v>
      </c>
      <c r="I714" s="207"/>
      <c r="J714" s="14"/>
      <c r="K714" s="14"/>
      <c r="L714" s="203"/>
      <c r="M714" s="208"/>
      <c r="N714" s="209"/>
      <c r="O714" s="209"/>
      <c r="P714" s="209"/>
      <c r="Q714" s="209"/>
      <c r="R714" s="209"/>
      <c r="S714" s="209"/>
      <c r="T714" s="210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T714" s="204" t="s">
        <v>165</v>
      </c>
      <c r="AU714" s="204" t="s">
        <v>85</v>
      </c>
      <c r="AV714" s="14" t="s">
        <v>85</v>
      </c>
      <c r="AW714" s="14" t="s">
        <v>32</v>
      </c>
      <c r="AX714" s="14" t="s">
        <v>7</v>
      </c>
      <c r="AY714" s="204" t="s">
        <v>155</v>
      </c>
    </row>
    <row r="715" s="14" customFormat="1">
      <c r="A715" s="14"/>
      <c r="B715" s="203"/>
      <c r="C715" s="14"/>
      <c r="D715" s="196" t="s">
        <v>165</v>
      </c>
      <c r="E715" s="204" t="s">
        <v>1</v>
      </c>
      <c r="F715" s="205" t="s">
        <v>799</v>
      </c>
      <c r="G715" s="14"/>
      <c r="H715" s="206">
        <v>36.158000000000001</v>
      </c>
      <c r="I715" s="207"/>
      <c r="J715" s="14"/>
      <c r="K715" s="14"/>
      <c r="L715" s="203"/>
      <c r="M715" s="208"/>
      <c r="N715" s="209"/>
      <c r="O715" s="209"/>
      <c r="P715" s="209"/>
      <c r="Q715" s="209"/>
      <c r="R715" s="209"/>
      <c r="S715" s="209"/>
      <c r="T715" s="210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T715" s="204" t="s">
        <v>165</v>
      </c>
      <c r="AU715" s="204" t="s">
        <v>85</v>
      </c>
      <c r="AV715" s="14" t="s">
        <v>85</v>
      </c>
      <c r="AW715" s="14" t="s">
        <v>32</v>
      </c>
      <c r="AX715" s="14" t="s">
        <v>7</v>
      </c>
      <c r="AY715" s="204" t="s">
        <v>155</v>
      </c>
    </row>
    <row r="716" s="14" customFormat="1">
      <c r="A716" s="14"/>
      <c r="B716" s="203"/>
      <c r="C716" s="14"/>
      <c r="D716" s="196" t="s">
        <v>165</v>
      </c>
      <c r="E716" s="204" t="s">
        <v>1</v>
      </c>
      <c r="F716" s="205" t="s">
        <v>800</v>
      </c>
      <c r="G716" s="14"/>
      <c r="H716" s="206">
        <v>7.2519999999999998</v>
      </c>
      <c r="I716" s="207"/>
      <c r="J716" s="14"/>
      <c r="K716" s="14"/>
      <c r="L716" s="203"/>
      <c r="M716" s="208"/>
      <c r="N716" s="209"/>
      <c r="O716" s="209"/>
      <c r="P716" s="209"/>
      <c r="Q716" s="209"/>
      <c r="R716" s="209"/>
      <c r="S716" s="209"/>
      <c r="T716" s="210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T716" s="204" t="s">
        <v>165</v>
      </c>
      <c r="AU716" s="204" t="s">
        <v>85</v>
      </c>
      <c r="AV716" s="14" t="s">
        <v>85</v>
      </c>
      <c r="AW716" s="14" t="s">
        <v>32</v>
      </c>
      <c r="AX716" s="14" t="s">
        <v>7</v>
      </c>
      <c r="AY716" s="204" t="s">
        <v>155</v>
      </c>
    </row>
    <row r="717" s="14" customFormat="1">
      <c r="A717" s="14"/>
      <c r="B717" s="203"/>
      <c r="C717" s="14"/>
      <c r="D717" s="196" t="s">
        <v>165</v>
      </c>
      <c r="E717" s="204" t="s">
        <v>1</v>
      </c>
      <c r="F717" s="205" t="s">
        <v>801</v>
      </c>
      <c r="G717" s="14"/>
      <c r="H717" s="206">
        <v>13.092000000000001</v>
      </c>
      <c r="I717" s="207"/>
      <c r="J717" s="14"/>
      <c r="K717" s="14"/>
      <c r="L717" s="203"/>
      <c r="M717" s="208"/>
      <c r="N717" s="209"/>
      <c r="O717" s="209"/>
      <c r="P717" s="209"/>
      <c r="Q717" s="209"/>
      <c r="R717" s="209"/>
      <c r="S717" s="209"/>
      <c r="T717" s="210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T717" s="204" t="s">
        <v>165</v>
      </c>
      <c r="AU717" s="204" t="s">
        <v>85</v>
      </c>
      <c r="AV717" s="14" t="s">
        <v>85</v>
      </c>
      <c r="AW717" s="14" t="s">
        <v>32</v>
      </c>
      <c r="AX717" s="14" t="s">
        <v>7</v>
      </c>
      <c r="AY717" s="204" t="s">
        <v>155</v>
      </c>
    </row>
    <row r="718" s="14" customFormat="1">
      <c r="A718" s="14"/>
      <c r="B718" s="203"/>
      <c r="C718" s="14"/>
      <c r="D718" s="196" t="s">
        <v>165</v>
      </c>
      <c r="E718" s="204" t="s">
        <v>1</v>
      </c>
      <c r="F718" s="205" t="s">
        <v>802</v>
      </c>
      <c r="G718" s="14"/>
      <c r="H718" s="206">
        <v>7.4299999999999997</v>
      </c>
      <c r="I718" s="207"/>
      <c r="J718" s="14"/>
      <c r="K718" s="14"/>
      <c r="L718" s="203"/>
      <c r="M718" s="208"/>
      <c r="N718" s="209"/>
      <c r="O718" s="209"/>
      <c r="P718" s="209"/>
      <c r="Q718" s="209"/>
      <c r="R718" s="209"/>
      <c r="S718" s="209"/>
      <c r="T718" s="210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T718" s="204" t="s">
        <v>165</v>
      </c>
      <c r="AU718" s="204" t="s">
        <v>85</v>
      </c>
      <c r="AV718" s="14" t="s">
        <v>85</v>
      </c>
      <c r="AW718" s="14" t="s">
        <v>32</v>
      </c>
      <c r="AX718" s="14" t="s">
        <v>7</v>
      </c>
      <c r="AY718" s="204" t="s">
        <v>155</v>
      </c>
    </row>
    <row r="719" s="14" customFormat="1">
      <c r="A719" s="14"/>
      <c r="B719" s="203"/>
      <c r="C719" s="14"/>
      <c r="D719" s="196" t="s">
        <v>165</v>
      </c>
      <c r="E719" s="204" t="s">
        <v>1</v>
      </c>
      <c r="F719" s="205" t="s">
        <v>803</v>
      </c>
      <c r="G719" s="14"/>
      <c r="H719" s="206">
        <v>7.75</v>
      </c>
      <c r="I719" s="207"/>
      <c r="J719" s="14"/>
      <c r="K719" s="14"/>
      <c r="L719" s="203"/>
      <c r="M719" s="208"/>
      <c r="N719" s="209"/>
      <c r="O719" s="209"/>
      <c r="P719" s="209"/>
      <c r="Q719" s="209"/>
      <c r="R719" s="209"/>
      <c r="S719" s="209"/>
      <c r="T719" s="210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T719" s="204" t="s">
        <v>165</v>
      </c>
      <c r="AU719" s="204" t="s">
        <v>85</v>
      </c>
      <c r="AV719" s="14" t="s">
        <v>85</v>
      </c>
      <c r="AW719" s="14" t="s">
        <v>32</v>
      </c>
      <c r="AX719" s="14" t="s">
        <v>7</v>
      </c>
      <c r="AY719" s="204" t="s">
        <v>155</v>
      </c>
    </row>
    <row r="720" s="14" customFormat="1">
      <c r="A720" s="14"/>
      <c r="B720" s="203"/>
      <c r="C720" s="14"/>
      <c r="D720" s="196" t="s">
        <v>165</v>
      </c>
      <c r="E720" s="204" t="s">
        <v>1</v>
      </c>
      <c r="F720" s="205" t="s">
        <v>804</v>
      </c>
      <c r="G720" s="14"/>
      <c r="H720" s="206">
        <v>12.99</v>
      </c>
      <c r="I720" s="207"/>
      <c r="J720" s="14"/>
      <c r="K720" s="14"/>
      <c r="L720" s="203"/>
      <c r="M720" s="208"/>
      <c r="N720" s="209"/>
      <c r="O720" s="209"/>
      <c r="P720" s="209"/>
      <c r="Q720" s="209"/>
      <c r="R720" s="209"/>
      <c r="S720" s="209"/>
      <c r="T720" s="210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T720" s="204" t="s">
        <v>165</v>
      </c>
      <c r="AU720" s="204" t="s">
        <v>85</v>
      </c>
      <c r="AV720" s="14" t="s">
        <v>85</v>
      </c>
      <c r="AW720" s="14" t="s">
        <v>32</v>
      </c>
      <c r="AX720" s="14" t="s">
        <v>7</v>
      </c>
      <c r="AY720" s="204" t="s">
        <v>155</v>
      </c>
    </row>
    <row r="721" s="14" customFormat="1">
      <c r="A721" s="14"/>
      <c r="B721" s="203"/>
      <c r="C721" s="14"/>
      <c r="D721" s="196" t="s">
        <v>165</v>
      </c>
      <c r="E721" s="204" t="s">
        <v>1</v>
      </c>
      <c r="F721" s="205" t="s">
        <v>805</v>
      </c>
      <c r="G721" s="14"/>
      <c r="H721" s="206">
        <v>6.0899999999999999</v>
      </c>
      <c r="I721" s="207"/>
      <c r="J721" s="14"/>
      <c r="K721" s="14"/>
      <c r="L721" s="203"/>
      <c r="M721" s="208"/>
      <c r="N721" s="209"/>
      <c r="O721" s="209"/>
      <c r="P721" s="209"/>
      <c r="Q721" s="209"/>
      <c r="R721" s="209"/>
      <c r="S721" s="209"/>
      <c r="T721" s="210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  <c r="AT721" s="204" t="s">
        <v>165</v>
      </c>
      <c r="AU721" s="204" t="s">
        <v>85</v>
      </c>
      <c r="AV721" s="14" t="s">
        <v>85</v>
      </c>
      <c r="AW721" s="14" t="s">
        <v>32</v>
      </c>
      <c r="AX721" s="14" t="s">
        <v>7</v>
      </c>
      <c r="AY721" s="204" t="s">
        <v>155</v>
      </c>
    </row>
    <row r="722" s="14" customFormat="1">
      <c r="A722" s="14"/>
      <c r="B722" s="203"/>
      <c r="C722" s="14"/>
      <c r="D722" s="196" t="s">
        <v>165</v>
      </c>
      <c r="E722" s="204" t="s">
        <v>1</v>
      </c>
      <c r="F722" s="205" t="s">
        <v>806</v>
      </c>
      <c r="G722" s="14"/>
      <c r="H722" s="206">
        <v>31.582000000000001</v>
      </c>
      <c r="I722" s="207"/>
      <c r="J722" s="14"/>
      <c r="K722" s="14"/>
      <c r="L722" s="203"/>
      <c r="M722" s="208"/>
      <c r="N722" s="209"/>
      <c r="O722" s="209"/>
      <c r="P722" s="209"/>
      <c r="Q722" s="209"/>
      <c r="R722" s="209"/>
      <c r="S722" s="209"/>
      <c r="T722" s="210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T722" s="204" t="s">
        <v>165</v>
      </c>
      <c r="AU722" s="204" t="s">
        <v>85</v>
      </c>
      <c r="AV722" s="14" t="s">
        <v>85</v>
      </c>
      <c r="AW722" s="14" t="s">
        <v>32</v>
      </c>
      <c r="AX722" s="14" t="s">
        <v>7</v>
      </c>
      <c r="AY722" s="204" t="s">
        <v>155</v>
      </c>
    </row>
    <row r="723" s="14" customFormat="1">
      <c r="A723" s="14"/>
      <c r="B723" s="203"/>
      <c r="C723" s="14"/>
      <c r="D723" s="196" t="s">
        <v>165</v>
      </c>
      <c r="E723" s="204" t="s">
        <v>1</v>
      </c>
      <c r="F723" s="205" t="s">
        <v>807</v>
      </c>
      <c r="G723" s="14"/>
      <c r="H723" s="206">
        <v>17.940000000000001</v>
      </c>
      <c r="I723" s="207"/>
      <c r="J723" s="14"/>
      <c r="K723" s="14"/>
      <c r="L723" s="203"/>
      <c r="M723" s="208"/>
      <c r="N723" s="209"/>
      <c r="O723" s="209"/>
      <c r="P723" s="209"/>
      <c r="Q723" s="209"/>
      <c r="R723" s="209"/>
      <c r="S723" s="209"/>
      <c r="T723" s="210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T723" s="204" t="s">
        <v>165</v>
      </c>
      <c r="AU723" s="204" t="s">
        <v>85</v>
      </c>
      <c r="AV723" s="14" t="s">
        <v>85</v>
      </c>
      <c r="AW723" s="14" t="s">
        <v>32</v>
      </c>
      <c r="AX723" s="14" t="s">
        <v>7</v>
      </c>
      <c r="AY723" s="204" t="s">
        <v>155</v>
      </c>
    </row>
    <row r="724" s="14" customFormat="1">
      <c r="A724" s="14"/>
      <c r="B724" s="203"/>
      <c r="C724" s="14"/>
      <c r="D724" s="196" t="s">
        <v>165</v>
      </c>
      <c r="E724" s="204" t="s">
        <v>1</v>
      </c>
      <c r="F724" s="205" t="s">
        <v>808</v>
      </c>
      <c r="G724" s="14"/>
      <c r="H724" s="206">
        <v>39.039999999999999</v>
      </c>
      <c r="I724" s="207"/>
      <c r="J724" s="14"/>
      <c r="K724" s="14"/>
      <c r="L724" s="203"/>
      <c r="M724" s="208"/>
      <c r="N724" s="209"/>
      <c r="O724" s="209"/>
      <c r="P724" s="209"/>
      <c r="Q724" s="209"/>
      <c r="R724" s="209"/>
      <c r="S724" s="209"/>
      <c r="T724" s="210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T724" s="204" t="s">
        <v>165</v>
      </c>
      <c r="AU724" s="204" t="s">
        <v>85</v>
      </c>
      <c r="AV724" s="14" t="s">
        <v>85</v>
      </c>
      <c r="AW724" s="14" t="s">
        <v>32</v>
      </c>
      <c r="AX724" s="14" t="s">
        <v>7</v>
      </c>
      <c r="AY724" s="204" t="s">
        <v>155</v>
      </c>
    </row>
    <row r="725" s="14" customFormat="1">
      <c r="A725" s="14"/>
      <c r="B725" s="203"/>
      <c r="C725" s="14"/>
      <c r="D725" s="196" t="s">
        <v>165</v>
      </c>
      <c r="E725" s="204" t="s">
        <v>1</v>
      </c>
      <c r="F725" s="205" t="s">
        <v>809</v>
      </c>
      <c r="G725" s="14"/>
      <c r="H725" s="206">
        <v>26.219999999999999</v>
      </c>
      <c r="I725" s="207"/>
      <c r="J725" s="14"/>
      <c r="K725" s="14"/>
      <c r="L725" s="203"/>
      <c r="M725" s="208"/>
      <c r="N725" s="209"/>
      <c r="O725" s="209"/>
      <c r="P725" s="209"/>
      <c r="Q725" s="209"/>
      <c r="R725" s="209"/>
      <c r="S725" s="209"/>
      <c r="T725" s="210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T725" s="204" t="s">
        <v>165</v>
      </c>
      <c r="AU725" s="204" t="s">
        <v>85</v>
      </c>
      <c r="AV725" s="14" t="s">
        <v>85</v>
      </c>
      <c r="AW725" s="14" t="s">
        <v>32</v>
      </c>
      <c r="AX725" s="14" t="s">
        <v>7</v>
      </c>
      <c r="AY725" s="204" t="s">
        <v>155</v>
      </c>
    </row>
    <row r="726" s="14" customFormat="1">
      <c r="A726" s="14"/>
      <c r="B726" s="203"/>
      <c r="C726" s="14"/>
      <c r="D726" s="196" t="s">
        <v>165</v>
      </c>
      <c r="E726" s="204" t="s">
        <v>1</v>
      </c>
      <c r="F726" s="205" t="s">
        <v>810</v>
      </c>
      <c r="G726" s="14"/>
      <c r="H726" s="206">
        <v>17.739999999999998</v>
      </c>
      <c r="I726" s="207"/>
      <c r="J726" s="14"/>
      <c r="K726" s="14"/>
      <c r="L726" s="203"/>
      <c r="M726" s="208"/>
      <c r="N726" s="209"/>
      <c r="O726" s="209"/>
      <c r="P726" s="209"/>
      <c r="Q726" s="209"/>
      <c r="R726" s="209"/>
      <c r="S726" s="209"/>
      <c r="T726" s="210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T726" s="204" t="s">
        <v>165</v>
      </c>
      <c r="AU726" s="204" t="s">
        <v>85</v>
      </c>
      <c r="AV726" s="14" t="s">
        <v>85</v>
      </c>
      <c r="AW726" s="14" t="s">
        <v>32</v>
      </c>
      <c r="AX726" s="14" t="s">
        <v>7</v>
      </c>
      <c r="AY726" s="204" t="s">
        <v>155</v>
      </c>
    </row>
    <row r="727" s="15" customFormat="1">
      <c r="A727" s="15"/>
      <c r="B727" s="211"/>
      <c r="C727" s="15"/>
      <c r="D727" s="196" t="s">
        <v>165</v>
      </c>
      <c r="E727" s="212" t="s">
        <v>1</v>
      </c>
      <c r="F727" s="213" t="s">
        <v>184</v>
      </c>
      <c r="G727" s="15"/>
      <c r="H727" s="214">
        <v>541.97800000000007</v>
      </c>
      <c r="I727" s="215"/>
      <c r="J727" s="15"/>
      <c r="K727" s="15"/>
      <c r="L727" s="211"/>
      <c r="M727" s="216"/>
      <c r="N727" s="217"/>
      <c r="O727" s="217"/>
      <c r="P727" s="217"/>
      <c r="Q727" s="217"/>
      <c r="R727" s="217"/>
      <c r="S727" s="217"/>
      <c r="T727" s="218"/>
      <c r="U727" s="15"/>
      <c r="V727" s="15"/>
      <c r="W727" s="15"/>
      <c r="X727" s="15"/>
      <c r="Y727" s="15"/>
      <c r="Z727" s="15"/>
      <c r="AA727" s="15"/>
      <c r="AB727" s="15"/>
      <c r="AC727" s="15"/>
      <c r="AD727" s="15"/>
      <c r="AE727" s="15"/>
      <c r="AT727" s="212" t="s">
        <v>165</v>
      </c>
      <c r="AU727" s="212" t="s">
        <v>85</v>
      </c>
      <c r="AV727" s="15" t="s">
        <v>91</v>
      </c>
      <c r="AW727" s="15" t="s">
        <v>32</v>
      </c>
      <c r="AX727" s="15" t="s">
        <v>81</v>
      </c>
      <c r="AY727" s="212" t="s">
        <v>155</v>
      </c>
    </row>
    <row r="728" s="2" customFormat="1" ht="33" customHeight="1">
      <c r="A728" s="38"/>
      <c r="B728" s="180"/>
      <c r="C728" s="221" t="s">
        <v>811</v>
      </c>
      <c r="D728" s="221" t="s">
        <v>271</v>
      </c>
      <c r="E728" s="223" t="s">
        <v>812</v>
      </c>
      <c r="F728" s="224" t="s">
        <v>813</v>
      </c>
      <c r="G728" s="225" t="s">
        <v>285</v>
      </c>
      <c r="H728" s="226">
        <v>547.39800000000002</v>
      </c>
      <c r="I728" s="227"/>
      <c r="J728" s="228">
        <f>ROUND(I728*H728,2)</f>
        <v>0</v>
      </c>
      <c r="K728" s="229"/>
      <c r="L728" s="230"/>
      <c r="M728" s="231" t="s">
        <v>1</v>
      </c>
      <c r="N728" s="232" t="s">
        <v>43</v>
      </c>
      <c r="O728" s="82"/>
      <c r="P728" s="191">
        <f>O728*H728</f>
        <v>0</v>
      </c>
      <c r="Q728" s="191">
        <v>0.00014999999999999999</v>
      </c>
      <c r="R728" s="191">
        <f>Q728*H728</f>
        <v>0.082109699999999994</v>
      </c>
      <c r="S728" s="191">
        <v>0</v>
      </c>
      <c r="T728" s="192">
        <f>S728*H728</f>
        <v>0</v>
      </c>
      <c r="U728" s="38"/>
      <c r="V728" s="38"/>
      <c r="W728" s="38"/>
      <c r="X728" s="38"/>
      <c r="Y728" s="38"/>
      <c r="Z728" s="38"/>
      <c r="AA728" s="38"/>
      <c r="AB728" s="38"/>
      <c r="AC728" s="38"/>
      <c r="AD728" s="38"/>
      <c r="AE728" s="38"/>
      <c r="AR728" s="193" t="s">
        <v>211</v>
      </c>
      <c r="AT728" s="193" t="s">
        <v>271</v>
      </c>
      <c r="AU728" s="193" t="s">
        <v>85</v>
      </c>
      <c r="AY728" s="19" t="s">
        <v>155</v>
      </c>
      <c r="BE728" s="194">
        <f>IF(N728="základná",J728,0)</f>
        <v>0</v>
      </c>
      <c r="BF728" s="194">
        <f>IF(N728="znížená",J728,0)</f>
        <v>0</v>
      </c>
      <c r="BG728" s="194">
        <f>IF(N728="zákl. prenesená",J728,0)</f>
        <v>0</v>
      </c>
      <c r="BH728" s="194">
        <f>IF(N728="zníž. prenesená",J728,0)</f>
        <v>0</v>
      </c>
      <c r="BI728" s="194">
        <f>IF(N728="nulová",J728,0)</f>
        <v>0</v>
      </c>
      <c r="BJ728" s="19" t="s">
        <v>85</v>
      </c>
      <c r="BK728" s="194">
        <f>ROUND(I728*H728,2)</f>
        <v>0</v>
      </c>
      <c r="BL728" s="19" t="s">
        <v>91</v>
      </c>
      <c r="BM728" s="193" t="s">
        <v>814</v>
      </c>
    </row>
    <row r="729" s="2" customFormat="1" ht="24.15" customHeight="1">
      <c r="A729" s="38"/>
      <c r="B729" s="180"/>
      <c r="C729" s="181" t="s">
        <v>815</v>
      </c>
      <c r="D729" s="181" t="s">
        <v>157</v>
      </c>
      <c r="E729" s="182" t="s">
        <v>816</v>
      </c>
      <c r="F729" s="183" t="s">
        <v>817</v>
      </c>
      <c r="G729" s="184" t="s">
        <v>160</v>
      </c>
      <c r="H729" s="185">
        <v>739.89999999999998</v>
      </c>
      <c r="I729" s="186"/>
      <c r="J729" s="187">
        <f>ROUND(I729*H729,2)</f>
        <v>0</v>
      </c>
      <c r="K729" s="188"/>
      <c r="L729" s="39"/>
      <c r="M729" s="189" t="s">
        <v>1</v>
      </c>
      <c r="N729" s="190" t="s">
        <v>43</v>
      </c>
      <c r="O729" s="82"/>
      <c r="P729" s="191">
        <f>O729*H729</f>
        <v>0</v>
      </c>
      <c r="Q729" s="191">
        <v>0</v>
      </c>
      <c r="R729" s="191">
        <f>Q729*H729</f>
        <v>0</v>
      </c>
      <c r="S729" s="191">
        <v>0</v>
      </c>
      <c r="T729" s="192">
        <f>S729*H729</f>
        <v>0</v>
      </c>
      <c r="U729" s="38"/>
      <c r="V729" s="38"/>
      <c r="W729" s="38"/>
      <c r="X729" s="38"/>
      <c r="Y729" s="38"/>
      <c r="Z729" s="38"/>
      <c r="AA729" s="38"/>
      <c r="AB729" s="38"/>
      <c r="AC729" s="38"/>
      <c r="AD729" s="38"/>
      <c r="AE729" s="38"/>
      <c r="AR729" s="193" t="s">
        <v>91</v>
      </c>
      <c r="AT729" s="193" t="s">
        <v>157</v>
      </c>
      <c r="AU729" s="193" t="s">
        <v>85</v>
      </c>
      <c r="AY729" s="19" t="s">
        <v>155</v>
      </c>
      <c r="BE729" s="194">
        <f>IF(N729="základná",J729,0)</f>
        <v>0</v>
      </c>
      <c r="BF729" s="194">
        <f>IF(N729="znížená",J729,0)</f>
        <v>0</v>
      </c>
      <c r="BG729" s="194">
        <f>IF(N729="zákl. prenesená",J729,0)</f>
        <v>0</v>
      </c>
      <c r="BH729" s="194">
        <f>IF(N729="zníž. prenesená",J729,0)</f>
        <v>0</v>
      </c>
      <c r="BI729" s="194">
        <f>IF(N729="nulová",J729,0)</f>
        <v>0</v>
      </c>
      <c r="BJ729" s="19" t="s">
        <v>85</v>
      </c>
      <c r="BK729" s="194">
        <f>ROUND(I729*H729,2)</f>
        <v>0</v>
      </c>
      <c r="BL729" s="19" t="s">
        <v>91</v>
      </c>
      <c r="BM729" s="193" t="s">
        <v>818</v>
      </c>
    </row>
    <row r="730" s="2" customFormat="1" ht="24.15" customHeight="1">
      <c r="A730" s="38"/>
      <c r="B730" s="180"/>
      <c r="C730" s="221" t="s">
        <v>819</v>
      </c>
      <c r="D730" s="221" t="s">
        <v>271</v>
      </c>
      <c r="E730" s="223" t="s">
        <v>820</v>
      </c>
      <c r="F730" s="224" t="s">
        <v>821</v>
      </c>
      <c r="G730" s="225" t="s">
        <v>822</v>
      </c>
      <c r="H730" s="226">
        <v>152.41900000000001</v>
      </c>
      <c r="I730" s="227"/>
      <c r="J730" s="228">
        <f>ROUND(I730*H730,2)</f>
        <v>0</v>
      </c>
      <c r="K730" s="229"/>
      <c r="L730" s="230"/>
      <c r="M730" s="231" t="s">
        <v>1</v>
      </c>
      <c r="N730" s="232" t="s">
        <v>43</v>
      </c>
      <c r="O730" s="82"/>
      <c r="P730" s="191">
        <f>O730*H730</f>
        <v>0</v>
      </c>
      <c r="Q730" s="191">
        <v>0.001</v>
      </c>
      <c r="R730" s="191">
        <f>Q730*H730</f>
        <v>0.15241900000000003</v>
      </c>
      <c r="S730" s="191">
        <v>0</v>
      </c>
      <c r="T730" s="192">
        <f>S730*H730</f>
        <v>0</v>
      </c>
      <c r="U730" s="38"/>
      <c r="V730" s="38"/>
      <c r="W730" s="38"/>
      <c r="X730" s="38"/>
      <c r="Y730" s="38"/>
      <c r="Z730" s="38"/>
      <c r="AA730" s="38"/>
      <c r="AB730" s="38"/>
      <c r="AC730" s="38"/>
      <c r="AD730" s="38"/>
      <c r="AE730" s="38"/>
      <c r="AR730" s="193" t="s">
        <v>211</v>
      </c>
      <c r="AT730" s="193" t="s">
        <v>271</v>
      </c>
      <c r="AU730" s="193" t="s">
        <v>85</v>
      </c>
      <c r="AY730" s="19" t="s">
        <v>155</v>
      </c>
      <c r="BE730" s="194">
        <f>IF(N730="základná",J730,0)</f>
        <v>0</v>
      </c>
      <c r="BF730" s="194">
        <f>IF(N730="znížená",J730,0)</f>
        <v>0</v>
      </c>
      <c r="BG730" s="194">
        <f>IF(N730="zákl. prenesená",J730,0)</f>
        <v>0</v>
      </c>
      <c r="BH730" s="194">
        <f>IF(N730="zníž. prenesená",J730,0)</f>
        <v>0</v>
      </c>
      <c r="BI730" s="194">
        <f>IF(N730="nulová",J730,0)</f>
        <v>0</v>
      </c>
      <c r="BJ730" s="19" t="s">
        <v>85</v>
      </c>
      <c r="BK730" s="194">
        <f>ROUND(I730*H730,2)</f>
        <v>0</v>
      </c>
      <c r="BL730" s="19" t="s">
        <v>91</v>
      </c>
      <c r="BM730" s="193" t="s">
        <v>823</v>
      </c>
    </row>
    <row r="731" s="2" customFormat="1" ht="21.75" customHeight="1">
      <c r="A731" s="38"/>
      <c r="B731" s="180"/>
      <c r="C731" s="181" t="s">
        <v>824</v>
      </c>
      <c r="D731" s="181" t="s">
        <v>157</v>
      </c>
      <c r="E731" s="182" t="s">
        <v>825</v>
      </c>
      <c r="F731" s="183" t="s">
        <v>826</v>
      </c>
      <c r="G731" s="184" t="s">
        <v>160</v>
      </c>
      <c r="H731" s="185">
        <v>169.91999999999999</v>
      </c>
      <c r="I731" s="186"/>
      <c r="J731" s="187">
        <f>ROUND(I731*H731,2)</f>
        <v>0</v>
      </c>
      <c r="K731" s="188"/>
      <c r="L731" s="39"/>
      <c r="M731" s="189" t="s">
        <v>1</v>
      </c>
      <c r="N731" s="190" t="s">
        <v>43</v>
      </c>
      <c r="O731" s="82"/>
      <c r="P731" s="191">
        <f>O731*H731</f>
        <v>0</v>
      </c>
      <c r="Q731" s="191">
        <v>0.1236</v>
      </c>
      <c r="R731" s="191">
        <f>Q731*H731</f>
        <v>21.002112</v>
      </c>
      <c r="S731" s="191">
        <v>0</v>
      </c>
      <c r="T731" s="192">
        <f>S731*H731</f>
        <v>0</v>
      </c>
      <c r="U731" s="38"/>
      <c r="V731" s="38"/>
      <c r="W731" s="38"/>
      <c r="X731" s="38"/>
      <c r="Y731" s="38"/>
      <c r="Z731" s="38"/>
      <c r="AA731" s="38"/>
      <c r="AB731" s="38"/>
      <c r="AC731" s="38"/>
      <c r="AD731" s="38"/>
      <c r="AE731" s="38"/>
      <c r="AR731" s="193" t="s">
        <v>91</v>
      </c>
      <c r="AT731" s="193" t="s">
        <v>157</v>
      </c>
      <c r="AU731" s="193" t="s">
        <v>85</v>
      </c>
      <c r="AY731" s="19" t="s">
        <v>155</v>
      </c>
      <c r="BE731" s="194">
        <f>IF(N731="základná",J731,0)</f>
        <v>0</v>
      </c>
      <c r="BF731" s="194">
        <f>IF(N731="znížená",J731,0)</f>
        <v>0</v>
      </c>
      <c r="BG731" s="194">
        <f>IF(N731="zákl. prenesená",J731,0)</f>
        <v>0</v>
      </c>
      <c r="BH731" s="194">
        <f>IF(N731="zníž. prenesená",J731,0)</f>
        <v>0</v>
      </c>
      <c r="BI731" s="194">
        <f>IF(N731="nulová",J731,0)</f>
        <v>0</v>
      </c>
      <c r="BJ731" s="19" t="s">
        <v>85</v>
      </c>
      <c r="BK731" s="194">
        <f>ROUND(I731*H731,2)</f>
        <v>0</v>
      </c>
      <c r="BL731" s="19" t="s">
        <v>91</v>
      </c>
      <c r="BM731" s="193" t="s">
        <v>827</v>
      </c>
    </row>
    <row r="732" s="2" customFormat="1" ht="21.75" customHeight="1">
      <c r="A732" s="38"/>
      <c r="B732" s="180"/>
      <c r="C732" s="181" t="s">
        <v>828</v>
      </c>
      <c r="D732" s="181" t="s">
        <v>157</v>
      </c>
      <c r="E732" s="182" t="s">
        <v>829</v>
      </c>
      <c r="F732" s="183" t="s">
        <v>830</v>
      </c>
      <c r="G732" s="184" t="s">
        <v>160</v>
      </c>
      <c r="H732" s="185">
        <v>569.98000000000002</v>
      </c>
      <c r="I732" s="186"/>
      <c r="J732" s="187">
        <f>ROUND(I732*H732,2)</f>
        <v>0</v>
      </c>
      <c r="K732" s="188"/>
      <c r="L732" s="39"/>
      <c r="M732" s="189" t="s">
        <v>1</v>
      </c>
      <c r="N732" s="190" t="s">
        <v>43</v>
      </c>
      <c r="O732" s="82"/>
      <c r="P732" s="191">
        <f>O732*H732</f>
        <v>0</v>
      </c>
      <c r="Q732" s="191">
        <v>0.13389999999999999</v>
      </c>
      <c r="R732" s="191">
        <f>Q732*H732</f>
        <v>76.320322000000004</v>
      </c>
      <c r="S732" s="191">
        <v>0</v>
      </c>
      <c r="T732" s="192">
        <f>S732*H732</f>
        <v>0</v>
      </c>
      <c r="U732" s="38"/>
      <c r="V732" s="38"/>
      <c r="W732" s="38"/>
      <c r="X732" s="38"/>
      <c r="Y732" s="38"/>
      <c r="Z732" s="38"/>
      <c r="AA732" s="38"/>
      <c r="AB732" s="38"/>
      <c r="AC732" s="38"/>
      <c r="AD732" s="38"/>
      <c r="AE732" s="38"/>
      <c r="AR732" s="193" t="s">
        <v>91</v>
      </c>
      <c r="AT732" s="193" t="s">
        <v>157</v>
      </c>
      <c r="AU732" s="193" t="s">
        <v>85</v>
      </c>
      <c r="AY732" s="19" t="s">
        <v>155</v>
      </c>
      <c r="BE732" s="194">
        <f>IF(N732="základná",J732,0)</f>
        <v>0</v>
      </c>
      <c r="BF732" s="194">
        <f>IF(N732="znížená",J732,0)</f>
        <v>0</v>
      </c>
      <c r="BG732" s="194">
        <f>IF(N732="zákl. prenesená",J732,0)</f>
        <v>0</v>
      </c>
      <c r="BH732" s="194">
        <f>IF(N732="zníž. prenesená",J732,0)</f>
        <v>0</v>
      </c>
      <c r="BI732" s="194">
        <f>IF(N732="nulová",J732,0)</f>
        <v>0</v>
      </c>
      <c r="BJ732" s="19" t="s">
        <v>85</v>
      </c>
      <c r="BK732" s="194">
        <f>ROUND(I732*H732,2)</f>
        <v>0</v>
      </c>
      <c r="BL732" s="19" t="s">
        <v>91</v>
      </c>
      <c r="BM732" s="193" t="s">
        <v>831</v>
      </c>
    </row>
    <row r="733" s="2" customFormat="1" ht="24.15" customHeight="1">
      <c r="A733" s="38"/>
      <c r="B733" s="180"/>
      <c r="C733" s="181" t="s">
        <v>832</v>
      </c>
      <c r="D733" s="181" t="s">
        <v>157</v>
      </c>
      <c r="E733" s="182" t="s">
        <v>833</v>
      </c>
      <c r="F733" s="183" t="s">
        <v>834</v>
      </c>
      <c r="G733" s="184" t="s">
        <v>160</v>
      </c>
      <c r="H733" s="185">
        <v>169.91999999999999</v>
      </c>
      <c r="I733" s="186"/>
      <c r="J733" s="187">
        <f>ROUND(I733*H733,2)</f>
        <v>0</v>
      </c>
      <c r="K733" s="188"/>
      <c r="L733" s="39"/>
      <c r="M733" s="189" t="s">
        <v>1</v>
      </c>
      <c r="N733" s="190" t="s">
        <v>43</v>
      </c>
      <c r="O733" s="82"/>
      <c r="P733" s="191">
        <f>O733*H733</f>
        <v>0</v>
      </c>
      <c r="Q733" s="191">
        <v>0.0034680000000000002</v>
      </c>
      <c r="R733" s="191">
        <f>Q733*H733</f>
        <v>0.58928256000000001</v>
      </c>
      <c r="S733" s="191">
        <v>0</v>
      </c>
      <c r="T733" s="192">
        <f>S733*H733</f>
        <v>0</v>
      </c>
      <c r="U733" s="38"/>
      <c r="V733" s="38"/>
      <c r="W733" s="38"/>
      <c r="X733" s="38"/>
      <c r="Y733" s="38"/>
      <c r="Z733" s="38"/>
      <c r="AA733" s="38"/>
      <c r="AB733" s="38"/>
      <c r="AC733" s="38"/>
      <c r="AD733" s="38"/>
      <c r="AE733" s="38"/>
      <c r="AR733" s="193" t="s">
        <v>91</v>
      </c>
      <c r="AT733" s="193" t="s">
        <v>157</v>
      </c>
      <c r="AU733" s="193" t="s">
        <v>85</v>
      </c>
      <c r="AY733" s="19" t="s">
        <v>155</v>
      </c>
      <c r="BE733" s="194">
        <f>IF(N733="základná",J733,0)</f>
        <v>0</v>
      </c>
      <c r="BF733" s="194">
        <f>IF(N733="znížená",J733,0)</f>
        <v>0</v>
      </c>
      <c r="BG733" s="194">
        <f>IF(N733="zákl. prenesená",J733,0)</f>
        <v>0</v>
      </c>
      <c r="BH733" s="194">
        <f>IF(N733="zníž. prenesená",J733,0)</f>
        <v>0</v>
      </c>
      <c r="BI733" s="194">
        <f>IF(N733="nulová",J733,0)</f>
        <v>0</v>
      </c>
      <c r="BJ733" s="19" t="s">
        <v>85</v>
      </c>
      <c r="BK733" s="194">
        <f>ROUND(I733*H733,2)</f>
        <v>0</v>
      </c>
      <c r="BL733" s="19" t="s">
        <v>91</v>
      </c>
      <c r="BM733" s="193" t="s">
        <v>835</v>
      </c>
    </row>
    <row r="734" s="13" customFormat="1">
      <c r="A734" s="13"/>
      <c r="B734" s="195"/>
      <c r="C734" s="13"/>
      <c r="D734" s="196" t="s">
        <v>165</v>
      </c>
      <c r="E734" s="197" t="s">
        <v>1</v>
      </c>
      <c r="F734" s="198" t="s">
        <v>836</v>
      </c>
      <c r="G734" s="13"/>
      <c r="H734" s="197" t="s">
        <v>1</v>
      </c>
      <c r="I734" s="199"/>
      <c r="J734" s="13"/>
      <c r="K734" s="13"/>
      <c r="L734" s="195"/>
      <c r="M734" s="200"/>
      <c r="N734" s="201"/>
      <c r="O734" s="201"/>
      <c r="P734" s="201"/>
      <c r="Q734" s="201"/>
      <c r="R734" s="201"/>
      <c r="S734" s="201"/>
      <c r="T734" s="202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T734" s="197" t="s">
        <v>165</v>
      </c>
      <c r="AU734" s="197" t="s">
        <v>85</v>
      </c>
      <c r="AV734" s="13" t="s">
        <v>81</v>
      </c>
      <c r="AW734" s="13" t="s">
        <v>32</v>
      </c>
      <c r="AX734" s="13" t="s">
        <v>7</v>
      </c>
      <c r="AY734" s="197" t="s">
        <v>155</v>
      </c>
    </row>
    <row r="735" s="14" customFormat="1">
      <c r="A735" s="14"/>
      <c r="B735" s="203"/>
      <c r="C735" s="14"/>
      <c r="D735" s="196" t="s">
        <v>165</v>
      </c>
      <c r="E735" s="204" t="s">
        <v>1</v>
      </c>
      <c r="F735" s="205" t="s">
        <v>837</v>
      </c>
      <c r="G735" s="14"/>
      <c r="H735" s="206">
        <v>169.91999999999999</v>
      </c>
      <c r="I735" s="207"/>
      <c r="J735" s="14"/>
      <c r="K735" s="14"/>
      <c r="L735" s="203"/>
      <c r="M735" s="208"/>
      <c r="N735" s="209"/>
      <c r="O735" s="209"/>
      <c r="P735" s="209"/>
      <c r="Q735" s="209"/>
      <c r="R735" s="209"/>
      <c r="S735" s="209"/>
      <c r="T735" s="210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T735" s="204" t="s">
        <v>165</v>
      </c>
      <c r="AU735" s="204" t="s">
        <v>85</v>
      </c>
      <c r="AV735" s="14" t="s">
        <v>85</v>
      </c>
      <c r="AW735" s="14" t="s">
        <v>32</v>
      </c>
      <c r="AX735" s="14" t="s">
        <v>81</v>
      </c>
      <c r="AY735" s="204" t="s">
        <v>155</v>
      </c>
    </row>
    <row r="736" s="2" customFormat="1" ht="24.15" customHeight="1">
      <c r="A736" s="38"/>
      <c r="B736" s="180"/>
      <c r="C736" s="181" t="s">
        <v>838</v>
      </c>
      <c r="D736" s="181" t="s">
        <v>157</v>
      </c>
      <c r="E736" s="182" t="s">
        <v>839</v>
      </c>
      <c r="F736" s="183" t="s">
        <v>840</v>
      </c>
      <c r="G736" s="184" t="s">
        <v>160</v>
      </c>
      <c r="H736" s="185">
        <v>569.98000000000002</v>
      </c>
      <c r="I736" s="186"/>
      <c r="J736" s="187">
        <f>ROUND(I736*H736,2)</f>
        <v>0</v>
      </c>
      <c r="K736" s="188"/>
      <c r="L736" s="39"/>
      <c r="M736" s="189" t="s">
        <v>1</v>
      </c>
      <c r="N736" s="190" t="s">
        <v>43</v>
      </c>
      <c r="O736" s="82"/>
      <c r="P736" s="191">
        <f>O736*H736</f>
        <v>0</v>
      </c>
      <c r="Q736" s="191">
        <v>0.005202</v>
      </c>
      <c r="R736" s="191">
        <f>Q736*H736</f>
        <v>2.9650359600000002</v>
      </c>
      <c r="S736" s="191">
        <v>0</v>
      </c>
      <c r="T736" s="192">
        <f>S736*H736</f>
        <v>0</v>
      </c>
      <c r="U736" s="38"/>
      <c r="V736" s="38"/>
      <c r="W736" s="38"/>
      <c r="X736" s="38"/>
      <c r="Y736" s="38"/>
      <c r="Z736" s="38"/>
      <c r="AA736" s="38"/>
      <c r="AB736" s="38"/>
      <c r="AC736" s="38"/>
      <c r="AD736" s="38"/>
      <c r="AE736" s="38"/>
      <c r="AR736" s="193" t="s">
        <v>91</v>
      </c>
      <c r="AT736" s="193" t="s">
        <v>157</v>
      </c>
      <c r="AU736" s="193" t="s">
        <v>85</v>
      </c>
      <c r="AY736" s="19" t="s">
        <v>155</v>
      </c>
      <c r="BE736" s="194">
        <f>IF(N736="základná",J736,0)</f>
        <v>0</v>
      </c>
      <c r="BF736" s="194">
        <f>IF(N736="znížená",J736,0)</f>
        <v>0</v>
      </c>
      <c r="BG736" s="194">
        <f>IF(N736="zákl. prenesená",J736,0)</f>
        <v>0</v>
      </c>
      <c r="BH736" s="194">
        <f>IF(N736="zníž. prenesená",J736,0)</f>
        <v>0</v>
      </c>
      <c r="BI736" s="194">
        <f>IF(N736="nulová",J736,0)</f>
        <v>0</v>
      </c>
      <c r="BJ736" s="19" t="s">
        <v>85</v>
      </c>
      <c r="BK736" s="194">
        <f>ROUND(I736*H736,2)</f>
        <v>0</v>
      </c>
      <c r="BL736" s="19" t="s">
        <v>91</v>
      </c>
      <c r="BM736" s="193" t="s">
        <v>841</v>
      </c>
    </row>
    <row r="737" s="13" customFormat="1">
      <c r="A737" s="13"/>
      <c r="B737" s="195"/>
      <c r="C737" s="13"/>
      <c r="D737" s="196" t="s">
        <v>165</v>
      </c>
      <c r="E737" s="197" t="s">
        <v>1</v>
      </c>
      <c r="F737" s="198" t="s">
        <v>842</v>
      </c>
      <c r="G737" s="13"/>
      <c r="H737" s="197" t="s">
        <v>1</v>
      </c>
      <c r="I737" s="199"/>
      <c r="J737" s="13"/>
      <c r="K737" s="13"/>
      <c r="L737" s="195"/>
      <c r="M737" s="200"/>
      <c r="N737" s="201"/>
      <c r="O737" s="201"/>
      <c r="P737" s="201"/>
      <c r="Q737" s="201"/>
      <c r="R737" s="201"/>
      <c r="S737" s="201"/>
      <c r="T737" s="202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T737" s="197" t="s">
        <v>165</v>
      </c>
      <c r="AU737" s="197" t="s">
        <v>85</v>
      </c>
      <c r="AV737" s="13" t="s">
        <v>81</v>
      </c>
      <c r="AW737" s="13" t="s">
        <v>32</v>
      </c>
      <c r="AX737" s="13" t="s">
        <v>7</v>
      </c>
      <c r="AY737" s="197" t="s">
        <v>155</v>
      </c>
    </row>
    <row r="738" s="14" customFormat="1">
      <c r="A738" s="14"/>
      <c r="B738" s="203"/>
      <c r="C738" s="14"/>
      <c r="D738" s="196" t="s">
        <v>165</v>
      </c>
      <c r="E738" s="204" t="s">
        <v>1</v>
      </c>
      <c r="F738" s="205" t="s">
        <v>843</v>
      </c>
      <c r="G738" s="14"/>
      <c r="H738" s="206">
        <v>569.98000000000002</v>
      </c>
      <c r="I738" s="207"/>
      <c r="J738" s="14"/>
      <c r="K738" s="14"/>
      <c r="L738" s="203"/>
      <c r="M738" s="208"/>
      <c r="N738" s="209"/>
      <c r="O738" s="209"/>
      <c r="P738" s="209"/>
      <c r="Q738" s="209"/>
      <c r="R738" s="209"/>
      <c r="S738" s="209"/>
      <c r="T738" s="210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T738" s="204" t="s">
        <v>165</v>
      </c>
      <c r="AU738" s="204" t="s">
        <v>85</v>
      </c>
      <c r="AV738" s="14" t="s">
        <v>85</v>
      </c>
      <c r="AW738" s="14" t="s">
        <v>32</v>
      </c>
      <c r="AX738" s="14" t="s">
        <v>81</v>
      </c>
      <c r="AY738" s="204" t="s">
        <v>155</v>
      </c>
    </row>
    <row r="739" s="12" customFormat="1" ht="22.8" customHeight="1">
      <c r="A739" s="12"/>
      <c r="B739" s="167"/>
      <c r="C739" s="12"/>
      <c r="D739" s="168" t="s">
        <v>76</v>
      </c>
      <c r="E739" s="178" t="s">
        <v>215</v>
      </c>
      <c r="F739" s="178" t="s">
        <v>844</v>
      </c>
      <c r="G739" s="12"/>
      <c r="H739" s="12"/>
      <c r="I739" s="170"/>
      <c r="J739" s="179">
        <f>BK739</f>
        <v>0</v>
      </c>
      <c r="K739" s="12"/>
      <c r="L739" s="167"/>
      <c r="M739" s="172"/>
      <c r="N739" s="173"/>
      <c r="O739" s="173"/>
      <c r="P739" s="174">
        <f>SUM(P740:P896)</f>
        <v>0</v>
      </c>
      <c r="Q739" s="173"/>
      <c r="R739" s="174">
        <f>SUM(R740:R896)</f>
        <v>62.650815518544995</v>
      </c>
      <c r="S739" s="173"/>
      <c r="T739" s="175">
        <f>SUM(T740:T896)</f>
        <v>104.868017</v>
      </c>
      <c r="U739" s="12"/>
      <c r="V739" s="12"/>
      <c r="W739" s="12"/>
      <c r="X739" s="12"/>
      <c r="Y739" s="12"/>
      <c r="Z739" s="12"/>
      <c r="AA739" s="12"/>
      <c r="AB739" s="12"/>
      <c r="AC739" s="12"/>
      <c r="AD739" s="12"/>
      <c r="AE739" s="12"/>
      <c r="AR739" s="168" t="s">
        <v>81</v>
      </c>
      <c r="AT739" s="176" t="s">
        <v>76</v>
      </c>
      <c r="AU739" s="176" t="s">
        <v>81</v>
      </c>
      <c r="AY739" s="168" t="s">
        <v>155</v>
      </c>
      <c r="BK739" s="177">
        <f>SUM(BK740:BK896)</f>
        <v>0</v>
      </c>
    </row>
    <row r="740" s="2" customFormat="1" ht="37.8" customHeight="1">
      <c r="A740" s="38"/>
      <c r="B740" s="180"/>
      <c r="C740" s="181" t="s">
        <v>845</v>
      </c>
      <c r="D740" s="181" t="s">
        <v>157</v>
      </c>
      <c r="E740" s="182" t="s">
        <v>846</v>
      </c>
      <c r="F740" s="183" t="s">
        <v>847</v>
      </c>
      <c r="G740" s="184" t="s">
        <v>160</v>
      </c>
      <c r="H740" s="185">
        <v>757.65899999999999</v>
      </c>
      <c r="I740" s="186"/>
      <c r="J740" s="187">
        <f>ROUND(I740*H740,2)</f>
        <v>0</v>
      </c>
      <c r="K740" s="188"/>
      <c r="L740" s="39"/>
      <c r="M740" s="189" t="s">
        <v>1</v>
      </c>
      <c r="N740" s="190" t="s">
        <v>43</v>
      </c>
      <c r="O740" s="82"/>
      <c r="P740" s="191">
        <f>O740*H740</f>
        <v>0</v>
      </c>
      <c r="Q740" s="191">
        <v>0.02399016</v>
      </c>
      <c r="R740" s="191">
        <f>Q740*H740</f>
        <v>18.176360635439998</v>
      </c>
      <c r="S740" s="191">
        <v>0</v>
      </c>
      <c r="T740" s="192">
        <f>S740*H740</f>
        <v>0</v>
      </c>
      <c r="U740" s="38"/>
      <c r="V740" s="38"/>
      <c r="W740" s="38"/>
      <c r="X740" s="38"/>
      <c r="Y740" s="38"/>
      <c r="Z740" s="38"/>
      <c r="AA740" s="38"/>
      <c r="AB740" s="38"/>
      <c r="AC740" s="38"/>
      <c r="AD740" s="38"/>
      <c r="AE740" s="38"/>
      <c r="AR740" s="193" t="s">
        <v>91</v>
      </c>
      <c r="AT740" s="193" t="s">
        <v>157</v>
      </c>
      <c r="AU740" s="193" t="s">
        <v>85</v>
      </c>
      <c r="AY740" s="19" t="s">
        <v>155</v>
      </c>
      <c r="BE740" s="194">
        <f>IF(N740="základná",J740,0)</f>
        <v>0</v>
      </c>
      <c r="BF740" s="194">
        <f>IF(N740="znížená",J740,0)</f>
        <v>0</v>
      </c>
      <c r="BG740" s="194">
        <f>IF(N740="zákl. prenesená",J740,0)</f>
        <v>0</v>
      </c>
      <c r="BH740" s="194">
        <f>IF(N740="zníž. prenesená",J740,0)</f>
        <v>0</v>
      </c>
      <c r="BI740" s="194">
        <f>IF(N740="nulová",J740,0)</f>
        <v>0</v>
      </c>
      <c r="BJ740" s="19" t="s">
        <v>85</v>
      </c>
      <c r="BK740" s="194">
        <f>ROUND(I740*H740,2)</f>
        <v>0</v>
      </c>
      <c r="BL740" s="19" t="s">
        <v>91</v>
      </c>
      <c r="BM740" s="193" t="s">
        <v>848</v>
      </c>
    </row>
    <row r="741" s="13" customFormat="1">
      <c r="A741" s="13"/>
      <c r="B741" s="195"/>
      <c r="C741" s="13"/>
      <c r="D741" s="196" t="s">
        <v>165</v>
      </c>
      <c r="E741" s="197" t="s">
        <v>1</v>
      </c>
      <c r="F741" s="198" t="s">
        <v>849</v>
      </c>
      <c r="G741" s="13"/>
      <c r="H741" s="197" t="s">
        <v>1</v>
      </c>
      <c r="I741" s="199"/>
      <c r="J741" s="13"/>
      <c r="K741" s="13"/>
      <c r="L741" s="195"/>
      <c r="M741" s="200"/>
      <c r="N741" s="201"/>
      <c r="O741" s="201"/>
      <c r="P741" s="201"/>
      <c r="Q741" s="201"/>
      <c r="R741" s="201"/>
      <c r="S741" s="201"/>
      <c r="T741" s="202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T741" s="197" t="s">
        <v>165</v>
      </c>
      <c r="AU741" s="197" t="s">
        <v>85</v>
      </c>
      <c r="AV741" s="13" t="s">
        <v>81</v>
      </c>
      <c r="AW741" s="13" t="s">
        <v>32</v>
      </c>
      <c r="AX741" s="13" t="s">
        <v>7</v>
      </c>
      <c r="AY741" s="197" t="s">
        <v>155</v>
      </c>
    </row>
    <row r="742" s="14" customFormat="1">
      <c r="A742" s="14"/>
      <c r="B742" s="203"/>
      <c r="C742" s="14"/>
      <c r="D742" s="196" t="s">
        <v>165</v>
      </c>
      <c r="E742" s="204" t="s">
        <v>1</v>
      </c>
      <c r="F742" s="205" t="s">
        <v>850</v>
      </c>
      <c r="G742" s="14"/>
      <c r="H742" s="206">
        <v>567.77700000000004</v>
      </c>
      <c r="I742" s="207"/>
      <c r="J742" s="14"/>
      <c r="K742" s="14"/>
      <c r="L742" s="203"/>
      <c r="M742" s="208"/>
      <c r="N742" s="209"/>
      <c r="O742" s="209"/>
      <c r="P742" s="209"/>
      <c r="Q742" s="209"/>
      <c r="R742" s="209"/>
      <c r="S742" s="209"/>
      <c r="T742" s="210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T742" s="204" t="s">
        <v>165</v>
      </c>
      <c r="AU742" s="204" t="s">
        <v>85</v>
      </c>
      <c r="AV742" s="14" t="s">
        <v>85</v>
      </c>
      <c r="AW742" s="14" t="s">
        <v>32</v>
      </c>
      <c r="AX742" s="14" t="s">
        <v>7</v>
      </c>
      <c r="AY742" s="204" t="s">
        <v>155</v>
      </c>
    </row>
    <row r="743" s="13" customFormat="1">
      <c r="A743" s="13"/>
      <c r="B743" s="195"/>
      <c r="C743" s="13"/>
      <c r="D743" s="196" t="s">
        <v>165</v>
      </c>
      <c r="E743" s="197" t="s">
        <v>1</v>
      </c>
      <c r="F743" s="198" t="s">
        <v>851</v>
      </c>
      <c r="G743" s="13"/>
      <c r="H743" s="197" t="s">
        <v>1</v>
      </c>
      <c r="I743" s="199"/>
      <c r="J743" s="13"/>
      <c r="K743" s="13"/>
      <c r="L743" s="195"/>
      <c r="M743" s="200"/>
      <c r="N743" s="201"/>
      <c r="O743" s="201"/>
      <c r="P743" s="201"/>
      <c r="Q743" s="201"/>
      <c r="R743" s="201"/>
      <c r="S743" s="201"/>
      <c r="T743" s="202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T743" s="197" t="s">
        <v>165</v>
      </c>
      <c r="AU743" s="197" t="s">
        <v>85</v>
      </c>
      <c r="AV743" s="13" t="s">
        <v>81</v>
      </c>
      <c r="AW743" s="13" t="s">
        <v>32</v>
      </c>
      <c r="AX743" s="13" t="s">
        <v>7</v>
      </c>
      <c r="AY743" s="197" t="s">
        <v>155</v>
      </c>
    </row>
    <row r="744" s="14" customFormat="1">
      <c r="A744" s="14"/>
      <c r="B744" s="203"/>
      <c r="C744" s="14"/>
      <c r="D744" s="196" t="s">
        <v>165</v>
      </c>
      <c r="E744" s="204" t="s">
        <v>1</v>
      </c>
      <c r="F744" s="205" t="s">
        <v>852</v>
      </c>
      <c r="G744" s="14"/>
      <c r="H744" s="206">
        <v>189.88200000000001</v>
      </c>
      <c r="I744" s="207"/>
      <c r="J744" s="14"/>
      <c r="K744" s="14"/>
      <c r="L744" s="203"/>
      <c r="M744" s="208"/>
      <c r="N744" s="209"/>
      <c r="O744" s="209"/>
      <c r="P744" s="209"/>
      <c r="Q744" s="209"/>
      <c r="R744" s="209"/>
      <c r="S744" s="209"/>
      <c r="T744" s="210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  <c r="AT744" s="204" t="s">
        <v>165</v>
      </c>
      <c r="AU744" s="204" t="s">
        <v>85</v>
      </c>
      <c r="AV744" s="14" t="s">
        <v>85</v>
      </c>
      <c r="AW744" s="14" t="s">
        <v>32</v>
      </c>
      <c r="AX744" s="14" t="s">
        <v>7</v>
      </c>
      <c r="AY744" s="204" t="s">
        <v>155</v>
      </c>
    </row>
    <row r="745" s="15" customFormat="1">
      <c r="A745" s="15"/>
      <c r="B745" s="211"/>
      <c r="C745" s="15"/>
      <c r="D745" s="196" t="s">
        <v>165</v>
      </c>
      <c r="E745" s="212" t="s">
        <v>1</v>
      </c>
      <c r="F745" s="213" t="s">
        <v>184</v>
      </c>
      <c r="G745" s="15"/>
      <c r="H745" s="214">
        <v>757.65900000000011</v>
      </c>
      <c r="I745" s="215"/>
      <c r="J745" s="15"/>
      <c r="K745" s="15"/>
      <c r="L745" s="211"/>
      <c r="M745" s="216"/>
      <c r="N745" s="217"/>
      <c r="O745" s="217"/>
      <c r="P745" s="217"/>
      <c r="Q745" s="217"/>
      <c r="R745" s="217"/>
      <c r="S745" s="217"/>
      <c r="T745" s="218"/>
      <c r="U745" s="15"/>
      <c r="V745" s="15"/>
      <c r="W745" s="15"/>
      <c r="X745" s="15"/>
      <c r="Y745" s="15"/>
      <c r="Z745" s="15"/>
      <c r="AA745" s="15"/>
      <c r="AB745" s="15"/>
      <c r="AC745" s="15"/>
      <c r="AD745" s="15"/>
      <c r="AE745" s="15"/>
      <c r="AT745" s="212" t="s">
        <v>165</v>
      </c>
      <c r="AU745" s="212" t="s">
        <v>85</v>
      </c>
      <c r="AV745" s="15" t="s">
        <v>91</v>
      </c>
      <c r="AW745" s="15" t="s">
        <v>32</v>
      </c>
      <c r="AX745" s="15" t="s">
        <v>81</v>
      </c>
      <c r="AY745" s="212" t="s">
        <v>155</v>
      </c>
    </row>
    <row r="746" s="2" customFormat="1" ht="44.25" customHeight="1">
      <c r="A746" s="38"/>
      <c r="B746" s="180"/>
      <c r="C746" s="181" t="s">
        <v>853</v>
      </c>
      <c r="D746" s="181" t="s">
        <v>157</v>
      </c>
      <c r="E746" s="182" t="s">
        <v>854</v>
      </c>
      <c r="F746" s="183" t="s">
        <v>855</v>
      </c>
      <c r="G746" s="184" t="s">
        <v>160</v>
      </c>
      <c r="H746" s="185">
        <v>3030.636</v>
      </c>
      <c r="I746" s="186"/>
      <c r="J746" s="187">
        <f>ROUND(I746*H746,2)</f>
        <v>0</v>
      </c>
      <c r="K746" s="188"/>
      <c r="L746" s="39"/>
      <c r="M746" s="189" t="s">
        <v>1</v>
      </c>
      <c r="N746" s="190" t="s">
        <v>43</v>
      </c>
      <c r="O746" s="82"/>
      <c r="P746" s="191">
        <f>O746*H746</f>
        <v>0</v>
      </c>
      <c r="Q746" s="191">
        <v>0</v>
      </c>
      <c r="R746" s="191">
        <f>Q746*H746</f>
        <v>0</v>
      </c>
      <c r="S746" s="191">
        <v>0</v>
      </c>
      <c r="T746" s="192">
        <f>S746*H746</f>
        <v>0</v>
      </c>
      <c r="U746" s="38"/>
      <c r="V746" s="38"/>
      <c r="W746" s="38"/>
      <c r="X746" s="38"/>
      <c r="Y746" s="38"/>
      <c r="Z746" s="38"/>
      <c r="AA746" s="38"/>
      <c r="AB746" s="38"/>
      <c r="AC746" s="38"/>
      <c r="AD746" s="38"/>
      <c r="AE746" s="38"/>
      <c r="AR746" s="193" t="s">
        <v>91</v>
      </c>
      <c r="AT746" s="193" t="s">
        <v>157</v>
      </c>
      <c r="AU746" s="193" t="s">
        <v>85</v>
      </c>
      <c r="AY746" s="19" t="s">
        <v>155</v>
      </c>
      <c r="BE746" s="194">
        <f>IF(N746="základná",J746,0)</f>
        <v>0</v>
      </c>
      <c r="BF746" s="194">
        <f>IF(N746="znížená",J746,0)</f>
        <v>0</v>
      </c>
      <c r="BG746" s="194">
        <f>IF(N746="zákl. prenesená",J746,0)</f>
        <v>0</v>
      </c>
      <c r="BH746" s="194">
        <f>IF(N746="zníž. prenesená",J746,0)</f>
        <v>0</v>
      </c>
      <c r="BI746" s="194">
        <f>IF(N746="nulová",J746,0)</f>
        <v>0</v>
      </c>
      <c r="BJ746" s="19" t="s">
        <v>85</v>
      </c>
      <c r="BK746" s="194">
        <f>ROUND(I746*H746,2)</f>
        <v>0</v>
      </c>
      <c r="BL746" s="19" t="s">
        <v>91</v>
      </c>
      <c r="BM746" s="193" t="s">
        <v>856</v>
      </c>
    </row>
    <row r="747" s="14" customFormat="1">
      <c r="A747" s="14"/>
      <c r="B747" s="203"/>
      <c r="C747" s="14"/>
      <c r="D747" s="196" t="s">
        <v>165</v>
      </c>
      <c r="E747" s="204" t="s">
        <v>1</v>
      </c>
      <c r="F747" s="205" t="s">
        <v>857</v>
      </c>
      <c r="G747" s="14"/>
      <c r="H747" s="206">
        <v>3030.636</v>
      </c>
      <c r="I747" s="207"/>
      <c r="J747" s="14"/>
      <c r="K747" s="14"/>
      <c r="L747" s="203"/>
      <c r="M747" s="208"/>
      <c r="N747" s="209"/>
      <c r="O747" s="209"/>
      <c r="P747" s="209"/>
      <c r="Q747" s="209"/>
      <c r="R747" s="209"/>
      <c r="S747" s="209"/>
      <c r="T747" s="210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T747" s="204" t="s">
        <v>165</v>
      </c>
      <c r="AU747" s="204" t="s">
        <v>85</v>
      </c>
      <c r="AV747" s="14" t="s">
        <v>85</v>
      </c>
      <c r="AW747" s="14" t="s">
        <v>32</v>
      </c>
      <c r="AX747" s="14" t="s">
        <v>81</v>
      </c>
      <c r="AY747" s="204" t="s">
        <v>155</v>
      </c>
    </row>
    <row r="748" s="2" customFormat="1" ht="37.8" customHeight="1">
      <c r="A748" s="38"/>
      <c r="B748" s="180"/>
      <c r="C748" s="181" t="s">
        <v>858</v>
      </c>
      <c r="D748" s="181" t="s">
        <v>157</v>
      </c>
      <c r="E748" s="182" t="s">
        <v>859</v>
      </c>
      <c r="F748" s="183" t="s">
        <v>860</v>
      </c>
      <c r="G748" s="184" t="s">
        <v>160</v>
      </c>
      <c r="H748" s="185">
        <v>757.65899999999999</v>
      </c>
      <c r="I748" s="186"/>
      <c r="J748" s="187">
        <f>ROUND(I748*H748,2)</f>
        <v>0</v>
      </c>
      <c r="K748" s="188"/>
      <c r="L748" s="39"/>
      <c r="M748" s="189" t="s">
        <v>1</v>
      </c>
      <c r="N748" s="190" t="s">
        <v>43</v>
      </c>
      <c r="O748" s="82"/>
      <c r="P748" s="191">
        <f>O748*H748</f>
        <v>0</v>
      </c>
      <c r="Q748" s="191">
        <v>0.023990000000000001</v>
      </c>
      <c r="R748" s="191">
        <f>Q748*H748</f>
        <v>18.176239410000001</v>
      </c>
      <c r="S748" s="191">
        <v>0</v>
      </c>
      <c r="T748" s="192">
        <f>S748*H748</f>
        <v>0</v>
      </c>
      <c r="U748" s="38"/>
      <c r="V748" s="38"/>
      <c r="W748" s="38"/>
      <c r="X748" s="38"/>
      <c r="Y748" s="38"/>
      <c r="Z748" s="38"/>
      <c r="AA748" s="38"/>
      <c r="AB748" s="38"/>
      <c r="AC748" s="38"/>
      <c r="AD748" s="38"/>
      <c r="AE748" s="38"/>
      <c r="AR748" s="193" t="s">
        <v>91</v>
      </c>
      <c r="AT748" s="193" t="s">
        <v>157</v>
      </c>
      <c r="AU748" s="193" t="s">
        <v>85</v>
      </c>
      <c r="AY748" s="19" t="s">
        <v>155</v>
      </c>
      <c r="BE748" s="194">
        <f>IF(N748="základná",J748,0)</f>
        <v>0</v>
      </c>
      <c r="BF748" s="194">
        <f>IF(N748="znížená",J748,0)</f>
        <v>0</v>
      </c>
      <c r="BG748" s="194">
        <f>IF(N748="zákl. prenesená",J748,0)</f>
        <v>0</v>
      </c>
      <c r="BH748" s="194">
        <f>IF(N748="zníž. prenesená",J748,0)</f>
        <v>0</v>
      </c>
      <c r="BI748" s="194">
        <f>IF(N748="nulová",J748,0)</f>
        <v>0</v>
      </c>
      <c r="BJ748" s="19" t="s">
        <v>85</v>
      </c>
      <c r="BK748" s="194">
        <f>ROUND(I748*H748,2)</f>
        <v>0</v>
      </c>
      <c r="BL748" s="19" t="s">
        <v>91</v>
      </c>
      <c r="BM748" s="193" t="s">
        <v>861</v>
      </c>
    </row>
    <row r="749" s="2" customFormat="1" ht="24.15" customHeight="1">
      <c r="A749" s="38"/>
      <c r="B749" s="180"/>
      <c r="C749" s="181" t="s">
        <v>862</v>
      </c>
      <c r="D749" s="181" t="s">
        <v>157</v>
      </c>
      <c r="E749" s="182" t="s">
        <v>863</v>
      </c>
      <c r="F749" s="183" t="s">
        <v>864</v>
      </c>
      <c r="G749" s="184" t="s">
        <v>160</v>
      </c>
      <c r="H749" s="185">
        <v>577.36000000000001</v>
      </c>
      <c r="I749" s="186"/>
      <c r="J749" s="187">
        <f>ROUND(I749*H749,2)</f>
        <v>0</v>
      </c>
      <c r="K749" s="188"/>
      <c r="L749" s="39"/>
      <c r="M749" s="189" t="s">
        <v>1</v>
      </c>
      <c r="N749" s="190" t="s">
        <v>43</v>
      </c>
      <c r="O749" s="82"/>
      <c r="P749" s="191">
        <f>O749*H749</f>
        <v>0</v>
      </c>
      <c r="Q749" s="191">
        <v>0.042198630000000001</v>
      </c>
      <c r="R749" s="191">
        <f>Q749*H749</f>
        <v>24.3638010168</v>
      </c>
      <c r="S749" s="191">
        <v>0</v>
      </c>
      <c r="T749" s="192">
        <f>S749*H749</f>
        <v>0</v>
      </c>
      <c r="U749" s="38"/>
      <c r="V749" s="38"/>
      <c r="W749" s="38"/>
      <c r="X749" s="38"/>
      <c r="Y749" s="38"/>
      <c r="Z749" s="38"/>
      <c r="AA749" s="38"/>
      <c r="AB749" s="38"/>
      <c r="AC749" s="38"/>
      <c r="AD749" s="38"/>
      <c r="AE749" s="38"/>
      <c r="AR749" s="193" t="s">
        <v>91</v>
      </c>
      <c r="AT749" s="193" t="s">
        <v>157</v>
      </c>
      <c r="AU749" s="193" t="s">
        <v>85</v>
      </c>
      <c r="AY749" s="19" t="s">
        <v>155</v>
      </c>
      <c r="BE749" s="194">
        <f>IF(N749="základná",J749,0)</f>
        <v>0</v>
      </c>
      <c r="BF749" s="194">
        <f>IF(N749="znížená",J749,0)</f>
        <v>0</v>
      </c>
      <c r="BG749" s="194">
        <f>IF(N749="zákl. prenesená",J749,0)</f>
        <v>0</v>
      </c>
      <c r="BH749" s="194">
        <f>IF(N749="zníž. prenesená",J749,0)</f>
        <v>0</v>
      </c>
      <c r="BI749" s="194">
        <f>IF(N749="nulová",J749,0)</f>
        <v>0</v>
      </c>
      <c r="BJ749" s="19" t="s">
        <v>85</v>
      </c>
      <c r="BK749" s="194">
        <f>ROUND(I749*H749,2)</f>
        <v>0</v>
      </c>
      <c r="BL749" s="19" t="s">
        <v>91</v>
      </c>
      <c r="BM749" s="193" t="s">
        <v>865</v>
      </c>
    </row>
    <row r="750" s="14" customFormat="1">
      <c r="A750" s="14"/>
      <c r="B750" s="203"/>
      <c r="C750" s="14"/>
      <c r="D750" s="196" t="s">
        <v>165</v>
      </c>
      <c r="E750" s="204" t="s">
        <v>1</v>
      </c>
      <c r="F750" s="205" t="s">
        <v>866</v>
      </c>
      <c r="G750" s="14"/>
      <c r="H750" s="206">
        <v>577.36000000000001</v>
      </c>
      <c r="I750" s="207"/>
      <c r="J750" s="14"/>
      <c r="K750" s="14"/>
      <c r="L750" s="203"/>
      <c r="M750" s="208"/>
      <c r="N750" s="209"/>
      <c r="O750" s="209"/>
      <c r="P750" s="209"/>
      <c r="Q750" s="209"/>
      <c r="R750" s="209"/>
      <c r="S750" s="209"/>
      <c r="T750" s="210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  <c r="AT750" s="204" t="s">
        <v>165</v>
      </c>
      <c r="AU750" s="204" t="s">
        <v>85</v>
      </c>
      <c r="AV750" s="14" t="s">
        <v>85</v>
      </c>
      <c r="AW750" s="14" t="s">
        <v>32</v>
      </c>
      <c r="AX750" s="14" t="s">
        <v>81</v>
      </c>
      <c r="AY750" s="204" t="s">
        <v>155</v>
      </c>
    </row>
    <row r="751" s="2" customFormat="1" ht="24.15" customHeight="1">
      <c r="A751" s="38"/>
      <c r="B751" s="180"/>
      <c r="C751" s="181" t="s">
        <v>867</v>
      </c>
      <c r="D751" s="181" t="s">
        <v>157</v>
      </c>
      <c r="E751" s="182" t="s">
        <v>868</v>
      </c>
      <c r="F751" s="183" t="s">
        <v>869</v>
      </c>
      <c r="G751" s="184" t="s">
        <v>160</v>
      </c>
      <c r="H751" s="185">
        <v>202.71000000000001</v>
      </c>
      <c r="I751" s="186"/>
      <c r="J751" s="187">
        <f>ROUND(I751*H751,2)</f>
        <v>0</v>
      </c>
      <c r="K751" s="188"/>
      <c r="L751" s="39"/>
      <c r="M751" s="189" t="s">
        <v>1</v>
      </c>
      <c r="N751" s="190" t="s">
        <v>43</v>
      </c>
      <c r="O751" s="82"/>
      <c r="P751" s="191">
        <f>O751*H751</f>
        <v>0</v>
      </c>
      <c r="Q751" s="191">
        <v>0.0061813399999999996</v>
      </c>
      <c r="R751" s="191">
        <f>Q751*H751</f>
        <v>1.2530194314000001</v>
      </c>
      <c r="S751" s="191">
        <v>0</v>
      </c>
      <c r="T751" s="192">
        <f>S751*H751</f>
        <v>0</v>
      </c>
      <c r="U751" s="38"/>
      <c r="V751" s="38"/>
      <c r="W751" s="38"/>
      <c r="X751" s="38"/>
      <c r="Y751" s="38"/>
      <c r="Z751" s="38"/>
      <c r="AA751" s="38"/>
      <c r="AB751" s="38"/>
      <c r="AC751" s="38"/>
      <c r="AD751" s="38"/>
      <c r="AE751" s="38"/>
      <c r="AR751" s="193" t="s">
        <v>91</v>
      </c>
      <c r="AT751" s="193" t="s">
        <v>157</v>
      </c>
      <c r="AU751" s="193" t="s">
        <v>85</v>
      </c>
      <c r="AY751" s="19" t="s">
        <v>155</v>
      </c>
      <c r="BE751" s="194">
        <f>IF(N751="základná",J751,0)</f>
        <v>0</v>
      </c>
      <c r="BF751" s="194">
        <f>IF(N751="znížená",J751,0)</f>
        <v>0</v>
      </c>
      <c r="BG751" s="194">
        <f>IF(N751="zákl. prenesená",J751,0)</f>
        <v>0</v>
      </c>
      <c r="BH751" s="194">
        <f>IF(N751="zníž. prenesená",J751,0)</f>
        <v>0</v>
      </c>
      <c r="BI751" s="194">
        <f>IF(N751="nulová",J751,0)</f>
        <v>0</v>
      </c>
      <c r="BJ751" s="19" t="s">
        <v>85</v>
      </c>
      <c r="BK751" s="194">
        <f>ROUND(I751*H751,2)</f>
        <v>0</v>
      </c>
      <c r="BL751" s="19" t="s">
        <v>91</v>
      </c>
      <c r="BM751" s="193" t="s">
        <v>870</v>
      </c>
    </row>
    <row r="752" s="14" customFormat="1">
      <c r="A752" s="14"/>
      <c r="B752" s="203"/>
      <c r="C752" s="14"/>
      <c r="D752" s="196" t="s">
        <v>165</v>
      </c>
      <c r="E752" s="204" t="s">
        <v>1</v>
      </c>
      <c r="F752" s="205" t="s">
        <v>871</v>
      </c>
      <c r="G752" s="14"/>
      <c r="H752" s="206">
        <v>202.71000000000001</v>
      </c>
      <c r="I752" s="207"/>
      <c r="J752" s="14"/>
      <c r="K752" s="14"/>
      <c r="L752" s="203"/>
      <c r="M752" s="208"/>
      <c r="N752" s="209"/>
      <c r="O752" s="209"/>
      <c r="P752" s="209"/>
      <c r="Q752" s="209"/>
      <c r="R752" s="209"/>
      <c r="S752" s="209"/>
      <c r="T752" s="210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  <c r="AE752" s="14"/>
      <c r="AT752" s="204" t="s">
        <v>165</v>
      </c>
      <c r="AU752" s="204" t="s">
        <v>85</v>
      </c>
      <c r="AV752" s="14" t="s">
        <v>85</v>
      </c>
      <c r="AW752" s="14" t="s">
        <v>32</v>
      </c>
      <c r="AX752" s="14" t="s">
        <v>81</v>
      </c>
      <c r="AY752" s="204" t="s">
        <v>155</v>
      </c>
    </row>
    <row r="753" s="2" customFormat="1" ht="16.5" customHeight="1">
      <c r="A753" s="38"/>
      <c r="B753" s="180"/>
      <c r="C753" s="181" t="s">
        <v>872</v>
      </c>
      <c r="D753" s="181" t="s">
        <v>157</v>
      </c>
      <c r="E753" s="182" t="s">
        <v>873</v>
      </c>
      <c r="F753" s="183" t="s">
        <v>874</v>
      </c>
      <c r="G753" s="184" t="s">
        <v>160</v>
      </c>
      <c r="H753" s="185">
        <v>772.72900000000004</v>
      </c>
      <c r="I753" s="186"/>
      <c r="J753" s="187">
        <f>ROUND(I753*H753,2)</f>
        <v>0</v>
      </c>
      <c r="K753" s="188"/>
      <c r="L753" s="39"/>
      <c r="M753" s="189" t="s">
        <v>1</v>
      </c>
      <c r="N753" s="190" t="s">
        <v>43</v>
      </c>
      <c r="O753" s="82"/>
      <c r="P753" s="191">
        <f>O753*H753</f>
        <v>0</v>
      </c>
      <c r="Q753" s="191">
        <v>5.4945000000000003E-05</v>
      </c>
      <c r="R753" s="191">
        <f>Q753*H753</f>
        <v>0.042457594905000007</v>
      </c>
      <c r="S753" s="191">
        <v>0</v>
      </c>
      <c r="T753" s="192">
        <f>S753*H753</f>
        <v>0</v>
      </c>
      <c r="U753" s="38"/>
      <c r="V753" s="38"/>
      <c r="W753" s="38"/>
      <c r="X753" s="38"/>
      <c r="Y753" s="38"/>
      <c r="Z753" s="38"/>
      <c r="AA753" s="38"/>
      <c r="AB753" s="38"/>
      <c r="AC753" s="38"/>
      <c r="AD753" s="38"/>
      <c r="AE753" s="38"/>
      <c r="AR753" s="193" t="s">
        <v>91</v>
      </c>
      <c r="AT753" s="193" t="s">
        <v>157</v>
      </c>
      <c r="AU753" s="193" t="s">
        <v>85</v>
      </c>
      <c r="AY753" s="19" t="s">
        <v>155</v>
      </c>
      <c r="BE753" s="194">
        <f>IF(N753="základná",J753,0)</f>
        <v>0</v>
      </c>
      <c r="BF753" s="194">
        <f>IF(N753="znížená",J753,0)</f>
        <v>0</v>
      </c>
      <c r="BG753" s="194">
        <f>IF(N753="zákl. prenesená",J753,0)</f>
        <v>0</v>
      </c>
      <c r="BH753" s="194">
        <f>IF(N753="zníž. prenesená",J753,0)</f>
        <v>0</v>
      </c>
      <c r="BI753" s="194">
        <f>IF(N753="nulová",J753,0)</f>
        <v>0</v>
      </c>
      <c r="BJ753" s="19" t="s">
        <v>85</v>
      </c>
      <c r="BK753" s="194">
        <f>ROUND(I753*H753,2)</f>
        <v>0</v>
      </c>
      <c r="BL753" s="19" t="s">
        <v>91</v>
      </c>
      <c r="BM753" s="193" t="s">
        <v>875</v>
      </c>
    </row>
    <row r="754" s="13" customFormat="1">
      <c r="A754" s="13"/>
      <c r="B754" s="195"/>
      <c r="C754" s="13"/>
      <c r="D754" s="196" t="s">
        <v>165</v>
      </c>
      <c r="E754" s="197" t="s">
        <v>1</v>
      </c>
      <c r="F754" s="198" t="s">
        <v>849</v>
      </c>
      <c r="G754" s="13"/>
      <c r="H754" s="197" t="s">
        <v>1</v>
      </c>
      <c r="I754" s="199"/>
      <c r="J754" s="13"/>
      <c r="K754" s="13"/>
      <c r="L754" s="195"/>
      <c r="M754" s="200"/>
      <c r="N754" s="201"/>
      <c r="O754" s="201"/>
      <c r="P754" s="201"/>
      <c r="Q754" s="201"/>
      <c r="R754" s="201"/>
      <c r="S754" s="201"/>
      <c r="T754" s="202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T754" s="197" t="s">
        <v>165</v>
      </c>
      <c r="AU754" s="197" t="s">
        <v>85</v>
      </c>
      <c r="AV754" s="13" t="s">
        <v>81</v>
      </c>
      <c r="AW754" s="13" t="s">
        <v>32</v>
      </c>
      <c r="AX754" s="13" t="s">
        <v>7</v>
      </c>
      <c r="AY754" s="197" t="s">
        <v>155</v>
      </c>
    </row>
    <row r="755" s="14" customFormat="1">
      <c r="A755" s="14"/>
      <c r="B755" s="203"/>
      <c r="C755" s="14"/>
      <c r="D755" s="196" t="s">
        <v>165</v>
      </c>
      <c r="E755" s="204" t="s">
        <v>1</v>
      </c>
      <c r="F755" s="205" t="s">
        <v>850</v>
      </c>
      <c r="G755" s="14"/>
      <c r="H755" s="206">
        <v>567.77700000000004</v>
      </c>
      <c r="I755" s="207"/>
      <c r="J755" s="14"/>
      <c r="K755" s="14"/>
      <c r="L755" s="203"/>
      <c r="M755" s="208"/>
      <c r="N755" s="209"/>
      <c r="O755" s="209"/>
      <c r="P755" s="209"/>
      <c r="Q755" s="209"/>
      <c r="R755" s="209"/>
      <c r="S755" s="209"/>
      <c r="T755" s="210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T755" s="204" t="s">
        <v>165</v>
      </c>
      <c r="AU755" s="204" t="s">
        <v>85</v>
      </c>
      <c r="AV755" s="14" t="s">
        <v>85</v>
      </c>
      <c r="AW755" s="14" t="s">
        <v>32</v>
      </c>
      <c r="AX755" s="14" t="s">
        <v>7</v>
      </c>
      <c r="AY755" s="204" t="s">
        <v>155</v>
      </c>
    </row>
    <row r="756" s="13" customFormat="1">
      <c r="A756" s="13"/>
      <c r="B756" s="195"/>
      <c r="C756" s="13"/>
      <c r="D756" s="196" t="s">
        <v>165</v>
      </c>
      <c r="E756" s="197" t="s">
        <v>1</v>
      </c>
      <c r="F756" s="198" t="s">
        <v>851</v>
      </c>
      <c r="G756" s="13"/>
      <c r="H756" s="197" t="s">
        <v>1</v>
      </c>
      <c r="I756" s="199"/>
      <c r="J756" s="13"/>
      <c r="K756" s="13"/>
      <c r="L756" s="195"/>
      <c r="M756" s="200"/>
      <c r="N756" s="201"/>
      <c r="O756" s="201"/>
      <c r="P756" s="201"/>
      <c r="Q756" s="201"/>
      <c r="R756" s="201"/>
      <c r="S756" s="201"/>
      <c r="T756" s="202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T756" s="197" t="s">
        <v>165</v>
      </c>
      <c r="AU756" s="197" t="s">
        <v>85</v>
      </c>
      <c r="AV756" s="13" t="s">
        <v>81</v>
      </c>
      <c r="AW756" s="13" t="s">
        <v>32</v>
      </c>
      <c r="AX756" s="13" t="s">
        <v>7</v>
      </c>
      <c r="AY756" s="197" t="s">
        <v>155</v>
      </c>
    </row>
    <row r="757" s="14" customFormat="1">
      <c r="A757" s="14"/>
      <c r="B757" s="203"/>
      <c r="C757" s="14"/>
      <c r="D757" s="196" t="s">
        <v>165</v>
      </c>
      <c r="E757" s="204" t="s">
        <v>1</v>
      </c>
      <c r="F757" s="205" t="s">
        <v>876</v>
      </c>
      <c r="G757" s="14"/>
      <c r="H757" s="206">
        <v>204.952</v>
      </c>
      <c r="I757" s="207"/>
      <c r="J757" s="14"/>
      <c r="K757" s="14"/>
      <c r="L757" s="203"/>
      <c r="M757" s="208"/>
      <c r="N757" s="209"/>
      <c r="O757" s="209"/>
      <c r="P757" s="209"/>
      <c r="Q757" s="209"/>
      <c r="R757" s="209"/>
      <c r="S757" s="209"/>
      <c r="T757" s="210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  <c r="AT757" s="204" t="s">
        <v>165</v>
      </c>
      <c r="AU757" s="204" t="s">
        <v>85</v>
      </c>
      <c r="AV757" s="14" t="s">
        <v>85</v>
      </c>
      <c r="AW757" s="14" t="s">
        <v>32</v>
      </c>
      <c r="AX757" s="14" t="s">
        <v>7</v>
      </c>
      <c r="AY757" s="204" t="s">
        <v>155</v>
      </c>
    </row>
    <row r="758" s="15" customFormat="1">
      <c r="A758" s="15"/>
      <c r="B758" s="211"/>
      <c r="C758" s="15"/>
      <c r="D758" s="196" t="s">
        <v>165</v>
      </c>
      <c r="E758" s="212" t="s">
        <v>1</v>
      </c>
      <c r="F758" s="213" t="s">
        <v>184</v>
      </c>
      <c r="G758" s="15"/>
      <c r="H758" s="214">
        <v>772.72900000000004</v>
      </c>
      <c r="I758" s="215"/>
      <c r="J758" s="15"/>
      <c r="K758" s="15"/>
      <c r="L758" s="211"/>
      <c r="M758" s="216"/>
      <c r="N758" s="217"/>
      <c r="O758" s="217"/>
      <c r="P758" s="217"/>
      <c r="Q758" s="217"/>
      <c r="R758" s="217"/>
      <c r="S758" s="217"/>
      <c r="T758" s="218"/>
      <c r="U758" s="15"/>
      <c r="V758" s="15"/>
      <c r="W758" s="15"/>
      <c r="X758" s="15"/>
      <c r="Y758" s="15"/>
      <c r="Z758" s="15"/>
      <c r="AA758" s="15"/>
      <c r="AB758" s="15"/>
      <c r="AC758" s="15"/>
      <c r="AD758" s="15"/>
      <c r="AE758" s="15"/>
      <c r="AT758" s="212" t="s">
        <v>165</v>
      </c>
      <c r="AU758" s="212" t="s">
        <v>85</v>
      </c>
      <c r="AV758" s="15" t="s">
        <v>91</v>
      </c>
      <c r="AW758" s="15" t="s">
        <v>32</v>
      </c>
      <c r="AX758" s="15" t="s">
        <v>81</v>
      </c>
      <c r="AY758" s="212" t="s">
        <v>155</v>
      </c>
    </row>
    <row r="759" s="2" customFormat="1" ht="16.5" customHeight="1">
      <c r="A759" s="38"/>
      <c r="B759" s="180"/>
      <c r="C759" s="181" t="s">
        <v>877</v>
      </c>
      <c r="D759" s="181" t="s">
        <v>157</v>
      </c>
      <c r="E759" s="182" t="s">
        <v>878</v>
      </c>
      <c r="F759" s="183" t="s">
        <v>879</v>
      </c>
      <c r="G759" s="184" t="s">
        <v>160</v>
      </c>
      <c r="H759" s="185">
        <v>772.72900000000004</v>
      </c>
      <c r="I759" s="186"/>
      <c r="J759" s="187">
        <f>ROUND(I759*H759,2)</f>
        <v>0</v>
      </c>
      <c r="K759" s="188"/>
      <c r="L759" s="39"/>
      <c r="M759" s="189" t="s">
        <v>1</v>
      </c>
      <c r="N759" s="190" t="s">
        <v>43</v>
      </c>
      <c r="O759" s="82"/>
      <c r="P759" s="191">
        <f>O759*H759</f>
        <v>0</v>
      </c>
      <c r="Q759" s="191">
        <v>0</v>
      </c>
      <c r="R759" s="191">
        <f>Q759*H759</f>
        <v>0</v>
      </c>
      <c r="S759" s="191">
        <v>0</v>
      </c>
      <c r="T759" s="192">
        <f>S759*H759</f>
        <v>0</v>
      </c>
      <c r="U759" s="38"/>
      <c r="V759" s="38"/>
      <c r="W759" s="38"/>
      <c r="X759" s="38"/>
      <c r="Y759" s="38"/>
      <c r="Z759" s="38"/>
      <c r="AA759" s="38"/>
      <c r="AB759" s="38"/>
      <c r="AC759" s="38"/>
      <c r="AD759" s="38"/>
      <c r="AE759" s="38"/>
      <c r="AR759" s="193" t="s">
        <v>91</v>
      </c>
      <c r="AT759" s="193" t="s">
        <v>157</v>
      </c>
      <c r="AU759" s="193" t="s">
        <v>85</v>
      </c>
      <c r="AY759" s="19" t="s">
        <v>155</v>
      </c>
      <c r="BE759" s="194">
        <f>IF(N759="základná",J759,0)</f>
        <v>0</v>
      </c>
      <c r="BF759" s="194">
        <f>IF(N759="znížená",J759,0)</f>
        <v>0</v>
      </c>
      <c r="BG759" s="194">
        <f>IF(N759="zákl. prenesená",J759,0)</f>
        <v>0</v>
      </c>
      <c r="BH759" s="194">
        <f>IF(N759="zníž. prenesená",J759,0)</f>
        <v>0</v>
      </c>
      <c r="BI759" s="194">
        <f>IF(N759="nulová",J759,0)</f>
        <v>0</v>
      </c>
      <c r="BJ759" s="19" t="s">
        <v>85</v>
      </c>
      <c r="BK759" s="194">
        <f>ROUND(I759*H759,2)</f>
        <v>0</v>
      </c>
      <c r="BL759" s="19" t="s">
        <v>91</v>
      </c>
      <c r="BM759" s="193" t="s">
        <v>880</v>
      </c>
    </row>
    <row r="760" s="2" customFormat="1" ht="16.5" customHeight="1">
      <c r="A760" s="38"/>
      <c r="B760" s="180"/>
      <c r="C760" s="181" t="s">
        <v>881</v>
      </c>
      <c r="D760" s="181" t="s">
        <v>157</v>
      </c>
      <c r="E760" s="182" t="s">
        <v>882</v>
      </c>
      <c r="F760" s="183" t="s">
        <v>883</v>
      </c>
      <c r="G760" s="184" t="s">
        <v>160</v>
      </c>
      <c r="H760" s="185">
        <v>780.07000000000005</v>
      </c>
      <c r="I760" s="186"/>
      <c r="J760" s="187">
        <f>ROUND(I760*H760,2)</f>
        <v>0</v>
      </c>
      <c r="K760" s="188"/>
      <c r="L760" s="39"/>
      <c r="M760" s="189" t="s">
        <v>1</v>
      </c>
      <c r="N760" s="190" t="s">
        <v>43</v>
      </c>
      <c r="O760" s="82"/>
      <c r="P760" s="191">
        <f>O760*H760</f>
        <v>0</v>
      </c>
      <c r="Q760" s="191">
        <v>4.8999999999999998E-05</v>
      </c>
      <c r="R760" s="191">
        <f>Q760*H760</f>
        <v>0.038223430000000003</v>
      </c>
      <c r="S760" s="191">
        <v>0</v>
      </c>
      <c r="T760" s="192">
        <f>S760*H760</f>
        <v>0</v>
      </c>
      <c r="U760" s="38"/>
      <c r="V760" s="38"/>
      <c r="W760" s="38"/>
      <c r="X760" s="38"/>
      <c r="Y760" s="38"/>
      <c r="Z760" s="38"/>
      <c r="AA760" s="38"/>
      <c r="AB760" s="38"/>
      <c r="AC760" s="38"/>
      <c r="AD760" s="38"/>
      <c r="AE760" s="38"/>
      <c r="AR760" s="193" t="s">
        <v>91</v>
      </c>
      <c r="AT760" s="193" t="s">
        <v>157</v>
      </c>
      <c r="AU760" s="193" t="s">
        <v>85</v>
      </c>
      <c r="AY760" s="19" t="s">
        <v>155</v>
      </c>
      <c r="BE760" s="194">
        <f>IF(N760="základná",J760,0)</f>
        <v>0</v>
      </c>
      <c r="BF760" s="194">
        <f>IF(N760="znížená",J760,0)</f>
        <v>0</v>
      </c>
      <c r="BG760" s="194">
        <f>IF(N760="zákl. prenesená",J760,0)</f>
        <v>0</v>
      </c>
      <c r="BH760" s="194">
        <f>IF(N760="zníž. prenesená",J760,0)</f>
        <v>0</v>
      </c>
      <c r="BI760" s="194">
        <f>IF(N760="nulová",J760,0)</f>
        <v>0</v>
      </c>
      <c r="BJ760" s="19" t="s">
        <v>85</v>
      </c>
      <c r="BK760" s="194">
        <f>ROUND(I760*H760,2)</f>
        <v>0</v>
      </c>
      <c r="BL760" s="19" t="s">
        <v>91</v>
      </c>
      <c r="BM760" s="193" t="s">
        <v>884</v>
      </c>
    </row>
    <row r="761" s="14" customFormat="1">
      <c r="A761" s="14"/>
      <c r="B761" s="203"/>
      <c r="C761" s="14"/>
      <c r="D761" s="196" t="s">
        <v>165</v>
      </c>
      <c r="E761" s="204" t="s">
        <v>1</v>
      </c>
      <c r="F761" s="205" t="s">
        <v>885</v>
      </c>
      <c r="G761" s="14"/>
      <c r="H761" s="206">
        <v>36.979999999999997</v>
      </c>
      <c r="I761" s="207"/>
      <c r="J761" s="14"/>
      <c r="K761" s="14"/>
      <c r="L761" s="203"/>
      <c r="M761" s="208"/>
      <c r="N761" s="209"/>
      <c r="O761" s="209"/>
      <c r="P761" s="209"/>
      <c r="Q761" s="209"/>
      <c r="R761" s="209"/>
      <c r="S761" s="209"/>
      <c r="T761" s="210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T761" s="204" t="s">
        <v>165</v>
      </c>
      <c r="AU761" s="204" t="s">
        <v>85</v>
      </c>
      <c r="AV761" s="14" t="s">
        <v>85</v>
      </c>
      <c r="AW761" s="14" t="s">
        <v>32</v>
      </c>
      <c r="AX761" s="14" t="s">
        <v>7</v>
      </c>
      <c r="AY761" s="204" t="s">
        <v>155</v>
      </c>
    </row>
    <row r="762" s="14" customFormat="1">
      <c r="A762" s="14"/>
      <c r="B762" s="203"/>
      <c r="C762" s="14"/>
      <c r="D762" s="196" t="s">
        <v>165</v>
      </c>
      <c r="E762" s="204" t="s">
        <v>1</v>
      </c>
      <c r="F762" s="205" t="s">
        <v>886</v>
      </c>
      <c r="G762" s="14"/>
      <c r="H762" s="206">
        <v>8.1699999999999999</v>
      </c>
      <c r="I762" s="207"/>
      <c r="J762" s="14"/>
      <c r="K762" s="14"/>
      <c r="L762" s="203"/>
      <c r="M762" s="208"/>
      <c r="N762" s="209"/>
      <c r="O762" s="209"/>
      <c r="P762" s="209"/>
      <c r="Q762" s="209"/>
      <c r="R762" s="209"/>
      <c r="S762" s="209"/>
      <c r="T762" s="210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  <c r="AT762" s="204" t="s">
        <v>165</v>
      </c>
      <c r="AU762" s="204" t="s">
        <v>85</v>
      </c>
      <c r="AV762" s="14" t="s">
        <v>85</v>
      </c>
      <c r="AW762" s="14" t="s">
        <v>32</v>
      </c>
      <c r="AX762" s="14" t="s">
        <v>7</v>
      </c>
      <c r="AY762" s="204" t="s">
        <v>155</v>
      </c>
    </row>
    <row r="763" s="14" customFormat="1">
      <c r="A763" s="14"/>
      <c r="B763" s="203"/>
      <c r="C763" s="14"/>
      <c r="D763" s="196" t="s">
        <v>165</v>
      </c>
      <c r="E763" s="204" t="s">
        <v>1</v>
      </c>
      <c r="F763" s="205" t="s">
        <v>887</v>
      </c>
      <c r="G763" s="14"/>
      <c r="H763" s="206">
        <v>7.9299999999999997</v>
      </c>
      <c r="I763" s="207"/>
      <c r="J763" s="14"/>
      <c r="K763" s="14"/>
      <c r="L763" s="203"/>
      <c r="M763" s="208"/>
      <c r="N763" s="209"/>
      <c r="O763" s="209"/>
      <c r="P763" s="209"/>
      <c r="Q763" s="209"/>
      <c r="R763" s="209"/>
      <c r="S763" s="209"/>
      <c r="T763" s="210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T763" s="204" t="s">
        <v>165</v>
      </c>
      <c r="AU763" s="204" t="s">
        <v>85</v>
      </c>
      <c r="AV763" s="14" t="s">
        <v>85</v>
      </c>
      <c r="AW763" s="14" t="s">
        <v>32</v>
      </c>
      <c r="AX763" s="14" t="s">
        <v>7</v>
      </c>
      <c r="AY763" s="204" t="s">
        <v>155</v>
      </c>
    </row>
    <row r="764" s="14" customFormat="1">
      <c r="A764" s="14"/>
      <c r="B764" s="203"/>
      <c r="C764" s="14"/>
      <c r="D764" s="196" t="s">
        <v>165</v>
      </c>
      <c r="E764" s="204" t="s">
        <v>1</v>
      </c>
      <c r="F764" s="205" t="s">
        <v>888</v>
      </c>
      <c r="G764" s="14"/>
      <c r="H764" s="206">
        <v>50.729999999999997</v>
      </c>
      <c r="I764" s="207"/>
      <c r="J764" s="14"/>
      <c r="K764" s="14"/>
      <c r="L764" s="203"/>
      <c r="M764" s="208"/>
      <c r="N764" s="209"/>
      <c r="O764" s="209"/>
      <c r="P764" s="209"/>
      <c r="Q764" s="209"/>
      <c r="R764" s="209"/>
      <c r="S764" s="209"/>
      <c r="T764" s="210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  <c r="AT764" s="204" t="s">
        <v>165</v>
      </c>
      <c r="AU764" s="204" t="s">
        <v>85</v>
      </c>
      <c r="AV764" s="14" t="s">
        <v>85</v>
      </c>
      <c r="AW764" s="14" t="s">
        <v>32</v>
      </c>
      <c r="AX764" s="14" t="s">
        <v>7</v>
      </c>
      <c r="AY764" s="204" t="s">
        <v>155</v>
      </c>
    </row>
    <row r="765" s="14" customFormat="1">
      <c r="A765" s="14"/>
      <c r="B765" s="203"/>
      <c r="C765" s="14"/>
      <c r="D765" s="196" t="s">
        <v>165</v>
      </c>
      <c r="E765" s="204" t="s">
        <v>1</v>
      </c>
      <c r="F765" s="205" t="s">
        <v>889</v>
      </c>
      <c r="G765" s="14"/>
      <c r="H765" s="206">
        <v>51.670000000000002</v>
      </c>
      <c r="I765" s="207"/>
      <c r="J765" s="14"/>
      <c r="K765" s="14"/>
      <c r="L765" s="203"/>
      <c r="M765" s="208"/>
      <c r="N765" s="209"/>
      <c r="O765" s="209"/>
      <c r="P765" s="209"/>
      <c r="Q765" s="209"/>
      <c r="R765" s="209"/>
      <c r="S765" s="209"/>
      <c r="T765" s="210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  <c r="AT765" s="204" t="s">
        <v>165</v>
      </c>
      <c r="AU765" s="204" t="s">
        <v>85</v>
      </c>
      <c r="AV765" s="14" t="s">
        <v>85</v>
      </c>
      <c r="AW765" s="14" t="s">
        <v>32</v>
      </c>
      <c r="AX765" s="14" t="s">
        <v>7</v>
      </c>
      <c r="AY765" s="204" t="s">
        <v>155</v>
      </c>
    </row>
    <row r="766" s="14" customFormat="1">
      <c r="A766" s="14"/>
      <c r="B766" s="203"/>
      <c r="C766" s="14"/>
      <c r="D766" s="196" t="s">
        <v>165</v>
      </c>
      <c r="E766" s="204" t="s">
        <v>1</v>
      </c>
      <c r="F766" s="205" t="s">
        <v>890</v>
      </c>
      <c r="G766" s="14"/>
      <c r="H766" s="206">
        <v>14.44</v>
      </c>
      <c r="I766" s="207"/>
      <c r="J766" s="14"/>
      <c r="K766" s="14"/>
      <c r="L766" s="203"/>
      <c r="M766" s="208"/>
      <c r="N766" s="209"/>
      <c r="O766" s="209"/>
      <c r="P766" s="209"/>
      <c r="Q766" s="209"/>
      <c r="R766" s="209"/>
      <c r="S766" s="209"/>
      <c r="T766" s="210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  <c r="AT766" s="204" t="s">
        <v>165</v>
      </c>
      <c r="AU766" s="204" t="s">
        <v>85</v>
      </c>
      <c r="AV766" s="14" t="s">
        <v>85</v>
      </c>
      <c r="AW766" s="14" t="s">
        <v>32</v>
      </c>
      <c r="AX766" s="14" t="s">
        <v>7</v>
      </c>
      <c r="AY766" s="204" t="s">
        <v>155</v>
      </c>
    </row>
    <row r="767" s="16" customFormat="1">
      <c r="A767" s="16"/>
      <c r="B767" s="233"/>
      <c r="C767" s="16"/>
      <c r="D767" s="196" t="s">
        <v>165</v>
      </c>
      <c r="E767" s="234" t="s">
        <v>1</v>
      </c>
      <c r="F767" s="235" t="s">
        <v>660</v>
      </c>
      <c r="G767" s="16"/>
      <c r="H767" s="236">
        <v>169.91999999999999</v>
      </c>
      <c r="I767" s="237"/>
      <c r="J767" s="16"/>
      <c r="K767" s="16"/>
      <c r="L767" s="233"/>
      <c r="M767" s="238"/>
      <c r="N767" s="239"/>
      <c r="O767" s="239"/>
      <c r="P767" s="239"/>
      <c r="Q767" s="239"/>
      <c r="R767" s="239"/>
      <c r="S767" s="239"/>
      <c r="T767" s="240"/>
      <c r="U767" s="16"/>
      <c r="V767" s="16"/>
      <c r="W767" s="16"/>
      <c r="X767" s="16"/>
      <c r="Y767" s="16"/>
      <c r="Z767" s="16"/>
      <c r="AA767" s="16"/>
      <c r="AB767" s="16"/>
      <c r="AC767" s="16"/>
      <c r="AD767" s="16"/>
      <c r="AE767" s="16"/>
      <c r="AT767" s="234" t="s">
        <v>165</v>
      </c>
      <c r="AU767" s="234" t="s">
        <v>85</v>
      </c>
      <c r="AV767" s="16" t="s">
        <v>88</v>
      </c>
      <c r="AW767" s="16" t="s">
        <v>32</v>
      </c>
      <c r="AX767" s="16" t="s">
        <v>7</v>
      </c>
      <c r="AY767" s="234" t="s">
        <v>155</v>
      </c>
    </row>
    <row r="768" s="14" customFormat="1">
      <c r="A768" s="14"/>
      <c r="B768" s="203"/>
      <c r="C768" s="14"/>
      <c r="D768" s="196" t="s">
        <v>165</v>
      </c>
      <c r="E768" s="204" t="s">
        <v>1</v>
      </c>
      <c r="F768" s="205" t="s">
        <v>891</v>
      </c>
      <c r="G768" s="14"/>
      <c r="H768" s="206">
        <v>69.120000000000005</v>
      </c>
      <c r="I768" s="207"/>
      <c r="J768" s="14"/>
      <c r="K768" s="14"/>
      <c r="L768" s="203"/>
      <c r="M768" s="208"/>
      <c r="N768" s="209"/>
      <c r="O768" s="209"/>
      <c r="P768" s="209"/>
      <c r="Q768" s="209"/>
      <c r="R768" s="209"/>
      <c r="S768" s="209"/>
      <c r="T768" s="210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T768" s="204" t="s">
        <v>165</v>
      </c>
      <c r="AU768" s="204" t="s">
        <v>85</v>
      </c>
      <c r="AV768" s="14" t="s">
        <v>85</v>
      </c>
      <c r="AW768" s="14" t="s">
        <v>32</v>
      </c>
      <c r="AX768" s="14" t="s">
        <v>7</v>
      </c>
      <c r="AY768" s="204" t="s">
        <v>155</v>
      </c>
    </row>
    <row r="769" s="14" customFormat="1">
      <c r="A769" s="14"/>
      <c r="B769" s="203"/>
      <c r="C769" s="14"/>
      <c r="D769" s="196" t="s">
        <v>165</v>
      </c>
      <c r="E769" s="204" t="s">
        <v>1</v>
      </c>
      <c r="F769" s="205" t="s">
        <v>892</v>
      </c>
      <c r="G769" s="14"/>
      <c r="H769" s="206">
        <v>55.539999999999999</v>
      </c>
      <c r="I769" s="207"/>
      <c r="J769" s="14"/>
      <c r="K769" s="14"/>
      <c r="L769" s="203"/>
      <c r="M769" s="208"/>
      <c r="N769" s="209"/>
      <c r="O769" s="209"/>
      <c r="P769" s="209"/>
      <c r="Q769" s="209"/>
      <c r="R769" s="209"/>
      <c r="S769" s="209"/>
      <c r="T769" s="210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T769" s="204" t="s">
        <v>165</v>
      </c>
      <c r="AU769" s="204" t="s">
        <v>85</v>
      </c>
      <c r="AV769" s="14" t="s">
        <v>85</v>
      </c>
      <c r="AW769" s="14" t="s">
        <v>32</v>
      </c>
      <c r="AX769" s="14" t="s">
        <v>7</v>
      </c>
      <c r="AY769" s="204" t="s">
        <v>155</v>
      </c>
    </row>
    <row r="770" s="14" customFormat="1">
      <c r="A770" s="14"/>
      <c r="B770" s="203"/>
      <c r="C770" s="14"/>
      <c r="D770" s="196" t="s">
        <v>165</v>
      </c>
      <c r="E770" s="204" t="s">
        <v>1</v>
      </c>
      <c r="F770" s="205" t="s">
        <v>893</v>
      </c>
      <c r="G770" s="14"/>
      <c r="H770" s="206">
        <v>15.65</v>
      </c>
      <c r="I770" s="207"/>
      <c r="J770" s="14"/>
      <c r="K770" s="14"/>
      <c r="L770" s="203"/>
      <c r="M770" s="208"/>
      <c r="N770" s="209"/>
      <c r="O770" s="209"/>
      <c r="P770" s="209"/>
      <c r="Q770" s="209"/>
      <c r="R770" s="209"/>
      <c r="S770" s="209"/>
      <c r="T770" s="210"/>
      <c r="U770" s="14"/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  <c r="AT770" s="204" t="s">
        <v>165</v>
      </c>
      <c r="AU770" s="204" t="s">
        <v>85</v>
      </c>
      <c r="AV770" s="14" t="s">
        <v>85</v>
      </c>
      <c r="AW770" s="14" t="s">
        <v>32</v>
      </c>
      <c r="AX770" s="14" t="s">
        <v>7</v>
      </c>
      <c r="AY770" s="204" t="s">
        <v>155</v>
      </c>
    </row>
    <row r="771" s="14" customFormat="1">
      <c r="A771" s="14"/>
      <c r="B771" s="203"/>
      <c r="C771" s="14"/>
      <c r="D771" s="196" t="s">
        <v>165</v>
      </c>
      <c r="E771" s="204" t="s">
        <v>1</v>
      </c>
      <c r="F771" s="205" t="s">
        <v>894</v>
      </c>
      <c r="G771" s="14"/>
      <c r="H771" s="206">
        <v>51.340000000000003</v>
      </c>
      <c r="I771" s="207"/>
      <c r="J771" s="14"/>
      <c r="K771" s="14"/>
      <c r="L771" s="203"/>
      <c r="M771" s="208"/>
      <c r="N771" s="209"/>
      <c r="O771" s="209"/>
      <c r="P771" s="209"/>
      <c r="Q771" s="209"/>
      <c r="R771" s="209"/>
      <c r="S771" s="209"/>
      <c r="T771" s="210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T771" s="204" t="s">
        <v>165</v>
      </c>
      <c r="AU771" s="204" t="s">
        <v>85</v>
      </c>
      <c r="AV771" s="14" t="s">
        <v>85</v>
      </c>
      <c r="AW771" s="14" t="s">
        <v>32</v>
      </c>
      <c r="AX771" s="14" t="s">
        <v>7</v>
      </c>
      <c r="AY771" s="204" t="s">
        <v>155</v>
      </c>
    </row>
    <row r="772" s="14" customFormat="1">
      <c r="A772" s="14"/>
      <c r="B772" s="203"/>
      <c r="C772" s="14"/>
      <c r="D772" s="196" t="s">
        <v>165</v>
      </c>
      <c r="E772" s="204" t="s">
        <v>1</v>
      </c>
      <c r="F772" s="205" t="s">
        <v>895</v>
      </c>
      <c r="G772" s="14"/>
      <c r="H772" s="206">
        <v>13.390000000000001</v>
      </c>
      <c r="I772" s="207"/>
      <c r="J772" s="14"/>
      <c r="K772" s="14"/>
      <c r="L772" s="203"/>
      <c r="M772" s="208"/>
      <c r="N772" s="209"/>
      <c r="O772" s="209"/>
      <c r="P772" s="209"/>
      <c r="Q772" s="209"/>
      <c r="R772" s="209"/>
      <c r="S772" s="209"/>
      <c r="T772" s="210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T772" s="204" t="s">
        <v>165</v>
      </c>
      <c r="AU772" s="204" t="s">
        <v>85</v>
      </c>
      <c r="AV772" s="14" t="s">
        <v>85</v>
      </c>
      <c r="AW772" s="14" t="s">
        <v>32</v>
      </c>
      <c r="AX772" s="14" t="s">
        <v>7</v>
      </c>
      <c r="AY772" s="204" t="s">
        <v>155</v>
      </c>
    </row>
    <row r="773" s="16" customFormat="1">
      <c r="A773" s="16"/>
      <c r="B773" s="233"/>
      <c r="C773" s="16"/>
      <c r="D773" s="196" t="s">
        <v>165</v>
      </c>
      <c r="E773" s="234" t="s">
        <v>1</v>
      </c>
      <c r="F773" s="235" t="s">
        <v>660</v>
      </c>
      <c r="G773" s="16"/>
      <c r="H773" s="236">
        <v>205.03999999999999</v>
      </c>
      <c r="I773" s="237"/>
      <c r="J773" s="16"/>
      <c r="K773" s="16"/>
      <c r="L773" s="233"/>
      <c r="M773" s="238"/>
      <c r="N773" s="239"/>
      <c r="O773" s="239"/>
      <c r="P773" s="239"/>
      <c r="Q773" s="239"/>
      <c r="R773" s="239"/>
      <c r="S773" s="239"/>
      <c r="T773" s="240"/>
      <c r="U773" s="16"/>
      <c r="V773" s="16"/>
      <c r="W773" s="16"/>
      <c r="X773" s="16"/>
      <c r="Y773" s="16"/>
      <c r="Z773" s="16"/>
      <c r="AA773" s="16"/>
      <c r="AB773" s="16"/>
      <c r="AC773" s="16"/>
      <c r="AD773" s="16"/>
      <c r="AE773" s="16"/>
      <c r="AT773" s="234" t="s">
        <v>165</v>
      </c>
      <c r="AU773" s="234" t="s">
        <v>85</v>
      </c>
      <c r="AV773" s="16" t="s">
        <v>88</v>
      </c>
      <c r="AW773" s="16" t="s">
        <v>32</v>
      </c>
      <c r="AX773" s="16" t="s">
        <v>7</v>
      </c>
      <c r="AY773" s="234" t="s">
        <v>155</v>
      </c>
    </row>
    <row r="774" s="14" customFormat="1">
      <c r="A774" s="14"/>
      <c r="B774" s="203"/>
      <c r="C774" s="14"/>
      <c r="D774" s="196" t="s">
        <v>165</v>
      </c>
      <c r="E774" s="204" t="s">
        <v>1</v>
      </c>
      <c r="F774" s="205" t="s">
        <v>896</v>
      </c>
      <c r="G774" s="14"/>
      <c r="H774" s="206">
        <v>17.620000000000001</v>
      </c>
      <c r="I774" s="207"/>
      <c r="J774" s="14"/>
      <c r="K774" s="14"/>
      <c r="L774" s="203"/>
      <c r="M774" s="208"/>
      <c r="N774" s="209"/>
      <c r="O774" s="209"/>
      <c r="P774" s="209"/>
      <c r="Q774" s="209"/>
      <c r="R774" s="209"/>
      <c r="S774" s="209"/>
      <c r="T774" s="210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  <c r="AT774" s="204" t="s">
        <v>165</v>
      </c>
      <c r="AU774" s="204" t="s">
        <v>85</v>
      </c>
      <c r="AV774" s="14" t="s">
        <v>85</v>
      </c>
      <c r="AW774" s="14" t="s">
        <v>32</v>
      </c>
      <c r="AX774" s="14" t="s">
        <v>7</v>
      </c>
      <c r="AY774" s="204" t="s">
        <v>155</v>
      </c>
    </row>
    <row r="775" s="14" customFormat="1">
      <c r="A775" s="14"/>
      <c r="B775" s="203"/>
      <c r="C775" s="14"/>
      <c r="D775" s="196" t="s">
        <v>165</v>
      </c>
      <c r="E775" s="204" t="s">
        <v>1</v>
      </c>
      <c r="F775" s="205" t="s">
        <v>897</v>
      </c>
      <c r="G775" s="14"/>
      <c r="H775" s="206">
        <v>17.149999999999999</v>
      </c>
      <c r="I775" s="207"/>
      <c r="J775" s="14"/>
      <c r="K775" s="14"/>
      <c r="L775" s="203"/>
      <c r="M775" s="208"/>
      <c r="N775" s="209"/>
      <c r="O775" s="209"/>
      <c r="P775" s="209"/>
      <c r="Q775" s="209"/>
      <c r="R775" s="209"/>
      <c r="S775" s="209"/>
      <c r="T775" s="210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  <c r="AT775" s="204" t="s">
        <v>165</v>
      </c>
      <c r="AU775" s="204" t="s">
        <v>85</v>
      </c>
      <c r="AV775" s="14" t="s">
        <v>85</v>
      </c>
      <c r="AW775" s="14" t="s">
        <v>32</v>
      </c>
      <c r="AX775" s="14" t="s">
        <v>7</v>
      </c>
      <c r="AY775" s="204" t="s">
        <v>155</v>
      </c>
    </row>
    <row r="776" s="14" customFormat="1">
      <c r="A776" s="14"/>
      <c r="B776" s="203"/>
      <c r="C776" s="14"/>
      <c r="D776" s="196" t="s">
        <v>165</v>
      </c>
      <c r="E776" s="204" t="s">
        <v>1</v>
      </c>
      <c r="F776" s="205" t="s">
        <v>898</v>
      </c>
      <c r="G776" s="14"/>
      <c r="H776" s="206">
        <v>59.799999999999997</v>
      </c>
      <c r="I776" s="207"/>
      <c r="J776" s="14"/>
      <c r="K776" s="14"/>
      <c r="L776" s="203"/>
      <c r="M776" s="208"/>
      <c r="N776" s="209"/>
      <c r="O776" s="209"/>
      <c r="P776" s="209"/>
      <c r="Q776" s="209"/>
      <c r="R776" s="209"/>
      <c r="S776" s="209"/>
      <c r="T776" s="210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T776" s="204" t="s">
        <v>165</v>
      </c>
      <c r="AU776" s="204" t="s">
        <v>85</v>
      </c>
      <c r="AV776" s="14" t="s">
        <v>85</v>
      </c>
      <c r="AW776" s="14" t="s">
        <v>32</v>
      </c>
      <c r="AX776" s="14" t="s">
        <v>7</v>
      </c>
      <c r="AY776" s="204" t="s">
        <v>155</v>
      </c>
    </row>
    <row r="777" s="14" customFormat="1">
      <c r="A777" s="14"/>
      <c r="B777" s="203"/>
      <c r="C777" s="14"/>
      <c r="D777" s="196" t="s">
        <v>165</v>
      </c>
      <c r="E777" s="204" t="s">
        <v>1</v>
      </c>
      <c r="F777" s="205" t="s">
        <v>899</v>
      </c>
      <c r="G777" s="14"/>
      <c r="H777" s="206">
        <v>63.100000000000001</v>
      </c>
      <c r="I777" s="207"/>
      <c r="J777" s="14"/>
      <c r="K777" s="14"/>
      <c r="L777" s="203"/>
      <c r="M777" s="208"/>
      <c r="N777" s="209"/>
      <c r="O777" s="209"/>
      <c r="P777" s="209"/>
      <c r="Q777" s="209"/>
      <c r="R777" s="209"/>
      <c r="S777" s="209"/>
      <c r="T777" s="210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T777" s="204" t="s">
        <v>165</v>
      </c>
      <c r="AU777" s="204" t="s">
        <v>85</v>
      </c>
      <c r="AV777" s="14" t="s">
        <v>85</v>
      </c>
      <c r="AW777" s="14" t="s">
        <v>32</v>
      </c>
      <c r="AX777" s="14" t="s">
        <v>7</v>
      </c>
      <c r="AY777" s="204" t="s">
        <v>155</v>
      </c>
    </row>
    <row r="778" s="14" customFormat="1">
      <c r="A778" s="14"/>
      <c r="B778" s="203"/>
      <c r="C778" s="14"/>
      <c r="D778" s="196" t="s">
        <v>165</v>
      </c>
      <c r="E778" s="204" t="s">
        <v>1</v>
      </c>
      <c r="F778" s="205" t="s">
        <v>900</v>
      </c>
      <c r="G778" s="14"/>
      <c r="H778" s="206">
        <v>3.4700000000000002</v>
      </c>
      <c r="I778" s="207"/>
      <c r="J778" s="14"/>
      <c r="K778" s="14"/>
      <c r="L778" s="203"/>
      <c r="M778" s="208"/>
      <c r="N778" s="209"/>
      <c r="O778" s="209"/>
      <c r="P778" s="209"/>
      <c r="Q778" s="209"/>
      <c r="R778" s="209"/>
      <c r="S778" s="209"/>
      <c r="T778" s="210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T778" s="204" t="s">
        <v>165</v>
      </c>
      <c r="AU778" s="204" t="s">
        <v>85</v>
      </c>
      <c r="AV778" s="14" t="s">
        <v>85</v>
      </c>
      <c r="AW778" s="14" t="s">
        <v>32</v>
      </c>
      <c r="AX778" s="14" t="s">
        <v>7</v>
      </c>
      <c r="AY778" s="204" t="s">
        <v>155</v>
      </c>
    </row>
    <row r="779" s="14" customFormat="1">
      <c r="A779" s="14"/>
      <c r="B779" s="203"/>
      <c r="C779" s="14"/>
      <c r="D779" s="196" t="s">
        <v>165</v>
      </c>
      <c r="E779" s="204" t="s">
        <v>1</v>
      </c>
      <c r="F779" s="205" t="s">
        <v>901</v>
      </c>
      <c r="G779" s="14"/>
      <c r="H779" s="206">
        <v>9.6500000000000004</v>
      </c>
      <c r="I779" s="207"/>
      <c r="J779" s="14"/>
      <c r="K779" s="14"/>
      <c r="L779" s="203"/>
      <c r="M779" s="208"/>
      <c r="N779" s="209"/>
      <c r="O779" s="209"/>
      <c r="P779" s="209"/>
      <c r="Q779" s="209"/>
      <c r="R779" s="209"/>
      <c r="S779" s="209"/>
      <c r="T779" s="210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T779" s="204" t="s">
        <v>165</v>
      </c>
      <c r="AU779" s="204" t="s">
        <v>85</v>
      </c>
      <c r="AV779" s="14" t="s">
        <v>85</v>
      </c>
      <c r="AW779" s="14" t="s">
        <v>32</v>
      </c>
      <c r="AX779" s="14" t="s">
        <v>7</v>
      </c>
      <c r="AY779" s="204" t="s">
        <v>155</v>
      </c>
    </row>
    <row r="780" s="14" customFormat="1">
      <c r="A780" s="14"/>
      <c r="B780" s="203"/>
      <c r="C780" s="14"/>
      <c r="D780" s="196" t="s">
        <v>165</v>
      </c>
      <c r="E780" s="204" t="s">
        <v>1</v>
      </c>
      <c r="F780" s="205" t="s">
        <v>902</v>
      </c>
      <c r="G780" s="14"/>
      <c r="H780" s="206">
        <v>3.3500000000000001</v>
      </c>
      <c r="I780" s="207"/>
      <c r="J780" s="14"/>
      <c r="K780" s="14"/>
      <c r="L780" s="203"/>
      <c r="M780" s="208"/>
      <c r="N780" s="209"/>
      <c r="O780" s="209"/>
      <c r="P780" s="209"/>
      <c r="Q780" s="209"/>
      <c r="R780" s="209"/>
      <c r="S780" s="209"/>
      <c r="T780" s="210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T780" s="204" t="s">
        <v>165</v>
      </c>
      <c r="AU780" s="204" t="s">
        <v>85</v>
      </c>
      <c r="AV780" s="14" t="s">
        <v>85</v>
      </c>
      <c r="AW780" s="14" t="s">
        <v>32</v>
      </c>
      <c r="AX780" s="14" t="s">
        <v>7</v>
      </c>
      <c r="AY780" s="204" t="s">
        <v>155</v>
      </c>
    </row>
    <row r="781" s="14" customFormat="1">
      <c r="A781" s="14"/>
      <c r="B781" s="203"/>
      <c r="C781" s="14"/>
      <c r="D781" s="196" t="s">
        <v>165</v>
      </c>
      <c r="E781" s="204" t="s">
        <v>1</v>
      </c>
      <c r="F781" s="205" t="s">
        <v>903</v>
      </c>
      <c r="G781" s="14"/>
      <c r="H781" s="206">
        <v>3.7400000000000002</v>
      </c>
      <c r="I781" s="207"/>
      <c r="J781" s="14"/>
      <c r="K781" s="14"/>
      <c r="L781" s="203"/>
      <c r="M781" s="208"/>
      <c r="N781" s="209"/>
      <c r="O781" s="209"/>
      <c r="P781" s="209"/>
      <c r="Q781" s="209"/>
      <c r="R781" s="209"/>
      <c r="S781" s="209"/>
      <c r="T781" s="210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  <c r="AT781" s="204" t="s">
        <v>165</v>
      </c>
      <c r="AU781" s="204" t="s">
        <v>85</v>
      </c>
      <c r="AV781" s="14" t="s">
        <v>85</v>
      </c>
      <c r="AW781" s="14" t="s">
        <v>32</v>
      </c>
      <c r="AX781" s="14" t="s">
        <v>7</v>
      </c>
      <c r="AY781" s="204" t="s">
        <v>155</v>
      </c>
    </row>
    <row r="782" s="14" customFormat="1">
      <c r="A782" s="14"/>
      <c r="B782" s="203"/>
      <c r="C782" s="14"/>
      <c r="D782" s="196" t="s">
        <v>165</v>
      </c>
      <c r="E782" s="204" t="s">
        <v>1</v>
      </c>
      <c r="F782" s="205" t="s">
        <v>904</v>
      </c>
      <c r="G782" s="14"/>
      <c r="H782" s="206">
        <v>9.2100000000000009</v>
      </c>
      <c r="I782" s="207"/>
      <c r="J782" s="14"/>
      <c r="K782" s="14"/>
      <c r="L782" s="203"/>
      <c r="M782" s="208"/>
      <c r="N782" s="209"/>
      <c r="O782" s="209"/>
      <c r="P782" s="209"/>
      <c r="Q782" s="209"/>
      <c r="R782" s="209"/>
      <c r="S782" s="209"/>
      <c r="T782" s="210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  <c r="AE782" s="14"/>
      <c r="AT782" s="204" t="s">
        <v>165</v>
      </c>
      <c r="AU782" s="204" t="s">
        <v>85</v>
      </c>
      <c r="AV782" s="14" t="s">
        <v>85</v>
      </c>
      <c r="AW782" s="14" t="s">
        <v>32</v>
      </c>
      <c r="AX782" s="14" t="s">
        <v>7</v>
      </c>
      <c r="AY782" s="204" t="s">
        <v>155</v>
      </c>
    </row>
    <row r="783" s="14" customFormat="1">
      <c r="A783" s="14"/>
      <c r="B783" s="203"/>
      <c r="C783" s="14"/>
      <c r="D783" s="196" t="s">
        <v>165</v>
      </c>
      <c r="E783" s="204" t="s">
        <v>1</v>
      </c>
      <c r="F783" s="205" t="s">
        <v>905</v>
      </c>
      <c r="G783" s="14"/>
      <c r="H783" s="206">
        <v>1.9199999999999999</v>
      </c>
      <c r="I783" s="207"/>
      <c r="J783" s="14"/>
      <c r="K783" s="14"/>
      <c r="L783" s="203"/>
      <c r="M783" s="208"/>
      <c r="N783" s="209"/>
      <c r="O783" s="209"/>
      <c r="P783" s="209"/>
      <c r="Q783" s="209"/>
      <c r="R783" s="209"/>
      <c r="S783" s="209"/>
      <c r="T783" s="210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T783" s="204" t="s">
        <v>165</v>
      </c>
      <c r="AU783" s="204" t="s">
        <v>85</v>
      </c>
      <c r="AV783" s="14" t="s">
        <v>85</v>
      </c>
      <c r="AW783" s="14" t="s">
        <v>32</v>
      </c>
      <c r="AX783" s="14" t="s">
        <v>7</v>
      </c>
      <c r="AY783" s="204" t="s">
        <v>155</v>
      </c>
    </row>
    <row r="784" s="14" customFormat="1">
      <c r="A784" s="14"/>
      <c r="B784" s="203"/>
      <c r="C784" s="14"/>
      <c r="D784" s="196" t="s">
        <v>165</v>
      </c>
      <c r="E784" s="204" t="s">
        <v>1</v>
      </c>
      <c r="F784" s="205" t="s">
        <v>906</v>
      </c>
      <c r="G784" s="14"/>
      <c r="H784" s="206">
        <v>13.390000000000001</v>
      </c>
      <c r="I784" s="207"/>
      <c r="J784" s="14"/>
      <c r="K784" s="14"/>
      <c r="L784" s="203"/>
      <c r="M784" s="208"/>
      <c r="N784" s="209"/>
      <c r="O784" s="209"/>
      <c r="P784" s="209"/>
      <c r="Q784" s="209"/>
      <c r="R784" s="209"/>
      <c r="S784" s="209"/>
      <c r="T784" s="210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T784" s="204" t="s">
        <v>165</v>
      </c>
      <c r="AU784" s="204" t="s">
        <v>85</v>
      </c>
      <c r="AV784" s="14" t="s">
        <v>85</v>
      </c>
      <c r="AW784" s="14" t="s">
        <v>32</v>
      </c>
      <c r="AX784" s="14" t="s">
        <v>7</v>
      </c>
      <c r="AY784" s="204" t="s">
        <v>155</v>
      </c>
    </row>
    <row r="785" s="16" customFormat="1">
      <c r="A785" s="16"/>
      <c r="B785" s="233"/>
      <c r="C785" s="16"/>
      <c r="D785" s="196" t="s">
        <v>165</v>
      </c>
      <c r="E785" s="234" t="s">
        <v>1</v>
      </c>
      <c r="F785" s="235" t="s">
        <v>660</v>
      </c>
      <c r="G785" s="16"/>
      <c r="H785" s="236">
        <v>202.40000000000001</v>
      </c>
      <c r="I785" s="237"/>
      <c r="J785" s="16"/>
      <c r="K785" s="16"/>
      <c r="L785" s="233"/>
      <c r="M785" s="238"/>
      <c r="N785" s="239"/>
      <c r="O785" s="239"/>
      <c r="P785" s="239"/>
      <c r="Q785" s="239"/>
      <c r="R785" s="239"/>
      <c r="S785" s="239"/>
      <c r="T785" s="240"/>
      <c r="U785" s="16"/>
      <c r="V785" s="16"/>
      <c r="W785" s="16"/>
      <c r="X785" s="16"/>
      <c r="Y785" s="16"/>
      <c r="Z785" s="16"/>
      <c r="AA785" s="16"/>
      <c r="AB785" s="16"/>
      <c r="AC785" s="16"/>
      <c r="AD785" s="16"/>
      <c r="AE785" s="16"/>
      <c r="AT785" s="234" t="s">
        <v>165</v>
      </c>
      <c r="AU785" s="234" t="s">
        <v>85</v>
      </c>
      <c r="AV785" s="16" t="s">
        <v>88</v>
      </c>
      <c r="AW785" s="16" t="s">
        <v>32</v>
      </c>
      <c r="AX785" s="16" t="s">
        <v>7</v>
      </c>
      <c r="AY785" s="234" t="s">
        <v>155</v>
      </c>
    </row>
    <row r="786" s="14" customFormat="1">
      <c r="A786" s="14"/>
      <c r="B786" s="203"/>
      <c r="C786" s="14"/>
      <c r="D786" s="196" t="s">
        <v>165</v>
      </c>
      <c r="E786" s="204" t="s">
        <v>1</v>
      </c>
      <c r="F786" s="205" t="s">
        <v>907</v>
      </c>
      <c r="G786" s="14"/>
      <c r="H786" s="206">
        <v>52.420000000000002</v>
      </c>
      <c r="I786" s="207"/>
      <c r="J786" s="14"/>
      <c r="K786" s="14"/>
      <c r="L786" s="203"/>
      <c r="M786" s="208"/>
      <c r="N786" s="209"/>
      <c r="O786" s="209"/>
      <c r="P786" s="209"/>
      <c r="Q786" s="209"/>
      <c r="R786" s="209"/>
      <c r="S786" s="209"/>
      <c r="T786" s="210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  <c r="AT786" s="204" t="s">
        <v>165</v>
      </c>
      <c r="AU786" s="204" t="s">
        <v>85</v>
      </c>
      <c r="AV786" s="14" t="s">
        <v>85</v>
      </c>
      <c r="AW786" s="14" t="s">
        <v>32</v>
      </c>
      <c r="AX786" s="14" t="s">
        <v>7</v>
      </c>
      <c r="AY786" s="204" t="s">
        <v>155</v>
      </c>
    </row>
    <row r="787" s="14" customFormat="1">
      <c r="A787" s="14"/>
      <c r="B787" s="203"/>
      <c r="C787" s="14"/>
      <c r="D787" s="196" t="s">
        <v>165</v>
      </c>
      <c r="E787" s="204" t="s">
        <v>1</v>
      </c>
      <c r="F787" s="205" t="s">
        <v>908</v>
      </c>
      <c r="G787" s="14"/>
      <c r="H787" s="206">
        <v>16.539999999999999</v>
      </c>
      <c r="I787" s="207"/>
      <c r="J787" s="14"/>
      <c r="K787" s="14"/>
      <c r="L787" s="203"/>
      <c r="M787" s="208"/>
      <c r="N787" s="209"/>
      <c r="O787" s="209"/>
      <c r="P787" s="209"/>
      <c r="Q787" s="209"/>
      <c r="R787" s="209"/>
      <c r="S787" s="209"/>
      <c r="T787" s="210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  <c r="AE787" s="14"/>
      <c r="AT787" s="204" t="s">
        <v>165</v>
      </c>
      <c r="AU787" s="204" t="s">
        <v>85</v>
      </c>
      <c r="AV787" s="14" t="s">
        <v>85</v>
      </c>
      <c r="AW787" s="14" t="s">
        <v>32</v>
      </c>
      <c r="AX787" s="14" t="s">
        <v>7</v>
      </c>
      <c r="AY787" s="204" t="s">
        <v>155</v>
      </c>
    </row>
    <row r="788" s="14" customFormat="1">
      <c r="A788" s="14"/>
      <c r="B788" s="203"/>
      <c r="C788" s="14"/>
      <c r="D788" s="196" t="s">
        <v>165</v>
      </c>
      <c r="E788" s="204" t="s">
        <v>1</v>
      </c>
      <c r="F788" s="205" t="s">
        <v>909</v>
      </c>
      <c r="G788" s="14"/>
      <c r="H788" s="206">
        <v>35.32</v>
      </c>
      <c r="I788" s="207"/>
      <c r="J788" s="14"/>
      <c r="K788" s="14"/>
      <c r="L788" s="203"/>
      <c r="M788" s="208"/>
      <c r="N788" s="209"/>
      <c r="O788" s="209"/>
      <c r="P788" s="209"/>
      <c r="Q788" s="209"/>
      <c r="R788" s="209"/>
      <c r="S788" s="209"/>
      <c r="T788" s="210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T788" s="204" t="s">
        <v>165</v>
      </c>
      <c r="AU788" s="204" t="s">
        <v>85</v>
      </c>
      <c r="AV788" s="14" t="s">
        <v>85</v>
      </c>
      <c r="AW788" s="14" t="s">
        <v>32</v>
      </c>
      <c r="AX788" s="14" t="s">
        <v>7</v>
      </c>
      <c r="AY788" s="204" t="s">
        <v>155</v>
      </c>
    </row>
    <row r="789" s="14" customFormat="1">
      <c r="A789" s="14"/>
      <c r="B789" s="203"/>
      <c r="C789" s="14"/>
      <c r="D789" s="196" t="s">
        <v>165</v>
      </c>
      <c r="E789" s="204" t="s">
        <v>1</v>
      </c>
      <c r="F789" s="205" t="s">
        <v>910</v>
      </c>
      <c r="G789" s="14"/>
      <c r="H789" s="206">
        <v>36.479999999999997</v>
      </c>
      <c r="I789" s="207"/>
      <c r="J789" s="14"/>
      <c r="K789" s="14"/>
      <c r="L789" s="203"/>
      <c r="M789" s="208"/>
      <c r="N789" s="209"/>
      <c r="O789" s="209"/>
      <c r="P789" s="209"/>
      <c r="Q789" s="209"/>
      <c r="R789" s="209"/>
      <c r="S789" s="209"/>
      <c r="T789" s="210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  <c r="AT789" s="204" t="s">
        <v>165</v>
      </c>
      <c r="AU789" s="204" t="s">
        <v>85</v>
      </c>
      <c r="AV789" s="14" t="s">
        <v>85</v>
      </c>
      <c r="AW789" s="14" t="s">
        <v>32</v>
      </c>
      <c r="AX789" s="14" t="s">
        <v>7</v>
      </c>
      <c r="AY789" s="204" t="s">
        <v>155</v>
      </c>
    </row>
    <row r="790" s="14" customFormat="1">
      <c r="A790" s="14"/>
      <c r="B790" s="203"/>
      <c r="C790" s="14"/>
      <c r="D790" s="196" t="s">
        <v>165</v>
      </c>
      <c r="E790" s="204" t="s">
        <v>1</v>
      </c>
      <c r="F790" s="205" t="s">
        <v>911</v>
      </c>
      <c r="G790" s="14"/>
      <c r="H790" s="206">
        <v>34.340000000000003</v>
      </c>
      <c r="I790" s="207"/>
      <c r="J790" s="14"/>
      <c r="K790" s="14"/>
      <c r="L790" s="203"/>
      <c r="M790" s="208"/>
      <c r="N790" s="209"/>
      <c r="O790" s="209"/>
      <c r="P790" s="209"/>
      <c r="Q790" s="209"/>
      <c r="R790" s="209"/>
      <c r="S790" s="209"/>
      <c r="T790" s="210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  <c r="AT790" s="204" t="s">
        <v>165</v>
      </c>
      <c r="AU790" s="204" t="s">
        <v>85</v>
      </c>
      <c r="AV790" s="14" t="s">
        <v>85</v>
      </c>
      <c r="AW790" s="14" t="s">
        <v>32</v>
      </c>
      <c r="AX790" s="14" t="s">
        <v>7</v>
      </c>
      <c r="AY790" s="204" t="s">
        <v>155</v>
      </c>
    </row>
    <row r="791" s="14" customFormat="1">
      <c r="A791" s="14"/>
      <c r="B791" s="203"/>
      <c r="C791" s="14"/>
      <c r="D791" s="196" t="s">
        <v>165</v>
      </c>
      <c r="E791" s="204" t="s">
        <v>1</v>
      </c>
      <c r="F791" s="205" t="s">
        <v>912</v>
      </c>
      <c r="G791" s="14"/>
      <c r="H791" s="206">
        <v>14.220000000000001</v>
      </c>
      <c r="I791" s="207"/>
      <c r="J791" s="14"/>
      <c r="K791" s="14"/>
      <c r="L791" s="203"/>
      <c r="M791" s="208"/>
      <c r="N791" s="209"/>
      <c r="O791" s="209"/>
      <c r="P791" s="209"/>
      <c r="Q791" s="209"/>
      <c r="R791" s="209"/>
      <c r="S791" s="209"/>
      <c r="T791" s="210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  <c r="AT791" s="204" t="s">
        <v>165</v>
      </c>
      <c r="AU791" s="204" t="s">
        <v>85</v>
      </c>
      <c r="AV791" s="14" t="s">
        <v>85</v>
      </c>
      <c r="AW791" s="14" t="s">
        <v>32</v>
      </c>
      <c r="AX791" s="14" t="s">
        <v>7</v>
      </c>
      <c r="AY791" s="204" t="s">
        <v>155</v>
      </c>
    </row>
    <row r="792" s="14" customFormat="1">
      <c r="A792" s="14"/>
      <c r="B792" s="203"/>
      <c r="C792" s="14"/>
      <c r="D792" s="196" t="s">
        <v>165</v>
      </c>
      <c r="E792" s="204" t="s">
        <v>1</v>
      </c>
      <c r="F792" s="205" t="s">
        <v>913</v>
      </c>
      <c r="G792" s="14"/>
      <c r="H792" s="206">
        <v>13.390000000000001</v>
      </c>
      <c r="I792" s="207"/>
      <c r="J792" s="14"/>
      <c r="K792" s="14"/>
      <c r="L792" s="203"/>
      <c r="M792" s="208"/>
      <c r="N792" s="209"/>
      <c r="O792" s="209"/>
      <c r="P792" s="209"/>
      <c r="Q792" s="209"/>
      <c r="R792" s="209"/>
      <c r="S792" s="209"/>
      <c r="T792" s="210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  <c r="AT792" s="204" t="s">
        <v>165</v>
      </c>
      <c r="AU792" s="204" t="s">
        <v>85</v>
      </c>
      <c r="AV792" s="14" t="s">
        <v>85</v>
      </c>
      <c r="AW792" s="14" t="s">
        <v>32</v>
      </c>
      <c r="AX792" s="14" t="s">
        <v>7</v>
      </c>
      <c r="AY792" s="204" t="s">
        <v>155</v>
      </c>
    </row>
    <row r="793" s="16" customFormat="1">
      <c r="A793" s="16"/>
      <c r="B793" s="233"/>
      <c r="C793" s="16"/>
      <c r="D793" s="196" t="s">
        <v>165</v>
      </c>
      <c r="E793" s="234" t="s">
        <v>1</v>
      </c>
      <c r="F793" s="235" t="s">
        <v>660</v>
      </c>
      <c r="G793" s="16"/>
      <c r="H793" s="236">
        <v>202.71000000000001</v>
      </c>
      <c r="I793" s="237"/>
      <c r="J793" s="16"/>
      <c r="K793" s="16"/>
      <c r="L793" s="233"/>
      <c r="M793" s="238"/>
      <c r="N793" s="239"/>
      <c r="O793" s="239"/>
      <c r="P793" s="239"/>
      <c r="Q793" s="239"/>
      <c r="R793" s="239"/>
      <c r="S793" s="239"/>
      <c r="T793" s="240"/>
      <c r="U793" s="16"/>
      <c r="V793" s="16"/>
      <c r="W793" s="16"/>
      <c r="X793" s="16"/>
      <c r="Y793" s="16"/>
      <c r="Z793" s="16"/>
      <c r="AA793" s="16"/>
      <c r="AB793" s="16"/>
      <c r="AC793" s="16"/>
      <c r="AD793" s="16"/>
      <c r="AE793" s="16"/>
      <c r="AT793" s="234" t="s">
        <v>165</v>
      </c>
      <c r="AU793" s="234" t="s">
        <v>85</v>
      </c>
      <c r="AV793" s="16" t="s">
        <v>88</v>
      </c>
      <c r="AW793" s="16" t="s">
        <v>32</v>
      </c>
      <c r="AX793" s="16" t="s">
        <v>7</v>
      </c>
      <c r="AY793" s="234" t="s">
        <v>155</v>
      </c>
    </row>
    <row r="794" s="15" customFormat="1">
      <c r="A794" s="15"/>
      <c r="B794" s="211"/>
      <c r="C794" s="15"/>
      <c r="D794" s="196" t="s">
        <v>165</v>
      </c>
      <c r="E794" s="212" t="s">
        <v>1</v>
      </c>
      <c r="F794" s="213" t="s">
        <v>184</v>
      </c>
      <c r="G794" s="15"/>
      <c r="H794" s="214">
        <v>780.07000000000005</v>
      </c>
      <c r="I794" s="215"/>
      <c r="J794" s="15"/>
      <c r="K794" s="15"/>
      <c r="L794" s="211"/>
      <c r="M794" s="216"/>
      <c r="N794" s="217"/>
      <c r="O794" s="217"/>
      <c r="P794" s="217"/>
      <c r="Q794" s="217"/>
      <c r="R794" s="217"/>
      <c r="S794" s="217"/>
      <c r="T794" s="218"/>
      <c r="U794" s="15"/>
      <c r="V794" s="15"/>
      <c r="W794" s="15"/>
      <c r="X794" s="15"/>
      <c r="Y794" s="15"/>
      <c r="Z794" s="15"/>
      <c r="AA794" s="15"/>
      <c r="AB794" s="15"/>
      <c r="AC794" s="15"/>
      <c r="AD794" s="15"/>
      <c r="AE794" s="15"/>
      <c r="AT794" s="212" t="s">
        <v>165</v>
      </c>
      <c r="AU794" s="212" t="s">
        <v>85</v>
      </c>
      <c r="AV794" s="15" t="s">
        <v>91</v>
      </c>
      <c r="AW794" s="15" t="s">
        <v>32</v>
      </c>
      <c r="AX794" s="15" t="s">
        <v>81</v>
      </c>
      <c r="AY794" s="212" t="s">
        <v>155</v>
      </c>
    </row>
    <row r="795" s="2" customFormat="1" ht="24.15" customHeight="1">
      <c r="A795" s="38"/>
      <c r="B795" s="180"/>
      <c r="C795" s="181" t="s">
        <v>914</v>
      </c>
      <c r="D795" s="220" t="s">
        <v>157</v>
      </c>
      <c r="E795" s="182" t="s">
        <v>915</v>
      </c>
      <c r="F795" s="183" t="s">
        <v>916</v>
      </c>
      <c r="G795" s="184" t="s">
        <v>160</v>
      </c>
      <c r="H795" s="185">
        <v>601.97900000000004</v>
      </c>
      <c r="I795" s="186"/>
      <c r="J795" s="187">
        <f>ROUND(I795*H795,2)</f>
        <v>0</v>
      </c>
      <c r="K795" s="188"/>
      <c r="L795" s="39"/>
      <c r="M795" s="189" t="s">
        <v>1</v>
      </c>
      <c r="N795" s="190" t="s">
        <v>43</v>
      </c>
      <c r="O795" s="82"/>
      <c r="P795" s="191">
        <f>O795*H795</f>
        <v>0</v>
      </c>
      <c r="Q795" s="191">
        <v>0</v>
      </c>
      <c r="R795" s="191">
        <f>Q795*H795</f>
        <v>0</v>
      </c>
      <c r="S795" s="191">
        <v>0</v>
      </c>
      <c r="T795" s="192">
        <f>S795*H795</f>
        <v>0</v>
      </c>
      <c r="U795" s="38"/>
      <c r="V795" s="38"/>
      <c r="W795" s="38"/>
      <c r="X795" s="38"/>
      <c r="Y795" s="38"/>
      <c r="Z795" s="38"/>
      <c r="AA795" s="38"/>
      <c r="AB795" s="38"/>
      <c r="AC795" s="38"/>
      <c r="AD795" s="38"/>
      <c r="AE795" s="38"/>
      <c r="AR795" s="193" t="s">
        <v>91</v>
      </c>
      <c r="AT795" s="193" t="s">
        <v>157</v>
      </c>
      <c r="AU795" s="193" t="s">
        <v>85</v>
      </c>
      <c r="AY795" s="19" t="s">
        <v>155</v>
      </c>
      <c r="BE795" s="194">
        <f>IF(N795="základná",J795,0)</f>
        <v>0</v>
      </c>
      <c r="BF795" s="194">
        <f>IF(N795="znížená",J795,0)</f>
        <v>0</v>
      </c>
      <c r="BG795" s="194">
        <f>IF(N795="zákl. prenesená",J795,0)</f>
        <v>0</v>
      </c>
      <c r="BH795" s="194">
        <f>IF(N795="zníž. prenesená",J795,0)</f>
        <v>0</v>
      </c>
      <c r="BI795" s="194">
        <f>IF(N795="nulová",J795,0)</f>
        <v>0</v>
      </c>
      <c r="BJ795" s="19" t="s">
        <v>85</v>
      </c>
      <c r="BK795" s="194">
        <f>ROUND(I795*H795,2)</f>
        <v>0</v>
      </c>
      <c r="BL795" s="19" t="s">
        <v>91</v>
      </c>
      <c r="BM795" s="193" t="s">
        <v>917</v>
      </c>
    </row>
    <row r="796" s="13" customFormat="1">
      <c r="A796" s="13"/>
      <c r="B796" s="195"/>
      <c r="C796" s="13"/>
      <c r="D796" s="196" t="s">
        <v>165</v>
      </c>
      <c r="E796" s="197" t="s">
        <v>1</v>
      </c>
      <c r="F796" s="198" t="s">
        <v>918</v>
      </c>
      <c r="G796" s="13"/>
      <c r="H796" s="197" t="s">
        <v>1</v>
      </c>
      <c r="I796" s="199"/>
      <c r="J796" s="13"/>
      <c r="K796" s="13"/>
      <c r="L796" s="195"/>
      <c r="M796" s="200"/>
      <c r="N796" s="201"/>
      <c r="O796" s="201"/>
      <c r="P796" s="201"/>
      <c r="Q796" s="201"/>
      <c r="R796" s="201"/>
      <c r="S796" s="201"/>
      <c r="T796" s="202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T796" s="197" t="s">
        <v>165</v>
      </c>
      <c r="AU796" s="197" t="s">
        <v>85</v>
      </c>
      <c r="AV796" s="13" t="s">
        <v>81</v>
      </c>
      <c r="AW796" s="13" t="s">
        <v>32</v>
      </c>
      <c r="AX796" s="13" t="s">
        <v>7</v>
      </c>
      <c r="AY796" s="197" t="s">
        <v>155</v>
      </c>
    </row>
    <row r="797" s="14" customFormat="1">
      <c r="A797" s="14"/>
      <c r="B797" s="203"/>
      <c r="C797" s="14"/>
      <c r="D797" s="196" t="s">
        <v>165</v>
      </c>
      <c r="E797" s="204" t="s">
        <v>1</v>
      </c>
      <c r="F797" s="205" t="s">
        <v>919</v>
      </c>
      <c r="G797" s="14"/>
      <c r="H797" s="206">
        <v>64.049999999999997</v>
      </c>
      <c r="I797" s="207"/>
      <c r="J797" s="14"/>
      <c r="K797" s="14"/>
      <c r="L797" s="203"/>
      <c r="M797" s="208"/>
      <c r="N797" s="209"/>
      <c r="O797" s="209"/>
      <c r="P797" s="209"/>
      <c r="Q797" s="209"/>
      <c r="R797" s="209"/>
      <c r="S797" s="209"/>
      <c r="T797" s="210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  <c r="AT797" s="204" t="s">
        <v>165</v>
      </c>
      <c r="AU797" s="204" t="s">
        <v>85</v>
      </c>
      <c r="AV797" s="14" t="s">
        <v>85</v>
      </c>
      <c r="AW797" s="14" t="s">
        <v>32</v>
      </c>
      <c r="AX797" s="14" t="s">
        <v>7</v>
      </c>
      <c r="AY797" s="204" t="s">
        <v>155</v>
      </c>
    </row>
    <row r="798" s="13" customFormat="1">
      <c r="A798" s="13"/>
      <c r="B798" s="195"/>
      <c r="C798" s="13"/>
      <c r="D798" s="196" t="s">
        <v>165</v>
      </c>
      <c r="E798" s="197" t="s">
        <v>1</v>
      </c>
      <c r="F798" s="198" t="s">
        <v>637</v>
      </c>
      <c r="G798" s="13"/>
      <c r="H798" s="197" t="s">
        <v>1</v>
      </c>
      <c r="I798" s="199"/>
      <c r="J798" s="13"/>
      <c r="K798" s="13"/>
      <c r="L798" s="195"/>
      <c r="M798" s="200"/>
      <c r="N798" s="201"/>
      <c r="O798" s="201"/>
      <c r="P798" s="201"/>
      <c r="Q798" s="201"/>
      <c r="R798" s="201"/>
      <c r="S798" s="201"/>
      <c r="T798" s="202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T798" s="197" t="s">
        <v>165</v>
      </c>
      <c r="AU798" s="197" t="s">
        <v>85</v>
      </c>
      <c r="AV798" s="13" t="s">
        <v>81</v>
      </c>
      <c r="AW798" s="13" t="s">
        <v>32</v>
      </c>
      <c r="AX798" s="13" t="s">
        <v>7</v>
      </c>
      <c r="AY798" s="197" t="s">
        <v>155</v>
      </c>
    </row>
    <row r="799" s="14" customFormat="1">
      <c r="A799" s="14"/>
      <c r="B799" s="203"/>
      <c r="C799" s="14"/>
      <c r="D799" s="196" t="s">
        <v>165</v>
      </c>
      <c r="E799" s="204" t="s">
        <v>1</v>
      </c>
      <c r="F799" s="205" t="s">
        <v>708</v>
      </c>
      <c r="G799" s="14"/>
      <c r="H799" s="206">
        <v>656.01999999999998</v>
      </c>
      <c r="I799" s="207"/>
      <c r="J799" s="14"/>
      <c r="K799" s="14"/>
      <c r="L799" s="203"/>
      <c r="M799" s="208"/>
      <c r="N799" s="209"/>
      <c r="O799" s="209"/>
      <c r="P799" s="209"/>
      <c r="Q799" s="209"/>
      <c r="R799" s="209"/>
      <c r="S799" s="209"/>
      <c r="T799" s="210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T799" s="204" t="s">
        <v>165</v>
      </c>
      <c r="AU799" s="204" t="s">
        <v>85</v>
      </c>
      <c r="AV799" s="14" t="s">
        <v>85</v>
      </c>
      <c r="AW799" s="14" t="s">
        <v>32</v>
      </c>
      <c r="AX799" s="14" t="s">
        <v>7</v>
      </c>
      <c r="AY799" s="204" t="s">
        <v>155</v>
      </c>
    </row>
    <row r="800" s="13" customFormat="1">
      <c r="A800" s="13"/>
      <c r="B800" s="195"/>
      <c r="C800" s="13"/>
      <c r="D800" s="196" t="s">
        <v>165</v>
      </c>
      <c r="E800" s="197" t="s">
        <v>1</v>
      </c>
      <c r="F800" s="198" t="s">
        <v>709</v>
      </c>
      <c r="G800" s="13"/>
      <c r="H800" s="197" t="s">
        <v>1</v>
      </c>
      <c r="I800" s="199"/>
      <c r="J800" s="13"/>
      <c r="K800" s="13"/>
      <c r="L800" s="195"/>
      <c r="M800" s="200"/>
      <c r="N800" s="201"/>
      <c r="O800" s="201"/>
      <c r="P800" s="201"/>
      <c r="Q800" s="201"/>
      <c r="R800" s="201"/>
      <c r="S800" s="201"/>
      <c r="T800" s="202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T800" s="197" t="s">
        <v>165</v>
      </c>
      <c r="AU800" s="197" t="s">
        <v>85</v>
      </c>
      <c r="AV800" s="13" t="s">
        <v>81</v>
      </c>
      <c r="AW800" s="13" t="s">
        <v>32</v>
      </c>
      <c r="AX800" s="13" t="s">
        <v>7</v>
      </c>
      <c r="AY800" s="197" t="s">
        <v>155</v>
      </c>
    </row>
    <row r="801" s="14" customFormat="1">
      <c r="A801" s="14"/>
      <c r="B801" s="203"/>
      <c r="C801" s="14"/>
      <c r="D801" s="196" t="s">
        <v>165</v>
      </c>
      <c r="E801" s="204" t="s">
        <v>1</v>
      </c>
      <c r="F801" s="205" t="s">
        <v>710</v>
      </c>
      <c r="G801" s="14"/>
      <c r="H801" s="206">
        <v>-12.772</v>
      </c>
      <c r="I801" s="207"/>
      <c r="J801" s="14"/>
      <c r="K801" s="14"/>
      <c r="L801" s="203"/>
      <c r="M801" s="208"/>
      <c r="N801" s="209"/>
      <c r="O801" s="209"/>
      <c r="P801" s="209"/>
      <c r="Q801" s="209"/>
      <c r="R801" s="209"/>
      <c r="S801" s="209"/>
      <c r="T801" s="210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  <c r="AT801" s="204" t="s">
        <v>165</v>
      </c>
      <c r="AU801" s="204" t="s">
        <v>85</v>
      </c>
      <c r="AV801" s="14" t="s">
        <v>85</v>
      </c>
      <c r="AW801" s="14" t="s">
        <v>32</v>
      </c>
      <c r="AX801" s="14" t="s">
        <v>7</v>
      </c>
      <c r="AY801" s="204" t="s">
        <v>155</v>
      </c>
    </row>
    <row r="802" s="14" customFormat="1">
      <c r="A802" s="14"/>
      <c r="B802" s="203"/>
      <c r="C802" s="14"/>
      <c r="D802" s="196" t="s">
        <v>165</v>
      </c>
      <c r="E802" s="204" t="s">
        <v>1</v>
      </c>
      <c r="F802" s="205" t="s">
        <v>711</v>
      </c>
      <c r="G802" s="14"/>
      <c r="H802" s="206">
        <v>-48.085999999999999</v>
      </c>
      <c r="I802" s="207"/>
      <c r="J802" s="14"/>
      <c r="K802" s="14"/>
      <c r="L802" s="203"/>
      <c r="M802" s="208"/>
      <c r="N802" s="209"/>
      <c r="O802" s="209"/>
      <c r="P802" s="209"/>
      <c r="Q802" s="209"/>
      <c r="R802" s="209"/>
      <c r="S802" s="209"/>
      <c r="T802" s="210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  <c r="AE802" s="14"/>
      <c r="AT802" s="204" t="s">
        <v>165</v>
      </c>
      <c r="AU802" s="204" t="s">
        <v>85</v>
      </c>
      <c r="AV802" s="14" t="s">
        <v>85</v>
      </c>
      <c r="AW802" s="14" t="s">
        <v>32</v>
      </c>
      <c r="AX802" s="14" t="s">
        <v>7</v>
      </c>
      <c r="AY802" s="204" t="s">
        <v>155</v>
      </c>
    </row>
    <row r="803" s="14" customFormat="1">
      <c r="A803" s="14"/>
      <c r="B803" s="203"/>
      <c r="C803" s="14"/>
      <c r="D803" s="196" t="s">
        <v>165</v>
      </c>
      <c r="E803" s="204" t="s">
        <v>1</v>
      </c>
      <c r="F803" s="205" t="s">
        <v>712</v>
      </c>
      <c r="G803" s="14"/>
      <c r="H803" s="206">
        <v>-171.238</v>
      </c>
      <c r="I803" s="207"/>
      <c r="J803" s="14"/>
      <c r="K803" s="14"/>
      <c r="L803" s="203"/>
      <c r="M803" s="208"/>
      <c r="N803" s="209"/>
      <c r="O803" s="209"/>
      <c r="P803" s="209"/>
      <c r="Q803" s="209"/>
      <c r="R803" s="209"/>
      <c r="S803" s="209"/>
      <c r="T803" s="210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  <c r="AT803" s="204" t="s">
        <v>165</v>
      </c>
      <c r="AU803" s="204" t="s">
        <v>85</v>
      </c>
      <c r="AV803" s="14" t="s">
        <v>85</v>
      </c>
      <c r="AW803" s="14" t="s">
        <v>32</v>
      </c>
      <c r="AX803" s="14" t="s">
        <v>7</v>
      </c>
      <c r="AY803" s="204" t="s">
        <v>155</v>
      </c>
    </row>
    <row r="804" s="13" customFormat="1">
      <c r="A804" s="13"/>
      <c r="B804" s="195"/>
      <c r="C804" s="13"/>
      <c r="D804" s="196" t="s">
        <v>165</v>
      </c>
      <c r="E804" s="197" t="s">
        <v>1</v>
      </c>
      <c r="F804" s="198" t="s">
        <v>920</v>
      </c>
      <c r="G804" s="13"/>
      <c r="H804" s="197" t="s">
        <v>1</v>
      </c>
      <c r="I804" s="199"/>
      <c r="J804" s="13"/>
      <c r="K804" s="13"/>
      <c r="L804" s="195"/>
      <c r="M804" s="200"/>
      <c r="N804" s="201"/>
      <c r="O804" s="201"/>
      <c r="P804" s="201"/>
      <c r="Q804" s="201"/>
      <c r="R804" s="201"/>
      <c r="S804" s="201"/>
      <c r="T804" s="202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T804" s="197" t="s">
        <v>165</v>
      </c>
      <c r="AU804" s="197" t="s">
        <v>85</v>
      </c>
      <c r="AV804" s="13" t="s">
        <v>81</v>
      </c>
      <c r="AW804" s="13" t="s">
        <v>32</v>
      </c>
      <c r="AX804" s="13" t="s">
        <v>7</v>
      </c>
      <c r="AY804" s="197" t="s">
        <v>155</v>
      </c>
    </row>
    <row r="805" s="14" customFormat="1">
      <c r="A805" s="14"/>
      <c r="B805" s="203"/>
      <c r="C805" s="14"/>
      <c r="D805" s="196" t="s">
        <v>165</v>
      </c>
      <c r="E805" s="204" t="s">
        <v>1</v>
      </c>
      <c r="F805" s="205" t="s">
        <v>921</v>
      </c>
      <c r="G805" s="14"/>
      <c r="H805" s="206">
        <v>39.594999999999999</v>
      </c>
      <c r="I805" s="207"/>
      <c r="J805" s="14"/>
      <c r="K805" s="14"/>
      <c r="L805" s="203"/>
      <c r="M805" s="208"/>
      <c r="N805" s="209"/>
      <c r="O805" s="209"/>
      <c r="P805" s="209"/>
      <c r="Q805" s="209"/>
      <c r="R805" s="209"/>
      <c r="S805" s="209"/>
      <c r="T805" s="210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4"/>
      <c r="AT805" s="204" t="s">
        <v>165</v>
      </c>
      <c r="AU805" s="204" t="s">
        <v>85</v>
      </c>
      <c r="AV805" s="14" t="s">
        <v>85</v>
      </c>
      <c r="AW805" s="14" t="s">
        <v>32</v>
      </c>
      <c r="AX805" s="14" t="s">
        <v>7</v>
      </c>
      <c r="AY805" s="204" t="s">
        <v>155</v>
      </c>
    </row>
    <row r="806" s="13" customFormat="1">
      <c r="A806" s="13"/>
      <c r="B806" s="195"/>
      <c r="C806" s="13"/>
      <c r="D806" s="196" t="s">
        <v>165</v>
      </c>
      <c r="E806" s="197" t="s">
        <v>1</v>
      </c>
      <c r="F806" s="198" t="s">
        <v>922</v>
      </c>
      <c r="G806" s="13"/>
      <c r="H806" s="197" t="s">
        <v>1</v>
      </c>
      <c r="I806" s="199"/>
      <c r="J806" s="13"/>
      <c r="K806" s="13"/>
      <c r="L806" s="195"/>
      <c r="M806" s="200"/>
      <c r="N806" s="201"/>
      <c r="O806" s="201"/>
      <c r="P806" s="201"/>
      <c r="Q806" s="201"/>
      <c r="R806" s="201"/>
      <c r="S806" s="201"/>
      <c r="T806" s="202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T806" s="197" t="s">
        <v>165</v>
      </c>
      <c r="AU806" s="197" t="s">
        <v>85</v>
      </c>
      <c r="AV806" s="13" t="s">
        <v>81</v>
      </c>
      <c r="AW806" s="13" t="s">
        <v>32</v>
      </c>
      <c r="AX806" s="13" t="s">
        <v>7</v>
      </c>
      <c r="AY806" s="197" t="s">
        <v>155</v>
      </c>
    </row>
    <row r="807" s="14" customFormat="1">
      <c r="A807" s="14"/>
      <c r="B807" s="203"/>
      <c r="C807" s="14"/>
      <c r="D807" s="196" t="s">
        <v>165</v>
      </c>
      <c r="E807" s="204" t="s">
        <v>1</v>
      </c>
      <c r="F807" s="205" t="s">
        <v>923</v>
      </c>
      <c r="G807" s="14"/>
      <c r="H807" s="206">
        <v>74.409999999999997</v>
      </c>
      <c r="I807" s="207"/>
      <c r="J807" s="14"/>
      <c r="K807" s="14"/>
      <c r="L807" s="203"/>
      <c r="M807" s="208"/>
      <c r="N807" s="209"/>
      <c r="O807" s="209"/>
      <c r="P807" s="209"/>
      <c r="Q807" s="209"/>
      <c r="R807" s="209"/>
      <c r="S807" s="209"/>
      <c r="T807" s="210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  <c r="AT807" s="204" t="s">
        <v>165</v>
      </c>
      <c r="AU807" s="204" t="s">
        <v>85</v>
      </c>
      <c r="AV807" s="14" t="s">
        <v>85</v>
      </c>
      <c r="AW807" s="14" t="s">
        <v>32</v>
      </c>
      <c r="AX807" s="14" t="s">
        <v>7</v>
      </c>
      <c r="AY807" s="204" t="s">
        <v>155</v>
      </c>
    </row>
    <row r="808" s="15" customFormat="1">
      <c r="A808" s="15"/>
      <c r="B808" s="211"/>
      <c r="C808" s="15"/>
      <c r="D808" s="196" t="s">
        <v>165</v>
      </c>
      <c r="E808" s="212" t="s">
        <v>1</v>
      </c>
      <c r="F808" s="213" t="s">
        <v>184</v>
      </c>
      <c r="G808" s="15"/>
      <c r="H808" s="214">
        <v>601.97899999999981</v>
      </c>
      <c r="I808" s="215"/>
      <c r="J808" s="15"/>
      <c r="K808" s="15"/>
      <c r="L808" s="211"/>
      <c r="M808" s="216"/>
      <c r="N808" s="217"/>
      <c r="O808" s="217"/>
      <c r="P808" s="217"/>
      <c r="Q808" s="217"/>
      <c r="R808" s="217"/>
      <c r="S808" s="217"/>
      <c r="T808" s="218"/>
      <c r="U808" s="15"/>
      <c r="V808" s="15"/>
      <c r="W808" s="15"/>
      <c r="X808" s="15"/>
      <c r="Y808" s="15"/>
      <c r="Z808" s="15"/>
      <c r="AA808" s="15"/>
      <c r="AB808" s="15"/>
      <c r="AC808" s="15"/>
      <c r="AD808" s="15"/>
      <c r="AE808" s="15"/>
      <c r="AT808" s="212" t="s">
        <v>165</v>
      </c>
      <c r="AU808" s="212" t="s">
        <v>85</v>
      </c>
      <c r="AV808" s="15" t="s">
        <v>91</v>
      </c>
      <c r="AW808" s="15" t="s">
        <v>32</v>
      </c>
      <c r="AX808" s="15" t="s">
        <v>81</v>
      </c>
      <c r="AY808" s="212" t="s">
        <v>155</v>
      </c>
    </row>
    <row r="809" s="2" customFormat="1" ht="37.8" customHeight="1">
      <c r="A809" s="38"/>
      <c r="B809" s="180"/>
      <c r="C809" s="181" t="s">
        <v>924</v>
      </c>
      <c r="D809" s="181" t="s">
        <v>157</v>
      </c>
      <c r="E809" s="182" t="s">
        <v>925</v>
      </c>
      <c r="F809" s="183" t="s">
        <v>926</v>
      </c>
      <c r="G809" s="184" t="s">
        <v>390</v>
      </c>
      <c r="H809" s="185">
        <v>4</v>
      </c>
      <c r="I809" s="186"/>
      <c r="J809" s="187">
        <f>ROUND(I809*H809,2)</f>
        <v>0</v>
      </c>
      <c r="K809" s="188"/>
      <c r="L809" s="39"/>
      <c r="M809" s="189" t="s">
        <v>1</v>
      </c>
      <c r="N809" s="190" t="s">
        <v>43</v>
      </c>
      <c r="O809" s="82"/>
      <c r="P809" s="191">
        <f>O809*H809</f>
        <v>0</v>
      </c>
      <c r="Q809" s="191">
        <v>0.00014999999999999999</v>
      </c>
      <c r="R809" s="191">
        <f>Q809*H809</f>
        <v>0.00059999999999999995</v>
      </c>
      <c r="S809" s="191">
        <v>0</v>
      </c>
      <c r="T809" s="192">
        <f>S809*H809</f>
        <v>0</v>
      </c>
      <c r="U809" s="38"/>
      <c r="V809" s="38"/>
      <c r="W809" s="38"/>
      <c r="X809" s="38"/>
      <c r="Y809" s="38"/>
      <c r="Z809" s="38"/>
      <c r="AA809" s="38"/>
      <c r="AB809" s="38"/>
      <c r="AC809" s="38"/>
      <c r="AD809" s="38"/>
      <c r="AE809" s="38"/>
      <c r="AR809" s="193" t="s">
        <v>91</v>
      </c>
      <c r="AT809" s="193" t="s">
        <v>157</v>
      </c>
      <c r="AU809" s="193" t="s">
        <v>85</v>
      </c>
      <c r="AY809" s="19" t="s">
        <v>155</v>
      </c>
      <c r="BE809" s="194">
        <f>IF(N809="základná",J809,0)</f>
        <v>0</v>
      </c>
      <c r="BF809" s="194">
        <f>IF(N809="znížená",J809,0)</f>
        <v>0</v>
      </c>
      <c r="BG809" s="194">
        <f>IF(N809="zákl. prenesená",J809,0)</f>
        <v>0</v>
      </c>
      <c r="BH809" s="194">
        <f>IF(N809="zníž. prenesená",J809,0)</f>
        <v>0</v>
      </c>
      <c r="BI809" s="194">
        <f>IF(N809="nulová",J809,0)</f>
        <v>0</v>
      </c>
      <c r="BJ809" s="19" t="s">
        <v>85</v>
      </c>
      <c r="BK809" s="194">
        <f>ROUND(I809*H809,2)</f>
        <v>0</v>
      </c>
      <c r="BL809" s="19" t="s">
        <v>91</v>
      </c>
      <c r="BM809" s="193" t="s">
        <v>927</v>
      </c>
    </row>
    <row r="810" s="14" customFormat="1">
      <c r="A810" s="14"/>
      <c r="B810" s="203"/>
      <c r="C810" s="14"/>
      <c r="D810" s="196" t="s">
        <v>165</v>
      </c>
      <c r="E810" s="204" t="s">
        <v>1</v>
      </c>
      <c r="F810" s="205" t="s">
        <v>928</v>
      </c>
      <c r="G810" s="14"/>
      <c r="H810" s="206">
        <v>4</v>
      </c>
      <c r="I810" s="207"/>
      <c r="J810" s="14"/>
      <c r="K810" s="14"/>
      <c r="L810" s="203"/>
      <c r="M810" s="208"/>
      <c r="N810" s="209"/>
      <c r="O810" s="209"/>
      <c r="P810" s="209"/>
      <c r="Q810" s="209"/>
      <c r="R810" s="209"/>
      <c r="S810" s="209"/>
      <c r="T810" s="210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  <c r="AT810" s="204" t="s">
        <v>165</v>
      </c>
      <c r="AU810" s="204" t="s">
        <v>85</v>
      </c>
      <c r="AV810" s="14" t="s">
        <v>85</v>
      </c>
      <c r="AW810" s="14" t="s">
        <v>32</v>
      </c>
      <c r="AX810" s="14" t="s">
        <v>81</v>
      </c>
      <c r="AY810" s="204" t="s">
        <v>155</v>
      </c>
    </row>
    <row r="811" s="2" customFormat="1" ht="37.8" customHeight="1">
      <c r="A811" s="38"/>
      <c r="B811" s="180"/>
      <c r="C811" s="181" t="s">
        <v>929</v>
      </c>
      <c r="D811" s="181" t="s">
        <v>157</v>
      </c>
      <c r="E811" s="182" t="s">
        <v>930</v>
      </c>
      <c r="F811" s="183" t="s">
        <v>931</v>
      </c>
      <c r="G811" s="184" t="s">
        <v>390</v>
      </c>
      <c r="H811" s="185">
        <v>28</v>
      </c>
      <c r="I811" s="186"/>
      <c r="J811" s="187">
        <f>ROUND(I811*H811,2)</f>
        <v>0</v>
      </c>
      <c r="K811" s="188"/>
      <c r="L811" s="39"/>
      <c r="M811" s="189" t="s">
        <v>1</v>
      </c>
      <c r="N811" s="190" t="s">
        <v>43</v>
      </c>
      <c r="O811" s="82"/>
      <c r="P811" s="191">
        <f>O811*H811</f>
        <v>0</v>
      </c>
      <c r="Q811" s="191">
        <v>0.00044000000000000002</v>
      </c>
      <c r="R811" s="191">
        <f>Q811*H811</f>
        <v>0.012320000000000001</v>
      </c>
      <c r="S811" s="191">
        <v>0</v>
      </c>
      <c r="T811" s="192">
        <f>S811*H811</f>
        <v>0</v>
      </c>
      <c r="U811" s="38"/>
      <c r="V811" s="38"/>
      <c r="W811" s="38"/>
      <c r="X811" s="38"/>
      <c r="Y811" s="38"/>
      <c r="Z811" s="38"/>
      <c r="AA811" s="38"/>
      <c r="AB811" s="38"/>
      <c r="AC811" s="38"/>
      <c r="AD811" s="38"/>
      <c r="AE811" s="38"/>
      <c r="AR811" s="193" t="s">
        <v>91</v>
      </c>
      <c r="AT811" s="193" t="s">
        <v>157</v>
      </c>
      <c r="AU811" s="193" t="s">
        <v>85</v>
      </c>
      <c r="AY811" s="19" t="s">
        <v>155</v>
      </c>
      <c r="BE811" s="194">
        <f>IF(N811="základná",J811,0)</f>
        <v>0</v>
      </c>
      <c r="BF811" s="194">
        <f>IF(N811="znížená",J811,0)</f>
        <v>0</v>
      </c>
      <c r="BG811" s="194">
        <f>IF(N811="zákl. prenesená",J811,0)</f>
        <v>0</v>
      </c>
      <c r="BH811" s="194">
        <f>IF(N811="zníž. prenesená",J811,0)</f>
        <v>0</v>
      </c>
      <c r="BI811" s="194">
        <f>IF(N811="nulová",J811,0)</f>
        <v>0</v>
      </c>
      <c r="BJ811" s="19" t="s">
        <v>85</v>
      </c>
      <c r="BK811" s="194">
        <f>ROUND(I811*H811,2)</f>
        <v>0</v>
      </c>
      <c r="BL811" s="19" t="s">
        <v>91</v>
      </c>
      <c r="BM811" s="193" t="s">
        <v>932</v>
      </c>
    </row>
    <row r="812" s="13" customFormat="1">
      <c r="A812" s="13"/>
      <c r="B812" s="195"/>
      <c r="C812" s="13"/>
      <c r="D812" s="196" t="s">
        <v>165</v>
      </c>
      <c r="E812" s="197" t="s">
        <v>1</v>
      </c>
      <c r="F812" s="198" t="s">
        <v>933</v>
      </c>
      <c r="G812" s="13"/>
      <c r="H812" s="197" t="s">
        <v>1</v>
      </c>
      <c r="I812" s="199"/>
      <c r="J812" s="13"/>
      <c r="K812" s="13"/>
      <c r="L812" s="195"/>
      <c r="M812" s="200"/>
      <c r="N812" s="201"/>
      <c r="O812" s="201"/>
      <c r="P812" s="201"/>
      <c r="Q812" s="201"/>
      <c r="R812" s="201"/>
      <c r="S812" s="201"/>
      <c r="T812" s="202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T812" s="197" t="s">
        <v>165</v>
      </c>
      <c r="AU812" s="197" t="s">
        <v>85</v>
      </c>
      <c r="AV812" s="13" t="s">
        <v>81</v>
      </c>
      <c r="AW812" s="13" t="s">
        <v>32</v>
      </c>
      <c r="AX812" s="13" t="s">
        <v>7</v>
      </c>
      <c r="AY812" s="197" t="s">
        <v>155</v>
      </c>
    </row>
    <row r="813" s="14" customFormat="1">
      <c r="A813" s="14"/>
      <c r="B813" s="203"/>
      <c r="C813" s="14"/>
      <c r="D813" s="196" t="s">
        <v>165</v>
      </c>
      <c r="E813" s="204" t="s">
        <v>1</v>
      </c>
      <c r="F813" s="205" t="s">
        <v>367</v>
      </c>
      <c r="G813" s="14"/>
      <c r="H813" s="206">
        <v>28</v>
      </c>
      <c r="I813" s="207"/>
      <c r="J813" s="14"/>
      <c r="K813" s="14"/>
      <c r="L813" s="203"/>
      <c r="M813" s="208"/>
      <c r="N813" s="209"/>
      <c r="O813" s="209"/>
      <c r="P813" s="209"/>
      <c r="Q813" s="209"/>
      <c r="R813" s="209"/>
      <c r="S813" s="209"/>
      <c r="T813" s="210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  <c r="AT813" s="204" t="s">
        <v>165</v>
      </c>
      <c r="AU813" s="204" t="s">
        <v>85</v>
      </c>
      <c r="AV813" s="14" t="s">
        <v>85</v>
      </c>
      <c r="AW813" s="14" t="s">
        <v>32</v>
      </c>
      <c r="AX813" s="14" t="s">
        <v>81</v>
      </c>
      <c r="AY813" s="204" t="s">
        <v>155</v>
      </c>
    </row>
    <row r="814" s="2" customFormat="1" ht="16.5" customHeight="1">
      <c r="A814" s="38"/>
      <c r="B814" s="180"/>
      <c r="C814" s="221" t="s">
        <v>934</v>
      </c>
      <c r="D814" s="221" t="s">
        <v>271</v>
      </c>
      <c r="E814" s="223" t="s">
        <v>935</v>
      </c>
      <c r="F814" s="224" t="s">
        <v>936</v>
      </c>
      <c r="G814" s="225" t="s">
        <v>822</v>
      </c>
      <c r="H814" s="226">
        <v>586.06799999999998</v>
      </c>
      <c r="I814" s="227"/>
      <c r="J814" s="228">
        <f>ROUND(I814*H814,2)</f>
        <v>0</v>
      </c>
      <c r="K814" s="229"/>
      <c r="L814" s="230"/>
      <c r="M814" s="231" t="s">
        <v>1</v>
      </c>
      <c r="N814" s="232" t="s">
        <v>43</v>
      </c>
      <c r="O814" s="82"/>
      <c r="P814" s="191">
        <f>O814*H814</f>
        <v>0</v>
      </c>
      <c r="Q814" s="191">
        <v>0.001</v>
      </c>
      <c r="R814" s="191">
        <f>Q814*H814</f>
        <v>0.58606800000000003</v>
      </c>
      <c r="S814" s="191">
        <v>0</v>
      </c>
      <c r="T814" s="192">
        <f>S814*H814</f>
        <v>0</v>
      </c>
      <c r="U814" s="38"/>
      <c r="V814" s="38"/>
      <c r="W814" s="38"/>
      <c r="X814" s="38"/>
      <c r="Y814" s="38"/>
      <c r="Z814" s="38"/>
      <c r="AA814" s="38"/>
      <c r="AB814" s="38"/>
      <c r="AC814" s="38"/>
      <c r="AD814" s="38"/>
      <c r="AE814" s="38"/>
      <c r="AR814" s="193" t="s">
        <v>211</v>
      </c>
      <c r="AT814" s="193" t="s">
        <v>271</v>
      </c>
      <c r="AU814" s="193" t="s">
        <v>85</v>
      </c>
      <c r="AY814" s="19" t="s">
        <v>155</v>
      </c>
      <c r="BE814" s="194">
        <f>IF(N814="základná",J814,0)</f>
        <v>0</v>
      </c>
      <c r="BF814" s="194">
        <f>IF(N814="znížená",J814,0)</f>
        <v>0</v>
      </c>
      <c r="BG814" s="194">
        <f>IF(N814="zákl. prenesená",J814,0)</f>
        <v>0</v>
      </c>
      <c r="BH814" s="194">
        <f>IF(N814="zníž. prenesená",J814,0)</f>
        <v>0</v>
      </c>
      <c r="BI814" s="194">
        <f>IF(N814="nulová",J814,0)</f>
        <v>0</v>
      </c>
      <c r="BJ814" s="19" t="s">
        <v>85</v>
      </c>
      <c r="BK814" s="194">
        <f>ROUND(I814*H814,2)</f>
        <v>0</v>
      </c>
      <c r="BL814" s="19" t="s">
        <v>91</v>
      </c>
      <c r="BM814" s="193" t="s">
        <v>937</v>
      </c>
    </row>
    <row r="815" s="14" customFormat="1">
      <c r="A815" s="14"/>
      <c r="B815" s="203"/>
      <c r="C815" s="14"/>
      <c r="D815" s="196" t="s">
        <v>165</v>
      </c>
      <c r="E815" s="204" t="s">
        <v>1</v>
      </c>
      <c r="F815" s="205" t="s">
        <v>938</v>
      </c>
      <c r="G815" s="14"/>
      <c r="H815" s="206">
        <v>23.379999999999999</v>
      </c>
      <c r="I815" s="207"/>
      <c r="J815" s="14"/>
      <c r="K815" s="14"/>
      <c r="L815" s="203"/>
      <c r="M815" s="208"/>
      <c r="N815" s="209"/>
      <c r="O815" s="209"/>
      <c r="P815" s="209"/>
      <c r="Q815" s="209"/>
      <c r="R815" s="209"/>
      <c r="S815" s="209"/>
      <c r="T815" s="210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  <c r="AE815" s="14"/>
      <c r="AT815" s="204" t="s">
        <v>165</v>
      </c>
      <c r="AU815" s="204" t="s">
        <v>85</v>
      </c>
      <c r="AV815" s="14" t="s">
        <v>85</v>
      </c>
      <c r="AW815" s="14" t="s">
        <v>32</v>
      </c>
      <c r="AX815" s="14" t="s">
        <v>7</v>
      </c>
      <c r="AY815" s="204" t="s">
        <v>155</v>
      </c>
    </row>
    <row r="816" s="14" customFormat="1">
      <c r="A816" s="14"/>
      <c r="B816" s="203"/>
      <c r="C816" s="14"/>
      <c r="D816" s="196" t="s">
        <v>165</v>
      </c>
      <c r="E816" s="204" t="s">
        <v>1</v>
      </c>
      <c r="F816" s="205" t="s">
        <v>939</v>
      </c>
      <c r="G816" s="14"/>
      <c r="H816" s="206">
        <v>562.68799999999999</v>
      </c>
      <c r="I816" s="207"/>
      <c r="J816" s="14"/>
      <c r="K816" s="14"/>
      <c r="L816" s="203"/>
      <c r="M816" s="208"/>
      <c r="N816" s="209"/>
      <c r="O816" s="209"/>
      <c r="P816" s="209"/>
      <c r="Q816" s="209"/>
      <c r="R816" s="209"/>
      <c r="S816" s="209"/>
      <c r="T816" s="210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T816" s="204" t="s">
        <v>165</v>
      </c>
      <c r="AU816" s="204" t="s">
        <v>85</v>
      </c>
      <c r="AV816" s="14" t="s">
        <v>85</v>
      </c>
      <c r="AW816" s="14" t="s">
        <v>32</v>
      </c>
      <c r="AX816" s="14" t="s">
        <v>7</v>
      </c>
      <c r="AY816" s="204" t="s">
        <v>155</v>
      </c>
    </row>
    <row r="817" s="15" customFormat="1">
      <c r="A817" s="15"/>
      <c r="B817" s="211"/>
      <c r="C817" s="15"/>
      <c r="D817" s="196" t="s">
        <v>165</v>
      </c>
      <c r="E817" s="212" t="s">
        <v>1</v>
      </c>
      <c r="F817" s="213" t="s">
        <v>184</v>
      </c>
      <c r="G817" s="15"/>
      <c r="H817" s="214">
        <v>586.06799999999998</v>
      </c>
      <c r="I817" s="215"/>
      <c r="J817" s="15"/>
      <c r="K817" s="15"/>
      <c r="L817" s="211"/>
      <c r="M817" s="216"/>
      <c r="N817" s="217"/>
      <c r="O817" s="217"/>
      <c r="P817" s="217"/>
      <c r="Q817" s="217"/>
      <c r="R817" s="217"/>
      <c r="S817" s="217"/>
      <c r="T817" s="218"/>
      <c r="U817" s="15"/>
      <c r="V817" s="15"/>
      <c r="W817" s="15"/>
      <c r="X817" s="15"/>
      <c r="Y817" s="15"/>
      <c r="Z817" s="15"/>
      <c r="AA817" s="15"/>
      <c r="AB817" s="15"/>
      <c r="AC817" s="15"/>
      <c r="AD817" s="15"/>
      <c r="AE817" s="15"/>
      <c r="AT817" s="212" t="s">
        <v>165</v>
      </c>
      <c r="AU817" s="212" t="s">
        <v>85</v>
      </c>
      <c r="AV817" s="15" t="s">
        <v>91</v>
      </c>
      <c r="AW817" s="15" t="s">
        <v>32</v>
      </c>
      <c r="AX817" s="15" t="s">
        <v>81</v>
      </c>
      <c r="AY817" s="212" t="s">
        <v>155</v>
      </c>
    </row>
    <row r="818" s="2" customFormat="1" ht="24.15" customHeight="1">
      <c r="A818" s="38"/>
      <c r="B818" s="180"/>
      <c r="C818" s="181" t="s">
        <v>940</v>
      </c>
      <c r="D818" s="181" t="s">
        <v>157</v>
      </c>
      <c r="E818" s="182" t="s">
        <v>941</v>
      </c>
      <c r="F818" s="183" t="s">
        <v>942</v>
      </c>
      <c r="G818" s="184" t="s">
        <v>390</v>
      </c>
      <c r="H818" s="185">
        <v>1</v>
      </c>
      <c r="I818" s="186"/>
      <c r="J818" s="187">
        <f>ROUND(I818*H818,2)</f>
        <v>0</v>
      </c>
      <c r="K818" s="188"/>
      <c r="L818" s="39"/>
      <c r="M818" s="189" t="s">
        <v>1</v>
      </c>
      <c r="N818" s="190" t="s">
        <v>43</v>
      </c>
      <c r="O818" s="82"/>
      <c r="P818" s="191">
        <f>O818*H818</f>
        <v>0</v>
      </c>
      <c r="Q818" s="191">
        <v>0.000126</v>
      </c>
      <c r="R818" s="191">
        <f>Q818*H818</f>
        <v>0.000126</v>
      </c>
      <c r="S818" s="191">
        <v>0</v>
      </c>
      <c r="T818" s="192">
        <f>S818*H818</f>
        <v>0</v>
      </c>
      <c r="U818" s="38"/>
      <c r="V818" s="38"/>
      <c r="W818" s="38"/>
      <c r="X818" s="38"/>
      <c r="Y818" s="38"/>
      <c r="Z818" s="38"/>
      <c r="AA818" s="38"/>
      <c r="AB818" s="38"/>
      <c r="AC818" s="38"/>
      <c r="AD818" s="38"/>
      <c r="AE818" s="38"/>
      <c r="AR818" s="193" t="s">
        <v>91</v>
      </c>
      <c r="AT818" s="193" t="s">
        <v>157</v>
      </c>
      <c r="AU818" s="193" t="s">
        <v>85</v>
      </c>
      <c r="AY818" s="19" t="s">
        <v>155</v>
      </c>
      <c r="BE818" s="194">
        <f>IF(N818="základná",J818,0)</f>
        <v>0</v>
      </c>
      <c r="BF818" s="194">
        <f>IF(N818="znížená",J818,0)</f>
        <v>0</v>
      </c>
      <c r="BG818" s="194">
        <f>IF(N818="zákl. prenesená",J818,0)</f>
        <v>0</v>
      </c>
      <c r="BH818" s="194">
        <f>IF(N818="zníž. prenesená",J818,0)</f>
        <v>0</v>
      </c>
      <c r="BI818" s="194">
        <f>IF(N818="nulová",J818,0)</f>
        <v>0</v>
      </c>
      <c r="BJ818" s="19" t="s">
        <v>85</v>
      </c>
      <c r="BK818" s="194">
        <f>ROUND(I818*H818,2)</f>
        <v>0</v>
      </c>
      <c r="BL818" s="19" t="s">
        <v>91</v>
      </c>
      <c r="BM818" s="193" t="s">
        <v>943</v>
      </c>
    </row>
    <row r="819" s="2" customFormat="1" ht="37.8" customHeight="1">
      <c r="A819" s="38"/>
      <c r="B819" s="180"/>
      <c r="C819" s="181" t="s">
        <v>944</v>
      </c>
      <c r="D819" s="181" t="s">
        <v>157</v>
      </c>
      <c r="E819" s="182" t="s">
        <v>945</v>
      </c>
      <c r="F819" s="183" t="s">
        <v>946</v>
      </c>
      <c r="G819" s="184" t="s">
        <v>390</v>
      </c>
      <c r="H819" s="185">
        <v>8</v>
      </c>
      <c r="I819" s="186"/>
      <c r="J819" s="187">
        <f>ROUND(I819*H819,2)</f>
        <v>0</v>
      </c>
      <c r="K819" s="188"/>
      <c r="L819" s="39"/>
      <c r="M819" s="189" t="s">
        <v>1</v>
      </c>
      <c r="N819" s="190" t="s">
        <v>43</v>
      </c>
      <c r="O819" s="82"/>
      <c r="P819" s="191">
        <f>O819*H819</f>
        <v>0</v>
      </c>
      <c r="Q819" s="191">
        <v>0.00020000000000000001</v>
      </c>
      <c r="R819" s="191">
        <f>Q819*H819</f>
        <v>0.0016000000000000001</v>
      </c>
      <c r="S819" s="191">
        <v>0</v>
      </c>
      <c r="T819" s="192">
        <f>S819*H819</f>
        <v>0</v>
      </c>
      <c r="U819" s="38"/>
      <c r="V819" s="38"/>
      <c r="W819" s="38"/>
      <c r="X819" s="38"/>
      <c r="Y819" s="38"/>
      <c r="Z819" s="38"/>
      <c r="AA819" s="38"/>
      <c r="AB819" s="38"/>
      <c r="AC819" s="38"/>
      <c r="AD819" s="38"/>
      <c r="AE819" s="38"/>
      <c r="AR819" s="193" t="s">
        <v>91</v>
      </c>
      <c r="AT819" s="193" t="s">
        <v>157</v>
      </c>
      <c r="AU819" s="193" t="s">
        <v>85</v>
      </c>
      <c r="AY819" s="19" t="s">
        <v>155</v>
      </c>
      <c r="BE819" s="194">
        <f>IF(N819="základná",J819,0)</f>
        <v>0</v>
      </c>
      <c r="BF819" s="194">
        <f>IF(N819="znížená",J819,0)</f>
        <v>0</v>
      </c>
      <c r="BG819" s="194">
        <f>IF(N819="zákl. prenesená",J819,0)</f>
        <v>0</v>
      </c>
      <c r="BH819" s="194">
        <f>IF(N819="zníž. prenesená",J819,0)</f>
        <v>0</v>
      </c>
      <c r="BI819" s="194">
        <f>IF(N819="nulová",J819,0)</f>
        <v>0</v>
      </c>
      <c r="BJ819" s="19" t="s">
        <v>85</v>
      </c>
      <c r="BK819" s="194">
        <f>ROUND(I819*H819,2)</f>
        <v>0</v>
      </c>
      <c r="BL819" s="19" t="s">
        <v>91</v>
      </c>
      <c r="BM819" s="193" t="s">
        <v>947</v>
      </c>
    </row>
    <row r="820" s="13" customFormat="1">
      <c r="A820" s="13"/>
      <c r="B820" s="195"/>
      <c r="C820" s="13"/>
      <c r="D820" s="196" t="s">
        <v>165</v>
      </c>
      <c r="E820" s="197" t="s">
        <v>1</v>
      </c>
      <c r="F820" s="198" t="s">
        <v>948</v>
      </c>
      <c r="G820" s="13"/>
      <c r="H820" s="197" t="s">
        <v>1</v>
      </c>
      <c r="I820" s="199"/>
      <c r="J820" s="13"/>
      <c r="K820" s="13"/>
      <c r="L820" s="195"/>
      <c r="M820" s="200"/>
      <c r="N820" s="201"/>
      <c r="O820" s="201"/>
      <c r="P820" s="201"/>
      <c r="Q820" s="201"/>
      <c r="R820" s="201"/>
      <c r="S820" s="201"/>
      <c r="T820" s="202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T820" s="197" t="s">
        <v>165</v>
      </c>
      <c r="AU820" s="197" t="s">
        <v>85</v>
      </c>
      <c r="AV820" s="13" t="s">
        <v>81</v>
      </c>
      <c r="AW820" s="13" t="s">
        <v>32</v>
      </c>
      <c r="AX820" s="13" t="s">
        <v>7</v>
      </c>
      <c r="AY820" s="197" t="s">
        <v>155</v>
      </c>
    </row>
    <row r="821" s="14" customFormat="1">
      <c r="A821" s="14"/>
      <c r="B821" s="203"/>
      <c r="C821" s="14"/>
      <c r="D821" s="196" t="s">
        <v>165</v>
      </c>
      <c r="E821" s="204" t="s">
        <v>1</v>
      </c>
      <c r="F821" s="205" t="s">
        <v>211</v>
      </c>
      <c r="G821" s="14"/>
      <c r="H821" s="206">
        <v>8</v>
      </c>
      <c r="I821" s="207"/>
      <c r="J821" s="14"/>
      <c r="K821" s="14"/>
      <c r="L821" s="203"/>
      <c r="M821" s="208"/>
      <c r="N821" s="209"/>
      <c r="O821" s="209"/>
      <c r="P821" s="209"/>
      <c r="Q821" s="209"/>
      <c r="R821" s="209"/>
      <c r="S821" s="209"/>
      <c r="T821" s="210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  <c r="AT821" s="204" t="s">
        <v>165</v>
      </c>
      <c r="AU821" s="204" t="s">
        <v>85</v>
      </c>
      <c r="AV821" s="14" t="s">
        <v>85</v>
      </c>
      <c r="AW821" s="14" t="s">
        <v>32</v>
      </c>
      <c r="AX821" s="14" t="s">
        <v>81</v>
      </c>
      <c r="AY821" s="204" t="s">
        <v>155</v>
      </c>
    </row>
    <row r="822" s="2" customFormat="1" ht="37.8" customHeight="1">
      <c r="A822" s="38"/>
      <c r="B822" s="180"/>
      <c r="C822" s="181" t="s">
        <v>949</v>
      </c>
      <c r="D822" s="181" t="s">
        <v>157</v>
      </c>
      <c r="E822" s="182" t="s">
        <v>950</v>
      </c>
      <c r="F822" s="183" t="s">
        <v>951</v>
      </c>
      <c r="G822" s="184" t="s">
        <v>178</v>
      </c>
      <c r="H822" s="185">
        <v>0.497</v>
      </c>
      <c r="I822" s="186"/>
      <c r="J822" s="187">
        <f>ROUND(I822*H822,2)</f>
        <v>0</v>
      </c>
      <c r="K822" s="188"/>
      <c r="L822" s="39"/>
      <c r="M822" s="189" t="s">
        <v>1</v>
      </c>
      <c r="N822" s="190" t="s">
        <v>43</v>
      </c>
      <c r="O822" s="82"/>
      <c r="P822" s="191">
        <f>O822*H822</f>
        <v>0</v>
      </c>
      <c r="Q822" s="191">
        <v>0</v>
      </c>
      <c r="R822" s="191">
        <f>Q822*H822</f>
        <v>0</v>
      </c>
      <c r="S822" s="191">
        <v>2.2000000000000002</v>
      </c>
      <c r="T822" s="192">
        <f>S822*H822</f>
        <v>1.0934000000000002</v>
      </c>
      <c r="U822" s="38"/>
      <c r="V822" s="38"/>
      <c r="W822" s="38"/>
      <c r="X822" s="38"/>
      <c r="Y822" s="38"/>
      <c r="Z822" s="38"/>
      <c r="AA822" s="38"/>
      <c r="AB822" s="38"/>
      <c r="AC822" s="38"/>
      <c r="AD822" s="38"/>
      <c r="AE822" s="38"/>
      <c r="AR822" s="193" t="s">
        <v>91</v>
      </c>
      <c r="AT822" s="193" t="s">
        <v>157</v>
      </c>
      <c r="AU822" s="193" t="s">
        <v>85</v>
      </c>
      <c r="AY822" s="19" t="s">
        <v>155</v>
      </c>
      <c r="BE822" s="194">
        <f>IF(N822="základná",J822,0)</f>
        <v>0</v>
      </c>
      <c r="BF822" s="194">
        <f>IF(N822="znížená",J822,0)</f>
        <v>0</v>
      </c>
      <c r="BG822" s="194">
        <f>IF(N822="zákl. prenesená",J822,0)</f>
        <v>0</v>
      </c>
      <c r="BH822" s="194">
        <f>IF(N822="zníž. prenesená",J822,0)</f>
        <v>0</v>
      </c>
      <c r="BI822" s="194">
        <f>IF(N822="nulová",J822,0)</f>
        <v>0</v>
      </c>
      <c r="BJ822" s="19" t="s">
        <v>85</v>
      </c>
      <c r="BK822" s="194">
        <f>ROUND(I822*H822,2)</f>
        <v>0</v>
      </c>
      <c r="BL822" s="19" t="s">
        <v>91</v>
      </c>
      <c r="BM822" s="193" t="s">
        <v>952</v>
      </c>
    </row>
    <row r="823" s="13" customFormat="1">
      <c r="A823" s="13"/>
      <c r="B823" s="195"/>
      <c r="C823" s="13"/>
      <c r="D823" s="196" t="s">
        <v>165</v>
      </c>
      <c r="E823" s="197" t="s">
        <v>1</v>
      </c>
      <c r="F823" s="198" t="s">
        <v>953</v>
      </c>
      <c r="G823" s="13"/>
      <c r="H823" s="197" t="s">
        <v>1</v>
      </c>
      <c r="I823" s="199"/>
      <c r="J823" s="13"/>
      <c r="K823" s="13"/>
      <c r="L823" s="195"/>
      <c r="M823" s="200"/>
      <c r="N823" s="201"/>
      <c r="O823" s="201"/>
      <c r="P823" s="201"/>
      <c r="Q823" s="201"/>
      <c r="R823" s="201"/>
      <c r="S823" s="201"/>
      <c r="T823" s="202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T823" s="197" t="s">
        <v>165</v>
      </c>
      <c r="AU823" s="197" t="s">
        <v>85</v>
      </c>
      <c r="AV823" s="13" t="s">
        <v>81</v>
      </c>
      <c r="AW823" s="13" t="s">
        <v>32</v>
      </c>
      <c r="AX823" s="13" t="s">
        <v>7</v>
      </c>
      <c r="AY823" s="197" t="s">
        <v>155</v>
      </c>
    </row>
    <row r="824" s="14" customFormat="1">
      <c r="A824" s="14"/>
      <c r="B824" s="203"/>
      <c r="C824" s="14"/>
      <c r="D824" s="196" t="s">
        <v>165</v>
      </c>
      <c r="E824" s="204" t="s">
        <v>1</v>
      </c>
      <c r="F824" s="205" t="s">
        <v>954</v>
      </c>
      <c r="G824" s="14"/>
      <c r="H824" s="206">
        <v>0.497</v>
      </c>
      <c r="I824" s="207"/>
      <c r="J824" s="14"/>
      <c r="K824" s="14"/>
      <c r="L824" s="203"/>
      <c r="M824" s="208"/>
      <c r="N824" s="209"/>
      <c r="O824" s="209"/>
      <c r="P824" s="209"/>
      <c r="Q824" s="209"/>
      <c r="R824" s="209"/>
      <c r="S824" s="209"/>
      <c r="T824" s="210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  <c r="AT824" s="204" t="s">
        <v>165</v>
      </c>
      <c r="AU824" s="204" t="s">
        <v>85</v>
      </c>
      <c r="AV824" s="14" t="s">
        <v>85</v>
      </c>
      <c r="AW824" s="14" t="s">
        <v>32</v>
      </c>
      <c r="AX824" s="14" t="s">
        <v>81</v>
      </c>
      <c r="AY824" s="204" t="s">
        <v>155</v>
      </c>
    </row>
    <row r="825" s="2" customFormat="1" ht="33" customHeight="1">
      <c r="A825" s="38"/>
      <c r="B825" s="180"/>
      <c r="C825" s="181" t="s">
        <v>955</v>
      </c>
      <c r="D825" s="181" t="s">
        <v>157</v>
      </c>
      <c r="E825" s="182" t="s">
        <v>956</v>
      </c>
      <c r="F825" s="183" t="s">
        <v>957</v>
      </c>
      <c r="G825" s="184" t="s">
        <v>178</v>
      </c>
      <c r="H825" s="185">
        <v>6.6070000000000002</v>
      </c>
      <c r="I825" s="186"/>
      <c r="J825" s="187">
        <f>ROUND(I825*H825,2)</f>
        <v>0</v>
      </c>
      <c r="K825" s="188"/>
      <c r="L825" s="39"/>
      <c r="M825" s="189" t="s">
        <v>1</v>
      </c>
      <c r="N825" s="190" t="s">
        <v>43</v>
      </c>
      <c r="O825" s="82"/>
      <c r="P825" s="191">
        <f>O825*H825</f>
        <v>0</v>
      </c>
      <c r="Q825" s="191">
        <v>0</v>
      </c>
      <c r="R825" s="191">
        <f>Q825*H825</f>
        <v>0</v>
      </c>
      <c r="S825" s="191">
        <v>2.3999999999999999</v>
      </c>
      <c r="T825" s="192">
        <f>S825*H825</f>
        <v>15.8568</v>
      </c>
      <c r="U825" s="38"/>
      <c r="V825" s="38"/>
      <c r="W825" s="38"/>
      <c r="X825" s="38"/>
      <c r="Y825" s="38"/>
      <c r="Z825" s="38"/>
      <c r="AA825" s="38"/>
      <c r="AB825" s="38"/>
      <c r="AC825" s="38"/>
      <c r="AD825" s="38"/>
      <c r="AE825" s="38"/>
      <c r="AR825" s="193" t="s">
        <v>91</v>
      </c>
      <c r="AT825" s="193" t="s">
        <v>157</v>
      </c>
      <c r="AU825" s="193" t="s">
        <v>85</v>
      </c>
      <c r="AY825" s="19" t="s">
        <v>155</v>
      </c>
      <c r="BE825" s="194">
        <f>IF(N825="základná",J825,0)</f>
        <v>0</v>
      </c>
      <c r="BF825" s="194">
        <f>IF(N825="znížená",J825,0)</f>
        <v>0</v>
      </c>
      <c r="BG825" s="194">
        <f>IF(N825="zákl. prenesená",J825,0)</f>
        <v>0</v>
      </c>
      <c r="BH825" s="194">
        <f>IF(N825="zníž. prenesená",J825,0)</f>
        <v>0</v>
      </c>
      <c r="BI825" s="194">
        <f>IF(N825="nulová",J825,0)</f>
        <v>0</v>
      </c>
      <c r="BJ825" s="19" t="s">
        <v>85</v>
      </c>
      <c r="BK825" s="194">
        <f>ROUND(I825*H825,2)</f>
        <v>0</v>
      </c>
      <c r="BL825" s="19" t="s">
        <v>91</v>
      </c>
      <c r="BM825" s="193" t="s">
        <v>958</v>
      </c>
    </row>
    <row r="826" s="13" customFormat="1">
      <c r="A826" s="13"/>
      <c r="B826" s="195"/>
      <c r="C826" s="13"/>
      <c r="D826" s="196" t="s">
        <v>165</v>
      </c>
      <c r="E826" s="197" t="s">
        <v>1</v>
      </c>
      <c r="F826" s="198" t="s">
        <v>959</v>
      </c>
      <c r="G826" s="13"/>
      <c r="H826" s="197" t="s">
        <v>1</v>
      </c>
      <c r="I826" s="199"/>
      <c r="J826" s="13"/>
      <c r="K826" s="13"/>
      <c r="L826" s="195"/>
      <c r="M826" s="200"/>
      <c r="N826" s="201"/>
      <c r="O826" s="201"/>
      <c r="P826" s="201"/>
      <c r="Q826" s="201"/>
      <c r="R826" s="201"/>
      <c r="S826" s="201"/>
      <c r="T826" s="202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T826" s="197" t="s">
        <v>165</v>
      </c>
      <c r="AU826" s="197" t="s">
        <v>85</v>
      </c>
      <c r="AV826" s="13" t="s">
        <v>81</v>
      </c>
      <c r="AW826" s="13" t="s">
        <v>32</v>
      </c>
      <c r="AX826" s="13" t="s">
        <v>7</v>
      </c>
      <c r="AY826" s="197" t="s">
        <v>155</v>
      </c>
    </row>
    <row r="827" s="14" customFormat="1">
      <c r="A827" s="14"/>
      <c r="B827" s="203"/>
      <c r="C827" s="14"/>
      <c r="D827" s="196" t="s">
        <v>165</v>
      </c>
      <c r="E827" s="204" t="s">
        <v>1</v>
      </c>
      <c r="F827" s="205" t="s">
        <v>960</v>
      </c>
      <c r="G827" s="14"/>
      <c r="H827" s="206">
        <v>5.891</v>
      </c>
      <c r="I827" s="207"/>
      <c r="J827" s="14"/>
      <c r="K827" s="14"/>
      <c r="L827" s="203"/>
      <c r="M827" s="208"/>
      <c r="N827" s="209"/>
      <c r="O827" s="209"/>
      <c r="P827" s="209"/>
      <c r="Q827" s="209"/>
      <c r="R827" s="209"/>
      <c r="S827" s="209"/>
      <c r="T827" s="210"/>
      <c r="U827" s="14"/>
      <c r="V827" s="14"/>
      <c r="W827" s="14"/>
      <c r="X827" s="14"/>
      <c r="Y827" s="14"/>
      <c r="Z827" s="14"/>
      <c r="AA827" s="14"/>
      <c r="AB827" s="14"/>
      <c r="AC827" s="14"/>
      <c r="AD827" s="14"/>
      <c r="AE827" s="14"/>
      <c r="AT827" s="204" t="s">
        <v>165</v>
      </c>
      <c r="AU827" s="204" t="s">
        <v>85</v>
      </c>
      <c r="AV827" s="14" t="s">
        <v>85</v>
      </c>
      <c r="AW827" s="14" t="s">
        <v>32</v>
      </c>
      <c r="AX827" s="14" t="s">
        <v>7</v>
      </c>
      <c r="AY827" s="204" t="s">
        <v>155</v>
      </c>
    </row>
    <row r="828" s="14" customFormat="1">
      <c r="A828" s="14"/>
      <c r="B828" s="203"/>
      <c r="C828" s="14"/>
      <c r="D828" s="196" t="s">
        <v>165</v>
      </c>
      <c r="E828" s="204" t="s">
        <v>1</v>
      </c>
      <c r="F828" s="205" t="s">
        <v>961</v>
      </c>
      <c r="G828" s="14"/>
      <c r="H828" s="206">
        <v>0.121</v>
      </c>
      <c r="I828" s="207"/>
      <c r="J828" s="14"/>
      <c r="K828" s="14"/>
      <c r="L828" s="203"/>
      <c r="M828" s="208"/>
      <c r="N828" s="209"/>
      <c r="O828" s="209"/>
      <c r="P828" s="209"/>
      <c r="Q828" s="209"/>
      <c r="R828" s="209"/>
      <c r="S828" s="209"/>
      <c r="T828" s="210"/>
      <c r="U828" s="14"/>
      <c r="V828" s="14"/>
      <c r="W828" s="14"/>
      <c r="X828" s="14"/>
      <c r="Y828" s="14"/>
      <c r="Z828" s="14"/>
      <c r="AA828" s="14"/>
      <c r="AB828" s="14"/>
      <c r="AC828" s="14"/>
      <c r="AD828" s="14"/>
      <c r="AE828" s="14"/>
      <c r="AT828" s="204" t="s">
        <v>165</v>
      </c>
      <c r="AU828" s="204" t="s">
        <v>85</v>
      </c>
      <c r="AV828" s="14" t="s">
        <v>85</v>
      </c>
      <c r="AW828" s="14" t="s">
        <v>32</v>
      </c>
      <c r="AX828" s="14" t="s">
        <v>7</v>
      </c>
      <c r="AY828" s="204" t="s">
        <v>155</v>
      </c>
    </row>
    <row r="829" s="14" customFormat="1">
      <c r="A829" s="14"/>
      <c r="B829" s="203"/>
      <c r="C829" s="14"/>
      <c r="D829" s="196" t="s">
        <v>165</v>
      </c>
      <c r="E829" s="204" t="s">
        <v>1</v>
      </c>
      <c r="F829" s="205" t="s">
        <v>962</v>
      </c>
      <c r="G829" s="14"/>
      <c r="H829" s="206">
        <v>0.59499999999999997</v>
      </c>
      <c r="I829" s="207"/>
      <c r="J829" s="14"/>
      <c r="K829" s="14"/>
      <c r="L829" s="203"/>
      <c r="M829" s="208"/>
      <c r="N829" s="209"/>
      <c r="O829" s="209"/>
      <c r="P829" s="209"/>
      <c r="Q829" s="209"/>
      <c r="R829" s="209"/>
      <c r="S829" s="209"/>
      <c r="T829" s="210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  <c r="AE829" s="14"/>
      <c r="AT829" s="204" t="s">
        <v>165</v>
      </c>
      <c r="AU829" s="204" t="s">
        <v>85</v>
      </c>
      <c r="AV829" s="14" t="s">
        <v>85</v>
      </c>
      <c r="AW829" s="14" t="s">
        <v>32</v>
      </c>
      <c r="AX829" s="14" t="s">
        <v>7</v>
      </c>
      <c r="AY829" s="204" t="s">
        <v>155</v>
      </c>
    </row>
    <row r="830" s="15" customFormat="1">
      <c r="A830" s="15"/>
      <c r="B830" s="211"/>
      <c r="C830" s="15"/>
      <c r="D830" s="196" t="s">
        <v>165</v>
      </c>
      <c r="E830" s="212" t="s">
        <v>1</v>
      </c>
      <c r="F830" s="213" t="s">
        <v>184</v>
      </c>
      <c r="G830" s="15"/>
      <c r="H830" s="214">
        <v>6.6070000000000002</v>
      </c>
      <c r="I830" s="215"/>
      <c r="J830" s="15"/>
      <c r="K830" s="15"/>
      <c r="L830" s="211"/>
      <c r="M830" s="216"/>
      <c r="N830" s="217"/>
      <c r="O830" s="217"/>
      <c r="P830" s="217"/>
      <c r="Q830" s="217"/>
      <c r="R830" s="217"/>
      <c r="S830" s="217"/>
      <c r="T830" s="218"/>
      <c r="U830" s="15"/>
      <c r="V830" s="15"/>
      <c r="W830" s="15"/>
      <c r="X830" s="15"/>
      <c r="Y830" s="15"/>
      <c r="Z830" s="15"/>
      <c r="AA830" s="15"/>
      <c r="AB830" s="15"/>
      <c r="AC830" s="15"/>
      <c r="AD830" s="15"/>
      <c r="AE830" s="15"/>
      <c r="AT830" s="212" t="s">
        <v>165</v>
      </c>
      <c r="AU830" s="212" t="s">
        <v>85</v>
      </c>
      <c r="AV830" s="15" t="s">
        <v>91</v>
      </c>
      <c r="AW830" s="15" t="s">
        <v>32</v>
      </c>
      <c r="AX830" s="15" t="s">
        <v>81</v>
      </c>
      <c r="AY830" s="212" t="s">
        <v>155</v>
      </c>
    </row>
    <row r="831" s="2" customFormat="1" ht="33" customHeight="1">
      <c r="A831" s="38"/>
      <c r="B831" s="180"/>
      <c r="C831" s="181" t="s">
        <v>963</v>
      </c>
      <c r="D831" s="181" t="s">
        <v>157</v>
      </c>
      <c r="E831" s="182" t="s">
        <v>964</v>
      </c>
      <c r="F831" s="183" t="s">
        <v>965</v>
      </c>
      <c r="G831" s="184" t="s">
        <v>178</v>
      </c>
      <c r="H831" s="185">
        <v>22.789000000000001</v>
      </c>
      <c r="I831" s="186"/>
      <c r="J831" s="187">
        <f>ROUND(I831*H831,2)</f>
        <v>0</v>
      </c>
      <c r="K831" s="188"/>
      <c r="L831" s="39"/>
      <c r="M831" s="189" t="s">
        <v>1</v>
      </c>
      <c r="N831" s="190" t="s">
        <v>43</v>
      </c>
      <c r="O831" s="82"/>
      <c r="P831" s="191">
        <f>O831*H831</f>
        <v>0</v>
      </c>
      <c r="Q831" s="191">
        <v>0</v>
      </c>
      <c r="R831" s="191">
        <f>Q831*H831</f>
        <v>0</v>
      </c>
      <c r="S831" s="191">
        <v>2.3999999999999999</v>
      </c>
      <c r="T831" s="192">
        <f>S831*H831</f>
        <v>54.693600000000004</v>
      </c>
      <c r="U831" s="38"/>
      <c r="V831" s="38"/>
      <c r="W831" s="38"/>
      <c r="X831" s="38"/>
      <c r="Y831" s="38"/>
      <c r="Z831" s="38"/>
      <c r="AA831" s="38"/>
      <c r="AB831" s="38"/>
      <c r="AC831" s="38"/>
      <c r="AD831" s="38"/>
      <c r="AE831" s="38"/>
      <c r="AR831" s="193" t="s">
        <v>91</v>
      </c>
      <c r="AT831" s="193" t="s">
        <v>157</v>
      </c>
      <c r="AU831" s="193" t="s">
        <v>85</v>
      </c>
      <c r="AY831" s="19" t="s">
        <v>155</v>
      </c>
      <c r="BE831" s="194">
        <f>IF(N831="základná",J831,0)</f>
        <v>0</v>
      </c>
      <c r="BF831" s="194">
        <f>IF(N831="znížená",J831,0)</f>
        <v>0</v>
      </c>
      <c r="BG831" s="194">
        <f>IF(N831="zákl. prenesená",J831,0)</f>
        <v>0</v>
      </c>
      <c r="BH831" s="194">
        <f>IF(N831="zníž. prenesená",J831,0)</f>
        <v>0</v>
      </c>
      <c r="BI831" s="194">
        <f>IF(N831="nulová",J831,0)</f>
        <v>0</v>
      </c>
      <c r="BJ831" s="19" t="s">
        <v>85</v>
      </c>
      <c r="BK831" s="194">
        <f>ROUND(I831*H831,2)</f>
        <v>0</v>
      </c>
      <c r="BL831" s="19" t="s">
        <v>91</v>
      </c>
      <c r="BM831" s="193" t="s">
        <v>966</v>
      </c>
    </row>
    <row r="832" s="13" customFormat="1">
      <c r="A832" s="13"/>
      <c r="B832" s="195"/>
      <c r="C832" s="13"/>
      <c r="D832" s="196" t="s">
        <v>165</v>
      </c>
      <c r="E832" s="197" t="s">
        <v>1</v>
      </c>
      <c r="F832" s="198" t="s">
        <v>967</v>
      </c>
      <c r="G832" s="13"/>
      <c r="H832" s="197" t="s">
        <v>1</v>
      </c>
      <c r="I832" s="199"/>
      <c r="J832" s="13"/>
      <c r="K832" s="13"/>
      <c r="L832" s="195"/>
      <c r="M832" s="200"/>
      <c r="N832" s="201"/>
      <c r="O832" s="201"/>
      <c r="P832" s="201"/>
      <c r="Q832" s="201"/>
      <c r="R832" s="201"/>
      <c r="S832" s="201"/>
      <c r="T832" s="202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T832" s="197" t="s">
        <v>165</v>
      </c>
      <c r="AU832" s="197" t="s">
        <v>85</v>
      </c>
      <c r="AV832" s="13" t="s">
        <v>81</v>
      </c>
      <c r="AW832" s="13" t="s">
        <v>32</v>
      </c>
      <c r="AX832" s="13" t="s">
        <v>7</v>
      </c>
      <c r="AY832" s="197" t="s">
        <v>155</v>
      </c>
    </row>
    <row r="833" s="14" customFormat="1">
      <c r="A833" s="14"/>
      <c r="B833" s="203"/>
      <c r="C833" s="14"/>
      <c r="D833" s="196" t="s">
        <v>165</v>
      </c>
      <c r="E833" s="204" t="s">
        <v>1</v>
      </c>
      <c r="F833" s="205" t="s">
        <v>968</v>
      </c>
      <c r="G833" s="14"/>
      <c r="H833" s="206">
        <v>3.4319999999999999</v>
      </c>
      <c r="I833" s="207"/>
      <c r="J833" s="14"/>
      <c r="K833" s="14"/>
      <c r="L833" s="203"/>
      <c r="M833" s="208"/>
      <c r="N833" s="209"/>
      <c r="O833" s="209"/>
      <c r="P833" s="209"/>
      <c r="Q833" s="209"/>
      <c r="R833" s="209"/>
      <c r="S833" s="209"/>
      <c r="T833" s="210"/>
      <c r="U833" s="14"/>
      <c r="V833" s="14"/>
      <c r="W833" s="14"/>
      <c r="X833" s="14"/>
      <c r="Y833" s="14"/>
      <c r="Z833" s="14"/>
      <c r="AA833" s="14"/>
      <c r="AB833" s="14"/>
      <c r="AC833" s="14"/>
      <c r="AD833" s="14"/>
      <c r="AE833" s="14"/>
      <c r="AT833" s="204" t="s">
        <v>165</v>
      </c>
      <c r="AU833" s="204" t="s">
        <v>85</v>
      </c>
      <c r="AV833" s="14" t="s">
        <v>85</v>
      </c>
      <c r="AW833" s="14" t="s">
        <v>32</v>
      </c>
      <c r="AX833" s="14" t="s">
        <v>7</v>
      </c>
      <c r="AY833" s="204" t="s">
        <v>155</v>
      </c>
    </row>
    <row r="834" s="14" customFormat="1">
      <c r="A834" s="14"/>
      <c r="B834" s="203"/>
      <c r="C834" s="14"/>
      <c r="D834" s="196" t="s">
        <v>165</v>
      </c>
      <c r="E834" s="204" t="s">
        <v>1</v>
      </c>
      <c r="F834" s="205" t="s">
        <v>969</v>
      </c>
      <c r="G834" s="14"/>
      <c r="H834" s="206">
        <v>12.544000000000001</v>
      </c>
      <c r="I834" s="207"/>
      <c r="J834" s="14"/>
      <c r="K834" s="14"/>
      <c r="L834" s="203"/>
      <c r="M834" s="208"/>
      <c r="N834" s="209"/>
      <c r="O834" s="209"/>
      <c r="P834" s="209"/>
      <c r="Q834" s="209"/>
      <c r="R834" s="209"/>
      <c r="S834" s="209"/>
      <c r="T834" s="210"/>
      <c r="U834" s="14"/>
      <c r="V834" s="14"/>
      <c r="W834" s="14"/>
      <c r="X834" s="14"/>
      <c r="Y834" s="14"/>
      <c r="Z834" s="14"/>
      <c r="AA834" s="14"/>
      <c r="AB834" s="14"/>
      <c r="AC834" s="14"/>
      <c r="AD834" s="14"/>
      <c r="AE834" s="14"/>
      <c r="AT834" s="204" t="s">
        <v>165</v>
      </c>
      <c r="AU834" s="204" t="s">
        <v>85</v>
      </c>
      <c r="AV834" s="14" t="s">
        <v>85</v>
      </c>
      <c r="AW834" s="14" t="s">
        <v>32</v>
      </c>
      <c r="AX834" s="14" t="s">
        <v>7</v>
      </c>
      <c r="AY834" s="204" t="s">
        <v>155</v>
      </c>
    </row>
    <row r="835" s="14" customFormat="1">
      <c r="A835" s="14"/>
      <c r="B835" s="203"/>
      <c r="C835" s="14"/>
      <c r="D835" s="196" t="s">
        <v>165</v>
      </c>
      <c r="E835" s="204" t="s">
        <v>1</v>
      </c>
      <c r="F835" s="205" t="s">
        <v>970</v>
      </c>
      <c r="G835" s="14"/>
      <c r="H835" s="206">
        <v>0.873</v>
      </c>
      <c r="I835" s="207"/>
      <c r="J835" s="14"/>
      <c r="K835" s="14"/>
      <c r="L835" s="203"/>
      <c r="M835" s="208"/>
      <c r="N835" s="209"/>
      <c r="O835" s="209"/>
      <c r="P835" s="209"/>
      <c r="Q835" s="209"/>
      <c r="R835" s="209"/>
      <c r="S835" s="209"/>
      <c r="T835" s="210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  <c r="AT835" s="204" t="s">
        <v>165</v>
      </c>
      <c r="AU835" s="204" t="s">
        <v>85</v>
      </c>
      <c r="AV835" s="14" t="s">
        <v>85</v>
      </c>
      <c r="AW835" s="14" t="s">
        <v>32</v>
      </c>
      <c r="AX835" s="14" t="s">
        <v>7</v>
      </c>
      <c r="AY835" s="204" t="s">
        <v>155</v>
      </c>
    </row>
    <row r="836" s="14" customFormat="1">
      <c r="A836" s="14"/>
      <c r="B836" s="203"/>
      <c r="C836" s="14"/>
      <c r="D836" s="196" t="s">
        <v>165</v>
      </c>
      <c r="E836" s="204" t="s">
        <v>1</v>
      </c>
      <c r="F836" s="205" t="s">
        <v>971</v>
      </c>
      <c r="G836" s="14"/>
      <c r="H836" s="206">
        <v>5.9400000000000004</v>
      </c>
      <c r="I836" s="207"/>
      <c r="J836" s="14"/>
      <c r="K836" s="14"/>
      <c r="L836" s="203"/>
      <c r="M836" s="208"/>
      <c r="N836" s="209"/>
      <c r="O836" s="209"/>
      <c r="P836" s="209"/>
      <c r="Q836" s="209"/>
      <c r="R836" s="209"/>
      <c r="S836" s="209"/>
      <c r="T836" s="210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  <c r="AT836" s="204" t="s">
        <v>165</v>
      </c>
      <c r="AU836" s="204" t="s">
        <v>85</v>
      </c>
      <c r="AV836" s="14" t="s">
        <v>85</v>
      </c>
      <c r="AW836" s="14" t="s">
        <v>32</v>
      </c>
      <c r="AX836" s="14" t="s">
        <v>7</v>
      </c>
      <c r="AY836" s="204" t="s">
        <v>155</v>
      </c>
    </row>
    <row r="837" s="15" customFormat="1">
      <c r="A837" s="15"/>
      <c r="B837" s="211"/>
      <c r="C837" s="15"/>
      <c r="D837" s="196" t="s">
        <v>165</v>
      </c>
      <c r="E837" s="212" t="s">
        <v>1</v>
      </c>
      <c r="F837" s="213" t="s">
        <v>184</v>
      </c>
      <c r="G837" s="15"/>
      <c r="H837" s="214">
        <v>22.789000000000001</v>
      </c>
      <c r="I837" s="215"/>
      <c r="J837" s="15"/>
      <c r="K837" s="15"/>
      <c r="L837" s="211"/>
      <c r="M837" s="216"/>
      <c r="N837" s="217"/>
      <c r="O837" s="217"/>
      <c r="P837" s="217"/>
      <c r="Q837" s="217"/>
      <c r="R837" s="217"/>
      <c r="S837" s="217"/>
      <c r="T837" s="218"/>
      <c r="U837" s="15"/>
      <c r="V837" s="15"/>
      <c r="W837" s="15"/>
      <c r="X837" s="15"/>
      <c r="Y837" s="15"/>
      <c r="Z837" s="15"/>
      <c r="AA837" s="15"/>
      <c r="AB837" s="15"/>
      <c r="AC837" s="15"/>
      <c r="AD837" s="15"/>
      <c r="AE837" s="15"/>
      <c r="AT837" s="212" t="s">
        <v>165</v>
      </c>
      <c r="AU837" s="212" t="s">
        <v>85</v>
      </c>
      <c r="AV837" s="15" t="s">
        <v>91</v>
      </c>
      <c r="AW837" s="15" t="s">
        <v>32</v>
      </c>
      <c r="AX837" s="15" t="s">
        <v>81</v>
      </c>
      <c r="AY837" s="212" t="s">
        <v>155</v>
      </c>
    </row>
    <row r="838" s="2" customFormat="1" ht="24.15" customHeight="1">
      <c r="A838" s="38"/>
      <c r="B838" s="180"/>
      <c r="C838" s="181" t="s">
        <v>972</v>
      </c>
      <c r="D838" s="181" t="s">
        <v>157</v>
      </c>
      <c r="E838" s="182" t="s">
        <v>973</v>
      </c>
      <c r="F838" s="183" t="s">
        <v>974</v>
      </c>
      <c r="G838" s="184" t="s">
        <v>178</v>
      </c>
      <c r="H838" s="185">
        <v>0.55900000000000005</v>
      </c>
      <c r="I838" s="186"/>
      <c r="J838" s="187">
        <f>ROUND(I838*H838,2)</f>
        <v>0</v>
      </c>
      <c r="K838" s="188"/>
      <c r="L838" s="39"/>
      <c r="M838" s="189" t="s">
        <v>1</v>
      </c>
      <c r="N838" s="190" t="s">
        <v>43</v>
      </c>
      <c r="O838" s="82"/>
      <c r="P838" s="191">
        <f>O838*H838</f>
        <v>0</v>
      </c>
      <c r="Q838" s="191">
        <v>0</v>
      </c>
      <c r="R838" s="191">
        <f>Q838*H838</f>
        <v>0</v>
      </c>
      <c r="S838" s="191">
        <v>2.3999999999999999</v>
      </c>
      <c r="T838" s="192">
        <f>S838*H838</f>
        <v>1.3416000000000001</v>
      </c>
      <c r="U838" s="38"/>
      <c r="V838" s="38"/>
      <c r="W838" s="38"/>
      <c r="X838" s="38"/>
      <c r="Y838" s="38"/>
      <c r="Z838" s="38"/>
      <c r="AA838" s="38"/>
      <c r="AB838" s="38"/>
      <c r="AC838" s="38"/>
      <c r="AD838" s="38"/>
      <c r="AE838" s="38"/>
      <c r="AR838" s="193" t="s">
        <v>91</v>
      </c>
      <c r="AT838" s="193" t="s">
        <v>157</v>
      </c>
      <c r="AU838" s="193" t="s">
        <v>85</v>
      </c>
      <c r="AY838" s="19" t="s">
        <v>155</v>
      </c>
      <c r="BE838" s="194">
        <f>IF(N838="základná",J838,0)</f>
        <v>0</v>
      </c>
      <c r="BF838" s="194">
        <f>IF(N838="znížená",J838,0)</f>
        <v>0</v>
      </c>
      <c r="BG838" s="194">
        <f>IF(N838="zákl. prenesená",J838,0)</f>
        <v>0</v>
      </c>
      <c r="BH838" s="194">
        <f>IF(N838="zníž. prenesená",J838,0)</f>
        <v>0</v>
      </c>
      <c r="BI838" s="194">
        <f>IF(N838="nulová",J838,0)</f>
        <v>0</v>
      </c>
      <c r="BJ838" s="19" t="s">
        <v>85</v>
      </c>
      <c r="BK838" s="194">
        <f>ROUND(I838*H838,2)</f>
        <v>0</v>
      </c>
      <c r="BL838" s="19" t="s">
        <v>91</v>
      </c>
      <c r="BM838" s="193" t="s">
        <v>975</v>
      </c>
    </row>
    <row r="839" s="13" customFormat="1">
      <c r="A839" s="13"/>
      <c r="B839" s="195"/>
      <c r="C839" s="13"/>
      <c r="D839" s="196" t="s">
        <v>165</v>
      </c>
      <c r="E839" s="197" t="s">
        <v>1</v>
      </c>
      <c r="F839" s="198" t="s">
        <v>976</v>
      </c>
      <c r="G839" s="13"/>
      <c r="H839" s="197" t="s">
        <v>1</v>
      </c>
      <c r="I839" s="199"/>
      <c r="J839" s="13"/>
      <c r="K839" s="13"/>
      <c r="L839" s="195"/>
      <c r="M839" s="200"/>
      <c r="N839" s="201"/>
      <c r="O839" s="201"/>
      <c r="P839" s="201"/>
      <c r="Q839" s="201"/>
      <c r="R839" s="201"/>
      <c r="S839" s="201"/>
      <c r="T839" s="202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T839" s="197" t="s">
        <v>165</v>
      </c>
      <c r="AU839" s="197" t="s">
        <v>85</v>
      </c>
      <c r="AV839" s="13" t="s">
        <v>81</v>
      </c>
      <c r="AW839" s="13" t="s">
        <v>32</v>
      </c>
      <c r="AX839" s="13" t="s">
        <v>7</v>
      </c>
      <c r="AY839" s="197" t="s">
        <v>155</v>
      </c>
    </row>
    <row r="840" s="14" customFormat="1">
      <c r="A840" s="14"/>
      <c r="B840" s="203"/>
      <c r="C840" s="14"/>
      <c r="D840" s="196" t="s">
        <v>165</v>
      </c>
      <c r="E840" s="204" t="s">
        <v>1</v>
      </c>
      <c r="F840" s="205" t="s">
        <v>977</v>
      </c>
      <c r="G840" s="14"/>
      <c r="H840" s="206">
        <v>0.55900000000000005</v>
      </c>
      <c r="I840" s="207"/>
      <c r="J840" s="14"/>
      <c r="K840" s="14"/>
      <c r="L840" s="203"/>
      <c r="M840" s="208"/>
      <c r="N840" s="209"/>
      <c r="O840" s="209"/>
      <c r="P840" s="209"/>
      <c r="Q840" s="209"/>
      <c r="R840" s="209"/>
      <c r="S840" s="209"/>
      <c r="T840" s="210"/>
      <c r="U840" s="14"/>
      <c r="V840" s="14"/>
      <c r="W840" s="14"/>
      <c r="X840" s="14"/>
      <c r="Y840" s="14"/>
      <c r="Z840" s="14"/>
      <c r="AA840" s="14"/>
      <c r="AB840" s="14"/>
      <c r="AC840" s="14"/>
      <c r="AD840" s="14"/>
      <c r="AE840" s="14"/>
      <c r="AT840" s="204" t="s">
        <v>165</v>
      </c>
      <c r="AU840" s="204" t="s">
        <v>85</v>
      </c>
      <c r="AV840" s="14" t="s">
        <v>85</v>
      </c>
      <c r="AW840" s="14" t="s">
        <v>32</v>
      </c>
      <c r="AX840" s="14" t="s">
        <v>81</v>
      </c>
      <c r="AY840" s="204" t="s">
        <v>155</v>
      </c>
    </row>
    <row r="841" s="2" customFormat="1" ht="37.8" customHeight="1">
      <c r="A841" s="38"/>
      <c r="B841" s="180"/>
      <c r="C841" s="181" t="s">
        <v>978</v>
      </c>
      <c r="D841" s="181" t="s">
        <v>157</v>
      </c>
      <c r="E841" s="182" t="s">
        <v>979</v>
      </c>
      <c r="F841" s="183" t="s">
        <v>980</v>
      </c>
      <c r="G841" s="184" t="s">
        <v>178</v>
      </c>
      <c r="H841" s="185">
        <v>0.41499999999999998</v>
      </c>
      <c r="I841" s="186"/>
      <c r="J841" s="187">
        <f>ROUND(I841*H841,2)</f>
        <v>0</v>
      </c>
      <c r="K841" s="188"/>
      <c r="L841" s="39"/>
      <c r="M841" s="189" t="s">
        <v>1</v>
      </c>
      <c r="N841" s="190" t="s">
        <v>43</v>
      </c>
      <c r="O841" s="82"/>
      <c r="P841" s="191">
        <f>O841*H841</f>
        <v>0</v>
      </c>
      <c r="Q841" s="191">
        <v>0</v>
      </c>
      <c r="R841" s="191">
        <f>Q841*H841</f>
        <v>0</v>
      </c>
      <c r="S841" s="191">
        <v>2.2000000000000002</v>
      </c>
      <c r="T841" s="192">
        <f>S841*H841</f>
        <v>0.91300000000000003</v>
      </c>
      <c r="U841" s="38"/>
      <c r="V841" s="38"/>
      <c r="W841" s="38"/>
      <c r="X841" s="38"/>
      <c r="Y841" s="38"/>
      <c r="Z841" s="38"/>
      <c r="AA841" s="38"/>
      <c r="AB841" s="38"/>
      <c r="AC841" s="38"/>
      <c r="AD841" s="38"/>
      <c r="AE841" s="38"/>
      <c r="AR841" s="193" t="s">
        <v>91</v>
      </c>
      <c r="AT841" s="193" t="s">
        <v>157</v>
      </c>
      <c r="AU841" s="193" t="s">
        <v>85</v>
      </c>
      <c r="AY841" s="19" t="s">
        <v>155</v>
      </c>
      <c r="BE841" s="194">
        <f>IF(N841="základná",J841,0)</f>
        <v>0</v>
      </c>
      <c r="BF841" s="194">
        <f>IF(N841="znížená",J841,0)</f>
        <v>0</v>
      </c>
      <c r="BG841" s="194">
        <f>IF(N841="zákl. prenesená",J841,0)</f>
        <v>0</v>
      </c>
      <c r="BH841" s="194">
        <f>IF(N841="zníž. prenesená",J841,0)</f>
        <v>0</v>
      </c>
      <c r="BI841" s="194">
        <f>IF(N841="nulová",J841,0)</f>
        <v>0</v>
      </c>
      <c r="BJ841" s="19" t="s">
        <v>85</v>
      </c>
      <c r="BK841" s="194">
        <f>ROUND(I841*H841,2)</f>
        <v>0</v>
      </c>
      <c r="BL841" s="19" t="s">
        <v>91</v>
      </c>
      <c r="BM841" s="193" t="s">
        <v>981</v>
      </c>
    </row>
    <row r="842" s="13" customFormat="1">
      <c r="A842" s="13"/>
      <c r="B842" s="195"/>
      <c r="C842" s="13"/>
      <c r="D842" s="196" t="s">
        <v>165</v>
      </c>
      <c r="E842" s="197" t="s">
        <v>1</v>
      </c>
      <c r="F842" s="198" t="s">
        <v>982</v>
      </c>
      <c r="G842" s="13"/>
      <c r="H842" s="197" t="s">
        <v>1</v>
      </c>
      <c r="I842" s="199"/>
      <c r="J842" s="13"/>
      <c r="K842" s="13"/>
      <c r="L842" s="195"/>
      <c r="M842" s="200"/>
      <c r="N842" s="201"/>
      <c r="O842" s="201"/>
      <c r="P842" s="201"/>
      <c r="Q842" s="201"/>
      <c r="R842" s="201"/>
      <c r="S842" s="201"/>
      <c r="T842" s="202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T842" s="197" t="s">
        <v>165</v>
      </c>
      <c r="AU842" s="197" t="s">
        <v>85</v>
      </c>
      <c r="AV842" s="13" t="s">
        <v>81</v>
      </c>
      <c r="AW842" s="13" t="s">
        <v>32</v>
      </c>
      <c r="AX842" s="13" t="s">
        <v>7</v>
      </c>
      <c r="AY842" s="197" t="s">
        <v>155</v>
      </c>
    </row>
    <row r="843" s="14" customFormat="1">
      <c r="A843" s="14"/>
      <c r="B843" s="203"/>
      <c r="C843" s="14"/>
      <c r="D843" s="196" t="s">
        <v>165</v>
      </c>
      <c r="E843" s="204" t="s">
        <v>1</v>
      </c>
      <c r="F843" s="205" t="s">
        <v>983</v>
      </c>
      <c r="G843" s="14"/>
      <c r="H843" s="206">
        <v>0.41499999999999998</v>
      </c>
      <c r="I843" s="207"/>
      <c r="J843" s="14"/>
      <c r="K843" s="14"/>
      <c r="L843" s="203"/>
      <c r="M843" s="208"/>
      <c r="N843" s="209"/>
      <c r="O843" s="209"/>
      <c r="P843" s="209"/>
      <c r="Q843" s="209"/>
      <c r="R843" s="209"/>
      <c r="S843" s="209"/>
      <c r="T843" s="210"/>
      <c r="U843" s="14"/>
      <c r="V843" s="14"/>
      <c r="W843" s="14"/>
      <c r="X843" s="14"/>
      <c r="Y843" s="14"/>
      <c r="Z843" s="14"/>
      <c r="AA843" s="14"/>
      <c r="AB843" s="14"/>
      <c r="AC843" s="14"/>
      <c r="AD843" s="14"/>
      <c r="AE843" s="14"/>
      <c r="AT843" s="204" t="s">
        <v>165</v>
      </c>
      <c r="AU843" s="204" t="s">
        <v>85</v>
      </c>
      <c r="AV843" s="14" t="s">
        <v>85</v>
      </c>
      <c r="AW843" s="14" t="s">
        <v>32</v>
      </c>
      <c r="AX843" s="14" t="s">
        <v>81</v>
      </c>
      <c r="AY843" s="204" t="s">
        <v>155</v>
      </c>
    </row>
    <row r="844" s="2" customFormat="1" ht="33" customHeight="1">
      <c r="A844" s="38"/>
      <c r="B844" s="180"/>
      <c r="C844" s="181" t="s">
        <v>984</v>
      </c>
      <c r="D844" s="181" t="s">
        <v>157</v>
      </c>
      <c r="E844" s="182" t="s">
        <v>985</v>
      </c>
      <c r="F844" s="183" t="s">
        <v>986</v>
      </c>
      <c r="G844" s="184" t="s">
        <v>178</v>
      </c>
      <c r="H844" s="185">
        <v>0.41499999999999998</v>
      </c>
      <c r="I844" s="186"/>
      <c r="J844" s="187">
        <f>ROUND(I844*H844,2)</f>
        <v>0</v>
      </c>
      <c r="K844" s="188"/>
      <c r="L844" s="39"/>
      <c r="M844" s="189" t="s">
        <v>1</v>
      </c>
      <c r="N844" s="190" t="s">
        <v>43</v>
      </c>
      <c r="O844" s="82"/>
      <c r="P844" s="191">
        <f>O844*H844</f>
        <v>0</v>
      </c>
      <c r="Q844" s="191">
        <v>0</v>
      </c>
      <c r="R844" s="191">
        <f>Q844*H844</f>
        <v>0</v>
      </c>
      <c r="S844" s="191">
        <v>0</v>
      </c>
      <c r="T844" s="192">
        <f>S844*H844</f>
        <v>0</v>
      </c>
      <c r="U844" s="38"/>
      <c r="V844" s="38"/>
      <c r="W844" s="38"/>
      <c r="X844" s="38"/>
      <c r="Y844" s="38"/>
      <c r="Z844" s="38"/>
      <c r="AA844" s="38"/>
      <c r="AB844" s="38"/>
      <c r="AC844" s="38"/>
      <c r="AD844" s="38"/>
      <c r="AE844" s="38"/>
      <c r="AR844" s="193" t="s">
        <v>91</v>
      </c>
      <c r="AT844" s="193" t="s">
        <v>157</v>
      </c>
      <c r="AU844" s="193" t="s">
        <v>85</v>
      </c>
      <c r="AY844" s="19" t="s">
        <v>155</v>
      </c>
      <c r="BE844" s="194">
        <f>IF(N844="základná",J844,0)</f>
        <v>0</v>
      </c>
      <c r="BF844" s="194">
        <f>IF(N844="znížená",J844,0)</f>
        <v>0</v>
      </c>
      <c r="BG844" s="194">
        <f>IF(N844="zákl. prenesená",J844,0)</f>
        <v>0</v>
      </c>
      <c r="BH844" s="194">
        <f>IF(N844="zníž. prenesená",J844,0)</f>
        <v>0</v>
      </c>
      <c r="BI844" s="194">
        <f>IF(N844="nulová",J844,0)</f>
        <v>0</v>
      </c>
      <c r="BJ844" s="19" t="s">
        <v>85</v>
      </c>
      <c r="BK844" s="194">
        <f>ROUND(I844*H844,2)</f>
        <v>0</v>
      </c>
      <c r="BL844" s="19" t="s">
        <v>91</v>
      </c>
      <c r="BM844" s="193" t="s">
        <v>987</v>
      </c>
    </row>
    <row r="845" s="2" customFormat="1" ht="37.8" customHeight="1">
      <c r="A845" s="38"/>
      <c r="B845" s="180"/>
      <c r="C845" s="181" t="s">
        <v>988</v>
      </c>
      <c r="D845" s="181" t="s">
        <v>157</v>
      </c>
      <c r="E845" s="182" t="s">
        <v>989</v>
      </c>
      <c r="F845" s="183" t="s">
        <v>990</v>
      </c>
      <c r="G845" s="184" t="s">
        <v>160</v>
      </c>
      <c r="H845" s="185">
        <v>1.6579999999999999</v>
      </c>
      <c r="I845" s="186"/>
      <c r="J845" s="187">
        <f>ROUND(I845*H845,2)</f>
        <v>0</v>
      </c>
      <c r="K845" s="188"/>
      <c r="L845" s="39"/>
      <c r="M845" s="189" t="s">
        <v>1</v>
      </c>
      <c r="N845" s="190" t="s">
        <v>43</v>
      </c>
      <c r="O845" s="82"/>
      <c r="P845" s="191">
        <f>O845*H845</f>
        <v>0</v>
      </c>
      <c r="Q845" s="191">
        <v>0</v>
      </c>
      <c r="R845" s="191">
        <f>Q845*H845</f>
        <v>0</v>
      </c>
      <c r="S845" s="191">
        <v>0.065000000000000002</v>
      </c>
      <c r="T845" s="192">
        <f>S845*H845</f>
        <v>0.10777000000000001</v>
      </c>
      <c r="U845" s="38"/>
      <c r="V845" s="38"/>
      <c r="W845" s="38"/>
      <c r="X845" s="38"/>
      <c r="Y845" s="38"/>
      <c r="Z845" s="38"/>
      <c r="AA845" s="38"/>
      <c r="AB845" s="38"/>
      <c r="AC845" s="38"/>
      <c r="AD845" s="38"/>
      <c r="AE845" s="38"/>
      <c r="AR845" s="193" t="s">
        <v>91</v>
      </c>
      <c r="AT845" s="193" t="s">
        <v>157</v>
      </c>
      <c r="AU845" s="193" t="s">
        <v>85</v>
      </c>
      <c r="AY845" s="19" t="s">
        <v>155</v>
      </c>
      <c r="BE845" s="194">
        <f>IF(N845="základná",J845,0)</f>
        <v>0</v>
      </c>
      <c r="BF845" s="194">
        <f>IF(N845="znížená",J845,0)</f>
        <v>0</v>
      </c>
      <c r="BG845" s="194">
        <f>IF(N845="zákl. prenesená",J845,0)</f>
        <v>0</v>
      </c>
      <c r="BH845" s="194">
        <f>IF(N845="zníž. prenesená",J845,0)</f>
        <v>0</v>
      </c>
      <c r="BI845" s="194">
        <f>IF(N845="nulová",J845,0)</f>
        <v>0</v>
      </c>
      <c r="BJ845" s="19" t="s">
        <v>85</v>
      </c>
      <c r="BK845" s="194">
        <f>ROUND(I845*H845,2)</f>
        <v>0</v>
      </c>
      <c r="BL845" s="19" t="s">
        <v>91</v>
      </c>
      <c r="BM845" s="193" t="s">
        <v>991</v>
      </c>
    </row>
    <row r="846" s="13" customFormat="1">
      <c r="A846" s="13"/>
      <c r="B846" s="195"/>
      <c r="C846" s="13"/>
      <c r="D846" s="196" t="s">
        <v>165</v>
      </c>
      <c r="E846" s="197" t="s">
        <v>1</v>
      </c>
      <c r="F846" s="198" t="s">
        <v>982</v>
      </c>
      <c r="G846" s="13"/>
      <c r="H846" s="197" t="s">
        <v>1</v>
      </c>
      <c r="I846" s="199"/>
      <c r="J846" s="13"/>
      <c r="K846" s="13"/>
      <c r="L846" s="195"/>
      <c r="M846" s="200"/>
      <c r="N846" s="201"/>
      <c r="O846" s="201"/>
      <c r="P846" s="201"/>
      <c r="Q846" s="201"/>
      <c r="R846" s="201"/>
      <c r="S846" s="201"/>
      <c r="T846" s="202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T846" s="197" t="s">
        <v>165</v>
      </c>
      <c r="AU846" s="197" t="s">
        <v>85</v>
      </c>
      <c r="AV846" s="13" t="s">
        <v>81</v>
      </c>
      <c r="AW846" s="13" t="s">
        <v>32</v>
      </c>
      <c r="AX846" s="13" t="s">
        <v>7</v>
      </c>
      <c r="AY846" s="197" t="s">
        <v>155</v>
      </c>
    </row>
    <row r="847" s="14" customFormat="1">
      <c r="A847" s="14"/>
      <c r="B847" s="203"/>
      <c r="C847" s="14"/>
      <c r="D847" s="196" t="s">
        <v>165</v>
      </c>
      <c r="E847" s="204" t="s">
        <v>1</v>
      </c>
      <c r="F847" s="205" t="s">
        <v>992</v>
      </c>
      <c r="G847" s="14"/>
      <c r="H847" s="206">
        <v>1.6579999999999999</v>
      </c>
      <c r="I847" s="207"/>
      <c r="J847" s="14"/>
      <c r="K847" s="14"/>
      <c r="L847" s="203"/>
      <c r="M847" s="208"/>
      <c r="N847" s="209"/>
      <c r="O847" s="209"/>
      <c r="P847" s="209"/>
      <c r="Q847" s="209"/>
      <c r="R847" s="209"/>
      <c r="S847" s="209"/>
      <c r="T847" s="210"/>
      <c r="U847" s="14"/>
      <c r="V847" s="14"/>
      <c r="W847" s="14"/>
      <c r="X847" s="14"/>
      <c r="Y847" s="14"/>
      <c r="Z847" s="14"/>
      <c r="AA847" s="14"/>
      <c r="AB847" s="14"/>
      <c r="AC847" s="14"/>
      <c r="AD847" s="14"/>
      <c r="AE847" s="14"/>
      <c r="AT847" s="204" t="s">
        <v>165</v>
      </c>
      <c r="AU847" s="204" t="s">
        <v>85</v>
      </c>
      <c r="AV847" s="14" t="s">
        <v>85</v>
      </c>
      <c r="AW847" s="14" t="s">
        <v>32</v>
      </c>
      <c r="AX847" s="14" t="s">
        <v>81</v>
      </c>
      <c r="AY847" s="204" t="s">
        <v>155</v>
      </c>
    </row>
    <row r="848" s="2" customFormat="1" ht="24.15" customHeight="1">
      <c r="A848" s="38"/>
      <c r="B848" s="180"/>
      <c r="C848" s="181" t="s">
        <v>993</v>
      </c>
      <c r="D848" s="181" t="s">
        <v>157</v>
      </c>
      <c r="E848" s="182" t="s">
        <v>994</v>
      </c>
      <c r="F848" s="183" t="s">
        <v>995</v>
      </c>
      <c r="G848" s="184" t="s">
        <v>390</v>
      </c>
      <c r="H848" s="185">
        <v>1</v>
      </c>
      <c r="I848" s="186"/>
      <c r="J848" s="187">
        <f>ROUND(I848*H848,2)</f>
        <v>0</v>
      </c>
      <c r="K848" s="188"/>
      <c r="L848" s="39"/>
      <c r="M848" s="189" t="s">
        <v>1</v>
      </c>
      <c r="N848" s="190" t="s">
        <v>43</v>
      </c>
      <c r="O848" s="82"/>
      <c r="P848" s="191">
        <f>O848*H848</f>
        <v>0</v>
      </c>
      <c r="Q848" s="191">
        <v>0</v>
      </c>
      <c r="R848" s="191">
        <f>Q848*H848</f>
        <v>0</v>
      </c>
      <c r="S848" s="191">
        <v>0.024</v>
      </c>
      <c r="T848" s="192">
        <f>S848*H848</f>
        <v>0.024</v>
      </c>
      <c r="U848" s="38"/>
      <c r="V848" s="38"/>
      <c r="W848" s="38"/>
      <c r="X848" s="38"/>
      <c r="Y848" s="38"/>
      <c r="Z848" s="38"/>
      <c r="AA848" s="38"/>
      <c r="AB848" s="38"/>
      <c r="AC848" s="38"/>
      <c r="AD848" s="38"/>
      <c r="AE848" s="38"/>
      <c r="AR848" s="193" t="s">
        <v>91</v>
      </c>
      <c r="AT848" s="193" t="s">
        <v>157</v>
      </c>
      <c r="AU848" s="193" t="s">
        <v>85</v>
      </c>
      <c r="AY848" s="19" t="s">
        <v>155</v>
      </c>
      <c r="BE848" s="194">
        <f>IF(N848="základná",J848,0)</f>
        <v>0</v>
      </c>
      <c r="BF848" s="194">
        <f>IF(N848="znížená",J848,0)</f>
        <v>0</v>
      </c>
      <c r="BG848" s="194">
        <f>IF(N848="zákl. prenesená",J848,0)</f>
        <v>0</v>
      </c>
      <c r="BH848" s="194">
        <f>IF(N848="zníž. prenesená",J848,0)</f>
        <v>0</v>
      </c>
      <c r="BI848" s="194">
        <f>IF(N848="nulová",J848,0)</f>
        <v>0</v>
      </c>
      <c r="BJ848" s="19" t="s">
        <v>85</v>
      </c>
      <c r="BK848" s="194">
        <f>ROUND(I848*H848,2)</f>
        <v>0</v>
      </c>
      <c r="BL848" s="19" t="s">
        <v>91</v>
      </c>
      <c r="BM848" s="193" t="s">
        <v>996</v>
      </c>
    </row>
    <row r="849" s="13" customFormat="1">
      <c r="A849" s="13"/>
      <c r="B849" s="195"/>
      <c r="C849" s="13"/>
      <c r="D849" s="196" t="s">
        <v>165</v>
      </c>
      <c r="E849" s="197" t="s">
        <v>1</v>
      </c>
      <c r="F849" s="198" t="s">
        <v>997</v>
      </c>
      <c r="G849" s="13"/>
      <c r="H849" s="197" t="s">
        <v>1</v>
      </c>
      <c r="I849" s="199"/>
      <c r="J849" s="13"/>
      <c r="K849" s="13"/>
      <c r="L849" s="195"/>
      <c r="M849" s="200"/>
      <c r="N849" s="201"/>
      <c r="O849" s="201"/>
      <c r="P849" s="201"/>
      <c r="Q849" s="201"/>
      <c r="R849" s="201"/>
      <c r="S849" s="201"/>
      <c r="T849" s="202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T849" s="197" t="s">
        <v>165</v>
      </c>
      <c r="AU849" s="197" t="s">
        <v>85</v>
      </c>
      <c r="AV849" s="13" t="s">
        <v>81</v>
      </c>
      <c r="AW849" s="13" t="s">
        <v>32</v>
      </c>
      <c r="AX849" s="13" t="s">
        <v>7</v>
      </c>
      <c r="AY849" s="197" t="s">
        <v>155</v>
      </c>
    </row>
    <row r="850" s="14" customFormat="1">
      <c r="A850" s="14"/>
      <c r="B850" s="203"/>
      <c r="C850" s="14"/>
      <c r="D850" s="196" t="s">
        <v>165</v>
      </c>
      <c r="E850" s="204" t="s">
        <v>1</v>
      </c>
      <c r="F850" s="205" t="s">
        <v>81</v>
      </c>
      <c r="G850" s="14"/>
      <c r="H850" s="206">
        <v>1</v>
      </c>
      <c r="I850" s="207"/>
      <c r="J850" s="14"/>
      <c r="K850" s="14"/>
      <c r="L850" s="203"/>
      <c r="M850" s="208"/>
      <c r="N850" s="209"/>
      <c r="O850" s="209"/>
      <c r="P850" s="209"/>
      <c r="Q850" s="209"/>
      <c r="R850" s="209"/>
      <c r="S850" s="209"/>
      <c r="T850" s="210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  <c r="AT850" s="204" t="s">
        <v>165</v>
      </c>
      <c r="AU850" s="204" t="s">
        <v>85</v>
      </c>
      <c r="AV850" s="14" t="s">
        <v>85</v>
      </c>
      <c r="AW850" s="14" t="s">
        <v>32</v>
      </c>
      <c r="AX850" s="14" t="s">
        <v>81</v>
      </c>
      <c r="AY850" s="204" t="s">
        <v>155</v>
      </c>
    </row>
    <row r="851" s="2" customFormat="1" ht="24.15" customHeight="1">
      <c r="A851" s="38"/>
      <c r="B851" s="180"/>
      <c r="C851" s="181" t="s">
        <v>998</v>
      </c>
      <c r="D851" s="181" t="s">
        <v>157</v>
      </c>
      <c r="E851" s="182" t="s">
        <v>999</v>
      </c>
      <c r="F851" s="183" t="s">
        <v>1000</v>
      </c>
      <c r="G851" s="184" t="s">
        <v>160</v>
      </c>
      <c r="H851" s="185">
        <v>1.1819999999999999</v>
      </c>
      <c r="I851" s="186"/>
      <c r="J851" s="187">
        <f>ROUND(I851*H851,2)</f>
        <v>0</v>
      </c>
      <c r="K851" s="188"/>
      <c r="L851" s="39"/>
      <c r="M851" s="189" t="s">
        <v>1</v>
      </c>
      <c r="N851" s="190" t="s">
        <v>43</v>
      </c>
      <c r="O851" s="82"/>
      <c r="P851" s="191">
        <f>O851*H851</f>
        <v>0</v>
      </c>
      <c r="Q851" s="191">
        <v>0</v>
      </c>
      <c r="R851" s="191">
        <f>Q851*H851</f>
        <v>0</v>
      </c>
      <c r="S851" s="191">
        <v>0.075999999999999998</v>
      </c>
      <c r="T851" s="192">
        <f>S851*H851</f>
        <v>0.089831999999999995</v>
      </c>
      <c r="U851" s="38"/>
      <c r="V851" s="38"/>
      <c r="W851" s="38"/>
      <c r="X851" s="38"/>
      <c r="Y851" s="38"/>
      <c r="Z851" s="38"/>
      <c r="AA851" s="38"/>
      <c r="AB851" s="38"/>
      <c r="AC851" s="38"/>
      <c r="AD851" s="38"/>
      <c r="AE851" s="38"/>
      <c r="AR851" s="193" t="s">
        <v>91</v>
      </c>
      <c r="AT851" s="193" t="s">
        <v>157</v>
      </c>
      <c r="AU851" s="193" t="s">
        <v>85</v>
      </c>
      <c r="AY851" s="19" t="s">
        <v>155</v>
      </c>
      <c r="BE851" s="194">
        <f>IF(N851="základná",J851,0)</f>
        <v>0</v>
      </c>
      <c r="BF851" s="194">
        <f>IF(N851="znížená",J851,0)</f>
        <v>0</v>
      </c>
      <c r="BG851" s="194">
        <f>IF(N851="zákl. prenesená",J851,0)</f>
        <v>0</v>
      </c>
      <c r="BH851" s="194">
        <f>IF(N851="zníž. prenesená",J851,0)</f>
        <v>0</v>
      </c>
      <c r="BI851" s="194">
        <f>IF(N851="nulová",J851,0)</f>
        <v>0</v>
      </c>
      <c r="BJ851" s="19" t="s">
        <v>85</v>
      </c>
      <c r="BK851" s="194">
        <f>ROUND(I851*H851,2)</f>
        <v>0</v>
      </c>
      <c r="BL851" s="19" t="s">
        <v>91</v>
      </c>
      <c r="BM851" s="193" t="s">
        <v>1001</v>
      </c>
    </row>
    <row r="852" s="13" customFormat="1">
      <c r="A852" s="13"/>
      <c r="B852" s="195"/>
      <c r="C852" s="13"/>
      <c r="D852" s="196" t="s">
        <v>165</v>
      </c>
      <c r="E852" s="197" t="s">
        <v>1</v>
      </c>
      <c r="F852" s="198" t="s">
        <v>997</v>
      </c>
      <c r="G852" s="13"/>
      <c r="H852" s="197" t="s">
        <v>1</v>
      </c>
      <c r="I852" s="199"/>
      <c r="J852" s="13"/>
      <c r="K852" s="13"/>
      <c r="L852" s="195"/>
      <c r="M852" s="200"/>
      <c r="N852" s="201"/>
      <c r="O852" s="201"/>
      <c r="P852" s="201"/>
      <c r="Q852" s="201"/>
      <c r="R852" s="201"/>
      <c r="S852" s="201"/>
      <c r="T852" s="202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T852" s="197" t="s">
        <v>165</v>
      </c>
      <c r="AU852" s="197" t="s">
        <v>85</v>
      </c>
      <c r="AV852" s="13" t="s">
        <v>81</v>
      </c>
      <c r="AW852" s="13" t="s">
        <v>32</v>
      </c>
      <c r="AX852" s="13" t="s">
        <v>7</v>
      </c>
      <c r="AY852" s="197" t="s">
        <v>155</v>
      </c>
    </row>
    <row r="853" s="14" customFormat="1">
      <c r="A853" s="14"/>
      <c r="B853" s="203"/>
      <c r="C853" s="14"/>
      <c r="D853" s="196" t="s">
        <v>165</v>
      </c>
      <c r="E853" s="204" t="s">
        <v>1</v>
      </c>
      <c r="F853" s="205" t="s">
        <v>1002</v>
      </c>
      <c r="G853" s="14"/>
      <c r="H853" s="206">
        <v>1.1819999999999999</v>
      </c>
      <c r="I853" s="207"/>
      <c r="J853" s="14"/>
      <c r="K853" s="14"/>
      <c r="L853" s="203"/>
      <c r="M853" s="208"/>
      <c r="N853" s="209"/>
      <c r="O853" s="209"/>
      <c r="P853" s="209"/>
      <c r="Q853" s="209"/>
      <c r="R853" s="209"/>
      <c r="S853" s="209"/>
      <c r="T853" s="210"/>
      <c r="U853" s="14"/>
      <c r="V853" s="14"/>
      <c r="W853" s="14"/>
      <c r="X853" s="14"/>
      <c r="Y853" s="14"/>
      <c r="Z853" s="14"/>
      <c r="AA853" s="14"/>
      <c r="AB853" s="14"/>
      <c r="AC853" s="14"/>
      <c r="AD853" s="14"/>
      <c r="AE853" s="14"/>
      <c r="AT853" s="204" t="s">
        <v>165</v>
      </c>
      <c r="AU853" s="204" t="s">
        <v>85</v>
      </c>
      <c r="AV853" s="14" t="s">
        <v>85</v>
      </c>
      <c r="AW853" s="14" t="s">
        <v>32</v>
      </c>
      <c r="AX853" s="14" t="s">
        <v>81</v>
      </c>
      <c r="AY853" s="204" t="s">
        <v>155</v>
      </c>
    </row>
    <row r="854" s="2" customFormat="1" ht="21.75" customHeight="1">
      <c r="A854" s="38"/>
      <c r="B854" s="180"/>
      <c r="C854" s="181" t="s">
        <v>1003</v>
      </c>
      <c r="D854" s="181" t="s">
        <v>157</v>
      </c>
      <c r="E854" s="182" t="s">
        <v>1004</v>
      </c>
      <c r="F854" s="183" t="s">
        <v>1005</v>
      </c>
      <c r="G854" s="184" t="s">
        <v>285</v>
      </c>
      <c r="H854" s="185">
        <v>472.66000000000002</v>
      </c>
      <c r="I854" s="186"/>
      <c r="J854" s="187">
        <f>ROUND(I854*H854,2)</f>
        <v>0</v>
      </c>
      <c r="K854" s="188"/>
      <c r="L854" s="39"/>
      <c r="M854" s="189" t="s">
        <v>1</v>
      </c>
      <c r="N854" s="190" t="s">
        <v>43</v>
      </c>
      <c r="O854" s="82"/>
      <c r="P854" s="191">
        <f>O854*H854</f>
        <v>0</v>
      </c>
      <c r="Q854" s="191">
        <v>0</v>
      </c>
      <c r="R854" s="191">
        <f>Q854*H854</f>
        <v>0</v>
      </c>
      <c r="S854" s="191">
        <v>0.0070000000000000001</v>
      </c>
      <c r="T854" s="192">
        <f>S854*H854</f>
        <v>3.3086200000000003</v>
      </c>
      <c r="U854" s="38"/>
      <c r="V854" s="38"/>
      <c r="W854" s="38"/>
      <c r="X854" s="38"/>
      <c r="Y854" s="38"/>
      <c r="Z854" s="38"/>
      <c r="AA854" s="38"/>
      <c r="AB854" s="38"/>
      <c r="AC854" s="38"/>
      <c r="AD854" s="38"/>
      <c r="AE854" s="38"/>
      <c r="AR854" s="193" t="s">
        <v>91</v>
      </c>
      <c r="AT854" s="193" t="s">
        <v>157</v>
      </c>
      <c r="AU854" s="193" t="s">
        <v>85</v>
      </c>
      <c r="AY854" s="19" t="s">
        <v>155</v>
      </c>
      <c r="BE854" s="194">
        <f>IF(N854="základná",J854,0)</f>
        <v>0</v>
      </c>
      <c r="BF854" s="194">
        <f>IF(N854="znížená",J854,0)</f>
        <v>0</v>
      </c>
      <c r="BG854" s="194">
        <f>IF(N854="zákl. prenesená",J854,0)</f>
        <v>0</v>
      </c>
      <c r="BH854" s="194">
        <f>IF(N854="zníž. prenesená",J854,0)</f>
        <v>0</v>
      </c>
      <c r="BI854" s="194">
        <f>IF(N854="nulová",J854,0)</f>
        <v>0</v>
      </c>
      <c r="BJ854" s="19" t="s">
        <v>85</v>
      </c>
      <c r="BK854" s="194">
        <f>ROUND(I854*H854,2)</f>
        <v>0</v>
      </c>
      <c r="BL854" s="19" t="s">
        <v>91</v>
      </c>
      <c r="BM854" s="193" t="s">
        <v>1006</v>
      </c>
    </row>
    <row r="855" s="13" customFormat="1">
      <c r="A855" s="13"/>
      <c r="B855" s="195"/>
      <c r="C855" s="13"/>
      <c r="D855" s="196" t="s">
        <v>165</v>
      </c>
      <c r="E855" s="197" t="s">
        <v>1</v>
      </c>
      <c r="F855" s="198" t="s">
        <v>1007</v>
      </c>
      <c r="G855" s="13"/>
      <c r="H855" s="197" t="s">
        <v>1</v>
      </c>
      <c r="I855" s="199"/>
      <c r="J855" s="13"/>
      <c r="K855" s="13"/>
      <c r="L855" s="195"/>
      <c r="M855" s="200"/>
      <c r="N855" s="201"/>
      <c r="O855" s="201"/>
      <c r="P855" s="201"/>
      <c r="Q855" s="201"/>
      <c r="R855" s="201"/>
      <c r="S855" s="201"/>
      <c r="T855" s="202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T855" s="197" t="s">
        <v>165</v>
      </c>
      <c r="AU855" s="197" t="s">
        <v>85</v>
      </c>
      <c r="AV855" s="13" t="s">
        <v>81</v>
      </c>
      <c r="AW855" s="13" t="s">
        <v>32</v>
      </c>
      <c r="AX855" s="13" t="s">
        <v>7</v>
      </c>
      <c r="AY855" s="197" t="s">
        <v>155</v>
      </c>
    </row>
    <row r="856" s="14" customFormat="1">
      <c r="A856" s="14"/>
      <c r="B856" s="203"/>
      <c r="C856" s="14"/>
      <c r="D856" s="196" t="s">
        <v>165</v>
      </c>
      <c r="E856" s="204" t="s">
        <v>1</v>
      </c>
      <c r="F856" s="205" t="s">
        <v>1008</v>
      </c>
      <c r="G856" s="14"/>
      <c r="H856" s="206">
        <v>27.280000000000001</v>
      </c>
      <c r="I856" s="207"/>
      <c r="J856" s="14"/>
      <c r="K856" s="14"/>
      <c r="L856" s="203"/>
      <c r="M856" s="208"/>
      <c r="N856" s="209"/>
      <c r="O856" s="209"/>
      <c r="P856" s="209"/>
      <c r="Q856" s="209"/>
      <c r="R856" s="209"/>
      <c r="S856" s="209"/>
      <c r="T856" s="210"/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  <c r="AT856" s="204" t="s">
        <v>165</v>
      </c>
      <c r="AU856" s="204" t="s">
        <v>85</v>
      </c>
      <c r="AV856" s="14" t="s">
        <v>85</v>
      </c>
      <c r="AW856" s="14" t="s">
        <v>32</v>
      </c>
      <c r="AX856" s="14" t="s">
        <v>7</v>
      </c>
      <c r="AY856" s="204" t="s">
        <v>155</v>
      </c>
    </row>
    <row r="857" s="14" customFormat="1">
      <c r="A857" s="14"/>
      <c r="B857" s="203"/>
      <c r="C857" s="14"/>
      <c r="D857" s="196" t="s">
        <v>165</v>
      </c>
      <c r="E857" s="204" t="s">
        <v>1</v>
      </c>
      <c r="F857" s="205" t="s">
        <v>1009</v>
      </c>
      <c r="G857" s="14"/>
      <c r="H857" s="206">
        <v>98.609999999999999</v>
      </c>
      <c r="I857" s="207"/>
      <c r="J857" s="14"/>
      <c r="K857" s="14"/>
      <c r="L857" s="203"/>
      <c r="M857" s="208"/>
      <c r="N857" s="209"/>
      <c r="O857" s="209"/>
      <c r="P857" s="209"/>
      <c r="Q857" s="209"/>
      <c r="R857" s="209"/>
      <c r="S857" s="209"/>
      <c r="T857" s="210"/>
      <c r="U857" s="14"/>
      <c r="V857" s="14"/>
      <c r="W857" s="14"/>
      <c r="X857" s="14"/>
      <c r="Y857" s="14"/>
      <c r="Z857" s="14"/>
      <c r="AA857" s="14"/>
      <c r="AB857" s="14"/>
      <c r="AC857" s="14"/>
      <c r="AD857" s="14"/>
      <c r="AE857" s="14"/>
      <c r="AT857" s="204" t="s">
        <v>165</v>
      </c>
      <c r="AU857" s="204" t="s">
        <v>85</v>
      </c>
      <c r="AV857" s="14" t="s">
        <v>85</v>
      </c>
      <c r="AW857" s="14" t="s">
        <v>32</v>
      </c>
      <c r="AX857" s="14" t="s">
        <v>7</v>
      </c>
      <c r="AY857" s="204" t="s">
        <v>155</v>
      </c>
    </row>
    <row r="858" s="14" customFormat="1">
      <c r="A858" s="14"/>
      <c r="B858" s="203"/>
      <c r="C858" s="14"/>
      <c r="D858" s="196" t="s">
        <v>165</v>
      </c>
      <c r="E858" s="204" t="s">
        <v>1</v>
      </c>
      <c r="F858" s="205" t="s">
        <v>1010</v>
      </c>
      <c r="G858" s="14"/>
      <c r="H858" s="206">
        <v>115.59</v>
      </c>
      <c r="I858" s="207"/>
      <c r="J858" s="14"/>
      <c r="K858" s="14"/>
      <c r="L858" s="203"/>
      <c r="M858" s="208"/>
      <c r="N858" s="209"/>
      <c r="O858" s="209"/>
      <c r="P858" s="209"/>
      <c r="Q858" s="209"/>
      <c r="R858" s="209"/>
      <c r="S858" s="209"/>
      <c r="T858" s="210"/>
      <c r="U858" s="14"/>
      <c r="V858" s="14"/>
      <c r="W858" s="14"/>
      <c r="X858" s="14"/>
      <c r="Y858" s="14"/>
      <c r="Z858" s="14"/>
      <c r="AA858" s="14"/>
      <c r="AB858" s="14"/>
      <c r="AC858" s="14"/>
      <c r="AD858" s="14"/>
      <c r="AE858" s="14"/>
      <c r="AT858" s="204" t="s">
        <v>165</v>
      </c>
      <c r="AU858" s="204" t="s">
        <v>85</v>
      </c>
      <c r="AV858" s="14" t="s">
        <v>85</v>
      </c>
      <c r="AW858" s="14" t="s">
        <v>32</v>
      </c>
      <c r="AX858" s="14" t="s">
        <v>7</v>
      </c>
      <c r="AY858" s="204" t="s">
        <v>155</v>
      </c>
    </row>
    <row r="859" s="14" customFormat="1">
      <c r="A859" s="14"/>
      <c r="B859" s="203"/>
      <c r="C859" s="14"/>
      <c r="D859" s="196" t="s">
        <v>165</v>
      </c>
      <c r="E859" s="204" t="s">
        <v>1</v>
      </c>
      <c r="F859" s="205" t="s">
        <v>1011</v>
      </c>
      <c r="G859" s="14"/>
      <c r="H859" s="206">
        <v>115.59</v>
      </c>
      <c r="I859" s="207"/>
      <c r="J859" s="14"/>
      <c r="K859" s="14"/>
      <c r="L859" s="203"/>
      <c r="M859" s="208"/>
      <c r="N859" s="209"/>
      <c r="O859" s="209"/>
      <c r="P859" s="209"/>
      <c r="Q859" s="209"/>
      <c r="R859" s="209"/>
      <c r="S859" s="209"/>
      <c r="T859" s="210"/>
      <c r="U859" s="14"/>
      <c r="V859" s="14"/>
      <c r="W859" s="14"/>
      <c r="X859" s="14"/>
      <c r="Y859" s="14"/>
      <c r="Z859" s="14"/>
      <c r="AA859" s="14"/>
      <c r="AB859" s="14"/>
      <c r="AC859" s="14"/>
      <c r="AD859" s="14"/>
      <c r="AE859" s="14"/>
      <c r="AT859" s="204" t="s">
        <v>165</v>
      </c>
      <c r="AU859" s="204" t="s">
        <v>85</v>
      </c>
      <c r="AV859" s="14" t="s">
        <v>85</v>
      </c>
      <c r="AW859" s="14" t="s">
        <v>32</v>
      </c>
      <c r="AX859" s="14" t="s">
        <v>7</v>
      </c>
      <c r="AY859" s="204" t="s">
        <v>155</v>
      </c>
    </row>
    <row r="860" s="14" customFormat="1">
      <c r="A860" s="14"/>
      <c r="B860" s="203"/>
      <c r="C860" s="14"/>
      <c r="D860" s="196" t="s">
        <v>165</v>
      </c>
      <c r="E860" s="204" t="s">
        <v>1</v>
      </c>
      <c r="F860" s="205" t="s">
        <v>1012</v>
      </c>
      <c r="G860" s="14"/>
      <c r="H860" s="206">
        <v>115.59</v>
      </c>
      <c r="I860" s="207"/>
      <c r="J860" s="14"/>
      <c r="K860" s="14"/>
      <c r="L860" s="203"/>
      <c r="M860" s="208"/>
      <c r="N860" s="209"/>
      <c r="O860" s="209"/>
      <c r="P860" s="209"/>
      <c r="Q860" s="209"/>
      <c r="R860" s="209"/>
      <c r="S860" s="209"/>
      <c r="T860" s="210"/>
      <c r="U860" s="14"/>
      <c r="V860" s="14"/>
      <c r="W860" s="14"/>
      <c r="X860" s="14"/>
      <c r="Y860" s="14"/>
      <c r="Z860" s="14"/>
      <c r="AA860" s="14"/>
      <c r="AB860" s="14"/>
      <c r="AC860" s="14"/>
      <c r="AD860" s="14"/>
      <c r="AE860" s="14"/>
      <c r="AT860" s="204" t="s">
        <v>165</v>
      </c>
      <c r="AU860" s="204" t="s">
        <v>85</v>
      </c>
      <c r="AV860" s="14" t="s">
        <v>85</v>
      </c>
      <c r="AW860" s="14" t="s">
        <v>32</v>
      </c>
      <c r="AX860" s="14" t="s">
        <v>7</v>
      </c>
      <c r="AY860" s="204" t="s">
        <v>155</v>
      </c>
    </row>
    <row r="861" s="15" customFormat="1">
      <c r="A861" s="15"/>
      <c r="B861" s="211"/>
      <c r="C861" s="15"/>
      <c r="D861" s="196" t="s">
        <v>165</v>
      </c>
      <c r="E861" s="212" t="s">
        <v>1</v>
      </c>
      <c r="F861" s="213" t="s">
        <v>184</v>
      </c>
      <c r="G861" s="15"/>
      <c r="H861" s="214">
        <v>472.66000000000002</v>
      </c>
      <c r="I861" s="215"/>
      <c r="J861" s="15"/>
      <c r="K861" s="15"/>
      <c r="L861" s="211"/>
      <c r="M861" s="216"/>
      <c r="N861" s="217"/>
      <c r="O861" s="217"/>
      <c r="P861" s="217"/>
      <c r="Q861" s="217"/>
      <c r="R861" s="217"/>
      <c r="S861" s="217"/>
      <c r="T861" s="218"/>
      <c r="U861" s="15"/>
      <c r="V861" s="15"/>
      <c r="W861" s="15"/>
      <c r="X861" s="15"/>
      <c r="Y861" s="15"/>
      <c r="Z861" s="15"/>
      <c r="AA861" s="15"/>
      <c r="AB861" s="15"/>
      <c r="AC861" s="15"/>
      <c r="AD861" s="15"/>
      <c r="AE861" s="15"/>
      <c r="AT861" s="212" t="s">
        <v>165</v>
      </c>
      <c r="AU861" s="212" t="s">
        <v>85</v>
      </c>
      <c r="AV861" s="15" t="s">
        <v>91</v>
      </c>
      <c r="AW861" s="15" t="s">
        <v>32</v>
      </c>
      <c r="AX861" s="15" t="s">
        <v>81</v>
      </c>
      <c r="AY861" s="212" t="s">
        <v>155</v>
      </c>
    </row>
    <row r="862" s="2" customFormat="1" ht="24.15" customHeight="1">
      <c r="A862" s="38"/>
      <c r="B862" s="180"/>
      <c r="C862" s="181" t="s">
        <v>1013</v>
      </c>
      <c r="D862" s="181" t="s">
        <v>157</v>
      </c>
      <c r="E862" s="182" t="s">
        <v>1014</v>
      </c>
      <c r="F862" s="183" t="s">
        <v>1015</v>
      </c>
      <c r="G862" s="184" t="s">
        <v>178</v>
      </c>
      <c r="H862" s="185">
        <v>0.13400000000000001</v>
      </c>
      <c r="I862" s="186"/>
      <c r="J862" s="187">
        <f>ROUND(I862*H862,2)</f>
        <v>0</v>
      </c>
      <c r="K862" s="188"/>
      <c r="L862" s="39"/>
      <c r="M862" s="189" t="s">
        <v>1</v>
      </c>
      <c r="N862" s="190" t="s">
        <v>43</v>
      </c>
      <c r="O862" s="82"/>
      <c r="P862" s="191">
        <f>O862*H862</f>
        <v>0</v>
      </c>
      <c r="Q862" s="191">
        <v>0</v>
      </c>
      <c r="R862" s="191">
        <f>Q862*H862</f>
        <v>0</v>
      </c>
      <c r="S862" s="191">
        <v>1.875</v>
      </c>
      <c r="T862" s="192">
        <f>S862*H862</f>
        <v>0.25125000000000003</v>
      </c>
      <c r="U862" s="38"/>
      <c r="V862" s="38"/>
      <c r="W862" s="38"/>
      <c r="X862" s="38"/>
      <c r="Y862" s="38"/>
      <c r="Z862" s="38"/>
      <c r="AA862" s="38"/>
      <c r="AB862" s="38"/>
      <c r="AC862" s="38"/>
      <c r="AD862" s="38"/>
      <c r="AE862" s="38"/>
      <c r="AR862" s="193" t="s">
        <v>91</v>
      </c>
      <c r="AT862" s="193" t="s">
        <v>157</v>
      </c>
      <c r="AU862" s="193" t="s">
        <v>85</v>
      </c>
      <c r="AY862" s="19" t="s">
        <v>155</v>
      </c>
      <c r="BE862" s="194">
        <f>IF(N862="základná",J862,0)</f>
        <v>0</v>
      </c>
      <c r="BF862" s="194">
        <f>IF(N862="znížená",J862,0)</f>
        <v>0</v>
      </c>
      <c r="BG862" s="194">
        <f>IF(N862="zákl. prenesená",J862,0)</f>
        <v>0</v>
      </c>
      <c r="BH862" s="194">
        <f>IF(N862="zníž. prenesená",J862,0)</f>
        <v>0</v>
      </c>
      <c r="BI862" s="194">
        <f>IF(N862="nulová",J862,0)</f>
        <v>0</v>
      </c>
      <c r="BJ862" s="19" t="s">
        <v>85</v>
      </c>
      <c r="BK862" s="194">
        <f>ROUND(I862*H862,2)</f>
        <v>0</v>
      </c>
      <c r="BL862" s="19" t="s">
        <v>91</v>
      </c>
      <c r="BM862" s="193" t="s">
        <v>1016</v>
      </c>
    </row>
    <row r="863" s="13" customFormat="1">
      <c r="A863" s="13"/>
      <c r="B863" s="195"/>
      <c r="C863" s="13"/>
      <c r="D863" s="196" t="s">
        <v>165</v>
      </c>
      <c r="E863" s="197" t="s">
        <v>1</v>
      </c>
      <c r="F863" s="198" t="s">
        <v>1017</v>
      </c>
      <c r="G863" s="13"/>
      <c r="H863" s="197" t="s">
        <v>1</v>
      </c>
      <c r="I863" s="199"/>
      <c r="J863" s="13"/>
      <c r="K863" s="13"/>
      <c r="L863" s="195"/>
      <c r="M863" s="200"/>
      <c r="N863" s="201"/>
      <c r="O863" s="201"/>
      <c r="P863" s="201"/>
      <c r="Q863" s="201"/>
      <c r="R863" s="201"/>
      <c r="S863" s="201"/>
      <c r="T863" s="202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T863" s="197" t="s">
        <v>165</v>
      </c>
      <c r="AU863" s="197" t="s">
        <v>85</v>
      </c>
      <c r="AV863" s="13" t="s">
        <v>81</v>
      </c>
      <c r="AW863" s="13" t="s">
        <v>32</v>
      </c>
      <c r="AX863" s="13" t="s">
        <v>7</v>
      </c>
      <c r="AY863" s="197" t="s">
        <v>155</v>
      </c>
    </row>
    <row r="864" s="14" customFormat="1">
      <c r="A864" s="14"/>
      <c r="B864" s="203"/>
      <c r="C864" s="14"/>
      <c r="D864" s="196" t="s">
        <v>165</v>
      </c>
      <c r="E864" s="204" t="s">
        <v>1</v>
      </c>
      <c r="F864" s="205" t="s">
        <v>1018</v>
      </c>
      <c r="G864" s="14"/>
      <c r="H864" s="206">
        <v>0.13400000000000001</v>
      </c>
      <c r="I864" s="207"/>
      <c r="J864" s="14"/>
      <c r="K864" s="14"/>
      <c r="L864" s="203"/>
      <c r="M864" s="208"/>
      <c r="N864" s="209"/>
      <c r="O864" s="209"/>
      <c r="P864" s="209"/>
      <c r="Q864" s="209"/>
      <c r="R864" s="209"/>
      <c r="S864" s="209"/>
      <c r="T864" s="210"/>
      <c r="U864" s="14"/>
      <c r="V864" s="14"/>
      <c r="W864" s="14"/>
      <c r="X864" s="14"/>
      <c r="Y864" s="14"/>
      <c r="Z864" s="14"/>
      <c r="AA864" s="14"/>
      <c r="AB864" s="14"/>
      <c r="AC864" s="14"/>
      <c r="AD864" s="14"/>
      <c r="AE864" s="14"/>
      <c r="AT864" s="204" t="s">
        <v>165</v>
      </c>
      <c r="AU864" s="204" t="s">
        <v>85</v>
      </c>
      <c r="AV864" s="14" t="s">
        <v>85</v>
      </c>
      <c r="AW864" s="14" t="s">
        <v>32</v>
      </c>
      <c r="AX864" s="14" t="s">
        <v>81</v>
      </c>
      <c r="AY864" s="204" t="s">
        <v>155</v>
      </c>
    </row>
    <row r="865" s="2" customFormat="1" ht="24.15" customHeight="1">
      <c r="A865" s="38"/>
      <c r="B865" s="180"/>
      <c r="C865" s="181" t="s">
        <v>1019</v>
      </c>
      <c r="D865" s="181" t="s">
        <v>157</v>
      </c>
      <c r="E865" s="182" t="s">
        <v>1020</v>
      </c>
      <c r="F865" s="183" t="s">
        <v>1021</v>
      </c>
      <c r="G865" s="184" t="s">
        <v>178</v>
      </c>
      <c r="H865" s="185">
        <v>11.731</v>
      </c>
      <c r="I865" s="186"/>
      <c r="J865" s="187">
        <f>ROUND(I865*H865,2)</f>
        <v>0</v>
      </c>
      <c r="K865" s="188"/>
      <c r="L865" s="39"/>
      <c r="M865" s="189" t="s">
        <v>1</v>
      </c>
      <c r="N865" s="190" t="s">
        <v>43</v>
      </c>
      <c r="O865" s="82"/>
      <c r="P865" s="191">
        <f>O865*H865</f>
        <v>0</v>
      </c>
      <c r="Q865" s="191">
        <v>0</v>
      </c>
      <c r="R865" s="191">
        <f>Q865*H865</f>
        <v>0</v>
      </c>
      <c r="S865" s="191">
        <v>1.875</v>
      </c>
      <c r="T865" s="192">
        <f>S865*H865</f>
        <v>21.995625</v>
      </c>
      <c r="U865" s="38"/>
      <c r="V865" s="38"/>
      <c r="W865" s="38"/>
      <c r="X865" s="38"/>
      <c r="Y865" s="38"/>
      <c r="Z865" s="38"/>
      <c r="AA865" s="38"/>
      <c r="AB865" s="38"/>
      <c r="AC865" s="38"/>
      <c r="AD865" s="38"/>
      <c r="AE865" s="38"/>
      <c r="AR865" s="193" t="s">
        <v>91</v>
      </c>
      <c r="AT865" s="193" t="s">
        <v>157</v>
      </c>
      <c r="AU865" s="193" t="s">
        <v>85</v>
      </c>
      <c r="AY865" s="19" t="s">
        <v>155</v>
      </c>
      <c r="BE865" s="194">
        <f>IF(N865="základná",J865,0)</f>
        <v>0</v>
      </c>
      <c r="BF865" s="194">
        <f>IF(N865="znížená",J865,0)</f>
        <v>0</v>
      </c>
      <c r="BG865" s="194">
        <f>IF(N865="zákl. prenesená",J865,0)</f>
        <v>0</v>
      </c>
      <c r="BH865" s="194">
        <f>IF(N865="zníž. prenesená",J865,0)</f>
        <v>0</v>
      </c>
      <c r="BI865" s="194">
        <f>IF(N865="nulová",J865,0)</f>
        <v>0</v>
      </c>
      <c r="BJ865" s="19" t="s">
        <v>85</v>
      </c>
      <c r="BK865" s="194">
        <f>ROUND(I865*H865,2)</f>
        <v>0</v>
      </c>
      <c r="BL865" s="19" t="s">
        <v>91</v>
      </c>
      <c r="BM865" s="193" t="s">
        <v>1022</v>
      </c>
    </row>
    <row r="866" s="13" customFormat="1">
      <c r="A866" s="13"/>
      <c r="B866" s="195"/>
      <c r="C866" s="13"/>
      <c r="D866" s="196" t="s">
        <v>165</v>
      </c>
      <c r="E866" s="197" t="s">
        <v>1</v>
      </c>
      <c r="F866" s="198" t="s">
        <v>1017</v>
      </c>
      <c r="G866" s="13"/>
      <c r="H866" s="197" t="s">
        <v>1</v>
      </c>
      <c r="I866" s="199"/>
      <c r="J866" s="13"/>
      <c r="K866" s="13"/>
      <c r="L866" s="195"/>
      <c r="M866" s="200"/>
      <c r="N866" s="201"/>
      <c r="O866" s="201"/>
      <c r="P866" s="201"/>
      <c r="Q866" s="201"/>
      <c r="R866" s="201"/>
      <c r="S866" s="201"/>
      <c r="T866" s="202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T866" s="197" t="s">
        <v>165</v>
      </c>
      <c r="AU866" s="197" t="s">
        <v>85</v>
      </c>
      <c r="AV866" s="13" t="s">
        <v>81</v>
      </c>
      <c r="AW866" s="13" t="s">
        <v>32</v>
      </c>
      <c r="AX866" s="13" t="s">
        <v>7</v>
      </c>
      <c r="AY866" s="197" t="s">
        <v>155</v>
      </c>
    </row>
    <row r="867" s="14" customFormat="1">
      <c r="A867" s="14"/>
      <c r="B867" s="203"/>
      <c r="C867" s="14"/>
      <c r="D867" s="196" t="s">
        <v>165</v>
      </c>
      <c r="E867" s="204" t="s">
        <v>1</v>
      </c>
      <c r="F867" s="205" t="s">
        <v>1023</v>
      </c>
      <c r="G867" s="14"/>
      <c r="H867" s="206">
        <v>11.5</v>
      </c>
      <c r="I867" s="207"/>
      <c r="J867" s="14"/>
      <c r="K867" s="14"/>
      <c r="L867" s="203"/>
      <c r="M867" s="208"/>
      <c r="N867" s="209"/>
      <c r="O867" s="209"/>
      <c r="P867" s="209"/>
      <c r="Q867" s="209"/>
      <c r="R867" s="209"/>
      <c r="S867" s="209"/>
      <c r="T867" s="210"/>
      <c r="U867" s="14"/>
      <c r="V867" s="14"/>
      <c r="W867" s="14"/>
      <c r="X867" s="14"/>
      <c r="Y867" s="14"/>
      <c r="Z867" s="14"/>
      <c r="AA867" s="14"/>
      <c r="AB867" s="14"/>
      <c r="AC867" s="14"/>
      <c r="AD867" s="14"/>
      <c r="AE867" s="14"/>
      <c r="AT867" s="204" t="s">
        <v>165</v>
      </c>
      <c r="AU867" s="204" t="s">
        <v>85</v>
      </c>
      <c r="AV867" s="14" t="s">
        <v>85</v>
      </c>
      <c r="AW867" s="14" t="s">
        <v>32</v>
      </c>
      <c r="AX867" s="14" t="s">
        <v>7</v>
      </c>
      <c r="AY867" s="204" t="s">
        <v>155</v>
      </c>
    </row>
    <row r="868" s="13" customFormat="1">
      <c r="A868" s="13"/>
      <c r="B868" s="195"/>
      <c r="C868" s="13"/>
      <c r="D868" s="196" t="s">
        <v>165</v>
      </c>
      <c r="E868" s="197" t="s">
        <v>1</v>
      </c>
      <c r="F868" s="198" t="s">
        <v>997</v>
      </c>
      <c r="G868" s="13"/>
      <c r="H868" s="197" t="s">
        <v>1</v>
      </c>
      <c r="I868" s="199"/>
      <c r="J868" s="13"/>
      <c r="K868" s="13"/>
      <c r="L868" s="195"/>
      <c r="M868" s="200"/>
      <c r="N868" s="201"/>
      <c r="O868" s="201"/>
      <c r="P868" s="201"/>
      <c r="Q868" s="201"/>
      <c r="R868" s="201"/>
      <c r="S868" s="201"/>
      <c r="T868" s="202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13"/>
      <c r="AT868" s="197" t="s">
        <v>165</v>
      </c>
      <c r="AU868" s="197" t="s">
        <v>85</v>
      </c>
      <c r="AV868" s="13" t="s">
        <v>81</v>
      </c>
      <c r="AW868" s="13" t="s">
        <v>32</v>
      </c>
      <c r="AX868" s="13" t="s">
        <v>7</v>
      </c>
      <c r="AY868" s="197" t="s">
        <v>155</v>
      </c>
    </row>
    <row r="869" s="14" customFormat="1">
      <c r="A869" s="14"/>
      <c r="B869" s="203"/>
      <c r="C869" s="14"/>
      <c r="D869" s="196" t="s">
        <v>165</v>
      </c>
      <c r="E869" s="204" t="s">
        <v>1</v>
      </c>
      <c r="F869" s="205" t="s">
        <v>1024</v>
      </c>
      <c r="G869" s="14"/>
      <c r="H869" s="206">
        <v>0.23100000000000001</v>
      </c>
      <c r="I869" s="207"/>
      <c r="J869" s="14"/>
      <c r="K869" s="14"/>
      <c r="L869" s="203"/>
      <c r="M869" s="208"/>
      <c r="N869" s="209"/>
      <c r="O869" s="209"/>
      <c r="P869" s="209"/>
      <c r="Q869" s="209"/>
      <c r="R869" s="209"/>
      <c r="S869" s="209"/>
      <c r="T869" s="210"/>
      <c r="U869" s="14"/>
      <c r="V869" s="14"/>
      <c r="W869" s="14"/>
      <c r="X869" s="14"/>
      <c r="Y869" s="14"/>
      <c r="Z869" s="14"/>
      <c r="AA869" s="14"/>
      <c r="AB869" s="14"/>
      <c r="AC869" s="14"/>
      <c r="AD869" s="14"/>
      <c r="AE869" s="14"/>
      <c r="AT869" s="204" t="s">
        <v>165</v>
      </c>
      <c r="AU869" s="204" t="s">
        <v>85</v>
      </c>
      <c r="AV869" s="14" t="s">
        <v>85</v>
      </c>
      <c r="AW869" s="14" t="s">
        <v>32</v>
      </c>
      <c r="AX869" s="14" t="s">
        <v>7</v>
      </c>
      <c r="AY869" s="204" t="s">
        <v>155</v>
      </c>
    </row>
    <row r="870" s="15" customFormat="1">
      <c r="A870" s="15"/>
      <c r="B870" s="211"/>
      <c r="C870" s="15"/>
      <c r="D870" s="196" t="s">
        <v>165</v>
      </c>
      <c r="E870" s="212" t="s">
        <v>1</v>
      </c>
      <c r="F870" s="213" t="s">
        <v>184</v>
      </c>
      <c r="G870" s="15"/>
      <c r="H870" s="214">
        <v>11.731</v>
      </c>
      <c r="I870" s="215"/>
      <c r="J870" s="15"/>
      <c r="K870" s="15"/>
      <c r="L870" s="211"/>
      <c r="M870" s="216"/>
      <c r="N870" s="217"/>
      <c r="O870" s="217"/>
      <c r="P870" s="217"/>
      <c r="Q870" s="217"/>
      <c r="R870" s="217"/>
      <c r="S870" s="217"/>
      <c r="T870" s="218"/>
      <c r="U870" s="15"/>
      <c r="V870" s="15"/>
      <c r="W870" s="15"/>
      <c r="X870" s="15"/>
      <c r="Y870" s="15"/>
      <c r="Z870" s="15"/>
      <c r="AA870" s="15"/>
      <c r="AB870" s="15"/>
      <c r="AC870" s="15"/>
      <c r="AD870" s="15"/>
      <c r="AE870" s="15"/>
      <c r="AT870" s="212" t="s">
        <v>165</v>
      </c>
      <c r="AU870" s="212" t="s">
        <v>85</v>
      </c>
      <c r="AV870" s="15" t="s">
        <v>91</v>
      </c>
      <c r="AW870" s="15" t="s">
        <v>32</v>
      </c>
      <c r="AX870" s="15" t="s">
        <v>81</v>
      </c>
      <c r="AY870" s="212" t="s">
        <v>155</v>
      </c>
    </row>
    <row r="871" s="2" customFormat="1" ht="37.8" customHeight="1">
      <c r="A871" s="38"/>
      <c r="B871" s="180"/>
      <c r="C871" s="181" t="s">
        <v>1025</v>
      </c>
      <c r="D871" s="181" t="s">
        <v>157</v>
      </c>
      <c r="E871" s="182" t="s">
        <v>1026</v>
      </c>
      <c r="F871" s="183" t="s">
        <v>1027</v>
      </c>
      <c r="G871" s="184" t="s">
        <v>285</v>
      </c>
      <c r="H871" s="185">
        <v>2.5</v>
      </c>
      <c r="I871" s="186"/>
      <c r="J871" s="187">
        <f>ROUND(I871*H871,2)</f>
        <v>0</v>
      </c>
      <c r="K871" s="188"/>
      <c r="L871" s="39"/>
      <c r="M871" s="189" t="s">
        <v>1</v>
      </c>
      <c r="N871" s="190" t="s">
        <v>43</v>
      </c>
      <c r="O871" s="82"/>
      <c r="P871" s="191">
        <f>O871*H871</f>
        <v>0</v>
      </c>
      <c r="Q871" s="191">
        <v>0</v>
      </c>
      <c r="R871" s="191">
        <f>Q871*H871</f>
        <v>0</v>
      </c>
      <c r="S871" s="191">
        <v>0.10100000000000001</v>
      </c>
      <c r="T871" s="192">
        <f>S871*H871</f>
        <v>0.2525</v>
      </c>
      <c r="U871" s="38"/>
      <c r="V871" s="38"/>
      <c r="W871" s="38"/>
      <c r="X871" s="38"/>
      <c r="Y871" s="38"/>
      <c r="Z871" s="38"/>
      <c r="AA871" s="38"/>
      <c r="AB871" s="38"/>
      <c r="AC871" s="38"/>
      <c r="AD871" s="38"/>
      <c r="AE871" s="38"/>
      <c r="AR871" s="193" t="s">
        <v>91</v>
      </c>
      <c r="AT871" s="193" t="s">
        <v>157</v>
      </c>
      <c r="AU871" s="193" t="s">
        <v>85</v>
      </c>
      <c r="AY871" s="19" t="s">
        <v>155</v>
      </c>
      <c r="BE871" s="194">
        <f>IF(N871="základná",J871,0)</f>
        <v>0</v>
      </c>
      <c r="BF871" s="194">
        <f>IF(N871="znížená",J871,0)</f>
        <v>0</v>
      </c>
      <c r="BG871" s="194">
        <f>IF(N871="zákl. prenesená",J871,0)</f>
        <v>0</v>
      </c>
      <c r="BH871" s="194">
        <f>IF(N871="zníž. prenesená",J871,0)</f>
        <v>0</v>
      </c>
      <c r="BI871" s="194">
        <f>IF(N871="nulová",J871,0)</f>
        <v>0</v>
      </c>
      <c r="BJ871" s="19" t="s">
        <v>85</v>
      </c>
      <c r="BK871" s="194">
        <f>ROUND(I871*H871,2)</f>
        <v>0</v>
      </c>
      <c r="BL871" s="19" t="s">
        <v>91</v>
      </c>
      <c r="BM871" s="193" t="s">
        <v>1028</v>
      </c>
    </row>
    <row r="872" s="13" customFormat="1">
      <c r="A872" s="13"/>
      <c r="B872" s="195"/>
      <c r="C872" s="13"/>
      <c r="D872" s="196" t="s">
        <v>165</v>
      </c>
      <c r="E872" s="197" t="s">
        <v>1</v>
      </c>
      <c r="F872" s="198" t="s">
        <v>1029</v>
      </c>
      <c r="G872" s="13"/>
      <c r="H872" s="197" t="s">
        <v>1</v>
      </c>
      <c r="I872" s="199"/>
      <c r="J872" s="13"/>
      <c r="K872" s="13"/>
      <c r="L872" s="195"/>
      <c r="M872" s="200"/>
      <c r="N872" s="201"/>
      <c r="O872" s="201"/>
      <c r="P872" s="201"/>
      <c r="Q872" s="201"/>
      <c r="R872" s="201"/>
      <c r="S872" s="201"/>
      <c r="T872" s="202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  <c r="AE872" s="13"/>
      <c r="AT872" s="197" t="s">
        <v>165</v>
      </c>
      <c r="AU872" s="197" t="s">
        <v>85</v>
      </c>
      <c r="AV872" s="13" t="s">
        <v>81</v>
      </c>
      <c r="AW872" s="13" t="s">
        <v>32</v>
      </c>
      <c r="AX872" s="13" t="s">
        <v>7</v>
      </c>
      <c r="AY872" s="197" t="s">
        <v>155</v>
      </c>
    </row>
    <row r="873" s="14" customFormat="1">
      <c r="A873" s="14"/>
      <c r="B873" s="203"/>
      <c r="C873" s="14"/>
      <c r="D873" s="196" t="s">
        <v>165</v>
      </c>
      <c r="E873" s="204" t="s">
        <v>1</v>
      </c>
      <c r="F873" s="205" t="s">
        <v>1030</v>
      </c>
      <c r="G873" s="14"/>
      <c r="H873" s="206">
        <v>2.5</v>
      </c>
      <c r="I873" s="207"/>
      <c r="J873" s="14"/>
      <c r="K873" s="14"/>
      <c r="L873" s="203"/>
      <c r="M873" s="208"/>
      <c r="N873" s="209"/>
      <c r="O873" s="209"/>
      <c r="P873" s="209"/>
      <c r="Q873" s="209"/>
      <c r="R873" s="209"/>
      <c r="S873" s="209"/>
      <c r="T873" s="210"/>
      <c r="U873" s="14"/>
      <c r="V873" s="14"/>
      <c r="W873" s="14"/>
      <c r="X873" s="14"/>
      <c r="Y873" s="14"/>
      <c r="Z873" s="14"/>
      <c r="AA873" s="14"/>
      <c r="AB873" s="14"/>
      <c r="AC873" s="14"/>
      <c r="AD873" s="14"/>
      <c r="AE873" s="14"/>
      <c r="AT873" s="204" t="s">
        <v>165</v>
      </c>
      <c r="AU873" s="204" t="s">
        <v>85</v>
      </c>
      <c r="AV873" s="14" t="s">
        <v>85</v>
      </c>
      <c r="AW873" s="14" t="s">
        <v>32</v>
      </c>
      <c r="AX873" s="14" t="s">
        <v>81</v>
      </c>
      <c r="AY873" s="204" t="s">
        <v>155</v>
      </c>
    </row>
    <row r="874" s="2" customFormat="1" ht="16.5" customHeight="1">
      <c r="A874" s="38"/>
      <c r="B874" s="180"/>
      <c r="C874" s="181" t="s">
        <v>1031</v>
      </c>
      <c r="D874" s="181" t="s">
        <v>157</v>
      </c>
      <c r="E874" s="182" t="s">
        <v>1032</v>
      </c>
      <c r="F874" s="183" t="s">
        <v>1033</v>
      </c>
      <c r="G874" s="184" t="s">
        <v>285</v>
      </c>
      <c r="H874" s="185">
        <v>18.940000000000001</v>
      </c>
      <c r="I874" s="186"/>
      <c r="J874" s="187">
        <f>ROUND(I874*H874,2)</f>
        <v>0</v>
      </c>
      <c r="K874" s="188"/>
      <c r="L874" s="39"/>
      <c r="M874" s="189" t="s">
        <v>1</v>
      </c>
      <c r="N874" s="190" t="s">
        <v>43</v>
      </c>
      <c r="O874" s="82"/>
      <c r="P874" s="191">
        <f>O874*H874</f>
        <v>0</v>
      </c>
      <c r="Q874" s="191">
        <v>0</v>
      </c>
      <c r="R874" s="191">
        <f>Q874*H874</f>
        <v>0</v>
      </c>
      <c r="S874" s="191">
        <v>0.036999999999999998</v>
      </c>
      <c r="T874" s="192">
        <f>S874*H874</f>
        <v>0.70077999999999996</v>
      </c>
      <c r="U874" s="38"/>
      <c r="V874" s="38"/>
      <c r="W874" s="38"/>
      <c r="X874" s="38"/>
      <c r="Y874" s="38"/>
      <c r="Z874" s="38"/>
      <c r="AA874" s="38"/>
      <c r="AB874" s="38"/>
      <c r="AC874" s="38"/>
      <c r="AD874" s="38"/>
      <c r="AE874" s="38"/>
      <c r="AR874" s="193" t="s">
        <v>91</v>
      </c>
      <c r="AT874" s="193" t="s">
        <v>157</v>
      </c>
      <c r="AU874" s="193" t="s">
        <v>85</v>
      </c>
      <c r="AY874" s="19" t="s">
        <v>155</v>
      </c>
      <c r="BE874" s="194">
        <f>IF(N874="základná",J874,0)</f>
        <v>0</v>
      </c>
      <c r="BF874" s="194">
        <f>IF(N874="znížená",J874,0)</f>
        <v>0</v>
      </c>
      <c r="BG874" s="194">
        <f>IF(N874="zákl. prenesená",J874,0)</f>
        <v>0</v>
      </c>
      <c r="BH874" s="194">
        <f>IF(N874="zníž. prenesená",J874,0)</f>
        <v>0</v>
      </c>
      <c r="BI874" s="194">
        <f>IF(N874="nulová",J874,0)</f>
        <v>0</v>
      </c>
      <c r="BJ874" s="19" t="s">
        <v>85</v>
      </c>
      <c r="BK874" s="194">
        <f>ROUND(I874*H874,2)</f>
        <v>0</v>
      </c>
      <c r="BL874" s="19" t="s">
        <v>91</v>
      </c>
      <c r="BM874" s="193" t="s">
        <v>1034</v>
      </c>
    </row>
    <row r="875" s="13" customFormat="1">
      <c r="A875" s="13"/>
      <c r="B875" s="195"/>
      <c r="C875" s="13"/>
      <c r="D875" s="196" t="s">
        <v>165</v>
      </c>
      <c r="E875" s="197" t="s">
        <v>1</v>
      </c>
      <c r="F875" s="198" t="s">
        <v>1035</v>
      </c>
      <c r="G875" s="13"/>
      <c r="H875" s="197" t="s">
        <v>1</v>
      </c>
      <c r="I875" s="199"/>
      <c r="J875" s="13"/>
      <c r="K875" s="13"/>
      <c r="L875" s="195"/>
      <c r="M875" s="200"/>
      <c r="N875" s="201"/>
      <c r="O875" s="201"/>
      <c r="P875" s="201"/>
      <c r="Q875" s="201"/>
      <c r="R875" s="201"/>
      <c r="S875" s="201"/>
      <c r="T875" s="202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/>
      <c r="AT875" s="197" t="s">
        <v>165</v>
      </c>
      <c r="AU875" s="197" t="s">
        <v>85</v>
      </c>
      <c r="AV875" s="13" t="s">
        <v>81</v>
      </c>
      <c r="AW875" s="13" t="s">
        <v>32</v>
      </c>
      <c r="AX875" s="13" t="s">
        <v>7</v>
      </c>
      <c r="AY875" s="197" t="s">
        <v>155</v>
      </c>
    </row>
    <row r="876" s="14" customFormat="1">
      <c r="A876" s="14"/>
      <c r="B876" s="203"/>
      <c r="C876" s="14"/>
      <c r="D876" s="196" t="s">
        <v>165</v>
      </c>
      <c r="E876" s="204" t="s">
        <v>1</v>
      </c>
      <c r="F876" s="205" t="s">
        <v>1036</v>
      </c>
      <c r="G876" s="14"/>
      <c r="H876" s="206">
        <v>1.885</v>
      </c>
      <c r="I876" s="207"/>
      <c r="J876" s="14"/>
      <c r="K876" s="14"/>
      <c r="L876" s="203"/>
      <c r="M876" s="208"/>
      <c r="N876" s="209"/>
      <c r="O876" s="209"/>
      <c r="P876" s="209"/>
      <c r="Q876" s="209"/>
      <c r="R876" s="209"/>
      <c r="S876" s="209"/>
      <c r="T876" s="210"/>
      <c r="U876" s="14"/>
      <c r="V876" s="14"/>
      <c r="W876" s="14"/>
      <c r="X876" s="14"/>
      <c r="Y876" s="14"/>
      <c r="Z876" s="14"/>
      <c r="AA876" s="14"/>
      <c r="AB876" s="14"/>
      <c r="AC876" s="14"/>
      <c r="AD876" s="14"/>
      <c r="AE876" s="14"/>
      <c r="AT876" s="204" t="s">
        <v>165</v>
      </c>
      <c r="AU876" s="204" t="s">
        <v>85</v>
      </c>
      <c r="AV876" s="14" t="s">
        <v>85</v>
      </c>
      <c r="AW876" s="14" t="s">
        <v>32</v>
      </c>
      <c r="AX876" s="14" t="s">
        <v>7</v>
      </c>
      <c r="AY876" s="204" t="s">
        <v>155</v>
      </c>
    </row>
    <row r="877" s="14" customFormat="1">
      <c r="A877" s="14"/>
      <c r="B877" s="203"/>
      <c r="C877" s="14"/>
      <c r="D877" s="196" t="s">
        <v>165</v>
      </c>
      <c r="E877" s="204" t="s">
        <v>1</v>
      </c>
      <c r="F877" s="205" t="s">
        <v>1037</v>
      </c>
      <c r="G877" s="14"/>
      <c r="H877" s="206">
        <v>5.6849999999999996</v>
      </c>
      <c r="I877" s="207"/>
      <c r="J877" s="14"/>
      <c r="K877" s="14"/>
      <c r="L877" s="203"/>
      <c r="M877" s="208"/>
      <c r="N877" s="209"/>
      <c r="O877" s="209"/>
      <c r="P877" s="209"/>
      <c r="Q877" s="209"/>
      <c r="R877" s="209"/>
      <c r="S877" s="209"/>
      <c r="T877" s="210"/>
      <c r="U877" s="14"/>
      <c r="V877" s="14"/>
      <c r="W877" s="14"/>
      <c r="X877" s="14"/>
      <c r="Y877" s="14"/>
      <c r="Z877" s="14"/>
      <c r="AA877" s="14"/>
      <c r="AB877" s="14"/>
      <c r="AC877" s="14"/>
      <c r="AD877" s="14"/>
      <c r="AE877" s="14"/>
      <c r="AT877" s="204" t="s">
        <v>165</v>
      </c>
      <c r="AU877" s="204" t="s">
        <v>85</v>
      </c>
      <c r="AV877" s="14" t="s">
        <v>85</v>
      </c>
      <c r="AW877" s="14" t="s">
        <v>32</v>
      </c>
      <c r="AX877" s="14" t="s">
        <v>7</v>
      </c>
      <c r="AY877" s="204" t="s">
        <v>155</v>
      </c>
    </row>
    <row r="878" s="14" customFormat="1">
      <c r="A878" s="14"/>
      <c r="B878" s="203"/>
      <c r="C878" s="14"/>
      <c r="D878" s="196" t="s">
        <v>165</v>
      </c>
      <c r="E878" s="204" t="s">
        <v>1</v>
      </c>
      <c r="F878" s="205" t="s">
        <v>1038</v>
      </c>
      <c r="G878" s="14"/>
      <c r="H878" s="206">
        <v>5.6849999999999996</v>
      </c>
      <c r="I878" s="207"/>
      <c r="J878" s="14"/>
      <c r="K878" s="14"/>
      <c r="L878" s="203"/>
      <c r="M878" s="208"/>
      <c r="N878" s="209"/>
      <c r="O878" s="209"/>
      <c r="P878" s="209"/>
      <c r="Q878" s="209"/>
      <c r="R878" s="209"/>
      <c r="S878" s="209"/>
      <c r="T878" s="210"/>
      <c r="U878" s="14"/>
      <c r="V878" s="14"/>
      <c r="W878" s="14"/>
      <c r="X878" s="14"/>
      <c r="Y878" s="14"/>
      <c r="Z878" s="14"/>
      <c r="AA878" s="14"/>
      <c r="AB878" s="14"/>
      <c r="AC878" s="14"/>
      <c r="AD878" s="14"/>
      <c r="AE878" s="14"/>
      <c r="AT878" s="204" t="s">
        <v>165</v>
      </c>
      <c r="AU878" s="204" t="s">
        <v>85</v>
      </c>
      <c r="AV878" s="14" t="s">
        <v>85</v>
      </c>
      <c r="AW878" s="14" t="s">
        <v>32</v>
      </c>
      <c r="AX878" s="14" t="s">
        <v>7</v>
      </c>
      <c r="AY878" s="204" t="s">
        <v>155</v>
      </c>
    </row>
    <row r="879" s="14" customFormat="1">
      <c r="A879" s="14"/>
      <c r="B879" s="203"/>
      <c r="C879" s="14"/>
      <c r="D879" s="196" t="s">
        <v>165</v>
      </c>
      <c r="E879" s="204" t="s">
        <v>1</v>
      </c>
      <c r="F879" s="205" t="s">
        <v>1039</v>
      </c>
      <c r="G879" s="14"/>
      <c r="H879" s="206">
        <v>5.6849999999999996</v>
      </c>
      <c r="I879" s="207"/>
      <c r="J879" s="14"/>
      <c r="K879" s="14"/>
      <c r="L879" s="203"/>
      <c r="M879" s="208"/>
      <c r="N879" s="209"/>
      <c r="O879" s="209"/>
      <c r="P879" s="209"/>
      <c r="Q879" s="209"/>
      <c r="R879" s="209"/>
      <c r="S879" s="209"/>
      <c r="T879" s="210"/>
      <c r="U879" s="14"/>
      <c r="V879" s="14"/>
      <c r="W879" s="14"/>
      <c r="X879" s="14"/>
      <c r="Y879" s="14"/>
      <c r="Z879" s="14"/>
      <c r="AA879" s="14"/>
      <c r="AB879" s="14"/>
      <c r="AC879" s="14"/>
      <c r="AD879" s="14"/>
      <c r="AE879" s="14"/>
      <c r="AT879" s="204" t="s">
        <v>165</v>
      </c>
      <c r="AU879" s="204" t="s">
        <v>85</v>
      </c>
      <c r="AV879" s="14" t="s">
        <v>85</v>
      </c>
      <c r="AW879" s="14" t="s">
        <v>32</v>
      </c>
      <c r="AX879" s="14" t="s">
        <v>7</v>
      </c>
      <c r="AY879" s="204" t="s">
        <v>155</v>
      </c>
    </row>
    <row r="880" s="15" customFormat="1">
      <c r="A880" s="15"/>
      <c r="B880" s="211"/>
      <c r="C880" s="15"/>
      <c r="D880" s="196" t="s">
        <v>165</v>
      </c>
      <c r="E880" s="212" t="s">
        <v>1</v>
      </c>
      <c r="F880" s="213" t="s">
        <v>184</v>
      </c>
      <c r="G880" s="15"/>
      <c r="H880" s="214">
        <v>18.940000000000001</v>
      </c>
      <c r="I880" s="215"/>
      <c r="J880" s="15"/>
      <c r="K880" s="15"/>
      <c r="L880" s="211"/>
      <c r="M880" s="216"/>
      <c r="N880" s="217"/>
      <c r="O880" s="217"/>
      <c r="P880" s="217"/>
      <c r="Q880" s="217"/>
      <c r="R880" s="217"/>
      <c r="S880" s="217"/>
      <c r="T880" s="218"/>
      <c r="U880" s="15"/>
      <c r="V880" s="15"/>
      <c r="W880" s="15"/>
      <c r="X880" s="15"/>
      <c r="Y880" s="15"/>
      <c r="Z880" s="15"/>
      <c r="AA880" s="15"/>
      <c r="AB880" s="15"/>
      <c r="AC880" s="15"/>
      <c r="AD880" s="15"/>
      <c r="AE880" s="15"/>
      <c r="AT880" s="212" t="s">
        <v>165</v>
      </c>
      <c r="AU880" s="212" t="s">
        <v>85</v>
      </c>
      <c r="AV880" s="15" t="s">
        <v>91</v>
      </c>
      <c r="AW880" s="15" t="s">
        <v>32</v>
      </c>
      <c r="AX880" s="15" t="s">
        <v>81</v>
      </c>
      <c r="AY880" s="212" t="s">
        <v>155</v>
      </c>
    </row>
    <row r="881" s="2" customFormat="1" ht="24.15" customHeight="1">
      <c r="A881" s="38"/>
      <c r="B881" s="180"/>
      <c r="C881" s="181" t="s">
        <v>1040</v>
      </c>
      <c r="D881" s="181" t="s">
        <v>157</v>
      </c>
      <c r="E881" s="182" t="s">
        <v>1041</v>
      </c>
      <c r="F881" s="183" t="s">
        <v>1042</v>
      </c>
      <c r="G881" s="184" t="s">
        <v>160</v>
      </c>
      <c r="H881" s="185">
        <v>423.92399999999998</v>
      </c>
      <c r="I881" s="186"/>
      <c r="J881" s="187">
        <f>ROUND(I881*H881,2)</f>
        <v>0</v>
      </c>
      <c r="K881" s="188"/>
      <c r="L881" s="39"/>
      <c r="M881" s="189" t="s">
        <v>1</v>
      </c>
      <c r="N881" s="190" t="s">
        <v>43</v>
      </c>
      <c r="O881" s="82"/>
      <c r="P881" s="191">
        <f>O881*H881</f>
        <v>0</v>
      </c>
      <c r="Q881" s="191">
        <v>0</v>
      </c>
      <c r="R881" s="191">
        <f>Q881*H881</f>
        <v>0</v>
      </c>
      <c r="S881" s="191">
        <v>0.01</v>
      </c>
      <c r="T881" s="192">
        <f>S881*H881</f>
        <v>4.2392399999999997</v>
      </c>
      <c r="U881" s="38"/>
      <c r="V881" s="38"/>
      <c r="W881" s="38"/>
      <c r="X881" s="38"/>
      <c r="Y881" s="38"/>
      <c r="Z881" s="38"/>
      <c r="AA881" s="38"/>
      <c r="AB881" s="38"/>
      <c r="AC881" s="38"/>
      <c r="AD881" s="38"/>
      <c r="AE881" s="38"/>
      <c r="AR881" s="193" t="s">
        <v>91</v>
      </c>
      <c r="AT881" s="193" t="s">
        <v>157</v>
      </c>
      <c r="AU881" s="193" t="s">
        <v>85</v>
      </c>
      <c r="AY881" s="19" t="s">
        <v>155</v>
      </c>
      <c r="BE881" s="194">
        <f>IF(N881="základná",J881,0)</f>
        <v>0</v>
      </c>
      <c r="BF881" s="194">
        <f>IF(N881="znížená",J881,0)</f>
        <v>0</v>
      </c>
      <c r="BG881" s="194">
        <f>IF(N881="zákl. prenesená",J881,0)</f>
        <v>0</v>
      </c>
      <c r="BH881" s="194">
        <f>IF(N881="zníž. prenesená",J881,0)</f>
        <v>0</v>
      </c>
      <c r="BI881" s="194">
        <f>IF(N881="nulová",J881,0)</f>
        <v>0</v>
      </c>
      <c r="BJ881" s="19" t="s">
        <v>85</v>
      </c>
      <c r="BK881" s="194">
        <f>ROUND(I881*H881,2)</f>
        <v>0</v>
      </c>
      <c r="BL881" s="19" t="s">
        <v>91</v>
      </c>
      <c r="BM881" s="193" t="s">
        <v>1043</v>
      </c>
    </row>
    <row r="882" s="13" customFormat="1">
      <c r="A882" s="13"/>
      <c r="B882" s="195"/>
      <c r="C882" s="13"/>
      <c r="D882" s="196" t="s">
        <v>165</v>
      </c>
      <c r="E882" s="197" t="s">
        <v>1</v>
      </c>
      <c r="F882" s="198" t="s">
        <v>637</v>
      </c>
      <c r="G882" s="13"/>
      <c r="H882" s="197" t="s">
        <v>1</v>
      </c>
      <c r="I882" s="199"/>
      <c r="J882" s="13"/>
      <c r="K882" s="13"/>
      <c r="L882" s="195"/>
      <c r="M882" s="200"/>
      <c r="N882" s="201"/>
      <c r="O882" s="201"/>
      <c r="P882" s="201"/>
      <c r="Q882" s="201"/>
      <c r="R882" s="201"/>
      <c r="S882" s="201"/>
      <c r="T882" s="202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T882" s="197" t="s">
        <v>165</v>
      </c>
      <c r="AU882" s="197" t="s">
        <v>85</v>
      </c>
      <c r="AV882" s="13" t="s">
        <v>81</v>
      </c>
      <c r="AW882" s="13" t="s">
        <v>32</v>
      </c>
      <c r="AX882" s="13" t="s">
        <v>7</v>
      </c>
      <c r="AY882" s="197" t="s">
        <v>155</v>
      </c>
    </row>
    <row r="883" s="14" customFormat="1">
      <c r="A883" s="14"/>
      <c r="B883" s="203"/>
      <c r="C883" s="14"/>
      <c r="D883" s="196" t="s">
        <v>165</v>
      </c>
      <c r="E883" s="204" t="s">
        <v>1</v>
      </c>
      <c r="F883" s="205" t="s">
        <v>708</v>
      </c>
      <c r="G883" s="14"/>
      <c r="H883" s="206">
        <v>656.01999999999998</v>
      </c>
      <c r="I883" s="207"/>
      <c r="J883" s="14"/>
      <c r="K883" s="14"/>
      <c r="L883" s="203"/>
      <c r="M883" s="208"/>
      <c r="N883" s="209"/>
      <c r="O883" s="209"/>
      <c r="P883" s="209"/>
      <c r="Q883" s="209"/>
      <c r="R883" s="209"/>
      <c r="S883" s="209"/>
      <c r="T883" s="210"/>
      <c r="U883" s="14"/>
      <c r="V883" s="14"/>
      <c r="W883" s="14"/>
      <c r="X883" s="14"/>
      <c r="Y883" s="14"/>
      <c r="Z883" s="14"/>
      <c r="AA883" s="14"/>
      <c r="AB883" s="14"/>
      <c r="AC883" s="14"/>
      <c r="AD883" s="14"/>
      <c r="AE883" s="14"/>
      <c r="AT883" s="204" t="s">
        <v>165</v>
      </c>
      <c r="AU883" s="204" t="s">
        <v>85</v>
      </c>
      <c r="AV883" s="14" t="s">
        <v>85</v>
      </c>
      <c r="AW883" s="14" t="s">
        <v>32</v>
      </c>
      <c r="AX883" s="14" t="s">
        <v>7</v>
      </c>
      <c r="AY883" s="204" t="s">
        <v>155</v>
      </c>
    </row>
    <row r="884" s="13" customFormat="1">
      <c r="A884" s="13"/>
      <c r="B884" s="195"/>
      <c r="C884" s="13"/>
      <c r="D884" s="196" t="s">
        <v>165</v>
      </c>
      <c r="E884" s="197" t="s">
        <v>1</v>
      </c>
      <c r="F884" s="198" t="s">
        <v>709</v>
      </c>
      <c r="G884" s="13"/>
      <c r="H884" s="197" t="s">
        <v>1</v>
      </c>
      <c r="I884" s="199"/>
      <c r="J884" s="13"/>
      <c r="K884" s="13"/>
      <c r="L884" s="195"/>
      <c r="M884" s="200"/>
      <c r="N884" s="201"/>
      <c r="O884" s="201"/>
      <c r="P884" s="201"/>
      <c r="Q884" s="201"/>
      <c r="R884" s="201"/>
      <c r="S884" s="201"/>
      <c r="T884" s="202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T884" s="197" t="s">
        <v>165</v>
      </c>
      <c r="AU884" s="197" t="s">
        <v>85</v>
      </c>
      <c r="AV884" s="13" t="s">
        <v>81</v>
      </c>
      <c r="AW884" s="13" t="s">
        <v>32</v>
      </c>
      <c r="AX884" s="13" t="s">
        <v>7</v>
      </c>
      <c r="AY884" s="197" t="s">
        <v>155</v>
      </c>
    </row>
    <row r="885" s="14" customFormat="1">
      <c r="A885" s="14"/>
      <c r="B885" s="203"/>
      <c r="C885" s="14"/>
      <c r="D885" s="196" t="s">
        <v>165</v>
      </c>
      <c r="E885" s="204" t="s">
        <v>1</v>
      </c>
      <c r="F885" s="205" t="s">
        <v>710</v>
      </c>
      <c r="G885" s="14"/>
      <c r="H885" s="206">
        <v>-12.772</v>
      </c>
      <c r="I885" s="207"/>
      <c r="J885" s="14"/>
      <c r="K885" s="14"/>
      <c r="L885" s="203"/>
      <c r="M885" s="208"/>
      <c r="N885" s="209"/>
      <c r="O885" s="209"/>
      <c r="P885" s="209"/>
      <c r="Q885" s="209"/>
      <c r="R885" s="209"/>
      <c r="S885" s="209"/>
      <c r="T885" s="210"/>
      <c r="U885" s="14"/>
      <c r="V885" s="14"/>
      <c r="W885" s="14"/>
      <c r="X885" s="14"/>
      <c r="Y885" s="14"/>
      <c r="Z885" s="14"/>
      <c r="AA885" s="14"/>
      <c r="AB885" s="14"/>
      <c r="AC885" s="14"/>
      <c r="AD885" s="14"/>
      <c r="AE885" s="14"/>
      <c r="AT885" s="204" t="s">
        <v>165</v>
      </c>
      <c r="AU885" s="204" t="s">
        <v>85</v>
      </c>
      <c r="AV885" s="14" t="s">
        <v>85</v>
      </c>
      <c r="AW885" s="14" t="s">
        <v>32</v>
      </c>
      <c r="AX885" s="14" t="s">
        <v>7</v>
      </c>
      <c r="AY885" s="204" t="s">
        <v>155</v>
      </c>
    </row>
    <row r="886" s="14" customFormat="1">
      <c r="A886" s="14"/>
      <c r="B886" s="203"/>
      <c r="C886" s="14"/>
      <c r="D886" s="196" t="s">
        <v>165</v>
      </c>
      <c r="E886" s="204" t="s">
        <v>1</v>
      </c>
      <c r="F886" s="205" t="s">
        <v>711</v>
      </c>
      <c r="G886" s="14"/>
      <c r="H886" s="206">
        <v>-48.085999999999999</v>
      </c>
      <c r="I886" s="207"/>
      <c r="J886" s="14"/>
      <c r="K886" s="14"/>
      <c r="L886" s="203"/>
      <c r="M886" s="208"/>
      <c r="N886" s="209"/>
      <c r="O886" s="209"/>
      <c r="P886" s="209"/>
      <c r="Q886" s="209"/>
      <c r="R886" s="209"/>
      <c r="S886" s="209"/>
      <c r="T886" s="210"/>
      <c r="U886" s="14"/>
      <c r="V886" s="14"/>
      <c r="W886" s="14"/>
      <c r="X886" s="14"/>
      <c r="Y886" s="14"/>
      <c r="Z886" s="14"/>
      <c r="AA886" s="14"/>
      <c r="AB886" s="14"/>
      <c r="AC886" s="14"/>
      <c r="AD886" s="14"/>
      <c r="AE886" s="14"/>
      <c r="AT886" s="204" t="s">
        <v>165</v>
      </c>
      <c r="AU886" s="204" t="s">
        <v>85</v>
      </c>
      <c r="AV886" s="14" t="s">
        <v>85</v>
      </c>
      <c r="AW886" s="14" t="s">
        <v>32</v>
      </c>
      <c r="AX886" s="14" t="s">
        <v>7</v>
      </c>
      <c r="AY886" s="204" t="s">
        <v>155</v>
      </c>
    </row>
    <row r="887" s="14" customFormat="1">
      <c r="A887" s="14"/>
      <c r="B887" s="203"/>
      <c r="C887" s="14"/>
      <c r="D887" s="196" t="s">
        <v>165</v>
      </c>
      <c r="E887" s="204" t="s">
        <v>1</v>
      </c>
      <c r="F887" s="205" t="s">
        <v>712</v>
      </c>
      <c r="G887" s="14"/>
      <c r="H887" s="206">
        <v>-171.238</v>
      </c>
      <c r="I887" s="207"/>
      <c r="J887" s="14"/>
      <c r="K887" s="14"/>
      <c r="L887" s="203"/>
      <c r="M887" s="208"/>
      <c r="N887" s="209"/>
      <c r="O887" s="209"/>
      <c r="P887" s="209"/>
      <c r="Q887" s="209"/>
      <c r="R887" s="209"/>
      <c r="S887" s="209"/>
      <c r="T887" s="210"/>
      <c r="U887" s="14"/>
      <c r="V887" s="14"/>
      <c r="W887" s="14"/>
      <c r="X887" s="14"/>
      <c r="Y887" s="14"/>
      <c r="Z887" s="14"/>
      <c r="AA887" s="14"/>
      <c r="AB887" s="14"/>
      <c r="AC887" s="14"/>
      <c r="AD887" s="14"/>
      <c r="AE887" s="14"/>
      <c r="AT887" s="204" t="s">
        <v>165</v>
      </c>
      <c r="AU887" s="204" t="s">
        <v>85</v>
      </c>
      <c r="AV887" s="14" t="s">
        <v>85</v>
      </c>
      <c r="AW887" s="14" t="s">
        <v>32</v>
      </c>
      <c r="AX887" s="14" t="s">
        <v>7</v>
      </c>
      <c r="AY887" s="204" t="s">
        <v>155</v>
      </c>
    </row>
    <row r="888" s="15" customFormat="1">
      <c r="A888" s="15"/>
      <c r="B888" s="211"/>
      <c r="C888" s="15"/>
      <c r="D888" s="196" t="s">
        <v>165</v>
      </c>
      <c r="E888" s="212" t="s">
        <v>1</v>
      </c>
      <c r="F888" s="213" t="s">
        <v>184</v>
      </c>
      <c r="G888" s="15"/>
      <c r="H888" s="214">
        <v>423.92399999999992</v>
      </c>
      <c r="I888" s="215"/>
      <c r="J888" s="15"/>
      <c r="K888" s="15"/>
      <c r="L888" s="211"/>
      <c r="M888" s="216"/>
      <c r="N888" s="217"/>
      <c r="O888" s="217"/>
      <c r="P888" s="217"/>
      <c r="Q888" s="217"/>
      <c r="R888" s="217"/>
      <c r="S888" s="217"/>
      <c r="T888" s="218"/>
      <c r="U888" s="15"/>
      <c r="V888" s="15"/>
      <c r="W888" s="15"/>
      <c r="X888" s="15"/>
      <c r="Y888" s="15"/>
      <c r="Z888" s="15"/>
      <c r="AA888" s="15"/>
      <c r="AB888" s="15"/>
      <c r="AC888" s="15"/>
      <c r="AD888" s="15"/>
      <c r="AE888" s="15"/>
      <c r="AT888" s="212" t="s">
        <v>165</v>
      </c>
      <c r="AU888" s="212" t="s">
        <v>85</v>
      </c>
      <c r="AV888" s="15" t="s">
        <v>91</v>
      </c>
      <c r="AW888" s="15" t="s">
        <v>32</v>
      </c>
      <c r="AX888" s="15" t="s">
        <v>81</v>
      </c>
      <c r="AY888" s="212" t="s">
        <v>155</v>
      </c>
    </row>
    <row r="889" s="2" customFormat="1" ht="24.15" customHeight="1">
      <c r="A889" s="38"/>
      <c r="B889" s="180"/>
      <c r="C889" s="181" t="s">
        <v>1044</v>
      </c>
      <c r="D889" s="181" t="s">
        <v>157</v>
      </c>
      <c r="E889" s="182" t="s">
        <v>1045</v>
      </c>
      <c r="F889" s="183" t="s">
        <v>1046</v>
      </c>
      <c r="G889" s="184" t="s">
        <v>253</v>
      </c>
      <c r="H889" s="185">
        <v>385.91500000000002</v>
      </c>
      <c r="I889" s="186"/>
      <c r="J889" s="187">
        <f>ROUND(I889*H889,2)</f>
        <v>0</v>
      </c>
      <c r="K889" s="188"/>
      <c r="L889" s="39"/>
      <c r="M889" s="189" t="s">
        <v>1</v>
      </c>
      <c r="N889" s="190" t="s">
        <v>43</v>
      </c>
      <c r="O889" s="82"/>
      <c r="P889" s="191">
        <f>O889*H889</f>
        <v>0</v>
      </c>
      <c r="Q889" s="191">
        <v>0</v>
      </c>
      <c r="R889" s="191">
        <f>Q889*H889</f>
        <v>0</v>
      </c>
      <c r="S889" s="191">
        <v>0</v>
      </c>
      <c r="T889" s="192">
        <f>S889*H889</f>
        <v>0</v>
      </c>
      <c r="U889" s="38"/>
      <c r="V889" s="38"/>
      <c r="W889" s="38"/>
      <c r="X889" s="38"/>
      <c r="Y889" s="38"/>
      <c r="Z889" s="38"/>
      <c r="AA889" s="38"/>
      <c r="AB889" s="38"/>
      <c r="AC889" s="38"/>
      <c r="AD889" s="38"/>
      <c r="AE889" s="38"/>
      <c r="AR889" s="193" t="s">
        <v>91</v>
      </c>
      <c r="AT889" s="193" t="s">
        <v>157</v>
      </c>
      <c r="AU889" s="193" t="s">
        <v>85</v>
      </c>
      <c r="AY889" s="19" t="s">
        <v>155</v>
      </c>
      <c r="BE889" s="194">
        <f>IF(N889="základná",J889,0)</f>
        <v>0</v>
      </c>
      <c r="BF889" s="194">
        <f>IF(N889="znížená",J889,0)</f>
        <v>0</v>
      </c>
      <c r="BG889" s="194">
        <f>IF(N889="zákl. prenesená",J889,0)</f>
        <v>0</v>
      </c>
      <c r="BH889" s="194">
        <f>IF(N889="zníž. prenesená",J889,0)</f>
        <v>0</v>
      </c>
      <c r="BI889" s="194">
        <f>IF(N889="nulová",J889,0)</f>
        <v>0</v>
      </c>
      <c r="BJ889" s="19" t="s">
        <v>85</v>
      </c>
      <c r="BK889" s="194">
        <f>ROUND(I889*H889,2)</f>
        <v>0</v>
      </c>
      <c r="BL889" s="19" t="s">
        <v>91</v>
      </c>
      <c r="BM889" s="193" t="s">
        <v>1047</v>
      </c>
    </row>
    <row r="890" s="2" customFormat="1" ht="24.15" customHeight="1">
      <c r="A890" s="38"/>
      <c r="B890" s="180"/>
      <c r="C890" s="181" t="s">
        <v>1048</v>
      </c>
      <c r="D890" s="181" t="s">
        <v>157</v>
      </c>
      <c r="E890" s="182" t="s">
        <v>1049</v>
      </c>
      <c r="F890" s="183" t="s">
        <v>1050</v>
      </c>
      <c r="G890" s="184" t="s">
        <v>253</v>
      </c>
      <c r="H890" s="185">
        <v>1157.7449999999999</v>
      </c>
      <c r="I890" s="186"/>
      <c r="J890" s="187">
        <f>ROUND(I890*H890,2)</f>
        <v>0</v>
      </c>
      <c r="K890" s="188"/>
      <c r="L890" s="39"/>
      <c r="M890" s="189" t="s">
        <v>1</v>
      </c>
      <c r="N890" s="190" t="s">
        <v>43</v>
      </c>
      <c r="O890" s="82"/>
      <c r="P890" s="191">
        <f>O890*H890</f>
        <v>0</v>
      </c>
      <c r="Q890" s="191">
        <v>0</v>
      </c>
      <c r="R890" s="191">
        <f>Q890*H890</f>
        <v>0</v>
      </c>
      <c r="S890" s="191">
        <v>0</v>
      </c>
      <c r="T890" s="192">
        <f>S890*H890</f>
        <v>0</v>
      </c>
      <c r="U890" s="38"/>
      <c r="V890" s="38"/>
      <c r="W890" s="38"/>
      <c r="X890" s="38"/>
      <c r="Y890" s="38"/>
      <c r="Z890" s="38"/>
      <c r="AA890" s="38"/>
      <c r="AB890" s="38"/>
      <c r="AC890" s="38"/>
      <c r="AD890" s="38"/>
      <c r="AE890" s="38"/>
      <c r="AR890" s="193" t="s">
        <v>91</v>
      </c>
      <c r="AT890" s="193" t="s">
        <v>157</v>
      </c>
      <c r="AU890" s="193" t="s">
        <v>85</v>
      </c>
      <c r="AY890" s="19" t="s">
        <v>155</v>
      </c>
      <c r="BE890" s="194">
        <f>IF(N890="základná",J890,0)</f>
        <v>0</v>
      </c>
      <c r="BF890" s="194">
        <f>IF(N890="znížená",J890,0)</f>
        <v>0</v>
      </c>
      <c r="BG890" s="194">
        <f>IF(N890="zákl. prenesená",J890,0)</f>
        <v>0</v>
      </c>
      <c r="BH890" s="194">
        <f>IF(N890="zníž. prenesená",J890,0)</f>
        <v>0</v>
      </c>
      <c r="BI890" s="194">
        <f>IF(N890="nulová",J890,0)</f>
        <v>0</v>
      </c>
      <c r="BJ890" s="19" t="s">
        <v>85</v>
      </c>
      <c r="BK890" s="194">
        <f>ROUND(I890*H890,2)</f>
        <v>0</v>
      </c>
      <c r="BL890" s="19" t="s">
        <v>91</v>
      </c>
      <c r="BM890" s="193" t="s">
        <v>1051</v>
      </c>
    </row>
    <row r="891" s="14" customFormat="1">
      <c r="A891" s="14"/>
      <c r="B891" s="203"/>
      <c r="C891" s="14"/>
      <c r="D891" s="196" t="s">
        <v>165</v>
      </c>
      <c r="E891" s="204" t="s">
        <v>1</v>
      </c>
      <c r="F891" s="205" t="s">
        <v>1052</v>
      </c>
      <c r="G891" s="14"/>
      <c r="H891" s="206">
        <v>1157.7449999999999</v>
      </c>
      <c r="I891" s="207"/>
      <c r="J891" s="14"/>
      <c r="K891" s="14"/>
      <c r="L891" s="203"/>
      <c r="M891" s="208"/>
      <c r="N891" s="209"/>
      <c r="O891" s="209"/>
      <c r="P891" s="209"/>
      <c r="Q891" s="209"/>
      <c r="R891" s="209"/>
      <c r="S891" s="209"/>
      <c r="T891" s="210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  <c r="AT891" s="204" t="s">
        <v>165</v>
      </c>
      <c r="AU891" s="204" t="s">
        <v>85</v>
      </c>
      <c r="AV891" s="14" t="s">
        <v>85</v>
      </c>
      <c r="AW891" s="14" t="s">
        <v>32</v>
      </c>
      <c r="AX891" s="14" t="s">
        <v>81</v>
      </c>
      <c r="AY891" s="204" t="s">
        <v>155</v>
      </c>
    </row>
    <row r="892" s="2" customFormat="1" ht="21.75" customHeight="1">
      <c r="A892" s="38"/>
      <c r="B892" s="180"/>
      <c r="C892" s="181" t="s">
        <v>1053</v>
      </c>
      <c r="D892" s="181" t="s">
        <v>157</v>
      </c>
      <c r="E892" s="182" t="s">
        <v>1054</v>
      </c>
      <c r="F892" s="183" t="s">
        <v>1055</v>
      </c>
      <c r="G892" s="184" t="s">
        <v>253</v>
      </c>
      <c r="H892" s="185">
        <v>385.91500000000002</v>
      </c>
      <c r="I892" s="186"/>
      <c r="J892" s="187">
        <f>ROUND(I892*H892,2)</f>
        <v>0</v>
      </c>
      <c r="K892" s="188"/>
      <c r="L892" s="39"/>
      <c r="M892" s="189" t="s">
        <v>1</v>
      </c>
      <c r="N892" s="190" t="s">
        <v>43</v>
      </c>
      <c r="O892" s="82"/>
      <c r="P892" s="191">
        <f>O892*H892</f>
        <v>0</v>
      </c>
      <c r="Q892" s="191">
        <v>0</v>
      </c>
      <c r="R892" s="191">
        <f>Q892*H892</f>
        <v>0</v>
      </c>
      <c r="S892" s="191">
        <v>0</v>
      </c>
      <c r="T892" s="192">
        <f>S892*H892</f>
        <v>0</v>
      </c>
      <c r="U892" s="38"/>
      <c r="V892" s="38"/>
      <c r="W892" s="38"/>
      <c r="X892" s="38"/>
      <c r="Y892" s="38"/>
      <c r="Z892" s="38"/>
      <c r="AA892" s="38"/>
      <c r="AB892" s="38"/>
      <c r="AC892" s="38"/>
      <c r="AD892" s="38"/>
      <c r="AE892" s="38"/>
      <c r="AR892" s="193" t="s">
        <v>91</v>
      </c>
      <c r="AT892" s="193" t="s">
        <v>157</v>
      </c>
      <c r="AU892" s="193" t="s">
        <v>85</v>
      </c>
      <c r="AY892" s="19" t="s">
        <v>155</v>
      </c>
      <c r="BE892" s="194">
        <f>IF(N892="základná",J892,0)</f>
        <v>0</v>
      </c>
      <c r="BF892" s="194">
        <f>IF(N892="znížená",J892,0)</f>
        <v>0</v>
      </c>
      <c r="BG892" s="194">
        <f>IF(N892="zákl. prenesená",J892,0)</f>
        <v>0</v>
      </c>
      <c r="BH892" s="194">
        <f>IF(N892="zníž. prenesená",J892,0)</f>
        <v>0</v>
      </c>
      <c r="BI892" s="194">
        <f>IF(N892="nulová",J892,0)</f>
        <v>0</v>
      </c>
      <c r="BJ892" s="19" t="s">
        <v>85</v>
      </c>
      <c r="BK892" s="194">
        <f>ROUND(I892*H892,2)</f>
        <v>0</v>
      </c>
      <c r="BL892" s="19" t="s">
        <v>91</v>
      </c>
      <c r="BM892" s="193" t="s">
        <v>1056</v>
      </c>
    </row>
    <row r="893" s="2" customFormat="1" ht="24.15" customHeight="1">
      <c r="A893" s="38"/>
      <c r="B893" s="180"/>
      <c r="C893" s="181" t="s">
        <v>1057</v>
      </c>
      <c r="D893" s="181" t="s">
        <v>157</v>
      </c>
      <c r="E893" s="182" t="s">
        <v>1058</v>
      </c>
      <c r="F893" s="183" t="s">
        <v>1059</v>
      </c>
      <c r="G893" s="184" t="s">
        <v>253</v>
      </c>
      <c r="H893" s="185">
        <v>3473.2350000000001</v>
      </c>
      <c r="I893" s="186"/>
      <c r="J893" s="187">
        <f>ROUND(I893*H893,2)</f>
        <v>0</v>
      </c>
      <c r="K893" s="188"/>
      <c r="L893" s="39"/>
      <c r="M893" s="189" t="s">
        <v>1</v>
      </c>
      <c r="N893" s="190" t="s">
        <v>43</v>
      </c>
      <c r="O893" s="82"/>
      <c r="P893" s="191">
        <f>O893*H893</f>
        <v>0</v>
      </c>
      <c r="Q893" s="191">
        <v>0</v>
      </c>
      <c r="R893" s="191">
        <f>Q893*H893</f>
        <v>0</v>
      </c>
      <c r="S893" s="191">
        <v>0</v>
      </c>
      <c r="T893" s="192">
        <f>S893*H893</f>
        <v>0</v>
      </c>
      <c r="U893" s="38"/>
      <c r="V893" s="38"/>
      <c r="W893" s="38"/>
      <c r="X893" s="38"/>
      <c r="Y893" s="38"/>
      <c r="Z893" s="38"/>
      <c r="AA893" s="38"/>
      <c r="AB893" s="38"/>
      <c r="AC893" s="38"/>
      <c r="AD893" s="38"/>
      <c r="AE893" s="38"/>
      <c r="AR893" s="193" t="s">
        <v>91</v>
      </c>
      <c r="AT893" s="193" t="s">
        <v>157</v>
      </c>
      <c r="AU893" s="193" t="s">
        <v>85</v>
      </c>
      <c r="AY893" s="19" t="s">
        <v>155</v>
      </c>
      <c r="BE893" s="194">
        <f>IF(N893="základná",J893,0)</f>
        <v>0</v>
      </c>
      <c r="BF893" s="194">
        <f>IF(N893="znížená",J893,0)</f>
        <v>0</v>
      </c>
      <c r="BG893" s="194">
        <f>IF(N893="zákl. prenesená",J893,0)</f>
        <v>0</v>
      </c>
      <c r="BH893" s="194">
        <f>IF(N893="zníž. prenesená",J893,0)</f>
        <v>0</v>
      </c>
      <c r="BI893" s="194">
        <f>IF(N893="nulová",J893,0)</f>
        <v>0</v>
      </c>
      <c r="BJ893" s="19" t="s">
        <v>85</v>
      </c>
      <c r="BK893" s="194">
        <f>ROUND(I893*H893,2)</f>
        <v>0</v>
      </c>
      <c r="BL893" s="19" t="s">
        <v>91</v>
      </c>
      <c r="BM893" s="193" t="s">
        <v>1060</v>
      </c>
    </row>
    <row r="894" s="14" customFormat="1">
      <c r="A894" s="14"/>
      <c r="B894" s="203"/>
      <c r="C894" s="14"/>
      <c r="D894" s="196" t="s">
        <v>165</v>
      </c>
      <c r="E894" s="204" t="s">
        <v>1</v>
      </c>
      <c r="F894" s="205" t="s">
        <v>1061</v>
      </c>
      <c r="G894" s="14"/>
      <c r="H894" s="206">
        <v>3473.2350000000001</v>
      </c>
      <c r="I894" s="207"/>
      <c r="J894" s="14"/>
      <c r="K894" s="14"/>
      <c r="L894" s="203"/>
      <c r="M894" s="208"/>
      <c r="N894" s="209"/>
      <c r="O894" s="209"/>
      <c r="P894" s="209"/>
      <c r="Q894" s="209"/>
      <c r="R894" s="209"/>
      <c r="S894" s="209"/>
      <c r="T894" s="210"/>
      <c r="U894" s="14"/>
      <c r="V894" s="14"/>
      <c r="W894" s="14"/>
      <c r="X894" s="14"/>
      <c r="Y894" s="14"/>
      <c r="Z894" s="14"/>
      <c r="AA894" s="14"/>
      <c r="AB894" s="14"/>
      <c r="AC894" s="14"/>
      <c r="AD894" s="14"/>
      <c r="AE894" s="14"/>
      <c r="AT894" s="204" t="s">
        <v>165</v>
      </c>
      <c r="AU894" s="204" t="s">
        <v>85</v>
      </c>
      <c r="AV894" s="14" t="s">
        <v>85</v>
      </c>
      <c r="AW894" s="14" t="s">
        <v>32</v>
      </c>
      <c r="AX894" s="14" t="s">
        <v>81</v>
      </c>
      <c r="AY894" s="204" t="s">
        <v>155</v>
      </c>
    </row>
    <row r="895" s="2" customFormat="1" ht="24.15" customHeight="1">
      <c r="A895" s="38"/>
      <c r="B895" s="180"/>
      <c r="C895" s="181" t="s">
        <v>1062</v>
      </c>
      <c r="D895" s="181" t="s">
        <v>157</v>
      </c>
      <c r="E895" s="182" t="s">
        <v>1063</v>
      </c>
      <c r="F895" s="183" t="s">
        <v>1064</v>
      </c>
      <c r="G895" s="184" t="s">
        <v>253</v>
      </c>
      <c r="H895" s="185">
        <v>385.91500000000002</v>
      </c>
      <c r="I895" s="186"/>
      <c r="J895" s="187">
        <f>ROUND(I895*H895,2)</f>
        <v>0</v>
      </c>
      <c r="K895" s="188"/>
      <c r="L895" s="39"/>
      <c r="M895" s="189" t="s">
        <v>1</v>
      </c>
      <c r="N895" s="190" t="s">
        <v>43</v>
      </c>
      <c r="O895" s="82"/>
      <c r="P895" s="191">
        <f>O895*H895</f>
        <v>0</v>
      </c>
      <c r="Q895" s="191">
        <v>0</v>
      </c>
      <c r="R895" s="191">
        <f>Q895*H895</f>
        <v>0</v>
      </c>
      <c r="S895" s="191">
        <v>0</v>
      </c>
      <c r="T895" s="192">
        <f>S895*H895</f>
        <v>0</v>
      </c>
      <c r="U895" s="38"/>
      <c r="V895" s="38"/>
      <c r="W895" s="38"/>
      <c r="X895" s="38"/>
      <c r="Y895" s="38"/>
      <c r="Z895" s="38"/>
      <c r="AA895" s="38"/>
      <c r="AB895" s="38"/>
      <c r="AC895" s="38"/>
      <c r="AD895" s="38"/>
      <c r="AE895" s="38"/>
      <c r="AR895" s="193" t="s">
        <v>91</v>
      </c>
      <c r="AT895" s="193" t="s">
        <v>157</v>
      </c>
      <c r="AU895" s="193" t="s">
        <v>85</v>
      </c>
      <c r="AY895" s="19" t="s">
        <v>155</v>
      </c>
      <c r="BE895" s="194">
        <f>IF(N895="základná",J895,0)</f>
        <v>0</v>
      </c>
      <c r="BF895" s="194">
        <f>IF(N895="znížená",J895,0)</f>
        <v>0</v>
      </c>
      <c r="BG895" s="194">
        <f>IF(N895="zákl. prenesená",J895,0)</f>
        <v>0</v>
      </c>
      <c r="BH895" s="194">
        <f>IF(N895="zníž. prenesená",J895,0)</f>
        <v>0</v>
      </c>
      <c r="BI895" s="194">
        <f>IF(N895="nulová",J895,0)</f>
        <v>0</v>
      </c>
      <c r="BJ895" s="19" t="s">
        <v>85</v>
      </c>
      <c r="BK895" s="194">
        <f>ROUND(I895*H895,2)</f>
        <v>0</v>
      </c>
      <c r="BL895" s="19" t="s">
        <v>91</v>
      </c>
      <c r="BM895" s="193" t="s">
        <v>1065</v>
      </c>
    </row>
    <row r="896" s="2" customFormat="1" ht="24.15" customHeight="1">
      <c r="A896" s="38"/>
      <c r="B896" s="180"/>
      <c r="C896" s="181" t="s">
        <v>1066</v>
      </c>
      <c r="D896" s="181" t="s">
        <v>157</v>
      </c>
      <c r="E896" s="182" t="s">
        <v>1067</v>
      </c>
      <c r="F896" s="183" t="s">
        <v>1068</v>
      </c>
      <c r="G896" s="184" t="s">
        <v>253</v>
      </c>
      <c r="H896" s="185">
        <v>385.91500000000002</v>
      </c>
      <c r="I896" s="186"/>
      <c r="J896" s="187">
        <f>ROUND(I896*H896,2)</f>
        <v>0</v>
      </c>
      <c r="K896" s="188"/>
      <c r="L896" s="39"/>
      <c r="M896" s="189" t="s">
        <v>1</v>
      </c>
      <c r="N896" s="190" t="s">
        <v>43</v>
      </c>
      <c r="O896" s="82"/>
      <c r="P896" s="191">
        <f>O896*H896</f>
        <v>0</v>
      </c>
      <c r="Q896" s="191">
        <v>0</v>
      </c>
      <c r="R896" s="191">
        <f>Q896*H896</f>
        <v>0</v>
      </c>
      <c r="S896" s="191">
        <v>0</v>
      </c>
      <c r="T896" s="192">
        <f>S896*H896</f>
        <v>0</v>
      </c>
      <c r="U896" s="38"/>
      <c r="V896" s="38"/>
      <c r="W896" s="38"/>
      <c r="X896" s="38"/>
      <c r="Y896" s="38"/>
      <c r="Z896" s="38"/>
      <c r="AA896" s="38"/>
      <c r="AB896" s="38"/>
      <c r="AC896" s="38"/>
      <c r="AD896" s="38"/>
      <c r="AE896" s="38"/>
      <c r="AR896" s="193" t="s">
        <v>91</v>
      </c>
      <c r="AT896" s="193" t="s">
        <v>157</v>
      </c>
      <c r="AU896" s="193" t="s">
        <v>85</v>
      </c>
      <c r="AY896" s="19" t="s">
        <v>155</v>
      </c>
      <c r="BE896" s="194">
        <f>IF(N896="základná",J896,0)</f>
        <v>0</v>
      </c>
      <c r="BF896" s="194">
        <f>IF(N896="znížená",J896,0)</f>
        <v>0</v>
      </c>
      <c r="BG896" s="194">
        <f>IF(N896="zákl. prenesená",J896,0)</f>
        <v>0</v>
      </c>
      <c r="BH896" s="194">
        <f>IF(N896="zníž. prenesená",J896,0)</f>
        <v>0</v>
      </c>
      <c r="BI896" s="194">
        <f>IF(N896="nulová",J896,0)</f>
        <v>0</v>
      </c>
      <c r="BJ896" s="19" t="s">
        <v>85</v>
      </c>
      <c r="BK896" s="194">
        <f>ROUND(I896*H896,2)</f>
        <v>0</v>
      </c>
      <c r="BL896" s="19" t="s">
        <v>91</v>
      </c>
      <c r="BM896" s="193" t="s">
        <v>1069</v>
      </c>
    </row>
    <row r="897" s="12" customFormat="1" ht="22.8" customHeight="1">
      <c r="A897" s="12"/>
      <c r="B897" s="167"/>
      <c r="C897" s="12"/>
      <c r="D897" s="168" t="s">
        <v>76</v>
      </c>
      <c r="E897" s="178" t="s">
        <v>828</v>
      </c>
      <c r="F897" s="178" t="s">
        <v>1070</v>
      </c>
      <c r="G897" s="12"/>
      <c r="H897" s="12"/>
      <c r="I897" s="170"/>
      <c r="J897" s="179">
        <f>BK897</f>
        <v>0</v>
      </c>
      <c r="K897" s="12"/>
      <c r="L897" s="167"/>
      <c r="M897" s="172"/>
      <c r="N897" s="173"/>
      <c r="O897" s="173"/>
      <c r="P897" s="174">
        <f>P898</f>
        <v>0</v>
      </c>
      <c r="Q897" s="173"/>
      <c r="R897" s="174">
        <f>R898</f>
        <v>0</v>
      </c>
      <c r="S897" s="173"/>
      <c r="T897" s="175">
        <f>T898</f>
        <v>0</v>
      </c>
      <c r="U897" s="12"/>
      <c r="V897" s="12"/>
      <c r="W897" s="12"/>
      <c r="X897" s="12"/>
      <c r="Y897" s="12"/>
      <c r="Z897" s="12"/>
      <c r="AA897" s="12"/>
      <c r="AB897" s="12"/>
      <c r="AC897" s="12"/>
      <c r="AD897" s="12"/>
      <c r="AE897" s="12"/>
      <c r="AR897" s="168" t="s">
        <v>81</v>
      </c>
      <c r="AT897" s="176" t="s">
        <v>76</v>
      </c>
      <c r="AU897" s="176" t="s">
        <v>81</v>
      </c>
      <c r="AY897" s="168" t="s">
        <v>155</v>
      </c>
      <c r="BK897" s="177">
        <f>BK898</f>
        <v>0</v>
      </c>
    </row>
    <row r="898" s="2" customFormat="1" ht="24.15" customHeight="1">
      <c r="A898" s="38"/>
      <c r="B898" s="180"/>
      <c r="C898" s="181" t="s">
        <v>1071</v>
      </c>
      <c r="D898" s="181" t="s">
        <v>157</v>
      </c>
      <c r="E898" s="182" t="s">
        <v>1072</v>
      </c>
      <c r="F898" s="183" t="s">
        <v>1073</v>
      </c>
      <c r="G898" s="184" t="s">
        <v>253</v>
      </c>
      <c r="H898" s="185">
        <v>1230.877</v>
      </c>
      <c r="I898" s="186"/>
      <c r="J898" s="187">
        <f>ROUND(I898*H898,2)</f>
        <v>0</v>
      </c>
      <c r="K898" s="188"/>
      <c r="L898" s="39"/>
      <c r="M898" s="189" t="s">
        <v>1</v>
      </c>
      <c r="N898" s="190" t="s">
        <v>43</v>
      </c>
      <c r="O898" s="82"/>
      <c r="P898" s="191">
        <f>O898*H898</f>
        <v>0</v>
      </c>
      <c r="Q898" s="191">
        <v>0</v>
      </c>
      <c r="R898" s="191">
        <f>Q898*H898</f>
        <v>0</v>
      </c>
      <c r="S898" s="191">
        <v>0</v>
      </c>
      <c r="T898" s="192">
        <f>S898*H898</f>
        <v>0</v>
      </c>
      <c r="U898" s="38"/>
      <c r="V898" s="38"/>
      <c r="W898" s="38"/>
      <c r="X898" s="38"/>
      <c r="Y898" s="38"/>
      <c r="Z898" s="38"/>
      <c r="AA898" s="38"/>
      <c r="AB898" s="38"/>
      <c r="AC898" s="38"/>
      <c r="AD898" s="38"/>
      <c r="AE898" s="38"/>
      <c r="AR898" s="193" t="s">
        <v>91</v>
      </c>
      <c r="AT898" s="193" t="s">
        <v>157</v>
      </c>
      <c r="AU898" s="193" t="s">
        <v>85</v>
      </c>
      <c r="AY898" s="19" t="s">
        <v>155</v>
      </c>
      <c r="BE898" s="194">
        <f>IF(N898="základná",J898,0)</f>
        <v>0</v>
      </c>
      <c r="BF898" s="194">
        <f>IF(N898="znížená",J898,0)</f>
        <v>0</v>
      </c>
      <c r="BG898" s="194">
        <f>IF(N898="zákl. prenesená",J898,0)</f>
        <v>0</v>
      </c>
      <c r="BH898" s="194">
        <f>IF(N898="zníž. prenesená",J898,0)</f>
        <v>0</v>
      </c>
      <c r="BI898" s="194">
        <f>IF(N898="nulová",J898,0)</f>
        <v>0</v>
      </c>
      <c r="BJ898" s="19" t="s">
        <v>85</v>
      </c>
      <c r="BK898" s="194">
        <f>ROUND(I898*H898,2)</f>
        <v>0</v>
      </c>
      <c r="BL898" s="19" t="s">
        <v>91</v>
      </c>
      <c r="BM898" s="193" t="s">
        <v>1074</v>
      </c>
    </row>
    <row r="899" s="12" customFormat="1" ht="25.92" customHeight="1">
      <c r="A899" s="12"/>
      <c r="B899" s="167"/>
      <c r="C899" s="12"/>
      <c r="D899" s="168" t="s">
        <v>76</v>
      </c>
      <c r="E899" s="169" t="s">
        <v>1075</v>
      </c>
      <c r="F899" s="169" t="s">
        <v>1076</v>
      </c>
      <c r="G899" s="12"/>
      <c r="H899" s="12"/>
      <c r="I899" s="170"/>
      <c r="J899" s="171">
        <f>BK899</f>
        <v>0</v>
      </c>
      <c r="K899" s="12"/>
      <c r="L899" s="167"/>
      <c r="M899" s="172"/>
      <c r="N899" s="173"/>
      <c r="O899" s="173"/>
      <c r="P899" s="174">
        <f>P900+P949+P1002+P1090+P1101+P1105+P1114+P1122+P1131+P1140+P1159+P1258+P1287+P1363+P1568+P1578+P1650+P1734+P1784</f>
        <v>0</v>
      </c>
      <c r="Q899" s="173"/>
      <c r="R899" s="174">
        <f>R900+R949+R1002+R1090+R1101+R1105+R1114+R1122+R1131+R1140+R1159+R1258+R1287+R1363+R1568+R1578+R1650+R1734+R1784</f>
        <v>174.24246278328002</v>
      </c>
      <c r="S899" s="173"/>
      <c r="T899" s="175">
        <f>T900+T949+T1002+T1090+T1101+T1105+T1114+T1122+T1131+T1140+T1159+T1258+T1287+T1363+T1568+T1578+T1650+T1734+T1784</f>
        <v>4.5520611999999998</v>
      </c>
      <c r="U899" s="12"/>
      <c r="V899" s="12"/>
      <c r="W899" s="12"/>
      <c r="X899" s="12"/>
      <c r="Y899" s="12"/>
      <c r="Z899" s="12"/>
      <c r="AA899" s="12"/>
      <c r="AB899" s="12"/>
      <c r="AC899" s="12"/>
      <c r="AD899" s="12"/>
      <c r="AE899" s="12"/>
      <c r="AR899" s="168" t="s">
        <v>85</v>
      </c>
      <c r="AT899" s="176" t="s">
        <v>76</v>
      </c>
      <c r="AU899" s="176" t="s">
        <v>7</v>
      </c>
      <c r="AY899" s="168" t="s">
        <v>155</v>
      </c>
      <c r="BK899" s="177">
        <f>BK900+BK949+BK1002+BK1090+BK1101+BK1105+BK1114+BK1122+BK1131+BK1140+BK1159+BK1258+BK1287+BK1363+BK1568+BK1578+BK1650+BK1734+BK1784</f>
        <v>0</v>
      </c>
    </row>
    <row r="900" s="12" customFormat="1" ht="22.8" customHeight="1">
      <c r="A900" s="12"/>
      <c r="B900" s="167"/>
      <c r="C900" s="12"/>
      <c r="D900" s="168" t="s">
        <v>76</v>
      </c>
      <c r="E900" s="178" t="s">
        <v>1077</v>
      </c>
      <c r="F900" s="178" t="s">
        <v>1078</v>
      </c>
      <c r="G900" s="12"/>
      <c r="H900" s="12"/>
      <c r="I900" s="170"/>
      <c r="J900" s="179">
        <f>BK900</f>
        <v>0</v>
      </c>
      <c r="K900" s="12"/>
      <c r="L900" s="167"/>
      <c r="M900" s="172"/>
      <c r="N900" s="173"/>
      <c r="O900" s="173"/>
      <c r="P900" s="174">
        <f>SUM(P901:P948)</f>
        <v>0</v>
      </c>
      <c r="Q900" s="173"/>
      <c r="R900" s="174">
        <f>SUM(R901:R948)</f>
        <v>3.5954668700000005</v>
      </c>
      <c r="S900" s="173"/>
      <c r="T900" s="175">
        <f>SUM(T901:T948)</f>
        <v>0</v>
      </c>
      <c r="U900" s="12"/>
      <c r="V900" s="12"/>
      <c r="W900" s="12"/>
      <c r="X900" s="12"/>
      <c r="Y900" s="12"/>
      <c r="Z900" s="12"/>
      <c r="AA900" s="12"/>
      <c r="AB900" s="12"/>
      <c r="AC900" s="12"/>
      <c r="AD900" s="12"/>
      <c r="AE900" s="12"/>
      <c r="AR900" s="168" t="s">
        <v>85</v>
      </c>
      <c r="AT900" s="176" t="s">
        <v>76</v>
      </c>
      <c r="AU900" s="176" t="s">
        <v>81</v>
      </c>
      <c r="AY900" s="168" t="s">
        <v>155</v>
      </c>
      <c r="BK900" s="177">
        <f>SUM(BK901:BK948)</f>
        <v>0</v>
      </c>
    </row>
    <row r="901" s="2" customFormat="1" ht="24.15" customHeight="1">
      <c r="A901" s="38"/>
      <c r="B901" s="180"/>
      <c r="C901" s="181" t="s">
        <v>1079</v>
      </c>
      <c r="D901" s="181" t="s">
        <v>157</v>
      </c>
      <c r="E901" s="182" t="s">
        <v>1080</v>
      </c>
      <c r="F901" s="183" t="s">
        <v>1081</v>
      </c>
      <c r="G901" s="184" t="s">
        <v>160</v>
      </c>
      <c r="H901" s="185">
        <v>200.76599999999999</v>
      </c>
      <c r="I901" s="186"/>
      <c r="J901" s="187">
        <f>ROUND(I901*H901,2)</f>
        <v>0</v>
      </c>
      <c r="K901" s="188"/>
      <c r="L901" s="39"/>
      <c r="M901" s="189" t="s">
        <v>1</v>
      </c>
      <c r="N901" s="190" t="s">
        <v>43</v>
      </c>
      <c r="O901" s="82"/>
      <c r="P901" s="191">
        <f>O901*H901</f>
        <v>0</v>
      </c>
      <c r="Q901" s="191">
        <v>0</v>
      </c>
      <c r="R901" s="191">
        <f>Q901*H901</f>
        <v>0</v>
      </c>
      <c r="S901" s="191">
        <v>0</v>
      </c>
      <c r="T901" s="192">
        <f>S901*H901</f>
        <v>0</v>
      </c>
      <c r="U901" s="38"/>
      <c r="V901" s="38"/>
      <c r="W901" s="38"/>
      <c r="X901" s="38"/>
      <c r="Y901" s="38"/>
      <c r="Z901" s="38"/>
      <c r="AA901" s="38"/>
      <c r="AB901" s="38"/>
      <c r="AC901" s="38"/>
      <c r="AD901" s="38"/>
      <c r="AE901" s="38"/>
      <c r="AR901" s="193" t="s">
        <v>256</v>
      </c>
      <c r="AT901" s="193" t="s">
        <v>157</v>
      </c>
      <c r="AU901" s="193" t="s">
        <v>85</v>
      </c>
      <c r="AY901" s="19" t="s">
        <v>155</v>
      </c>
      <c r="BE901" s="194">
        <f>IF(N901="základná",J901,0)</f>
        <v>0</v>
      </c>
      <c r="BF901" s="194">
        <f>IF(N901="znížená",J901,0)</f>
        <v>0</v>
      </c>
      <c r="BG901" s="194">
        <f>IF(N901="zákl. prenesená",J901,0)</f>
        <v>0</v>
      </c>
      <c r="BH901" s="194">
        <f>IF(N901="zníž. prenesená",J901,0)</f>
        <v>0</v>
      </c>
      <c r="BI901" s="194">
        <f>IF(N901="nulová",J901,0)</f>
        <v>0</v>
      </c>
      <c r="BJ901" s="19" t="s">
        <v>85</v>
      </c>
      <c r="BK901" s="194">
        <f>ROUND(I901*H901,2)</f>
        <v>0</v>
      </c>
      <c r="BL901" s="19" t="s">
        <v>256</v>
      </c>
      <c r="BM901" s="193" t="s">
        <v>1082</v>
      </c>
    </row>
    <row r="902" s="13" customFormat="1">
      <c r="A902" s="13"/>
      <c r="B902" s="195"/>
      <c r="C902" s="13"/>
      <c r="D902" s="196" t="s">
        <v>165</v>
      </c>
      <c r="E902" s="197" t="s">
        <v>1</v>
      </c>
      <c r="F902" s="198" t="s">
        <v>1083</v>
      </c>
      <c r="G902" s="13"/>
      <c r="H902" s="197" t="s">
        <v>1</v>
      </c>
      <c r="I902" s="199"/>
      <c r="J902" s="13"/>
      <c r="K902" s="13"/>
      <c r="L902" s="195"/>
      <c r="M902" s="200"/>
      <c r="N902" s="201"/>
      <c r="O902" s="201"/>
      <c r="P902" s="201"/>
      <c r="Q902" s="201"/>
      <c r="R902" s="201"/>
      <c r="S902" s="201"/>
      <c r="T902" s="202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  <c r="AE902" s="13"/>
      <c r="AT902" s="197" t="s">
        <v>165</v>
      </c>
      <c r="AU902" s="197" t="s">
        <v>85</v>
      </c>
      <c r="AV902" s="13" t="s">
        <v>81</v>
      </c>
      <c r="AW902" s="13" t="s">
        <v>32</v>
      </c>
      <c r="AX902" s="13" t="s">
        <v>7</v>
      </c>
      <c r="AY902" s="197" t="s">
        <v>155</v>
      </c>
    </row>
    <row r="903" s="14" customFormat="1">
      <c r="A903" s="14"/>
      <c r="B903" s="203"/>
      <c r="C903" s="14"/>
      <c r="D903" s="196" t="s">
        <v>165</v>
      </c>
      <c r="E903" s="204" t="s">
        <v>1</v>
      </c>
      <c r="F903" s="205" t="s">
        <v>1084</v>
      </c>
      <c r="G903" s="14"/>
      <c r="H903" s="206">
        <v>200.76599999999999</v>
      </c>
      <c r="I903" s="207"/>
      <c r="J903" s="14"/>
      <c r="K903" s="14"/>
      <c r="L903" s="203"/>
      <c r="M903" s="208"/>
      <c r="N903" s="209"/>
      <c r="O903" s="209"/>
      <c r="P903" s="209"/>
      <c r="Q903" s="209"/>
      <c r="R903" s="209"/>
      <c r="S903" s="209"/>
      <c r="T903" s="210"/>
      <c r="U903" s="14"/>
      <c r="V903" s="14"/>
      <c r="W903" s="14"/>
      <c r="X903" s="14"/>
      <c r="Y903" s="14"/>
      <c r="Z903" s="14"/>
      <c r="AA903" s="14"/>
      <c r="AB903" s="14"/>
      <c r="AC903" s="14"/>
      <c r="AD903" s="14"/>
      <c r="AE903" s="14"/>
      <c r="AT903" s="204" t="s">
        <v>165</v>
      </c>
      <c r="AU903" s="204" t="s">
        <v>85</v>
      </c>
      <c r="AV903" s="14" t="s">
        <v>85</v>
      </c>
      <c r="AW903" s="14" t="s">
        <v>32</v>
      </c>
      <c r="AX903" s="14" t="s">
        <v>81</v>
      </c>
      <c r="AY903" s="204" t="s">
        <v>155</v>
      </c>
    </row>
    <row r="904" s="2" customFormat="1" ht="24.15" customHeight="1">
      <c r="A904" s="38"/>
      <c r="B904" s="180"/>
      <c r="C904" s="181" t="s">
        <v>1085</v>
      </c>
      <c r="D904" s="181" t="s">
        <v>157</v>
      </c>
      <c r="E904" s="182" t="s">
        <v>1086</v>
      </c>
      <c r="F904" s="183" t="s">
        <v>1087</v>
      </c>
      <c r="G904" s="184" t="s">
        <v>160</v>
      </c>
      <c r="H904" s="185">
        <v>114.005</v>
      </c>
      <c r="I904" s="186"/>
      <c r="J904" s="187">
        <f>ROUND(I904*H904,2)</f>
        <v>0</v>
      </c>
      <c r="K904" s="188"/>
      <c r="L904" s="39"/>
      <c r="M904" s="189" t="s">
        <v>1</v>
      </c>
      <c r="N904" s="190" t="s">
        <v>43</v>
      </c>
      <c r="O904" s="82"/>
      <c r="P904" s="191">
        <f>O904*H904</f>
        <v>0</v>
      </c>
      <c r="Q904" s="191">
        <v>0</v>
      </c>
      <c r="R904" s="191">
        <f>Q904*H904</f>
        <v>0</v>
      </c>
      <c r="S904" s="191">
        <v>0</v>
      </c>
      <c r="T904" s="192">
        <f>S904*H904</f>
        <v>0</v>
      </c>
      <c r="U904" s="38"/>
      <c r="V904" s="38"/>
      <c r="W904" s="38"/>
      <c r="X904" s="38"/>
      <c r="Y904" s="38"/>
      <c r="Z904" s="38"/>
      <c r="AA904" s="38"/>
      <c r="AB904" s="38"/>
      <c r="AC904" s="38"/>
      <c r="AD904" s="38"/>
      <c r="AE904" s="38"/>
      <c r="AR904" s="193" t="s">
        <v>256</v>
      </c>
      <c r="AT904" s="193" t="s">
        <v>157</v>
      </c>
      <c r="AU904" s="193" t="s">
        <v>85</v>
      </c>
      <c r="AY904" s="19" t="s">
        <v>155</v>
      </c>
      <c r="BE904" s="194">
        <f>IF(N904="základná",J904,0)</f>
        <v>0</v>
      </c>
      <c r="BF904" s="194">
        <f>IF(N904="znížená",J904,0)</f>
        <v>0</v>
      </c>
      <c r="BG904" s="194">
        <f>IF(N904="zákl. prenesená",J904,0)</f>
        <v>0</v>
      </c>
      <c r="BH904" s="194">
        <f>IF(N904="zníž. prenesená",J904,0)</f>
        <v>0</v>
      </c>
      <c r="BI904" s="194">
        <f>IF(N904="nulová",J904,0)</f>
        <v>0</v>
      </c>
      <c r="BJ904" s="19" t="s">
        <v>85</v>
      </c>
      <c r="BK904" s="194">
        <f>ROUND(I904*H904,2)</f>
        <v>0</v>
      </c>
      <c r="BL904" s="19" t="s">
        <v>256</v>
      </c>
      <c r="BM904" s="193" t="s">
        <v>1088</v>
      </c>
    </row>
    <row r="905" s="13" customFormat="1">
      <c r="A905" s="13"/>
      <c r="B905" s="195"/>
      <c r="C905" s="13"/>
      <c r="D905" s="196" t="s">
        <v>165</v>
      </c>
      <c r="E905" s="197" t="s">
        <v>1</v>
      </c>
      <c r="F905" s="198" t="s">
        <v>920</v>
      </c>
      <c r="G905" s="13"/>
      <c r="H905" s="197" t="s">
        <v>1</v>
      </c>
      <c r="I905" s="199"/>
      <c r="J905" s="13"/>
      <c r="K905" s="13"/>
      <c r="L905" s="195"/>
      <c r="M905" s="200"/>
      <c r="N905" s="201"/>
      <c r="O905" s="201"/>
      <c r="P905" s="201"/>
      <c r="Q905" s="201"/>
      <c r="R905" s="201"/>
      <c r="S905" s="201"/>
      <c r="T905" s="202"/>
      <c r="U905" s="13"/>
      <c r="V905" s="13"/>
      <c r="W905" s="13"/>
      <c r="X905" s="13"/>
      <c r="Y905" s="13"/>
      <c r="Z905" s="13"/>
      <c r="AA905" s="13"/>
      <c r="AB905" s="13"/>
      <c r="AC905" s="13"/>
      <c r="AD905" s="13"/>
      <c r="AE905" s="13"/>
      <c r="AT905" s="197" t="s">
        <v>165</v>
      </c>
      <c r="AU905" s="197" t="s">
        <v>85</v>
      </c>
      <c r="AV905" s="13" t="s">
        <v>81</v>
      </c>
      <c r="AW905" s="13" t="s">
        <v>32</v>
      </c>
      <c r="AX905" s="13" t="s">
        <v>7</v>
      </c>
      <c r="AY905" s="197" t="s">
        <v>155</v>
      </c>
    </row>
    <row r="906" s="14" customFormat="1">
      <c r="A906" s="14"/>
      <c r="B906" s="203"/>
      <c r="C906" s="14"/>
      <c r="D906" s="196" t="s">
        <v>165</v>
      </c>
      <c r="E906" s="204" t="s">
        <v>1</v>
      </c>
      <c r="F906" s="205" t="s">
        <v>921</v>
      </c>
      <c r="G906" s="14"/>
      <c r="H906" s="206">
        <v>39.594999999999999</v>
      </c>
      <c r="I906" s="207"/>
      <c r="J906" s="14"/>
      <c r="K906" s="14"/>
      <c r="L906" s="203"/>
      <c r="M906" s="208"/>
      <c r="N906" s="209"/>
      <c r="O906" s="209"/>
      <c r="P906" s="209"/>
      <c r="Q906" s="209"/>
      <c r="R906" s="209"/>
      <c r="S906" s="209"/>
      <c r="T906" s="210"/>
      <c r="U906" s="14"/>
      <c r="V906" s="14"/>
      <c r="W906" s="14"/>
      <c r="X906" s="14"/>
      <c r="Y906" s="14"/>
      <c r="Z906" s="14"/>
      <c r="AA906" s="14"/>
      <c r="AB906" s="14"/>
      <c r="AC906" s="14"/>
      <c r="AD906" s="14"/>
      <c r="AE906" s="14"/>
      <c r="AT906" s="204" t="s">
        <v>165</v>
      </c>
      <c r="AU906" s="204" t="s">
        <v>85</v>
      </c>
      <c r="AV906" s="14" t="s">
        <v>85</v>
      </c>
      <c r="AW906" s="14" t="s">
        <v>32</v>
      </c>
      <c r="AX906" s="14" t="s">
        <v>7</v>
      </c>
      <c r="AY906" s="204" t="s">
        <v>155</v>
      </c>
    </row>
    <row r="907" s="13" customFormat="1">
      <c r="A907" s="13"/>
      <c r="B907" s="195"/>
      <c r="C907" s="13"/>
      <c r="D907" s="196" t="s">
        <v>165</v>
      </c>
      <c r="E907" s="197" t="s">
        <v>1</v>
      </c>
      <c r="F907" s="198" t="s">
        <v>922</v>
      </c>
      <c r="G907" s="13"/>
      <c r="H907" s="197" t="s">
        <v>1</v>
      </c>
      <c r="I907" s="199"/>
      <c r="J907" s="13"/>
      <c r="K907" s="13"/>
      <c r="L907" s="195"/>
      <c r="M907" s="200"/>
      <c r="N907" s="201"/>
      <c r="O907" s="201"/>
      <c r="P907" s="201"/>
      <c r="Q907" s="201"/>
      <c r="R907" s="201"/>
      <c r="S907" s="201"/>
      <c r="T907" s="202"/>
      <c r="U907" s="13"/>
      <c r="V907" s="13"/>
      <c r="W907" s="13"/>
      <c r="X907" s="13"/>
      <c r="Y907" s="13"/>
      <c r="Z907" s="13"/>
      <c r="AA907" s="13"/>
      <c r="AB907" s="13"/>
      <c r="AC907" s="13"/>
      <c r="AD907" s="13"/>
      <c r="AE907" s="13"/>
      <c r="AT907" s="197" t="s">
        <v>165</v>
      </c>
      <c r="AU907" s="197" t="s">
        <v>85</v>
      </c>
      <c r="AV907" s="13" t="s">
        <v>81</v>
      </c>
      <c r="AW907" s="13" t="s">
        <v>32</v>
      </c>
      <c r="AX907" s="13" t="s">
        <v>7</v>
      </c>
      <c r="AY907" s="197" t="s">
        <v>155</v>
      </c>
    </row>
    <row r="908" s="14" customFormat="1">
      <c r="A908" s="14"/>
      <c r="B908" s="203"/>
      <c r="C908" s="14"/>
      <c r="D908" s="196" t="s">
        <v>165</v>
      </c>
      <c r="E908" s="204" t="s">
        <v>1</v>
      </c>
      <c r="F908" s="205" t="s">
        <v>923</v>
      </c>
      <c r="G908" s="14"/>
      <c r="H908" s="206">
        <v>74.409999999999997</v>
      </c>
      <c r="I908" s="207"/>
      <c r="J908" s="14"/>
      <c r="K908" s="14"/>
      <c r="L908" s="203"/>
      <c r="M908" s="208"/>
      <c r="N908" s="209"/>
      <c r="O908" s="209"/>
      <c r="P908" s="209"/>
      <c r="Q908" s="209"/>
      <c r="R908" s="209"/>
      <c r="S908" s="209"/>
      <c r="T908" s="210"/>
      <c r="U908" s="14"/>
      <c r="V908" s="14"/>
      <c r="W908" s="14"/>
      <c r="X908" s="14"/>
      <c r="Y908" s="14"/>
      <c r="Z908" s="14"/>
      <c r="AA908" s="14"/>
      <c r="AB908" s="14"/>
      <c r="AC908" s="14"/>
      <c r="AD908" s="14"/>
      <c r="AE908" s="14"/>
      <c r="AT908" s="204" t="s">
        <v>165</v>
      </c>
      <c r="AU908" s="204" t="s">
        <v>85</v>
      </c>
      <c r="AV908" s="14" t="s">
        <v>85</v>
      </c>
      <c r="AW908" s="14" t="s">
        <v>32</v>
      </c>
      <c r="AX908" s="14" t="s">
        <v>7</v>
      </c>
      <c r="AY908" s="204" t="s">
        <v>155</v>
      </c>
    </row>
    <row r="909" s="15" customFormat="1">
      <c r="A909" s="15"/>
      <c r="B909" s="211"/>
      <c r="C909" s="15"/>
      <c r="D909" s="196" t="s">
        <v>165</v>
      </c>
      <c r="E909" s="212" t="s">
        <v>1</v>
      </c>
      <c r="F909" s="213" t="s">
        <v>184</v>
      </c>
      <c r="G909" s="15"/>
      <c r="H909" s="214">
        <v>114.005</v>
      </c>
      <c r="I909" s="215"/>
      <c r="J909" s="15"/>
      <c r="K909" s="15"/>
      <c r="L909" s="211"/>
      <c r="M909" s="216"/>
      <c r="N909" s="217"/>
      <c r="O909" s="217"/>
      <c r="P909" s="217"/>
      <c r="Q909" s="217"/>
      <c r="R909" s="217"/>
      <c r="S909" s="217"/>
      <c r="T909" s="218"/>
      <c r="U909" s="15"/>
      <c r="V909" s="15"/>
      <c r="W909" s="15"/>
      <c r="X909" s="15"/>
      <c r="Y909" s="15"/>
      <c r="Z909" s="15"/>
      <c r="AA909" s="15"/>
      <c r="AB909" s="15"/>
      <c r="AC909" s="15"/>
      <c r="AD909" s="15"/>
      <c r="AE909" s="15"/>
      <c r="AT909" s="212" t="s">
        <v>165</v>
      </c>
      <c r="AU909" s="212" t="s">
        <v>85</v>
      </c>
      <c r="AV909" s="15" t="s">
        <v>91</v>
      </c>
      <c r="AW909" s="15" t="s">
        <v>32</v>
      </c>
      <c r="AX909" s="15" t="s">
        <v>81</v>
      </c>
      <c r="AY909" s="212" t="s">
        <v>155</v>
      </c>
    </row>
    <row r="910" s="2" customFormat="1" ht="16.5" customHeight="1">
      <c r="A910" s="38"/>
      <c r="B910" s="180"/>
      <c r="C910" s="221" t="s">
        <v>1089</v>
      </c>
      <c r="D910" s="221" t="s">
        <v>271</v>
      </c>
      <c r="E910" s="223" t="s">
        <v>1090</v>
      </c>
      <c r="F910" s="224" t="s">
        <v>1091</v>
      </c>
      <c r="G910" s="225" t="s">
        <v>822</v>
      </c>
      <c r="H910" s="226">
        <v>100.13200000000001</v>
      </c>
      <c r="I910" s="227"/>
      <c r="J910" s="228">
        <f>ROUND(I910*H910,2)</f>
        <v>0</v>
      </c>
      <c r="K910" s="229"/>
      <c r="L910" s="230"/>
      <c r="M910" s="231" t="s">
        <v>1</v>
      </c>
      <c r="N910" s="232" t="s">
        <v>43</v>
      </c>
      <c r="O910" s="82"/>
      <c r="P910" s="191">
        <f>O910*H910</f>
        <v>0</v>
      </c>
      <c r="Q910" s="191">
        <v>0.001</v>
      </c>
      <c r="R910" s="191">
        <f>Q910*H910</f>
        <v>0.10013200000000001</v>
      </c>
      <c r="S910" s="191">
        <v>0</v>
      </c>
      <c r="T910" s="192">
        <f>S910*H910</f>
        <v>0</v>
      </c>
      <c r="U910" s="38"/>
      <c r="V910" s="38"/>
      <c r="W910" s="38"/>
      <c r="X910" s="38"/>
      <c r="Y910" s="38"/>
      <c r="Z910" s="38"/>
      <c r="AA910" s="38"/>
      <c r="AB910" s="38"/>
      <c r="AC910" s="38"/>
      <c r="AD910" s="38"/>
      <c r="AE910" s="38"/>
      <c r="AR910" s="193" t="s">
        <v>387</v>
      </c>
      <c r="AT910" s="193" t="s">
        <v>271</v>
      </c>
      <c r="AU910" s="193" t="s">
        <v>85</v>
      </c>
      <c r="AY910" s="19" t="s">
        <v>155</v>
      </c>
      <c r="BE910" s="194">
        <f>IF(N910="základná",J910,0)</f>
        <v>0</v>
      </c>
      <c r="BF910" s="194">
        <f>IF(N910="znížená",J910,0)</f>
        <v>0</v>
      </c>
      <c r="BG910" s="194">
        <f>IF(N910="zákl. prenesená",J910,0)</f>
        <v>0</v>
      </c>
      <c r="BH910" s="194">
        <f>IF(N910="zníž. prenesená",J910,0)</f>
        <v>0</v>
      </c>
      <c r="BI910" s="194">
        <f>IF(N910="nulová",J910,0)</f>
        <v>0</v>
      </c>
      <c r="BJ910" s="19" t="s">
        <v>85</v>
      </c>
      <c r="BK910" s="194">
        <f>ROUND(I910*H910,2)</f>
        <v>0</v>
      </c>
      <c r="BL910" s="19" t="s">
        <v>256</v>
      </c>
      <c r="BM910" s="193" t="s">
        <v>1092</v>
      </c>
    </row>
    <row r="911" s="14" customFormat="1">
      <c r="A911" s="14"/>
      <c r="B911" s="203"/>
      <c r="C911" s="14"/>
      <c r="D911" s="196" t="s">
        <v>165</v>
      </c>
      <c r="E911" s="204" t="s">
        <v>1</v>
      </c>
      <c r="F911" s="205" t="s">
        <v>1093</v>
      </c>
      <c r="G911" s="14"/>
      <c r="H911" s="206">
        <v>60.229999999999997</v>
      </c>
      <c r="I911" s="207"/>
      <c r="J911" s="14"/>
      <c r="K911" s="14"/>
      <c r="L911" s="203"/>
      <c r="M911" s="208"/>
      <c r="N911" s="209"/>
      <c r="O911" s="209"/>
      <c r="P911" s="209"/>
      <c r="Q911" s="209"/>
      <c r="R911" s="209"/>
      <c r="S911" s="209"/>
      <c r="T911" s="210"/>
      <c r="U911" s="14"/>
      <c r="V911" s="14"/>
      <c r="W911" s="14"/>
      <c r="X911" s="14"/>
      <c r="Y911" s="14"/>
      <c r="Z911" s="14"/>
      <c r="AA911" s="14"/>
      <c r="AB911" s="14"/>
      <c r="AC911" s="14"/>
      <c r="AD911" s="14"/>
      <c r="AE911" s="14"/>
      <c r="AT911" s="204" t="s">
        <v>165</v>
      </c>
      <c r="AU911" s="204" t="s">
        <v>85</v>
      </c>
      <c r="AV911" s="14" t="s">
        <v>85</v>
      </c>
      <c r="AW911" s="14" t="s">
        <v>32</v>
      </c>
      <c r="AX911" s="14" t="s">
        <v>7</v>
      </c>
      <c r="AY911" s="204" t="s">
        <v>155</v>
      </c>
    </row>
    <row r="912" s="14" customFormat="1">
      <c r="A912" s="14"/>
      <c r="B912" s="203"/>
      <c r="C912" s="14"/>
      <c r="D912" s="196" t="s">
        <v>165</v>
      </c>
      <c r="E912" s="204" t="s">
        <v>1</v>
      </c>
      <c r="F912" s="205" t="s">
        <v>1094</v>
      </c>
      <c r="G912" s="14"/>
      <c r="H912" s="206">
        <v>39.902000000000001</v>
      </c>
      <c r="I912" s="207"/>
      <c r="J912" s="14"/>
      <c r="K912" s="14"/>
      <c r="L912" s="203"/>
      <c r="M912" s="208"/>
      <c r="N912" s="209"/>
      <c r="O912" s="209"/>
      <c r="P912" s="209"/>
      <c r="Q912" s="209"/>
      <c r="R912" s="209"/>
      <c r="S912" s="209"/>
      <c r="T912" s="210"/>
      <c r="U912" s="14"/>
      <c r="V912" s="14"/>
      <c r="W912" s="14"/>
      <c r="X912" s="14"/>
      <c r="Y912" s="14"/>
      <c r="Z912" s="14"/>
      <c r="AA912" s="14"/>
      <c r="AB912" s="14"/>
      <c r="AC912" s="14"/>
      <c r="AD912" s="14"/>
      <c r="AE912" s="14"/>
      <c r="AT912" s="204" t="s">
        <v>165</v>
      </c>
      <c r="AU912" s="204" t="s">
        <v>85</v>
      </c>
      <c r="AV912" s="14" t="s">
        <v>85</v>
      </c>
      <c r="AW912" s="14" t="s">
        <v>32</v>
      </c>
      <c r="AX912" s="14" t="s">
        <v>7</v>
      </c>
      <c r="AY912" s="204" t="s">
        <v>155</v>
      </c>
    </row>
    <row r="913" s="15" customFormat="1">
      <c r="A913" s="15"/>
      <c r="B913" s="211"/>
      <c r="C913" s="15"/>
      <c r="D913" s="196" t="s">
        <v>165</v>
      </c>
      <c r="E913" s="212" t="s">
        <v>1</v>
      </c>
      <c r="F913" s="213" t="s">
        <v>184</v>
      </c>
      <c r="G913" s="15"/>
      <c r="H913" s="214">
        <v>100.13200000000001</v>
      </c>
      <c r="I913" s="215"/>
      <c r="J913" s="15"/>
      <c r="K913" s="15"/>
      <c r="L913" s="211"/>
      <c r="M913" s="216"/>
      <c r="N913" s="217"/>
      <c r="O913" s="217"/>
      <c r="P913" s="217"/>
      <c r="Q913" s="217"/>
      <c r="R913" s="217"/>
      <c r="S913" s="217"/>
      <c r="T913" s="218"/>
      <c r="U913" s="15"/>
      <c r="V913" s="15"/>
      <c r="W913" s="15"/>
      <c r="X913" s="15"/>
      <c r="Y913" s="15"/>
      <c r="Z913" s="15"/>
      <c r="AA913" s="15"/>
      <c r="AB913" s="15"/>
      <c r="AC913" s="15"/>
      <c r="AD913" s="15"/>
      <c r="AE913" s="15"/>
      <c r="AT913" s="212" t="s">
        <v>165</v>
      </c>
      <c r="AU913" s="212" t="s">
        <v>85</v>
      </c>
      <c r="AV913" s="15" t="s">
        <v>91</v>
      </c>
      <c r="AW913" s="15" t="s">
        <v>32</v>
      </c>
      <c r="AX913" s="15" t="s">
        <v>81</v>
      </c>
      <c r="AY913" s="212" t="s">
        <v>155</v>
      </c>
    </row>
    <row r="914" s="2" customFormat="1" ht="24.15" customHeight="1">
      <c r="A914" s="38"/>
      <c r="B914" s="180"/>
      <c r="C914" s="181" t="s">
        <v>1095</v>
      </c>
      <c r="D914" s="181" t="s">
        <v>157</v>
      </c>
      <c r="E914" s="182" t="s">
        <v>1096</v>
      </c>
      <c r="F914" s="183" t="s">
        <v>1097</v>
      </c>
      <c r="G914" s="184" t="s">
        <v>160</v>
      </c>
      <c r="H914" s="185">
        <v>25.259</v>
      </c>
      <c r="I914" s="186"/>
      <c r="J914" s="187">
        <f>ROUND(I914*H914,2)</f>
        <v>0</v>
      </c>
      <c r="K914" s="188"/>
      <c r="L914" s="39"/>
      <c r="M914" s="189" t="s">
        <v>1</v>
      </c>
      <c r="N914" s="190" t="s">
        <v>43</v>
      </c>
      <c r="O914" s="82"/>
      <c r="P914" s="191">
        <f>O914*H914</f>
        <v>0</v>
      </c>
      <c r="Q914" s="191">
        <v>0.00075000000000000002</v>
      </c>
      <c r="R914" s="191">
        <f>Q914*H914</f>
        <v>0.018944249999999999</v>
      </c>
      <c r="S914" s="191">
        <v>0</v>
      </c>
      <c r="T914" s="192">
        <f>S914*H914</f>
        <v>0</v>
      </c>
      <c r="U914" s="38"/>
      <c r="V914" s="38"/>
      <c r="W914" s="38"/>
      <c r="X914" s="38"/>
      <c r="Y914" s="38"/>
      <c r="Z914" s="38"/>
      <c r="AA914" s="38"/>
      <c r="AB914" s="38"/>
      <c r="AC914" s="38"/>
      <c r="AD914" s="38"/>
      <c r="AE914" s="38"/>
      <c r="AR914" s="193" t="s">
        <v>256</v>
      </c>
      <c r="AT914" s="193" t="s">
        <v>157</v>
      </c>
      <c r="AU914" s="193" t="s">
        <v>85</v>
      </c>
      <c r="AY914" s="19" t="s">
        <v>155</v>
      </c>
      <c r="BE914" s="194">
        <f>IF(N914="základná",J914,0)</f>
        <v>0</v>
      </c>
      <c r="BF914" s="194">
        <f>IF(N914="znížená",J914,0)</f>
        <v>0</v>
      </c>
      <c r="BG914" s="194">
        <f>IF(N914="zákl. prenesená",J914,0)</f>
        <v>0</v>
      </c>
      <c r="BH914" s="194">
        <f>IF(N914="zníž. prenesená",J914,0)</f>
        <v>0</v>
      </c>
      <c r="BI914" s="194">
        <f>IF(N914="nulová",J914,0)</f>
        <v>0</v>
      </c>
      <c r="BJ914" s="19" t="s">
        <v>85</v>
      </c>
      <c r="BK914" s="194">
        <f>ROUND(I914*H914,2)</f>
        <v>0</v>
      </c>
      <c r="BL914" s="19" t="s">
        <v>256</v>
      </c>
      <c r="BM914" s="193" t="s">
        <v>1098</v>
      </c>
    </row>
    <row r="915" s="13" customFormat="1">
      <c r="A915" s="13"/>
      <c r="B915" s="195"/>
      <c r="C915" s="13"/>
      <c r="D915" s="196" t="s">
        <v>165</v>
      </c>
      <c r="E915" s="197" t="s">
        <v>1</v>
      </c>
      <c r="F915" s="198" t="s">
        <v>1099</v>
      </c>
      <c r="G915" s="13"/>
      <c r="H915" s="197" t="s">
        <v>1</v>
      </c>
      <c r="I915" s="199"/>
      <c r="J915" s="13"/>
      <c r="K915" s="13"/>
      <c r="L915" s="195"/>
      <c r="M915" s="200"/>
      <c r="N915" s="201"/>
      <c r="O915" s="201"/>
      <c r="P915" s="201"/>
      <c r="Q915" s="201"/>
      <c r="R915" s="201"/>
      <c r="S915" s="201"/>
      <c r="T915" s="202"/>
      <c r="U915" s="13"/>
      <c r="V915" s="13"/>
      <c r="W915" s="13"/>
      <c r="X915" s="13"/>
      <c r="Y915" s="13"/>
      <c r="Z915" s="13"/>
      <c r="AA915" s="13"/>
      <c r="AB915" s="13"/>
      <c r="AC915" s="13"/>
      <c r="AD915" s="13"/>
      <c r="AE915" s="13"/>
      <c r="AT915" s="197" t="s">
        <v>165</v>
      </c>
      <c r="AU915" s="197" t="s">
        <v>85</v>
      </c>
      <c r="AV915" s="13" t="s">
        <v>81</v>
      </c>
      <c r="AW915" s="13" t="s">
        <v>32</v>
      </c>
      <c r="AX915" s="13" t="s">
        <v>7</v>
      </c>
      <c r="AY915" s="197" t="s">
        <v>155</v>
      </c>
    </row>
    <row r="916" s="14" customFormat="1">
      <c r="A916" s="14"/>
      <c r="B916" s="203"/>
      <c r="C916" s="14"/>
      <c r="D916" s="196" t="s">
        <v>165</v>
      </c>
      <c r="E916" s="204" t="s">
        <v>1</v>
      </c>
      <c r="F916" s="205" t="s">
        <v>1100</v>
      </c>
      <c r="G916" s="14"/>
      <c r="H916" s="206">
        <v>25.259</v>
      </c>
      <c r="I916" s="207"/>
      <c r="J916" s="14"/>
      <c r="K916" s="14"/>
      <c r="L916" s="203"/>
      <c r="M916" s="208"/>
      <c r="N916" s="209"/>
      <c r="O916" s="209"/>
      <c r="P916" s="209"/>
      <c r="Q916" s="209"/>
      <c r="R916" s="209"/>
      <c r="S916" s="209"/>
      <c r="T916" s="210"/>
      <c r="U916" s="14"/>
      <c r="V916" s="14"/>
      <c r="W916" s="14"/>
      <c r="X916" s="14"/>
      <c r="Y916" s="14"/>
      <c r="Z916" s="14"/>
      <c r="AA916" s="14"/>
      <c r="AB916" s="14"/>
      <c r="AC916" s="14"/>
      <c r="AD916" s="14"/>
      <c r="AE916" s="14"/>
      <c r="AT916" s="204" t="s">
        <v>165</v>
      </c>
      <c r="AU916" s="204" t="s">
        <v>85</v>
      </c>
      <c r="AV916" s="14" t="s">
        <v>85</v>
      </c>
      <c r="AW916" s="14" t="s">
        <v>32</v>
      </c>
      <c r="AX916" s="14" t="s">
        <v>81</v>
      </c>
      <c r="AY916" s="204" t="s">
        <v>155</v>
      </c>
    </row>
    <row r="917" s="2" customFormat="1" ht="37.8" customHeight="1">
      <c r="A917" s="38"/>
      <c r="B917" s="180"/>
      <c r="C917" s="221" t="s">
        <v>1101</v>
      </c>
      <c r="D917" s="221" t="s">
        <v>271</v>
      </c>
      <c r="E917" s="223" t="s">
        <v>1102</v>
      </c>
      <c r="F917" s="224" t="s">
        <v>1103</v>
      </c>
      <c r="G917" s="225" t="s">
        <v>160</v>
      </c>
      <c r="H917" s="226">
        <v>30.311</v>
      </c>
      <c r="I917" s="227"/>
      <c r="J917" s="228">
        <f>ROUND(I917*H917,2)</f>
        <v>0</v>
      </c>
      <c r="K917" s="229"/>
      <c r="L917" s="230"/>
      <c r="M917" s="231" t="s">
        <v>1</v>
      </c>
      <c r="N917" s="232" t="s">
        <v>43</v>
      </c>
      <c r="O917" s="82"/>
      <c r="P917" s="191">
        <f>O917*H917</f>
        <v>0</v>
      </c>
      <c r="Q917" s="191">
        <v>0.00069999999999999999</v>
      </c>
      <c r="R917" s="191">
        <f>Q917*H917</f>
        <v>0.021217699999999999</v>
      </c>
      <c r="S917" s="191">
        <v>0</v>
      </c>
      <c r="T917" s="192">
        <f>S917*H917</f>
        <v>0</v>
      </c>
      <c r="U917" s="38"/>
      <c r="V917" s="38"/>
      <c r="W917" s="38"/>
      <c r="X917" s="38"/>
      <c r="Y917" s="38"/>
      <c r="Z917" s="38"/>
      <c r="AA917" s="38"/>
      <c r="AB917" s="38"/>
      <c r="AC917" s="38"/>
      <c r="AD917" s="38"/>
      <c r="AE917" s="38"/>
      <c r="AR917" s="193" t="s">
        <v>387</v>
      </c>
      <c r="AT917" s="193" t="s">
        <v>271</v>
      </c>
      <c r="AU917" s="193" t="s">
        <v>85</v>
      </c>
      <c r="AY917" s="19" t="s">
        <v>155</v>
      </c>
      <c r="BE917" s="194">
        <f>IF(N917="základná",J917,0)</f>
        <v>0</v>
      </c>
      <c r="BF917" s="194">
        <f>IF(N917="znížená",J917,0)</f>
        <v>0</v>
      </c>
      <c r="BG917" s="194">
        <f>IF(N917="zákl. prenesená",J917,0)</f>
        <v>0</v>
      </c>
      <c r="BH917" s="194">
        <f>IF(N917="zníž. prenesená",J917,0)</f>
        <v>0</v>
      </c>
      <c r="BI917" s="194">
        <f>IF(N917="nulová",J917,0)</f>
        <v>0</v>
      </c>
      <c r="BJ917" s="19" t="s">
        <v>85</v>
      </c>
      <c r="BK917" s="194">
        <f>ROUND(I917*H917,2)</f>
        <v>0</v>
      </c>
      <c r="BL917" s="19" t="s">
        <v>256</v>
      </c>
      <c r="BM917" s="193" t="s">
        <v>1104</v>
      </c>
    </row>
    <row r="918" s="14" customFormat="1">
      <c r="A918" s="14"/>
      <c r="B918" s="203"/>
      <c r="C918" s="14"/>
      <c r="D918" s="196" t="s">
        <v>165</v>
      </c>
      <c r="E918" s="204" t="s">
        <v>1</v>
      </c>
      <c r="F918" s="205" t="s">
        <v>1105</v>
      </c>
      <c r="G918" s="14"/>
      <c r="H918" s="206">
        <v>30.311</v>
      </c>
      <c r="I918" s="207"/>
      <c r="J918" s="14"/>
      <c r="K918" s="14"/>
      <c r="L918" s="203"/>
      <c r="M918" s="208"/>
      <c r="N918" s="209"/>
      <c r="O918" s="209"/>
      <c r="P918" s="209"/>
      <c r="Q918" s="209"/>
      <c r="R918" s="209"/>
      <c r="S918" s="209"/>
      <c r="T918" s="210"/>
      <c r="U918" s="14"/>
      <c r="V918" s="14"/>
      <c r="W918" s="14"/>
      <c r="X918" s="14"/>
      <c r="Y918" s="14"/>
      <c r="Z918" s="14"/>
      <c r="AA918" s="14"/>
      <c r="AB918" s="14"/>
      <c r="AC918" s="14"/>
      <c r="AD918" s="14"/>
      <c r="AE918" s="14"/>
      <c r="AT918" s="204" t="s">
        <v>165</v>
      </c>
      <c r="AU918" s="204" t="s">
        <v>85</v>
      </c>
      <c r="AV918" s="14" t="s">
        <v>85</v>
      </c>
      <c r="AW918" s="14" t="s">
        <v>32</v>
      </c>
      <c r="AX918" s="14" t="s">
        <v>81</v>
      </c>
      <c r="AY918" s="204" t="s">
        <v>155</v>
      </c>
    </row>
    <row r="919" s="2" customFormat="1" ht="24.15" customHeight="1">
      <c r="A919" s="38"/>
      <c r="B919" s="180"/>
      <c r="C919" s="181" t="s">
        <v>1106</v>
      </c>
      <c r="D919" s="181" t="s">
        <v>157</v>
      </c>
      <c r="E919" s="182" t="s">
        <v>1107</v>
      </c>
      <c r="F919" s="183" t="s">
        <v>1108</v>
      </c>
      <c r="G919" s="184" t="s">
        <v>160</v>
      </c>
      <c r="H919" s="185">
        <v>401.53199999999998</v>
      </c>
      <c r="I919" s="186"/>
      <c r="J919" s="187">
        <f>ROUND(I919*H919,2)</f>
        <v>0</v>
      </c>
      <c r="K919" s="188"/>
      <c r="L919" s="39"/>
      <c r="M919" s="189" t="s">
        <v>1</v>
      </c>
      <c r="N919" s="190" t="s">
        <v>43</v>
      </c>
      <c r="O919" s="82"/>
      <c r="P919" s="191">
        <f>O919*H919</f>
        <v>0</v>
      </c>
      <c r="Q919" s="191">
        <v>0.00054000000000000001</v>
      </c>
      <c r="R919" s="191">
        <f>Q919*H919</f>
        <v>0.21682727999999998</v>
      </c>
      <c r="S919" s="191">
        <v>0</v>
      </c>
      <c r="T919" s="192">
        <f>S919*H919</f>
        <v>0</v>
      </c>
      <c r="U919" s="38"/>
      <c r="V919" s="38"/>
      <c r="W919" s="38"/>
      <c r="X919" s="38"/>
      <c r="Y919" s="38"/>
      <c r="Z919" s="38"/>
      <c r="AA919" s="38"/>
      <c r="AB919" s="38"/>
      <c r="AC919" s="38"/>
      <c r="AD919" s="38"/>
      <c r="AE919" s="38"/>
      <c r="AR919" s="193" t="s">
        <v>256</v>
      </c>
      <c r="AT919" s="193" t="s">
        <v>157</v>
      </c>
      <c r="AU919" s="193" t="s">
        <v>85</v>
      </c>
      <c r="AY919" s="19" t="s">
        <v>155</v>
      </c>
      <c r="BE919" s="194">
        <f>IF(N919="základná",J919,0)</f>
        <v>0</v>
      </c>
      <c r="BF919" s="194">
        <f>IF(N919="znížená",J919,0)</f>
        <v>0</v>
      </c>
      <c r="BG919" s="194">
        <f>IF(N919="zákl. prenesená",J919,0)</f>
        <v>0</v>
      </c>
      <c r="BH919" s="194">
        <f>IF(N919="zníž. prenesená",J919,0)</f>
        <v>0</v>
      </c>
      <c r="BI919" s="194">
        <f>IF(N919="nulová",J919,0)</f>
        <v>0</v>
      </c>
      <c r="BJ919" s="19" t="s">
        <v>85</v>
      </c>
      <c r="BK919" s="194">
        <f>ROUND(I919*H919,2)</f>
        <v>0</v>
      </c>
      <c r="BL919" s="19" t="s">
        <v>256</v>
      </c>
      <c r="BM919" s="193" t="s">
        <v>1109</v>
      </c>
    </row>
    <row r="920" s="14" customFormat="1">
      <c r="A920" s="14"/>
      <c r="B920" s="203"/>
      <c r="C920" s="14"/>
      <c r="D920" s="196" t="s">
        <v>165</v>
      </c>
      <c r="E920" s="204" t="s">
        <v>1</v>
      </c>
      <c r="F920" s="205" t="s">
        <v>1110</v>
      </c>
      <c r="G920" s="14"/>
      <c r="H920" s="206">
        <v>401.53199999999998</v>
      </c>
      <c r="I920" s="207"/>
      <c r="J920" s="14"/>
      <c r="K920" s="14"/>
      <c r="L920" s="203"/>
      <c r="M920" s="208"/>
      <c r="N920" s="209"/>
      <c r="O920" s="209"/>
      <c r="P920" s="209"/>
      <c r="Q920" s="209"/>
      <c r="R920" s="209"/>
      <c r="S920" s="209"/>
      <c r="T920" s="210"/>
      <c r="U920" s="14"/>
      <c r="V920" s="14"/>
      <c r="W920" s="14"/>
      <c r="X920" s="14"/>
      <c r="Y920" s="14"/>
      <c r="Z920" s="14"/>
      <c r="AA920" s="14"/>
      <c r="AB920" s="14"/>
      <c r="AC920" s="14"/>
      <c r="AD920" s="14"/>
      <c r="AE920" s="14"/>
      <c r="AT920" s="204" t="s">
        <v>165</v>
      </c>
      <c r="AU920" s="204" t="s">
        <v>85</v>
      </c>
      <c r="AV920" s="14" t="s">
        <v>85</v>
      </c>
      <c r="AW920" s="14" t="s">
        <v>32</v>
      </c>
      <c r="AX920" s="14" t="s">
        <v>81</v>
      </c>
      <c r="AY920" s="204" t="s">
        <v>155</v>
      </c>
    </row>
    <row r="921" s="2" customFormat="1" ht="24.15" customHeight="1">
      <c r="A921" s="38"/>
      <c r="B921" s="180"/>
      <c r="C921" s="181" t="s">
        <v>1111</v>
      </c>
      <c r="D921" s="181" t="s">
        <v>157</v>
      </c>
      <c r="E921" s="182" t="s">
        <v>1112</v>
      </c>
      <c r="F921" s="183" t="s">
        <v>1113</v>
      </c>
      <c r="G921" s="184" t="s">
        <v>160</v>
      </c>
      <c r="H921" s="185">
        <v>228.00999999999999</v>
      </c>
      <c r="I921" s="186"/>
      <c r="J921" s="187">
        <f>ROUND(I921*H921,2)</f>
        <v>0</v>
      </c>
      <c r="K921" s="188"/>
      <c r="L921" s="39"/>
      <c r="M921" s="189" t="s">
        <v>1</v>
      </c>
      <c r="N921" s="190" t="s">
        <v>43</v>
      </c>
      <c r="O921" s="82"/>
      <c r="P921" s="191">
        <f>O921*H921</f>
        <v>0</v>
      </c>
      <c r="Q921" s="191">
        <v>0.00054000000000000001</v>
      </c>
      <c r="R921" s="191">
        <f>Q921*H921</f>
        <v>0.1231254</v>
      </c>
      <c r="S921" s="191">
        <v>0</v>
      </c>
      <c r="T921" s="192">
        <f>S921*H921</f>
        <v>0</v>
      </c>
      <c r="U921" s="38"/>
      <c r="V921" s="38"/>
      <c r="W921" s="38"/>
      <c r="X921" s="38"/>
      <c r="Y921" s="38"/>
      <c r="Z921" s="38"/>
      <c r="AA921" s="38"/>
      <c r="AB921" s="38"/>
      <c r="AC921" s="38"/>
      <c r="AD921" s="38"/>
      <c r="AE921" s="38"/>
      <c r="AR921" s="193" t="s">
        <v>256</v>
      </c>
      <c r="AT921" s="193" t="s">
        <v>157</v>
      </c>
      <c r="AU921" s="193" t="s">
        <v>85</v>
      </c>
      <c r="AY921" s="19" t="s">
        <v>155</v>
      </c>
      <c r="BE921" s="194">
        <f>IF(N921="základná",J921,0)</f>
        <v>0</v>
      </c>
      <c r="BF921" s="194">
        <f>IF(N921="znížená",J921,0)</f>
        <v>0</v>
      </c>
      <c r="BG921" s="194">
        <f>IF(N921="zákl. prenesená",J921,0)</f>
        <v>0</v>
      </c>
      <c r="BH921" s="194">
        <f>IF(N921="zníž. prenesená",J921,0)</f>
        <v>0</v>
      </c>
      <c r="BI921" s="194">
        <f>IF(N921="nulová",J921,0)</f>
        <v>0</v>
      </c>
      <c r="BJ921" s="19" t="s">
        <v>85</v>
      </c>
      <c r="BK921" s="194">
        <f>ROUND(I921*H921,2)</f>
        <v>0</v>
      </c>
      <c r="BL921" s="19" t="s">
        <v>256</v>
      </c>
      <c r="BM921" s="193" t="s">
        <v>1114</v>
      </c>
    </row>
    <row r="922" s="14" customFormat="1">
      <c r="A922" s="14"/>
      <c r="B922" s="203"/>
      <c r="C922" s="14"/>
      <c r="D922" s="196" t="s">
        <v>165</v>
      </c>
      <c r="E922" s="204" t="s">
        <v>1</v>
      </c>
      <c r="F922" s="205" t="s">
        <v>1115</v>
      </c>
      <c r="G922" s="14"/>
      <c r="H922" s="206">
        <v>228.00999999999999</v>
      </c>
      <c r="I922" s="207"/>
      <c r="J922" s="14"/>
      <c r="K922" s="14"/>
      <c r="L922" s="203"/>
      <c r="M922" s="208"/>
      <c r="N922" s="209"/>
      <c r="O922" s="209"/>
      <c r="P922" s="209"/>
      <c r="Q922" s="209"/>
      <c r="R922" s="209"/>
      <c r="S922" s="209"/>
      <c r="T922" s="210"/>
      <c r="U922" s="14"/>
      <c r="V922" s="14"/>
      <c r="W922" s="14"/>
      <c r="X922" s="14"/>
      <c r="Y922" s="14"/>
      <c r="Z922" s="14"/>
      <c r="AA922" s="14"/>
      <c r="AB922" s="14"/>
      <c r="AC922" s="14"/>
      <c r="AD922" s="14"/>
      <c r="AE922" s="14"/>
      <c r="AT922" s="204" t="s">
        <v>165</v>
      </c>
      <c r="AU922" s="204" t="s">
        <v>85</v>
      </c>
      <c r="AV922" s="14" t="s">
        <v>85</v>
      </c>
      <c r="AW922" s="14" t="s">
        <v>32</v>
      </c>
      <c r="AX922" s="14" t="s">
        <v>81</v>
      </c>
      <c r="AY922" s="204" t="s">
        <v>155</v>
      </c>
    </row>
    <row r="923" s="2" customFormat="1" ht="24.15" customHeight="1">
      <c r="A923" s="38"/>
      <c r="B923" s="180"/>
      <c r="C923" s="221" t="s">
        <v>1116</v>
      </c>
      <c r="D923" s="221" t="s">
        <v>271</v>
      </c>
      <c r="E923" s="223" t="s">
        <v>1117</v>
      </c>
      <c r="F923" s="224" t="s">
        <v>1118</v>
      </c>
      <c r="G923" s="225" t="s">
        <v>160</v>
      </c>
      <c r="H923" s="226">
        <v>718.28200000000004</v>
      </c>
      <c r="I923" s="227"/>
      <c r="J923" s="228">
        <f>ROUND(I923*H923,2)</f>
        <v>0</v>
      </c>
      <c r="K923" s="229"/>
      <c r="L923" s="230"/>
      <c r="M923" s="231" t="s">
        <v>1</v>
      </c>
      <c r="N923" s="232" t="s">
        <v>43</v>
      </c>
      <c r="O923" s="82"/>
      <c r="P923" s="191">
        <f>O923*H923</f>
        <v>0</v>
      </c>
      <c r="Q923" s="191">
        <v>0.0042500000000000003</v>
      </c>
      <c r="R923" s="191">
        <f>Q923*H923</f>
        <v>3.0526985000000004</v>
      </c>
      <c r="S923" s="191">
        <v>0</v>
      </c>
      <c r="T923" s="192">
        <f>S923*H923</f>
        <v>0</v>
      </c>
      <c r="U923" s="38"/>
      <c r="V923" s="38"/>
      <c r="W923" s="38"/>
      <c r="X923" s="38"/>
      <c r="Y923" s="38"/>
      <c r="Z923" s="38"/>
      <c r="AA923" s="38"/>
      <c r="AB923" s="38"/>
      <c r="AC923" s="38"/>
      <c r="AD923" s="38"/>
      <c r="AE923" s="38"/>
      <c r="AR923" s="193" t="s">
        <v>387</v>
      </c>
      <c r="AT923" s="193" t="s">
        <v>271</v>
      </c>
      <c r="AU923" s="193" t="s">
        <v>85</v>
      </c>
      <c r="AY923" s="19" t="s">
        <v>155</v>
      </c>
      <c r="BE923" s="194">
        <f>IF(N923="základná",J923,0)</f>
        <v>0</v>
      </c>
      <c r="BF923" s="194">
        <f>IF(N923="znížená",J923,0)</f>
        <v>0</v>
      </c>
      <c r="BG923" s="194">
        <f>IF(N923="zákl. prenesená",J923,0)</f>
        <v>0</v>
      </c>
      <c r="BH923" s="194">
        <f>IF(N923="zníž. prenesená",J923,0)</f>
        <v>0</v>
      </c>
      <c r="BI923" s="194">
        <f>IF(N923="nulová",J923,0)</f>
        <v>0</v>
      </c>
      <c r="BJ923" s="19" t="s">
        <v>85</v>
      </c>
      <c r="BK923" s="194">
        <f>ROUND(I923*H923,2)</f>
        <v>0</v>
      </c>
      <c r="BL923" s="19" t="s">
        <v>256</v>
      </c>
      <c r="BM923" s="193" t="s">
        <v>1119</v>
      </c>
    </row>
    <row r="924" s="14" customFormat="1">
      <c r="A924" s="14"/>
      <c r="B924" s="203"/>
      <c r="C924" s="14"/>
      <c r="D924" s="196" t="s">
        <v>165</v>
      </c>
      <c r="E924" s="204" t="s">
        <v>1</v>
      </c>
      <c r="F924" s="205" t="s">
        <v>1120</v>
      </c>
      <c r="G924" s="14"/>
      <c r="H924" s="206">
        <v>461.762</v>
      </c>
      <c r="I924" s="207"/>
      <c r="J924" s="14"/>
      <c r="K924" s="14"/>
      <c r="L924" s="203"/>
      <c r="M924" s="208"/>
      <c r="N924" s="209"/>
      <c r="O924" s="209"/>
      <c r="P924" s="209"/>
      <c r="Q924" s="209"/>
      <c r="R924" s="209"/>
      <c r="S924" s="209"/>
      <c r="T924" s="210"/>
      <c r="U924" s="14"/>
      <c r="V924" s="14"/>
      <c r="W924" s="14"/>
      <c r="X924" s="14"/>
      <c r="Y924" s="14"/>
      <c r="Z924" s="14"/>
      <c r="AA924" s="14"/>
      <c r="AB924" s="14"/>
      <c r="AC924" s="14"/>
      <c r="AD924" s="14"/>
      <c r="AE924" s="14"/>
      <c r="AT924" s="204" t="s">
        <v>165</v>
      </c>
      <c r="AU924" s="204" t="s">
        <v>85</v>
      </c>
      <c r="AV924" s="14" t="s">
        <v>85</v>
      </c>
      <c r="AW924" s="14" t="s">
        <v>32</v>
      </c>
      <c r="AX924" s="14" t="s">
        <v>7</v>
      </c>
      <c r="AY924" s="204" t="s">
        <v>155</v>
      </c>
    </row>
    <row r="925" s="14" customFormat="1">
      <c r="A925" s="14"/>
      <c r="B925" s="203"/>
      <c r="C925" s="14"/>
      <c r="D925" s="196" t="s">
        <v>165</v>
      </c>
      <c r="E925" s="204" t="s">
        <v>1</v>
      </c>
      <c r="F925" s="205" t="s">
        <v>1121</v>
      </c>
      <c r="G925" s="14"/>
      <c r="H925" s="206">
        <v>136.80600000000001</v>
      </c>
      <c r="I925" s="207"/>
      <c r="J925" s="14"/>
      <c r="K925" s="14"/>
      <c r="L925" s="203"/>
      <c r="M925" s="208"/>
      <c r="N925" s="209"/>
      <c r="O925" s="209"/>
      <c r="P925" s="209"/>
      <c r="Q925" s="209"/>
      <c r="R925" s="209"/>
      <c r="S925" s="209"/>
      <c r="T925" s="210"/>
      <c r="U925" s="14"/>
      <c r="V925" s="14"/>
      <c r="W925" s="14"/>
      <c r="X925" s="14"/>
      <c r="Y925" s="14"/>
      <c r="Z925" s="14"/>
      <c r="AA925" s="14"/>
      <c r="AB925" s="14"/>
      <c r="AC925" s="14"/>
      <c r="AD925" s="14"/>
      <c r="AE925" s="14"/>
      <c r="AT925" s="204" t="s">
        <v>165</v>
      </c>
      <c r="AU925" s="204" t="s">
        <v>85</v>
      </c>
      <c r="AV925" s="14" t="s">
        <v>85</v>
      </c>
      <c r="AW925" s="14" t="s">
        <v>32</v>
      </c>
      <c r="AX925" s="14" t="s">
        <v>7</v>
      </c>
      <c r="AY925" s="204" t="s">
        <v>155</v>
      </c>
    </row>
    <row r="926" s="15" customFormat="1">
      <c r="A926" s="15"/>
      <c r="B926" s="211"/>
      <c r="C926" s="15"/>
      <c r="D926" s="196" t="s">
        <v>165</v>
      </c>
      <c r="E926" s="212" t="s">
        <v>1</v>
      </c>
      <c r="F926" s="213" t="s">
        <v>184</v>
      </c>
      <c r="G926" s="15"/>
      <c r="H926" s="214">
        <v>598.56799999999998</v>
      </c>
      <c r="I926" s="215"/>
      <c r="J926" s="15"/>
      <c r="K926" s="15"/>
      <c r="L926" s="211"/>
      <c r="M926" s="216"/>
      <c r="N926" s="217"/>
      <c r="O926" s="217"/>
      <c r="P926" s="217"/>
      <c r="Q926" s="217"/>
      <c r="R926" s="217"/>
      <c r="S926" s="217"/>
      <c r="T926" s="218"/>
      <c r="U926" s="15"/>
      <c r="V926" s="15"/>
      <c r="W926" s="15"/>
      <c r="X926" s="15"/>
      <c r="Y926" s="15"/>
      <c r="Z926" s="15"/>
      <c r="AA926" s="15"/>
      <c r="AB926" s="15"/>
      <c r="AC926" s="15"/>
      <c r="AD926" s="15"/>
      <c r="AE926" s="15"/>
      <c r="AT926" s="212" t="s">
        <v>165</v>
      </c>
      <c r="AU926" s="212" t="s">
        <v>85</v>
      </c>
      <c r="AV926" s="15" t="s">
        <v>91</v>
      </c>
      <c r="AW926" s="15" t="s">
        <v>32</v>
      </c>
      <c r="AX926" s="15" t="s">
        <v>81</v>
      </c>
      <c r="AY926" s="212" t="s">
        <v>155</v>
      </c>
    </row>
    <row r="927" s="14" customFormat="1">
      <c r="A927" s="14"/>
      <c r="B927" s="203"/>
      <c r="C927" s="14"/>
      <c r="D927" s="196" t="s">
        <v>165</v>
      </c>
      <c r="E927" s="14"/>
      <c r="F927" s="205" t="s">
        <v>1122</v>
      </c>
      <c r="G927" s="14"/>
      <c r="H927" s="206">
        <v>718.28200000000004</v>
      </c>
      <c r="I927" s="207"/>
      <c r="J927" s="14"/>
      <c r="K927" s="14"/>
      <c r="L927" s="203"/>
      <c r="M927" s="208"/>
      <c r="N927" s="209"/>
      <c r="O927" s="209"/>
      <c r="P927" s="209"/>
      <c r="Q927" s="209"/>
      <c r="R927" s="209"/>
      <c r="S927" s="209"/>
      <c r="T927" s="210"/>
      <c r="U927" s="14"/>
      <c r="V927" s="14"/>
      <c r="W927" s="14"/>
      <c r="X927" s="14"/>
      <c r="Y927" s="14"/>
      <c r="Z927" s="14"/>
      <c r="AA927" s="14"/>
      <c r="AB927" s="14"/>
      <c r="AC927" s="14"/>
      <c r="AD927" s="14"/>
      <c r="AE927" s="14"/>
      <c r="AT927" s="204" t="s">
        <v>165</v>
      </c>
      <c r="AU927" s="204" t="s">
        <v>85</v>
      </c>
      <c r="AV927" s="14" t="s">
        <v>85</v>
      </c>
      <c r="AW927" s="14" t="s">
        <v>3</v>
      </c>
      <c r="AX927" s="14" t="s">
        <v>81</v>
      </c>
      <c r="AY927" s="204" t="s">
        <v>155</v>
      </c>
    </row>
    <row r="928" s="2" customFormat="1" ht="37.8" customHeight="1">
      <c r="A928" s="38"/>
      <c r="B928" s="180"/>
      <c r="C928" s="181" t="s">
        <v>1123</v>
      </c>
      <c r="D928" s="181" t="s">
        <v>157</v>
      </c>
      <c r="E928" s="182" t="s">
        <v>1124</v>
      </c>
      <c r="F928" s="183" t="s">
        <v>1125</v>
      </c>
      <c r="G928" s="184" t="s">
        <v>160</v>
      </c>
      <c r="H928" s="185">
        <v>3.573</v>
      </c>
      <c r="I928" s="186"/>
      <c r="J928" s="187">
        <f>ROUND(I928*H928,2)</f>
        <v>0</v>
      </c>
      <c r="K928" s="188"/>
      <c r="L928" s="39"/>
      <c r="M928" s="189" t="s">
        <v>1</v>
      </c>
      <c r="N928" s="190" t="s">
        <v>43</v>
      </c>
      <c r="O928" s="82"/>
      <c r="P928" s="191">
        <f>O928*H928</f>
        <v>0</v>
      </c>
      <c r="Q928" s="191">
        <v>3.0000000000000001E-05</v>
      </c>
      <c r="R928" s="191">
        <f>Q928*H928</f>
        <v>0.00010719</v>
      </c>
      <c r="S928" s="191">
        <v>0</v>
      </c>
      <c r="T928" s="192">
        <f>S928*H928</f>
        <v>0</v>
      </c>
      <c r="U928" s="38"/>
      <c r="V928" s="38"/>
      <c r="W928" s="38"/>
      <c r="X928" s="38"/>
      <c r="Y928" s="38"/>
      <c r="Z928" s="38"/>
      <c r="AA928" s="38"/>
      <c r="AB928" s="38"/>
      <c r="AC928" s="38"/>
      <c r="AD928" s="38"/>
      <c r="AE928" s="38"/>
      <c r="AR928" s="193" t="s">
        <v>256</v>
      </c>
      <c r="AT928" s="193" t="s">
        <v>157</v>
      </c>
      <c r="AU928" s="193" t="s">
        <v>85</v>
      </c>
      <c r="AY928" s="19" t="s">
        <v>155</v>
      </c>
      <c r="BE928" s="194">
        <f>IF(N928="základná",J928,0)</f>
        <v>0</v>
      </c>
      <c r="BF928" s="194">
        <f>IF(N928="znížená",J928,0)</f>
        <v>0</v>
      </c>
      <c r="BG928" s="194">
        <f>IF(N928="zákl. prenesená",J928,0)</f>
        <v>0</v>
      </c>
      <c r="BH928" s="194">
        <f>IF(N928="zníž. prenesená",J928,0)</f>
        <v>0</v>
      </c>
      <c r="BI928" s="194">
        <f>IF(N928="nulová",J928,0)</f>
        <v>0</v>
      </c>
      <c r="BJ928" s="19" t="s">
        <v>85</v>
      </c>
      <c r="BK928" s="194">
        <f>ROUND(I928*H928,2)</f>
        <v>0</v>
      </c>
      <c r="BL928" s="19" t="s">
        <v>256</v>
      </c>
      <c r="BM928" s="193" t="s">
        <v>1126</v>
      </c>
    </row>
    <row r="929" s="13" customFormat="1">
      <c r="A929" s="13"/>
      <c r="B929" s="195"/>
      <c r="C929" s="13"/>
      <c r="D929" s="196" t="s">
        <v>165</v>
      </c>
      <c r="E929" s="197" t="s">
        <v>1</v>
      </c>
      <c r="F929" s="198" t="s">
        <v>303</v>
      </c>
      <c r="G929" s="13"/>
      <c r="H929" s="197" t="s">
        <v>1</v>
      </c>
      <c r="I929" s="199"/>
      <c r="J929" s="13"/>
      <c r="K929" s="13"/>
      <c r="L929" s="195"/>
      <c r="M929" s="200"/>
      <c r="N929" s="201"/>
      <c r="O929" s="201"/>
      <c r="P929" s="201"/>
      <c r="Q929" s="201"/>
      <c r="R929" s="201"/>
      <c r="S929" s="201"/>
      <c r="T929" s="202"/>
      <c r="U929" s="13"/>
      <c r="V929" s="13"/>
      <c r="W929" s="13"/>
      <c r="X929" s="13"/>
      <c r="Y929" s="13"/>
      <c r="Z929" s="13"/>
      <c r="AA929" s="13"/>
      <c r="AB929" s="13"/>
      <c r="AC929" s="13"/>
      <c r="AD929" s="13"/>
      <c r="AE929" s="13"/>
      <c r="AT929" s="197" t="s">
        <v>165</v>
      </c>
      <c r="AU929" s="197" t="s">
        <v>85</v>
      </c>
      <c r="AV929" s="13" t="s">
        <v>81</v>
      </c>
      <c r="AW929" s="13" t="s">
        <v>32</v>
      </c>
      <c r="AX929" s="13" t="s">
        <v>7</v>
      </c>
      <c r="AY929" s="197" t="s">
        <v>155</v>
      </c>
    </row>
    <row r="930" s="14" customFormat="1">
      <c r="A930" s="14"/>
      <c r="B930" s="203"/>
      <c r="C930" s="14"/>
      <c r="D930" s="196" t="s">
        <v>165</v>
      </c>
      <c r="E930" s="204" t="s">
        <v>1</v>
      </c>
      <c r="F930" s="205" t="s">
        <v>1127</v>
      </c>
      <c r="G930" s="14"/>
      <c r="H930" s="206">
        <v>3.573</v>
      </c>
      <c r="I930" s="207"/>
      <c r="J930" s="14"/>
      <c r="K930" s="14"/>
      <c r="L930" s="203"/>
      <c r="M930" s="208"/>
      <c r="N930" s="209"/>
      <c r="O930" s="209"/>
      <c r="P930" s="209"/>
      <c r="Q930" s="209"/>
      <c r="R930" s="209"/>
      <c r="S930" s="209"/>
      <c r="T930" s="210"/>
      <c r="U930" s="14"/>
      <c r="V930" s="14"/>
      <c r="W930" s="14"/>
      <c r="X930" s="14"/>
      <c r="Y930" s="14"/>
      <c r="Z930" s="14"/>
      <c r="AA930" s="14"/>
      <c r="AB930" s="14"/>
      <c r="AC930" s="14"/>
      <c r="AD930" s="14"/>
      <c r="AE930" s="14"/>
      <c r="AT930" s="204" t="s">
        <v>165</v>
      </c>
      <c r="AU930" s="204" t="s">
        <v>85</v>
      </c>
      <c r="AV930" s="14" t="s">
        <v>85</v>
      </c>
      <c r="AW930" s="14" t="s">
        <v>32</v>
      </c>
      <c r="AX930" s="14" t="s">
        <v>81</v>
      </c>
      <c r="AY930" s="204" t="s">
        <v>155</v>
      </c>
    </row>
    <row r="931" s="2" customFormat="1" ht="33" customHeight="1">
      <c r="A931" s="38"/>
      <c r="B931" s="180"/>
      <c r="C931" s="181" t="s">
        <v>1128</v>
      </c>
      <c r="D931" s="181" t="s">
        <v>157</v>
      </c>
      <c r="E931" s="182" t="s">
        <v>1129</v>
      </c>
      <c r="F931" s="183" t="s">
        <v>1130</v>
      </c>
      <c r="G931" s="184" t="s">
        <v>160</v>
      </c>
      <c r="H931" s="185">
        <v>8.5649999999999995</v>
      </c>
      <c r="I931" s="186"/>
      <c r="J931" s="187">
        <f>ROUND(I931*H931,2)</f>
        <v>0</v>
      </c>
      <c r="K931" s="188"/>
      <c r="L931" s="39"/>
      <c r="M931" s="189" t="s">
        <v>1</v>
      </c>
      <c r="N931" s="190" t="s">
        <v>43</v>
      </c>
      <c r="O931" s="82"/>
      <c r="P931" s="191">
        <f>O931*H931</f>
        <v>0</v>
      </c>
      <c r="Q931" s="191">
        <v>3.0000000000000001E-05</v>
      </c>
      <c r="R931" s="191">
        <f>Q931*H931</f>
        <v>0.00025694999999999998</v>
      </c>
      <c r="S931" s="191">
        <v>0</v>
      </c>
      <c r="T931" s="192">
        <f>S931*H931</f>
        <v>0</v>
      </c>
      <c r="U931" s="38"/>
      <c r="V931" s="38"/>
      <c r="W931" s="38"/>
      <c r="X931" s="38"/>
      <c r="Y931" s="38"/>
      <c r="Z931" s="38"/>
      <c r="AA931" s="38"/>
      <c r="AB931" s="38"/>
      <c r="AC931" s="38"/>
      <c r="AD931" s="38"/>
      <c r="AE931" s="38"/>
      <c r="AR931" s="193" t="s">
        <v>256</v>
      </c>
      <c r="AT931" s="193" t="s">
        <v>157</v>
      </c>
      <c r="AU931" s="193" t="s">
        <v>85</v>
      </c>
      <c r="AY931" s="19" t="s">
        <v>155</v>
      </c>
      <c r="BE931" s="194">
        <f>IF(N931="základná",J931,0)</f>
        <v>0</v>
      </c>
      <c r="BF931" s="194">
        <f>IF(N931="znížená",J931,0)</f>
        <v>0</v>
      </c>
      <c r="BG931" s="194">
        <f>IF(N931="zákl. prenesená",J931,0)</f>
        <v>0</v>
      </c>
      <c r="BH931" s="194">
        <f>IF(N931="zníž. prenesená",J931,0)</f>
        <v>0</v>
      </c>
      <c r="BI931" s="194">
        <f>IF(N931="nulová",J931,0)</f>
        <v>0</v>
      </c>
      <c r="BJ931" s="19" t="s">
        <v>85</v>
      </c>
      <c r="BK931" s="194">
        <f>ROUND(I931*H931,2)</f>
        <v>0</v>
      </c>
      <c r="BL931" s="19" t="s">
        <v>256</v>
      </c>
      <c r="BM931" s="193" t="s">
        <v>1131</v>
      </c>
    </row>
    <row r="932" s="14" customFormat="1">
      <c r="A932" s="14"/>
      <c r="B932" s="203"/>
      <c r="C932" s="14"/>
      <c r="D932" s="196" t="s">
        <v>165</v>
      </c>
      <c r="E932" s="204" t="s">
        <v>1</v>
      </c>
      <c r="F932" s="205" t="s">
        <v>1132</v>
      </c>
      <c r="G932" s="14"/>
      <c r="H932" s="206">
        <v>8.5649999999999995</v>
      </c>
      <c r="I932" s="207"/>
      <c r="J932" s="14"/>
      <c r="K932" s="14"/>
      <c r="L932" s="203"/>
      <c r="M932" s="208"/>
      <c r="N932" s="209"/>
      <c r="O932" s="209"/>
      <c r="P932" s="209"/>
      <c r="Q932" s="209"/>
      <c r="R932" s="209"/>
      <c r="S932" s="209"/>
      <c r="T932" s="210"/>
      <c r="U932" s="14"/>
      <c r="V932" s="14"/>
      <c r="W932" s="14"/>
      <c r="X932" s="14"/>
      <c r="Y932" s="14"/>
      <c r="Z932" s="14"/>
      <c r="AA932" s="14"/>
      <c r="AB932" s="14"/>
      <c r="AC932" s="14"/>
      <c r="AD932" s="14"/>
      <c r="AE932" s="14"/>
      <c r="AT932" s="204" t="s">
        <v>165</v>
      </c>
      <c r="AU932" s="204" t="s">
        <v>85</v>
      </c>
      <c r="AV932" s="14" t="s">
        <v>85</v>
      </c>
      <c r="AW932" s="14" t="s">
        <v>32</v>
      </c>
      <c r="AX932" s="14" t="s">
        <v>81</v>
      </c>
      <c r="AY932" s="204" t="s">
        <v>155</v>
      </c>
    </row>
    <row r="933" s="2" customFormat="1" ht="37.8" customHeight="1">
      <c r="A933" s="38"/>
      <c r="B933" s="180"/>
      <c r="C933" s="221" t="s">
        <v>1133</v>
      </c>
      <c r="D933" s="221" t="s">
        <v>271</v>
      </c>
      <c r="E933" s="223" t="s">
        <v>1134</v>
      </c>
      <c r="F933" s="224" t="s">
        <v>1135</v>
      </c>
      <c r="G933" s="225" t="s">
        <v>160</v>
      </c>
      <c r="H933" s="226">
        <v>17.263999999999999</v>
      </c>
      <c r="I933" s="227"/>
      <c r="J933" s="228">
        <f>ROUND(I933*H933,2)</f>
        <v>0</v>
      </c>
      <c r="K933" s="229"/>
      <c r="L933" s="230"/>
      <c r="M933" s="231" t="s">
        <v>1</v>
      </c>
      <c r="N933" s="232" t="s">
        <v>43</v>
      </c>
      <c r="O933" s="82"/>
      <c r="P933" s="191">
        <f>O933*H933</f>
        <v>0</v>
      </c>
      <c r="Q933" s="191">
        <v>0.002</v>
      </c>
      <c r="R933" s="191">
        <f>Q933*H933</f>
        <v>0.034527999999999996</v>
      </c>
      <c r="S933" s="191">
        <v>0</v>
      </c>
      <c r="T933" s="192">
        <f>S933*H933</f>
        <v>0</v>
      </c>
      <c r="U933" s="38"/>
      <c r="V933" s="38"/>
      <c r="W933" s="38"/>
      <c r="X933" s="38"/>
      <c r="Y933" s="38"/>
      <c r="Z933" s="38"/>
      <c r="AA933" s="38"/>
      <c r="AB933" s="38"/>
      <c r="AC933" s="38"/>
      <c r="AD933" s="38"/>
      <c r="AE933" s="38"/>
      <c r="AR933" s="193" t="s">
        <v>387</v>
      </c>
      <c r="AT933" s="193" t="s">
        <v>271</v>
      </c>
      <c r="AU933" s="193" t="s">
        <v>85</v>
      </c>
      <c r="AY933" s="19" t="s">
        <v>155</v>
      </c>
      <c r="BE933" s="194">
        <f>IF(N933="základná",J933,0)</f>
        <v>0</v>
      </c>
      <c r="BF933" s="194">
        <f>IF(N933="znížená",J933,0)</f>
        <v>0</v>
      </c>
      <c r="BG933" s="194">
        <f>IF(N933="zákl. prenesená",J933,0)</f>
        <v>0</v>
      </c>
      <c r="BH933" s="194">
        <f>IF(N933="zníž. prenesená",J933,0)</f>
        <v>0</v>
      </c>
      <c r="BI933" s="194">
        <f>IF(N933="nulová",J933,0)</f>
        <v>0</v>
      </c>
      <c r="BJ933" s="19" t="s">
        <v>85</v>
      </c>
      <c r="BK933" s="194">
        <f>ROUND(I933*H933,2)</f>
        <v>0</v>
      </c>
      <c r="BL933" s="19" t="s">
        <v>256</v>
      </c>
      <c r="BM933" s="193" t="s">
        <v>1136</v>
      </c>
    </row>
    <row r="934" s="14" customFormat="1">
      <c r="A934" s="14"/>
      <c r="B934" s="203"/>
      <c r="C934" s="14"/>
      <c r="D934" s="196" t="s">
        <v>165</v>
      </c>
      <c r="E934" s="204" t="s">
        <v>1</v>
      </c>
      <c r="F934" s="205" t="s">
        <v>1137</v>
      </c>
      <c r="G934" s="14"/>
      <c r="H934" s="206">
        <v>4.109</v>
      </c>
      <c r="I934" s="207"/>
      <c r="J934" s="14"/>
      <c r="K934" s="14"/>
      <c r="L934" s="203"/>
      <c r="M934" s="208"/>
      <c r="N934" s="209"/>
      <c r="O934" s="209"/>
      <c r="P934" s="209"/>
      <c r="Q934" s="209"/>
      <c r="R934" s="209"/>
      <c r="S934" s="209"/>
      <c r="T934" s="210"/>
      <c r="U934" s="14"/>
      <c r="V934" s="14"/>
      <c r="W934" s="14"/>
      <c r="X934" s="14"/>
      <c r="Y934" s="14"/>
      <c r="Z934" s="14"/>
      <c r="AA934" s="14"/>
      <c r="AB934" s="14"/>
      <c r="AC934" s="14"/>
      <c r="AD934" s="14"/>
      <c r="AE934" s="14"/>
      <c r="AT934" s="204" t="s">
        <v>165</v>
      </c>
      <c r="AU934" s="204" t="s">
        <v>85</v>
      </c>
      <c r="AV934" s="14" t="s">
        <v>85</v>
      </c>
      <c r="AW934" s="14" t="s">
        <v>32</v>
      </c>
      <c r="AX934" s="14" t="s">
        <v>7</v>
      </c>
      <c r="AY934" s="204" t="s">
        <v>155</v>
      </c>
    </row>
    <row r="935" s="14" customFormat="1">
      <c r="A935" s="14"/>
      <c r="B935" s="203"/>
      <c r="C935" s="14"/>
      <c r="D935" s="196" t="s">
        <v>165</v>
      </c>
      <c r="E935" s="204" t="s">
        <v>1</v>
      </c>
      <c r="F935" s="205" t="s">
        <v>1138</v>
      </c>
      <c r="G935" s="14"/>
      <c r="H935" s="206">
        <v>10.278000000000001</v>
      </c>
      <c r="I935" s="207"/>
      <c r="J935" s="14"/>
      <c r="K935" s="14"/>
      <c r="L935" s="203"/>
      <c r="M935" s="208"/>
      <c r="N935" s="209"/>
      <c r="O935" s="209"/>
      <c r="P935" s="209"/>
      <c r="Q935" s="209"/>
      <c r="R935" s="209"/>
      <c r="S935" s="209"/>
      <c r="T935" s="210"/>
      <c r="U935" s="14"/>
      <c r="V935" s="14"/>
      <c r="W935" s="14"/>
      <c r="X935" s="14"/>
      <c r="Y935" s="14"/>
      <c r="Z935" s="14"/>
      <c r="AA935" s="14"/>
      <c r="AB935" s="14"/>
      <c r="AC935" s="14"/>
      <c r="AD935" s="14"/>
      <c r="AE935" s="14"/>
      <c r="AT935" s="204" t="s">
        <v>165</v>
      </c>
      <c r="AU935" s="204" t="s">
        <v>85</v>
      </c>
      <c r="AV935" s="14" t="s">
        <v>85</v>
      </c>
      <c r="AW935" s="14" t="s">
        <v>32</v>
      </c>
      <c r="AX935" s="14" t="s">
        <v>7</v>
      </c>
      <c r="AY935" s="204" t="s">
        <v>155</v>
      </c>
    </row>
    <row r="936" s="15" customFormat="1">
      <c r="A936" s="15"/>
      <c r="B936" s="211"/>
      <c r="C936" s="15"/>
      <c r="D936" s="196" t="s">
        <v>165</v>
      </c>
      <c r="E936" s="212" t="s">
        <v>1</v>
      </c>
      <c r="F936" s="213" t="s">
        <v>184</v>
      </c>
      <c r="G936" s="15"/>
      <c r="H936" s="214">
        <v>14.387000000000001</v>
      </c>
      <c r="I936" s="215"/>
      <c r="J936" s="15"/>
      <c r="K936" s="15"/>
      <c r="L936" s="211"/>
      <c r="M936" s="216"/>
      <c r="N936" s="217"/>
      <c r="O936" s="217"/>
      <c r="P936" s="217"/>
      <c r="Q936" s="217"/>
      <c r="R936" s="217"/>
      <c r="S936" s="217"/>
      <c r="T936" s="218"/>
      <c r="U936" s="15"/>
      <c r="V936" s="15"/>
      <c r="W936" s="15"/>
      <c r="X936" s="15"/>
      <c r="Y936" s="15"/>
      <c r="Z936" s="15"/>
      <c r="AA936" s="15"/>
      <c r="AB936" s="15"/>
      <c r="AC936" s="15"/>
      <c r="AD936" s="15"/>
      <c r="AE936" s="15"/>
      <c r="AT936" s="212" t="s">
        <v>165</v>
      </c>
      <c r="AU936" s="212" t="s">
        <v>85</v>
      </c>
      <c r="AV936" s="15" t="s">
        <v>91</v>
      </c>
      <c r="AW936" s="15" t="s">
        <v>32</v>
      </c>
      <c r="AX936" s="15" t="s">
        <v>81</v>
      </c>
      <c r="AY936" s="212" t="s">
        <v>155</v>
      </c>
    </row>
    <row r="937" s="14" customFormat="1">
      <c r="A937" s="14"/>
      <c r="B937" s="203"/>
      <c r="C937" s="14"/>
      <c r="D937" s="196" t="s">
        <v>165</v>
      </c>
      <c r="E937" s="14"/>
      <c r="F937" s="205" t="s">
        <v>1139</v>
      </c>
      <c r="G937" s="14"/>
      <c r="H937" s="206">
        <v>17.263999999999999</v>
      </c>
      <c r="I937" s="207"/>
      <c r="J937" s="14"/>
      <c r="K937" s="14"/>
      <c r="L937" s="203"/>
      <c r="M937" s="208"/>
      <c r="N937" s="209"/>
      <c r="O937" s="209"/>
      <c r="P937" s="209"/>
      <c r="Q937" s="209"/>
      <c r="R937" s="209"/>
      <c r="S937" s="209"/>
      <c r="T937" s="210"/>
      <c r="U937" s="14"/>
      <c r="V937" s="14"/>
      <c r="W937" s="14"/>
      <c r="X937" s="14"/>
      <c r="Y937" s="14"/>
      <c r="Z937" s="14"/>
      <c r="AA937" s="14"/>
      <c r="AB937" s="14"/>
      <c r="AC937" s="14"/>
      <c r="AD937" s="14"/>
      <c r="AE937" s="14"/>
      <c r="AT937" s="204" t="s">
        <v>165</v>
      </c>
      <c r="AU937" s="204" t="s">
        <v>85</v>
      </c>
      <c r="AV937" s="14" t="s">
        <v>85</v>
      </c>
      <c r="AW937" s="14" t="s">
        <v>3</v>
      </c>
      <c r="AX937" s="14" t="s">
        <v>81</v>
      </c>
      <c r="AY937" s="204" t="s">
        <v>155</v>
      </c>
    </row>
    <row r="938" s="2" customFormat="1" ht="37.8" customHeight="1">
      <c r="A938" s="38"/>
      <c r="B938" s="180"/>
      <c r="C938" s="181" t="s">
        <v>1140</v>
      </c>
      <c r="D938" s="181" t="s">
        <v>157</v>
      </c>
      <c r="E938" s="182" t="s">
        <v>1141</v>
      </c>
      <c r="F938" s="183" t="s">
        <v>1142</v>
      </c>
      <c r="G938" s="184" t="s">
        <v>160</v>
      </c>
      <c r="H938" s="185">
        <v>7.1459999999999999</v>
      </c>
      <c r="I938" s="186"/>
      <c r="J938" s="187">
        <f>ROUND(I938*H938,2)</f>
        <v>0</v>
      </c>
      <c r="K938" s="188"/>
      <c r="L938" s="39"/>
      <c r="M938" s="189" t="s">
        <v>1</v>
      </c>
      <c r="N938" s="190" t="s">
        <v>43</v>
      </c>
      <c r="O938" s="82"/>
      <c r="P938" s="191">
        <f>O938*H938</f>
        <v>0</v>
      </c>
      <c r="Q938" s="191">
        <v>0</v>
      </c>
      <c r="R938" s="191">
        <f>Q938*H938</f>
        <v>0</v>
      </c>
      <c r="S938" s="191">
        <v>0</v>
      </c>
      <c r="T938" s="192">
        <f>S938*H938</f>
        <v>0</v>
      </c>
      <c r="U938" s="38"/>
      <c r="V938" s="38"/>
      <c r="W938" s="38"/>
      <c r="X938" s="38"/>
      <c r="Y938" s="38"/>
      <c r="Z938" s="38"/>
      <c r="AA938" s="38"/>
      <c r="AB938" s="38"/>
      <c r="AC938" s="38"/>
      <c r="AD938" s="38"/>
      <c r="AE938" s="38"/>
      <c r="AR938" s="193" t="s">
        <v>256</v>
      </c>
      <c r="AT938" s="193" t="s">
        <v>157</v>
      </c>
      <c r="AU938" s="193" t="s">
        <v>85</v>
      </c>
      <c r="AY938" s="19" t="s">
        <v>155</v>
      </c>
      <c r="BE938" s="194">
        <f>IF(N938="základná",J938,0)</f>
        <v>0</v>
      </c>
      <c r="BF938" s="194">
        <f>IF(N938="znížená",J938,0)</f>
        <v>0</v>
      </c>
      <c r="BG938" s="194">
        <f>IF(N938="zákl. prenesená",J938,0)</f>
        <v>0</v>
      </c>
      <c r="BH938" s="194">
        <f>IF(N938="zníž. prenesená",J938,0)</f>
        <v>0</v>
      </c>
      <c r="BI938" s="194">
        <f>IF(N938="nulová",J938,0)</f>
        <v>0</v>
      </c>
      <c r="BJ938" s="19" t="s">
        <v>85</v>
      </c>
      <c r="BK938" s="194">
        <f>ROUND(I938*H938,2)</f>
        <v>0</v>
      </c>
      <c r="BL938" s="19" t="s">
        <v>256</v>
      </c>
      <c r="BM938" s="193" t="s">
        <v>1143</v>
      </c>
    </row>
    <row r="939" s="14" customFormat="1">
      <c r="A939" s="14"/>
      <c r="B939" s="203"/>
      <c r="C939" s="14"/>
      <c r="D939" s="196" t="s">
        <v>165</v>
      </c>
      <c r="E939" s="204" t="s">
        <v>1</v>
      </c>
      <c r="F939" s="205" t="s">
        <v>1144</v>
      </c>
      <c r="G939" s="14"/>
      <c r="H939" s="206">
        <v>7.1459999999999999</v>
      </c>
      <c r="I939" s="207"/>
      <c r="J939" s="14"/>
      <c r="K939" s="14"/>
      <c r="L939" s="203"/>
      <c r="M939" s="208"/>
      <c r="N939" s="209"/>
      <c r="O939" s="209"/>
      <c r="P939" s="209"/>
      <c r="Q939" s="209"/>
      <c r="R939" s="209"/>
      <c r="S939" s="209"/>
      <c r="T939" s="210"/>
      <c r="U939" s="14"/>
      <c r="V939" s="14"/>
      <c r="W939" s="14"/>
      <c r="X939" s="14"/>
      <c r="Y939" s="14"/>
      <c r="Z939" s="14"/>
      <c r="AA939" s="14"/>
      <c r="AB939" s="14"/>
      <c r="AC939" s="14"/>
      <c r="AD939" s="14"/>
      <c r="AE939" s="14"/>
      <c r="AT939" s="204" t="s">
        <v>165</v>
      </c>
      <c r="AU939" s="204" t="s">
        <v>85</v>
      </c>
      <c r="AV939" s="14" t="s">
        <v>85</v>
      </c>
      <c r="AW939" s="14" t="s">
        <v>32</v>
      </c>
      <c r="AX939" s="14" t="s">
        <v>81</v>
      </c>
      <c r="AY939" s="204" t="s">
        <v>155</v>
      </c>
    </row>
    <row r="940" s="2" customFormat="1" ht="37.8" customHeight="1">
      <c r="A940" s="38"/>
      <c r="B940" s="180"/>
      <c r="C940" s="181" t="s">
        <v>1145</v>
      </c>
      <c r="D940" s="181" t="s">
        <v>157</v>
      </c>
      <c r="E940" s="182" t="s">
        <v>1146</v>
      </c>
      <c r="F940" s="183" t="s">
        <v>1147</v>
      </c>
      <c r="G940" s="184" t="s">
        <v>160</v>
      </c>
      <c r="H940" s="185">
        <v>17.129999999999999</v>
      </c>
      <c r="I940" s="186"/>
      <c r="J940" s="187">
        <f>ROUND(I940*H940,2)</f>
        <v>0</v>
      </c>
      <c r="K940" s="188"/>
      <c r="L940" s="39"/>
      <c r="M940" s="189" t="s">
        <v>1</v>
      </c>
      <c r="N940" s="190" t="s">
        <v>43</v>
      </c>
      <c r="O940" s="82"/>
      <c r="P940" s="191">
        <f>O940*H940</f>
        <v>0</v>
      </c>
      <c r="Q940" s="191">
        <v>0</v>
      </c>
      <c r="R940" s="191">
        <f>Q940*H940</f>
        <v>0</v>
      </c>
      <c r="S940" s="191">
        <v>0</v>
      </c>
      <c r="T940" s="192">
        <f>S940*H940</f>
        <v>0</v>
      </c>
      <c r="U940" s="38"/>
      <c r="V940" s="38"/>
      <c r="W940" s="38"/>
      <c r="X940" s="38"/>
      <c r="Y940" s="38"/>
      <c r="Z940" s="38"/>
      <c r="AA940" s="38"/>
      <c r="AB940" s="38"/>
      <c r="AC940" s="38"/>
      <c r="AD940" s="38"/>
      <c r="AE940" s="38"/>
      <c r="AR940" s="193" t="s">
        <v>256</v>
      </c>
      <c r="AT940" s="193" t="s">
        <v>157</v>
      </c>
      <c r="AU940" s="193" t="s">
        <v>85</v>
      </c>
      <c r="AY940" s="19" t="s">
        <v>155</v>
      </c>
      <c r="BE940" s="194">
        <f>IF(N940="základná",J940,0)</f>
        <v>0</v>
      </c>
      <c r="BF940" s="194">
        <f>IF(N940="znížená",J940,0)</f>
        <v>0</v>
      </c>
      <c r="BG940" s="194">
        <f>IF(N940="zákl. prenesená",J940,0)</f>
        <v>0</v>
      </c>
      <c r="BH940" s="194">
        <f>IF(N940="zníž. prenesená",J940,0)</f>
        <v>0</v>
      </c>
      <c r="BI940" s="194">
        <f>IF(N940="nulová",J940,0)</f>
        <v>0</v>
      </c>
      <c r="BJ940" s="19" t="s">
        <v>85</v>
      </c>
      <c r="BK940" s="194">
        <f>ROUND(I940*H940,2)</f>
        <v>0</v>
      </c>
      <c r="BL940" s="19" t="s">
        <v>256</v>
      </c>
      <c r="BM940" s="193" t="s">
        <v>1148</v>
      </c>
    </row>
    <row r="941" s="14" customFormat="1">
      <c r="A941" s="14"/>
      <c r="B941" s="203"/>
      <c r="C941" s="14"/>
      <c r="D941" s="196" t="s">
        <v>165</v>
      </c>
      <c r="E941" s="204" t="s">
        <v>1</v>
      </c>
      <c r="F941" s="205" t="s">
        <v>1149</v>
      </c>
      <c r="G941" s="14"/>
      <c r="H941" s="206">
        <v>17.129999999999999</v>
      </c>
      <c r="I941" s="207"/>
      <c r="J941" s="14"/>
      <c r="K941" s="14"/>
      <c r="L941" s="203"/>
      <c r="M941" s="208"/>
      <c r="N941" s="209"/>
      <c r="O941" s="209"/>
      <c r="P941" s="209"/>
      <c r="Q941" s="209"/>
      <c r="R941" s="209"/>
      <c r="S941" s="209"/>
      <c r="T941" s="210"/>
      <c r="U941" s="14"/>
      <c r="V941" s="14"/>
      <c r="W941" s="14"/>
      <c r="X941" s="14"/>
      <c r="Y941" s="14"/>
      <c r="Z941" s="14"/>
      <c r="AA941" s="14"/>
      <c r="AB941" s="14"/>
      <c r="AC941" s="14"/>
      <c r="AD941" s="14"/>
      <c r="AE941" s="14"/>
      <c r="AT941" s="204" t="s">
        <v>165</v>
      </c>
      <c r="AU941" s="204" t="s">
        <v>85</v>
      </c>
      <c r="AV941" s="14" t="s">
        <v>85</v>
      </c>
      <c r="AW941" s="14" t="s">
        <v>32</v>
      </c>
      <c r="AX941" s="14" t="s">
        <v>81</v>
      </c>
      <c r="AY941" s="204" t="s">
        <v>155</v>
      </c>
    </row>
    <row r="942" s="2" customFormat="1" ht="16.5" customHeight="1">
      <c r="A942" s="38"/>
      <c r="B942" s="180"/>
      <c r="C942" s="221" t="s">
        <v>1150</v>
      </c>
      <c r="D942" s="221" t="s">
        <v>271</v>
      </c>
      <c r="E942" s="223" t="s">
        <v>272</v>
      </c>
      <c r="F942" s="224" t="s">
        <v>273</v>
      </c>
      <c r="G942" s="225" t="s">
        <v>160</v>
      </c>
      <c r="H942" s="226">
        <v>34.536999999999999</v>
      </c>
      <c r="I942" s="227"/>
      <c r="J942" s="228">
        <f>ROUND(I942*H942,2)</f>
        <v>0</v>
      </c>
      <c r="K942" s="229"/>
      <c r="L942" s="230"/>
      <c r="M942" s="231" t="s">
        <v>1</v>
      </c>
      <c r="N942" s="232" t="s">
        <v>43</v>
      </c>
      <c r="O942" s="82"/>
      <c r="P942" s="191">
        <f>O942*H942</f>
        <v>0</v>
      </c>
      <c r="Q942" s="191">
        <v>0.00029999999999999997</v>
      </c>
      <c r="R942" s="191">
        <f>Q942*H942</f>
        <v>0.010361099999999998</v>
      </c>
      <c r="S942" s="191">
        <v>0</v>
      </c>
      <c r="T942" s="192">
        <f>S942*H942</f>
        <v>0</v>
      </c>
      <c r="U942" s="38"/>
      <c r="V942" s="38"/>
      <c r="W942" s="38"/>
      <c r="X942" s="38"/>
      <c r="Y942" s="38"/>
      <c r="Z942" s="38"/>
      <c r="AA942" s="38"/>
      <c r="AB942" s="38"/>
      <c r="AC942" s="38"/>
      <c r="AD942" s="38"/>
      <c r="AE942" s="38"/>
      <c r="AR942" s="193" t="s">
        <v>387</v>
      </c>
      <c r="AT942" s="193" t="s">
        <v>271</v>
      </c>
      <c r="AU942" s="193" t="s">
        <v>85</v>
      </c>
      <c r="AY942" s="19" t="s">
        <v>155</v>
      </c>
      <c r="BE942" s="194">
        <f>IF(N942="základná",J942,0)</f>
        <v>0</v>
      </c>
      <c r="BF942" s="194">
        <f>IF(N942="znížená",J942,0)</f>
        <v>0</v>
      </c>
      <c r="BG942" s="194">
        <f>IF(N942="zákl. prenesená",J942,0)</f>
        <v>0</v>
      </c>
      <c r="BH942" s="194">
        <f>IF(N942="zníž. prenesená",J942,0)</f>
        <v>0</v>
      </c>
      <c r="BI942" s="194">
        <f>IF(N942="nulová",J942,0)</f>
        <v>0</v>
      </c>
      <c r="BJ942" s="19" t="s">
        <v>85</v>
      </c>
      <c r="BK942" s="194">
        <f>ROUND(I942*H942,2)</f>
        <v>0</v>
      </c>
      <c r="BL942" s="19" t="s">
        <v>256</v>
      </c>
      <c r="BM942" s="193" t="s">
        <v>1151</v>
      </c>
    </row>
    <row r="943" s="14" customFormat="1">
      <c r="A943" s="14"/>
      <c r="B943" s="203"/>
      <c r="C943" s="14"/>
      <c r="D943" s="196" t="s">
        <v>165</v>
      </c>
      <c r="E943" s="204" t="s">
        <v>1</v>
      </c>
      <c r="F943" s="205" t="s">
        <v>1152</v>
      </c>
      <c r="G943" s="14"/>
      <c r="H943" s="206">
        <v>8.218</v>
      </c>
      <c r="I943" s="207"/>
      <c r="J943" s="14"/>
      <c r="K943" s="14"/>
      <c r="L943" s="203"/>
      <c r="M943" s="208"/>
      <c r="N943" s="209"/>
      <c r="O943" s="209"/>
      <c r="P943" s="209"/>
      <c r="Q943" s="209"/>
      <c r="R943" s="209"/>
      <c r="S943" s="209"/>
      <c r="T943" s="210"/>
      <c r="U943" s="14"/>
      <c r="V943" s="14"/>
      <c r="W943" s="14"/>
      <c r="X943" s="14"/>
      <c r="Y943" s="14"/>
      <c r="Z943" s="14"/>
      <c r="AA943" s="14"/>
      <c r="AB943" s="14"/>
      <c r="AC943" s="14"/>
      <c r="AD943" s="14"/>
      <c r="AE943" s="14"/>
      <c r="AT943" s="204" t="s">
        <v>165</v>
      </c>
      <c r="AU943" s="204" t="s">
        <v>85</v>
      </c>
      <c r="AV943" s="14" t="s">
        <v>85</v>
      </c>
      <c r="AW943" s="14" t="s">
        <v>32</v>
      </c>
      <c r="AX943" s="14" t="s">
        <v>7</v>
      </c>
      <c r="AY943" s="204" t="s">
        <v>155</v>
      </c>
    </row>
    <row r="944" s="14" customFormat="1">
      <c r="A944" s="14"/>
      <c r="B944" s="203"/>
      <c r="C944" s="14"/>
      <c r="D944" s="196" t="s">
        <v>165</v>
      </c>
      <c r="E944" s="204" t="s">
        <v>1</v>
      </c>
      <c r="F944" s="205" t="s">
        <v>1153</v>
      </c>
      <c r="G944" s="14"/>
      <c r="H944" s="206">
        <v>20.562999999999999</v>
      </c>
      <c r="I944" s="207"/>
      <c r="J944" s="14"/>
      <c r="K944" s="14"/>
      <c r="L944" s="203"/>
      <c r="M944" s="208"/>
      <c r="N944" s="209"/>
      <c r="O944" s="209"/>
      <c r="P944" s="209"/>
      <c r="Q944" s="209"/>
      <c r="R944" s="209"/>
      <c r="S944" s="209"/>
      <c r="T944" s="210"/>
      <c r="U944" s="14"/>
      <c r="V944" s="14"/>
      <c r="W944" s="14"/>
      <c r="X944" s="14"/>
      <c r="Y944" s="14"/>
      <c r="Z944" s="14"/>
      <c r="AA944" s="14"/>
      <c r="AB944" s="14"/>
      <c r="AC944" s="14"/>
      <c r="AD944" s="14"/>
      <c r="AE944" s="14"/>
      <c r="AT944" s="204" t="s">
        <v>165</v>
      </c>
      <c r="AU944" s="204" t="s">
        <v>85</v>
      </c>
      <c r="AV944" s="14" t="s">
        <v>85</v>
      </c>
      <c r="AW944" s="14" t="s">
        <v>32</v>
      </c>
      <c r="AX944" s="14" t="s">
        <v>7</v>
      </c>
      <c r="AY944" s="204" t="s">
        <v>155</v>
      </c>
    </row>
    <row r="945" s="15" customFormat="1">
      <c r="A945" s="15"/>
      <c r="B945" s="211"/>
      <c r="C945" s="15"/>
      <c r="D945" s="196" t="s">
        <v>165</v>
      </c>
      <c r="E945" s="212" t="s">
        <v>1</v>
      </c>
      <c r="F945" s="213" t="s">
        <v>184</v>
      </c>
      <c r="G945" s="15"/>
      <c r="H945" s="214">
        <v>28.780999999999999</v>
      </c>
      <c r="I945" s="215"/>
      <c r="J945" s="15"/>
      <c r="K945" s="15"/>
      <c r="L945" s="211"/>
      <c r="M945" s="216"/>
      <c r="N945" s="217"/>
      <c r="O945" s="217"/>
      <c r="P945" s="217"/>
      <c r="Q945" s="217"/>
      <c r="R945" s="217"/>
      <c r="S945" s="217"/>
      <c r="T945" s="218"/>
      <c r="U945" s="15"/>
      <c r="V945" s="15"/>
      <c r="W945" s="15"/>
      <c r="X945" s="15"/>
      <c r="Y945" s="15"/>
      <c r="Z945" s="15"/>
      <c r="AA945" s="15"/>
      <c r="AB945" s="15"/>
      <c r="AC945" s="15"/>
      <c r="AD945" s="15"/>
      <c r="AE945" s="15"/>
      <c r="AT945" s="212" t="s">
        <v>165</v>
      </c>
      <c r="AU945" s="212" t="s">
        <v>85</v>
      </c>
      <c r="AV945" s="15" t="s">
        <v>91</v>
      </c>
      <c r="AW945" s="15" t="s">
        <v>32</v>
      </c>
      <c r="AX945" s="15" t="s">
        <v>81</v>
      </c>
      <c r="AY945" s="212" t="s">
        <v>155</v>
      </c>
    </row>
    <row r="946" s="14" customFormat="1">
      <c r="A946" s="14"/>
      <c r="B946" s="203"/>
      <c r="C946" s="14"/>
      <c r="D946" s="196" t="s">
        <v>165</v>
      </c>
      <c r="E946" s="14"/>
      <c r="F946" s="205" t="s">
        <v>1154</v>
      </c>
      <c r="G946" s="14"/>
      <c r="H946" s="206">
        <v>34.536999999999999</v>
      </c>
      <c r="I946" s="207"/>
      <c r="J946" s="14"/>
      <c r="K946" s="14"/>
      <c r="L946" s="203"/>
      <c r="M946" s="208"/>
      <c r="N946" s="209"/>
      <c r="O946" s="209"/>
      <c r="P946" s="209"/>
      <c r="Q946" s="209"/>
      <c r="R946" s="209"/>
      <c r="S946" s="209"/>
      <c r="T946" s="210"/>
      <c r="U946" s="14"/>
      <c r="V946" s="14"/>
      <c r="W946" s="14"/>
      <c r="X946" s="14"/>
      <c r="Y946" s="14"/>
      <c r="Z946" s="14"/>
      <c r="AA946" s="14"/>
      <c r="AB946" s="14"/>
      <c r="AC946" s="14"/>
      <c r="AD946" s="14"/>
      <c r="AE946" s="14"/>
      <c r="AT946" s="204" t="s">
        <v>165</v>
      </c>
      <c r="AU946" s="204" t="s">
        <v>85</v>
      </c>
      <c r="AV946" s="14" t="s">
        <v>85</v>
      </c>
      <c r="AW946" s="14" t="s">
        <v>3</v>
      </c>
      <c r="AX946" s="14" t="s">
        <v>81</v>
      </c>
      <c r="AY946" s="204" t="s">
        <v>155</v>
      </c>
    </row>
    <row r="947" s="2" customFormat="1" ht="16.5" customHeight="1">
      <c r="A947" s="38"/>
      <c r="B947" s="180"/>
      <c r="C947" s="221" t="s">
        <v>1155</v>
      </c>
      <c r="D947" s="221" t="s">
        <v>271</v>
      </c>
      <c r="E947" s="223" t="s">
        <v>1156</v>
      </c>
      <c r="F947" s="224" t="s">
        <v>1157</v>
      </c>
      <c r="G947" s="225" t="s">
        <v>160</v>
      </c>
      <c r="H947" s="226">
        <v>34.536999999999999</v>
      </c>
      <c r="I947" s="227"/>
      <c r="J947" s="228">
        <f>ROUND(I947*H947,2)</f>
        <v>0</v>
      </c>
      <c r="K947" s="229"/>
      <c r="L947" s="230"/>
      <c r="M947" s="231" t="s">
        <v>1</v>
      </c>
      <c r="N947" s="232" t="s">
        <v>43</v>
      </c>
      <c r="O947" s="82"/>
      <c r="P947" s="191">
        <f>O947*H947</f>
        <v>0</v>
      </c>
      <c r="Q947" s="191">
        <v>0.00050000000000000001</v>
      </c>
      <c r="R947" s="191">
        <f>Q947*H947</f>
        <v>0.017268499999999999</v>
      </c>
      <c r="S947" s="191">
        <v>0</v>
      </c>
      <c r="T947" s="192">
        <f>S947*H947</f>
        <v>0</v>
      </c>
      <c r="U947" s="38"/>
      <c r="V947" s="38"/>
      <c r="W947" s="38"/>
      <c r="X947" s="38"/>
      <c r="Y947" s="38"/>
      <c r="Z947" s="38"/>
      <c r="AA947" s="38"/>
      <c r="AB947" s="38"/>
      <c r="AC947" s="38"/>
      <c r="AD947" s="38"/>
      <c r="AE947" s="38"/>
      <c r="AR947" s="193" t="s">
        <v>387</v>
      </c>
      <c r="AT947" s="193" t="s">
        <v>271</v>
      </c>
      <c r="AU947" s="193" t="s">
        <v>85</v>
      </c>
      <c r="AY947" s="19" t="s">
        <v>155</v>
      </c>
      <c r="BE947" s="194">
        <f>IF(N947="základná",J947,0)</f>
        <v>0</v>
      </c>
      <c r="BF947" s="194">
        <f>IF(N947="znížená",J947,0)</f>
        <v>0</v>
      </c>
      <c r="BG947" s="194">
        <f>IF(N947="zákl. prenesená",J947,0)</f>
        <v>0</v>
      </c>
      <c r="BH947" s="194">
        <f>IF(N947="zníž. prenesená",J947,0)</f>
        <v>0</v>
      </c>
      <c r="BI947" s="194">
        <f>IF(N947="nulová",J947,0)</f>
        <v>0</v>
      </c>
      <c r="BJ947" s="19" t="s">
        <v>85</v>
      </c>
      <c r="BK947" s="194">
        <f>ROUND(I947*H947,2)</f>
        <v>0</v>
      </c>
      <c r="BL947" s="19" t="s">
        <v>256</v>
      </c>
      <c r="BM947" s="193" t="s">
        <v>1158</v>
      </c>
    </row>
    <row r="948" s="2" customFormat="1" ht="24.15" customHeight="1">
      <c r="A948" s="38"/>
      <c r="B948" s="180"/>
      <c r="C948" s="181" t="s">
        <v>1159</v>
      </c>
      <c r="D948" s="181" t="s">
        <v>157</v>
      </c>
      <c r="E948" s="182" t="s">
        <v>1160</v>
      </c>
      <c r="F948" s="183" t="s">
        <v>1161</v>
      </c>
      <c r="G948" s="184" t="s">
        <v>1162</v>
      </c>
      <c r="H948" s="241"/>
      <c r="I948" s="186"/>
      <c r="J948" s="187">
        <f>ROUND(I948*H948,2)</f>
        <v>0</v>
      </c>
      <c r="K948" s="188"/>
      <c r="L948" s="39"/>
      <c r="M948" s="189" t="s">
        <v>1</v>
      </c>
      <c r="N948" s="190" t="s">
        <v>43</v>
      </c>
      <c r="O948" s="82"/>
      <c r="P948" s="191">
        <f>O948*H948</f>
        <v>0</v>
      </c>
      <c r="Q948" s="191">
        <v>0</v>
      </c>
      <c r="R948" s="191">
        <f>Q948*H948</f>
        <v>0</v>
      </c>
      <c r="S948" s="191">
        <v>0</v>
      </c>
      <c r="T948" s="192">
        <f>S948*H948</f>
        <v>0</v>
      </c>
      <c r="U948" s="38"/>
      <c r="V948" s="38"/>
      <c r="W948" s="38"/>
      <c r="X948" s="38"/>
      <c r="Y948" s="38"/>
      <c r="Z948" s="38"/>
      <c r="AA948" s="38"/>
      <c r="AB948" s="38"/>
      <c r="AC948" s="38"/>
      <c r="AD948" s="38"/>
      <c r="AE948" s="38"/>
      <c r="AR948" s="193" t="s">
        <v>256</v>
      </c>
      <c r="AT948" s="193" t="s">
        <v>157</v>
      </c>
      <c r="AU948" s="193" t="s">
        <v>85</v>
      </c>
      <c r="AY948" s="19" t="s">
        <v>155</v>
      </c>
      <c r="BE948" s="194">
        <f>IF(N948="základná",J948,0)</f>
        <v>0</v>
      </c>
      <c r="BF948" s="194">
        <f>IF(N948="znížená",J948,0)</f>
        <v>0</v>
      </c>
      <c r="BG948" s="194">
        <f>IF(N948="zákl. prenesená",J948,0)</f>
        <v>0</v>
      </c>
      <c r="BH948" s="194">
        <f>IF(N948="zníž. prenesená",J948,0)</f>
        <v>0</v>
      </c>
      <c r="BI948" s="194">
        <f>IF(N948="nulová",J948,0)</f>
        <v>0</v>
      </c>
      <c r="BJ948" s="19" t="s">
        <v>85</v>
      </c>
      <c r="BK948" s="194">
        <f>ROUND(I948*H948,2)</f>
        <v>0</v>
      </c>
      <c r="BL948" s="19" t="s">
        <v>256</v>
      </c>
      <c r="BM948" s="193" t="s">
        <v>1163</v>
      </c>
    </row>
    <row r="949" s="12" customFormat="1" ht="22.8" customHeight="1">
      <c r="A949" s="12"/>
      <c r="B949" s="167"/>
      <c r="C949" s="12"/>
      <c r="D949" s="168" t="s">
        <v>76</v>
      </c>
      <c r="E949" s="178" t="s">
        <v>1164</v>
      </c>
      <c r="F949" s="178" t="s">
        <v>1165</v>
      </c>
      <c r="G949" s="12"/>
      <c r="H949" s="12"/>
      <c r="I949" s="170"/>
      <c r="J949" s="179">
        <f>BK949</f>
        <v>0</v>
      </c>
      <c r="K949" s="12"/>
      <c r="L949" s="167"/>
      <c r="M949" s="172"/>
      <c r="N949" s="173"/>
      <c r="O949" s="173"/>
      <c r="P949" s="174">
        <f>SUM(P950:P1001)</f>
        <v>0</v>
      </c>
      <c r="Q949" s="173"/>
      <c r="R949" s="174">
        <f>SUM(R950:R1001)</f>
        <v>2.4608304042500002</v>
      </c>
      <c r="S949" s="173"/>
      <c r="T949" s="175">
        <f>SUM(T950:T1001)</f>
        <v>0</v>
      </c>
      <c r="U949" s="12"/>
      <c r="V949" s="12"/>
      <c r="W949" s="12"/>
      <c r="X949" s="12"/>
      <c r="Y949" s="12"/>
      <c r="Z949" s="12"/>
      <c r="AA949" s="12"/>
      <c r="AB949" s="12"/>
      <c r="AC949" s="12"/>
      <c r="AD949" s="12"/>
      <c r="AE949" s="12"/>
      <c r="AR949" s="168" t="s">
        <v>85</v>
      </c>
      <c r="AT949" s="176" t="s">
        <v>76</v>
      </c>
      <c r="AU949" s="176" t="s">
        <v>81</v>
      </c>
      <c r="AY949" s="168" t="s">
        <v>155</v>
      </c>
      <c r="BK949" s="177">
        <f>SUM(BK950:BK1001)</f>
        <v>0</v>
      </c>
    </row>
    <row r="950" s="2" customFormat="1" ht="21.75" customHeight="1">
      <c r="A950" s="38"/>
      <c r="B950" s="180"/>
      <c r="C950" s="181" t="s">
        <v>1166</v>
      </c>
      <c r="D950" s="181" t="s">
        <v>157</v>
      </c>
      <c r="E950" s="182" t="s">
        <v>1167</v>
      </c>
      <c r="F950" s="183" t="s">
        <v>1168</v>
      </c>
      <c r="G950" s="184" t="s">
        <v>160</v>
      </c>
      <c r="H950" s="185">
        <v>290.62700000000001</v>
      </c>
      <c r="I950" s="186"/>
      <c r="J950" s="187">
        <f>ROUND(I950*H950,2)</f>
        <v>0</v>
      </c>
      <c r="K950" s="188"/>
      <c r="L950" s="39"/>
      <c r="M950" s="189" t="s">
        <v>1</v>
      </c>
      <c r="N950" s="190" t="s">
        <v>43</v>
      </c>
      <c r="O950" s="82"/>
      <c r="P950" s="191">
        <f>O950*H950</f>
        <v>0</v>
      </c>
      <c r="Q950" s="191">
        <v>3.2499999999999998E-06</v>
      </c>
      <c r="R950" s="191">
        <f>Q950*H950</f>
        <v>0.00094453775</v>
      </c>
      <c r="S950" s="191">
        <v>0</v>
      </c>
      <c r="T950" s="192">
        <f>S950*H950</f>
        <v>0</v>
      </c>
      <c r="U950" s="38"/>
      <c r="V950" s="38"/>
      <c r="W950" s="38"/>
      <c r="X950" s="38"/>
      <c r="Y950" s="38"/>
      <c r="Z950" s="38"/>
      <c r="AA950" s="38"/>
      <c r="AB950" s="38"/>
      <c r="AC950" s="38"/>
      <c r="AD950" s="38"/>
      <c r="AE950" s="38"/>
      <c r="AR950" s="193" t="s">
        <v>256</v>
      </c>
      <c r="AT950" s="193" t="s">
        <v>157</v>
      </c>
      <c r="AU950" s="193" t="s">
        <v>85</v>
      </c>
      <c r="AY950" s="19" t="s">
        <v>155</v>
      </c>
      <c r="BE950" s="194">
        <f>IF(N950="základná",J950,0)</f>
        <v>0</v>
      </c>
      <c r="BF950" s="194">
        <f>IF(N950="znížená",J950,0)</f>
        <v>0</v>
      </c>
      <c r="BG950" s="194">
        <f>IF(N950="zákl. prenesená",J950,0)</f>
        <v>0</v>
      </c>
      <c r="BH950" s="194">
        <f>IF(N950="zníž. prenesená",J950,0)</f>
        <v>0</v>
      </c>
      <c r="BI950" s="194">
        <f>IF(N950="nulová",J950,0)</f>
        <v>0</v>
      </c>
      <c r="BJ950" s="19" t="s">
        <v>85</v>
      </c>
      <c r="BK950" s="194">
        <f>ROUND(I950*H950,2)</f>
        <v>0</v>
      </c>
      <c r="BL950" s="19" t="s">
        <v>256</v>
      </c>
      <c r="BM950" s="193" t="s">
        <v>1169</v>
      </c>
    </row>
    <row r="951" s="13" customFormat="1">
      <c r="A951" s="13"/>
      <c r="B951" s="195"/>
      <c r="C951" s="13"/>
      <c r="D951" s="196" t="s">
        <v>165</v>
      </c>
      <c r="E951" s="197" t="s">
        <v>1</v>
      </c>
      <c r="F951" s="198" t="s">
        <v>1170</v>
      </c>
      <c r="G951" s="13"/>
      <c r="H951" s="197" t="s">
        <v>1</v>
      </c>
      <c r="I951" s="199"/>
      <c r="J951" s="13"/>
      <c r="K951" s="13"/>
      <c r="L951" s="195"/>
      <c r="M951" s="200"/>
      <c r="N951" s="201"/>
      <c r="O951" s="201"/>
      <c r="P951" s="201"/>
      <c r="Q951" s="201"/>
      <c r="R951" s="201"/>
      <c r="S951" s="201"/>
      <c r="T951" s="202"/>
      <c r="U951" s="13"/>
      <c r="V951" s="13"/>
      <c r="W951" s="13"/>
      <c r="X951" s="13"/>
      <c r="Y951" s="13"/>
      <c r="Z951" s="13"/>
      <c r="AA951" s="13"/>
      <c r="AB951" s="13"/>
      <c r="AC951" s="13"/>
      <c r="AD951" s="13"/>
      <c r="AE951" s="13"/>
      <c r="AT951" s="197" t="s">
        <v>165</v>
      </c>
      <c r="AU951" s="197" t="s">
        <v>85</v>
      </c>
      <c r="AV951" s="13" t="s">
        <v>81</v>
      </c>
      <c r="AW951" s="13" t="s">
        <v>32</v>
      </c>
      <c r="AX951" s="13" t="s">
        <v>7</v>
      </c>
      <c r="AY951" s="197" t="s">
        <v>155</v>
      </c>
    </row>
    <row r="952" s="14" customFormat="1">
      <c r="A952" s="14"/>
      <c r="B952" s="203"/>
      <c r="C952" s="14"/>
      <c r="D952" s="196" t="s">
        <v>165</v>
      </c>
      <c r="E952" s="204" t="s">
        <v>1</v>
      </c>
      <c r="F952" s="205" t="s">
        <v>1171</v>
      </c>
      <c r="G952" s="14"/>
      <c r="H952" s="206">
        <v>52.709000000000003</v>
      </c>
      <c r="I952" s="207"/>
      <c r="J952" s="14"/>
      <c r="K952" s="14"/>
      <c r="L952" s="203"/>
      <c r="M952" s="208"/>
      <c r="N952" s="209"/>
      <c r="O952" s="209"/>
      <c r="P952" s="209"/>
      <c r="Q952" s="209"/>
      <c r="R952" s="209"/>
      <c r="S952" s="209"/>
      <c r="T952" s="210"/>
      <c r="U952" s="14"/>
      <c r="V952" s="14"/>
      <c r="W952" s="14"/>
      <c r="X952" s="14"/>
      <c r="Y952" s="14"/>
      <c r="Z952" s="14"/>
      <c r="AA952" s="14"/>
      <c r="AB952" s="14"/>
      <c r="AC952" s="14"/>
      <c r="AD952" s="14"/>
      <c r="AE952" s="14"/>
      <c r="AT952" s="204" t="s">
        <v>165</v>
      </c>
      <c r="AU952" s="204" t="s">
        <v>85</v>
      </c>
      <c r="AV952" s="14" t="s">
        <v>85</v>
      </c>
      <c r="AW952" s="14" t="s">
        <v>32</v>
      </c>
      <c r="AX952" s="14" t="s">
        <v>7</v>
      </c>
      <c r="AY952" s="204" t="s">
        <v>155</v>
      </c>
    </row>
    <row r="953" s="13" customFormat="1">
      <c r="A953" s="13"/>
      <c r="B953" s="195"/>
      <c r="C953" s="13"/>
      <c r="D953" s="196" t="s">
        <v>165</v>
      </c>
      <c r="E953" s="197" t="s">
        <v>1</v>
      </c>
      <c r="F953" s="198" t="s">
        <v>1172</v>
      </c>
      <c r="G953" s="13"/>
      <c r="H953" s="197" t="s">
        <v>1</v>
      </c>
      <c r="I953" s="199"/>
      <c r="J953" s="13"/>
      <c r="K953" s="13"/>
      <c r="L953" s="195"/>
      <c r="M953" s="200"/>
      <c r="N953" s="201"/>
      <c r="O953" s="201"/>
      <c r="P953" s="201"/>
      <c r="Q953" s="201"/>
      <c r="R953" s="201"/>
      <c r="S953" s="201"/>
      <c r="T953" s="202"/>
      <c r="U953" s="13"/>
      <c r="V953" s="13"/>
      <c r="W953" s="13"/>
      <c r="X953" s="13"/>
      <c r="Y953" s="13"/>
      <c r="Z953" s="13"/>
      <c r="AA953" s="13"/>
      <c r="AB953" s="13"/>
      <c r="AC953" s="13"/>
      <c r="AD953" s="13"/>
      <c r="AE953" s="13"/>
      <c r="AT953" s="197" t="s">
        <v>165</v>
      </c>
      <c r="AU953" s="197" t="s">
        <v>85</v>
      </c>
      <c r="AV953" s="13" t="s">
        <v>81</v>
      </c>
      <c r="AW953" s="13" t="s">
        <v>32</v>
      </c>
      <c r="AX953" s="13" t="s">
        <v>7</v>
      </c>
      <c r="AY953" s="197" t="s">
        <v>155</v>
      </c>
    </row>
    <row r="954" s="14" customFormat="1">
      <c r="A954" s="14"/>
      <c r="B954" s="203"/>
      <c r="C954" s="14"/>
      <c r="D954" s="196" t="s">
        <v>165</v>
      </c>
      <c r="E954" s="204" t="s">
        <v>1</v>
      </c>
      <c r="F954" s="205" t="s">
        <v>1173</v>
      </c>
      <c r="G954" s="14"/>
      <c r="H954" s="206">
        <v>31.628</v>
      </c>
      <c r="I954" s="207"/>
      <c r="J954" s="14"/>
      <c r="K954" s="14"/>
      <c r="L954" s="203"/>
      <c r="M954" s="208"/>
      <c r="N954" s="209"/>
      <c r="O954" s="209"/>
      <c r="P954" s="209"/>
      <c r="Q954" s="209"/>
      <c r="R954" s="209"/>
      <c r="S954" s="209"/>
      <c r="T954" s="210"/>
      <c r="U954" s="14"/>
      <c r="V954" s="14"/>
      <c r="W954" s="14"/>
      <c r="X954" s="14"/>
      <c r="Y954" s="14"/>
      <c r="Z954" s="14"/>
      <c r="AA954" s="14"/>
      <c r="AB954" s="14"/>
      <c r="AC954" s="14"/>
      <c r="AD954" s="14"/>
      <c r="AE954" s="14"/>
      <c r="AT954" s="204" t="s">
        <v>165</v>
      </c>
      <c r="AU954" s="204" t="s">
        <v>85</v>
      </c>
      <c r="AV954" s="14" t="s">
        <v>85</v>
      </c>
      <c r="AW954" s="14" t="s">
        <v>32</v>
      </c>
      <c r="AX954" s="14" t="s">
        <v>7</v>
      </c>
      <c r="AY954" s="204" t="s">
        <v>155</v>
      </c>
    </row>
    <row r="955" s="13" customFormat="1">
      <c r="A955" s="13"/>
      <c r="B955" s="195"/>
      <c r="C955" s="13"/>
      <c r="D955" s="196" t="s">
        <v>165</v>
      </c>
      <c r="E955" s="197" t="s">
        <v>1</v>
      </c>
      <c r="F955" s="198" t="s">
        <v>515</v>
      </c>
      <c r="G955" s="13"/>
      <c r="H955" s="197" t="s">
        <v>1</v>
      </c>
      <c r="I955" s="199"/>
      <c r="J955" s="13"/>
      <c r="K955" s="13"/>
      <c r="L955" s="195"/>
      <c r="M955" s="200"/>
      <c r="N955" s="201"/>
      <c r="O955" s="201"/>
      <c r="P955" s="201"/>
      <c r="Q955" s="201"/>
      <c r="R955" s="201"/>
      <c r="S955" s="201"/>
      <c r="T955" s="202"/>
      <c r="U955" s="13"/>
      <c r="V955" s="13"/>
      <c r="W955" s="13"/>
      <c r="X955" s="13"/>
      <c r="Y955" s="13"/>
      <c r="Z955" s="13"/>
      <c r="AA955" s="13"/>
      <c r="AB955" s="13"/>
      <c r="AC955" s="13"/>
      <c r="AD955" s="13"/>
      <c r="AE955" s="13"/>
      <c r="AT955" s="197" t="s">
        <v>165</v>
      </c>
      <c r="AU955" s="197" t="s">
        <v>85</v>
      </c>
      <c r="AV955" s="13" t="s">
        <v>81</v>
      </c>
      <c r="AW955" s="13" t="s">
        <v>32</v>
      </c>
      <c r="AX955" s="13" t="s">
        <v>7</v>
      </c>
      <c r="AY955" s="197" t="s">
        <v>155</v>
      </c>
    </row>
    <row r="956" s="14" customFormat="1">
      <c r="A956" s="14"/>
      <c r="B956" s="203"/>
      <c r="C956" s="14"/>
      <c r="D956" s="196" t="s">
        <v>165</v>
      </c>
      <c r="E956" s="204" t="s">
        <v>1</v>
      </c>
      <c r="F956" s="205" t="s">
        <v>1174</v>
      </c>
      <c r="G956" s="14"/>
      <c r="H956" s="206">
        <v>206.28999999999999</v>
      </c>
      <c r="I956" s="207"/>
      <c r="J956" s="14"/>
      <c r="K956" s="14"/>
      <c r="L956" s="203"/>
      <c r="M956" s="208"/>
      <c r="N956" s="209"/>
      <c r="O956" s="209"/>
      <c r="P956" s="209"/>
      <c r="Q956" s="209"/>
      <c r="R956" s="209"/>
      <c r="S956" s="209"/>
      <c r="T956" s="210"/>
      <c r="U956" s="14"/>
      <c r="V956" s="14"/>
      <c r="W956" s="14"/>
      <c r="X956" s="14"/>
      <c r="Y956" s="14"/>
      <c r="Z956" s="14"/>
      <c r="AA956" s="14"/>
      <c r="AB956" s="14"/>
      <c r="AC956" s="14"/>
      <c r="AD956" s="14"/>
      <c r="AE956" s="14"/>
      <c r="AT956" s="204" t="s">
        <v>165</v>
      </c>
      <c r="AU956" s="204" t="s">
        <v>85</v>
      </c>
      <c r="AV956" s="14" t="s">
        <v>85</v>
      </c>
      <c r="AW956" s="14" t="s">
        <v>32</v>
      </c>
      <c r="AX956" s="14" t="s">
        <v>7</v>
      </c>
      <c r="AY956" s="204" t="s">
        <v>155</v>
      </c>
    </row>
    <row r="957" s="15" customFormat="1">
      <c r="A957" s="15"/>
      <c r="B957" s="211"/>
      <c r="C957" s="15"/>
      <c r="D957" s="196" t="s">
        <v>165</v>
      </c>
      <c r="E957" s="212" t="s">
        <v>1</v>
      </c>
      <c r="F957" s="213" t="s">
        <v>184</v>
      </c>
      <c r="G957" s="15"/>
      <c r="H957" s="214">
        <v>290.62700000000001</v>
      </c>
      <c r="I957" s="215"/>
      <c r="J957" s="15"/>
      <c r="K957" s="15"/>
      <c r="L957" s="211"/>
      <c r="M957" s="216"/>
      <c r="N957" s="217"/>
      <c r="O957" s="217"/>
      <c r="P957" s="217"/>
      <c r="Q957" s="217"/>
      <c r="R957" s="217"/>
      <c r="S957" s="217"/>
      <c r="T957" s="218"/>
      <c r="U957" s="15"/>
      <c r="V957" s="15"/>
      <c r="W957" s="15"/>
      <c r="X957" s="15"/>
      <c r="Y957" s="15"/>
      <c r="Z957" s="15"/>
      <c r="AA957" s="15"/>
      <c r="AB957" s="15"/>
      <c r="AC957" s="15"/>
      <c r="AD957" s="15"/>
      <c r="AE957" s="15"/>
      <c r="AT957" s="212" t="s">
        <v>165</v>
      </c>
      <c r="AU957" s="212" t="s">
        <v>85</v>
      </c>
      <c r="AV957" s="15" t="s">
        <v>91</v>
      </c>
      <c r="AW957" s="15" t="s">
        <v>32</v>
      </c>
      <c r="AX957" s="15" t="s">
        <v>81</v>
      </c>
      <c r="AY957" s="212" t="s">
        <v>155</v>
      </c>
    </row>
    <row r="958" s="2" customFormat="1" ht="24.15" customHeight="1">
      <c r="A958" s="38"/>
      <c r="B958" s="180"/>
      <c r="C958" s="221" t="s">
        <v>1175</v>
      </c>
      <c r="D958" s="221" t="s">
        <v>271</v>
      </c>
      <c r="E958" s="223" t="s">
        <v>1176</v>
      </c>
      <c r="F958" s="224" t="s">
        <v>1177</v>
      </c>
      <c r="G958" s="225" t="s">
        <v>160</v>
      </c>
      <c r="H958" s="226">
        <v>334.221</v>
      </c>
      <c r="I958" s="227"/>
      <c r="J958" s="228">
        <f>ROUND(I958*H958,2)</f>
        <v>0</v>
      </c>
      <c r="K958" s="229"/>
      <c r="L958" s="230"/>
      <c r="M958" s="231" t="s">
        <v>1</v>
      </c>
      <c r="N958" s="232" t="s">
        <v>43</v>
      </c>
      <c r="O958" s="82"/>
      <c r="P958" s="191">
        <f>O958*H958</f>
        <v>0</v>
      </c>
      <c r="Q958" s="191">
        <v>0.00013999999999999999</v>
      </c>
      <c r="R958" s="191">
        <f>Q958*H958</f>
        <v>0.046790939999999996</v>
      </c>
      <c r="S958" s="191">
        <v>0</v>
      </c>
      <c r="T958" s="192">
        <f>S958*H958</f>
        <v>0</v>
      </c>
      <c r="U958" s="38"/>
      <c r="V958" s="38"/>
      <c r="W958" s="38"/>
      <c r="X958" s="38"/>
      <c r="Y958" s="38"/>
      <c r="Z958" s="38"/>
      <c r="AA958" s="38"/>
      <c r="AB958" s="38"/>
      <c r="AC958" s="38"/>
      <c r="AD958" s="38"/>
      <c r="AE958" s="38"/>
      <c r="AR958" s="193" t="s">
        <v>387</v>
      </c>
      <c r="AT958" s="193" t="s">
        <v>271</v>
      </c>
      <c r="AU958" s="193" t="s">
        <v>85</v>
      </c>
      <c r="AY958" s="19" t="s">
        <v>155</v>
      </c>
      <c r="BE958" s="194">
        <f>IF(N958="základná",J958,0)</f>
        <v>0</v>
      </c>
      <c r="BF958" s="194">
        <f>IF(N958="znížená",J958,0)</f>
        <v>0</v>
      </c>
      <c r="BG958" s="194">
        <f>IF(N958="zákl. prenesená",J958,0)</f>
        <v>0</v>
      </c>
      <c r="BH958" s="194">
        <f>IF(N958="zníž. prenesená",J958,0)</f>
        <v>0</v>
      </c>
      <c r="BI958" s="194">
        <f>IF(N958="nulová",J958,0)</f>
        <v>0</v>
      </c>
      <c r="BJ958" s="19" t="s">
        <v>85</v>
      </c>
      <c r="BK958" s="194">
        <f>ROUND(I958*H958,2)</f>
        <v>0</v>
      </c>
      <c r="BL958" s="19" t="s">
        <v>256</v>
      </c>
      <c r="BM958" s="193" t="s">
        <v>1178</v>
      </c>
    </row>
    <row r="959" s="14" customFormat="1">
      <c r="A959" s="14"/>
      <c r="B959" s="203"/>
      <c r="C959" s="14"/>
      <c r="D959" s="196" t="s">
        <v>165</v>
      </c>
      <c r="E959" s="14"/>
      <c r="F959" s="205" t="s">
        <v>1179</v>
      </c>
      <c r="G959" s="14"/>
      <c r="H959" s="206">
        <v>334.221</v>
      </c>
      <c r="I959" s="207"/>
      <c r="J959" s="14"/>
      <c r="K959" s="14"/>
      <c r="L959" s="203"/>
      <c r="M959" s="208"/>
      <c r="N959" s="209"/>
      <c r="O959" s="209"/>
      <c r="P959" s="209"/>
      <c r="Q959" s="209"/>
      <c r="R959" s="209"/>
      <c r="S959" s="209"/>
      <c r="T959" s="210"/>
      <c r="U959" s="14"/>
      <c r="V959" s="14"/>
      <c r="W959" s="14"/>
      <c r="X959" s="14"/>
      <c r="Y959" s="14"/>
      <c r="Z959" s="14"/>
      <c r="AA959" s="14"/>
      <c r="AB959" s="14"/>
      <c r="AC959" s="14"/>
      <c r="AD959" s="14"/>
      <c r="AE959" s="14"/>
      <c r="AT959" s="204" t="s">
        <v>165</v>
      </c>
      <c r="AU959" s="204" t="s">
        <v>85</v>
      </c>
      <c r="AV959" s="14" t="s">
        <v>85</v>
      </c>
      <c r="AW959" s="14" t="s">
        <v>3</v>
      </c>
      <c r="AX959" s="14" t="s">
        <v>81</v>
      </c>
      <c r="AY959" s="204" t="s">
        <v>155</v>
      </c>
    </row>
    <row r="960" s="2" customFormat="1" ht="33" customHeight="1">
      <c r="A960" s="38"/>
      <c r="B960" s="180"/>
      <c r="C960" s="181" t="s">
        <v>1180</v>
      </c>
      <c r="D960" s="181" t="s">
        <v>157</v>
      </c>
      <c r="E960" s="182" t="s">
        <v>1181</v>
      </c>
      <c r="F960" s="183" t="s">
        <v>1182</v>
      </c>
      <c r="G960" s="184" t="s">
        <v>160</v>
      </c>
      <c r="H960" s="185">
        <v>267.08300000000003</v>
      </c>
      <c r="I960" s="186"/>
      <c r="J960" s="187">
        <f>ROUND(I960*H960,2)</f>
        <v>0</v>
      </c>
      <c r="K960" s="188"/>
      <c r="L960" s="39"/>
      <c r="M960" s="189" t="s">
        <v>1</v>
      </c>
      <c r="N960" s="190" t="s">
        <v>43</v>
      </c>
      <c r="O960" s="82"/>
      <c r="P960" s="191">
        <f>O960*H960</f>
        <v>0</v>
      </c>
      <c r="Q960" s="191">
        <v>0</v>
      </c>
      <c r="R960" s="191">
        <f>Q960*H960</f>
        <v>0</v>
      </c>
      <c r="S960" s="191">
        <v>0</v>
      </c>
      <c r="T960" s="192">
        <f>S960*H960</f>
        <v>0</v>
      </c>
      <c r="U960" s="38"/>
      <c r="V960" s="38"/>
      <c r="W960" s="38"/>
      <c r="X960" s="38"/>
      <c r="Y960" s="38"/>
      <c r="Z960" s="38"/>
      <c r="AA960" s="38"/>
      <c r="AB960" s="38"/>
      <c r="AC960" s="38"/>
      <c r="AD960" s="38"/>
      <c r="AE960" s="38"/>
      <c r="AR960" s="193" t="s">
        <v>256</v>
      </c>
      <c r="AT960" s="193" t="s">
        <v>157</v>
      </c>
      <c r="AU960" s="193" t="s">
        <v>85</v>
      </c>
      <c r="AY960" s="19" t="s">
        <v>155</v>
      </c>
      <c r="BE960" s="194">
        <f>IF(N960="základná",J960,0)</f>
        <v>0</v>
      </c>
      <c r="BF960" s="194">
        <f>IF(N960="znížená",J960,0)</f>
        <v>0</v>
      </c>
      <c r="BG960" s="194">
        <f>IF(N960="zákl. prenesená",J960,0)</f>
        <v>0</v>
      </c>
      <c r="BH960" s="194">
        <f>IF(N960="zníž. prenesená",J960,0)</f>
        <v>0</v>
      </c>
      <c r="BI960" s="194">
        <f>IF(N960="nulová",J960,0)</f>
        <v>0</v>
      </c>
      <c r="BJ960" s="19" t="s">
        <v>85</v>
      </c>
      <c r="BK960" s="194">
        <f>ROUND(I960*H960,2)</f>
        <v>0</v>
      </c>
      <c r="BL960" s="19" t="s">
        <v>256</v>
      </c>
      <c r="BM960" s="193" t="s">
        <v>1183</v>
      </c>
    </row>
    <row r="961" s="13" customFormat="1">
      <c r="A961" s="13"/>
      <c r="B961" s="195"/>
      <c r="C961" s="13"/>
      <c r="D961" s="196" t="s">
        <v>165</v>
      </c>
      <c r="E961" s="197" t="s">
        <v>1</v>
      </c>
      <c r="F961" s="198" t="s">
        <v>1184</v>
      </c>
      <c r="G961" s="13"/>
      <c r="H961" s="197" t="s">
        <v>1</v>
      </c>
      <c r="I961" s="199"/>
      <c r="J961" s="13"/>
      <c r="K961" s="13"/>
      <c r="L961" s="195"/>
      <c r="M961" s="200"/>
      <c r="N961" s="201"/>
      <c r="O961" s="201"/>
      <c r="P961" s="201"/>
      <c r="Q961" s="201"/>
      <c r="R961" s="201"/>
      <c r="S961" s="201"/>
      <c r="T961" s="202"/>
      <c r="U961" s="13"/>
      <c r="V961" s="13"/>
      <c r="W961" s="13"/>
      <c r="X961" s="13"/>
      <c r="Y961" s="13"/>
      <c r="Z961" s="13"/>
      <c r="AA961" s="13"/>
      <c r="AB961" s="13"/>
      <c r="AC961" s="13"/>
      <c r="AD961" s="13"/>
      <c r="AE961" s="13"/>
      <c r="AT961" s="197" t="s">
        <v>165</v>
      </c>
      <c r="AU961" s="197" t="s">
        <v>85</v>
      </c>
      <c r="AV961" s="13" t="s">
        <v>81</v>
      </c>
      <c r="AW961" s="13" t="s">
        <v>32</v>
      </c>
      <c r="AX961" s="13" t="s">
        <v>7</v>
      </c>
      <c r="AY961" s="197" t="s">
        <v>155</v>
      </c>
    </row>
    <row r="962" s="14" customFormat="1">
      <c r="A962" s="14"/>
      <c r="B962" s="203"/>
      <c r="C962" s="14"/>
      <c r="D962" s="196" t="s">
        <v>165</v>
      </c>
      <c r="E962" s="204" t="s">
        <v>1</v>
      </c>
      <c r="F962" s="205" t="s">
        <v>1185</v>
      </c>
      <c r="G962" s="14"/>
      <c r="H962" s="206">
        <v>41.133000000000003</v>
      </c>
      <c r="I962" s="207"/>
      <c r="J962" s="14"/>
      <c r="K962" s="14"/>
      <c r="L962" s="203"/>
      <c r="M962" s="208"/>
      <c r="N962" s="209"/>
      <c r="O962" s="209"/>
      <c r="P962" s="209"/>
      <c r="Q962" s="209"/>
      <c r="R962" s="209"/>
      <c r="S962" s="209"/>
      <c r="T962" s="210"/>
      <c r="U962" s="14"/>
      <c r="V962" s="14"/>
      <c r="W962" s="14"/>
      <c r="X962" s="14"/>
      <c r="Y962" s="14"/>
      <c r="Z962" s="14"/>
      <c r="AA962" s="14"/>
      <c r="AB962" s="14"/>
      <c r="AC962" s="14"/>
      <c r="AD962" s="14"/>
      <c r="AE962" s="14"/>
      <c r="AT962" s="204" t="s">
        <v>165</v>
      </c>
      <c r="AU962" s="204" t="s">
        <v>85</v>
      </c>
      <c r="AV962" s="14" t="s">
        <v>85</v>
      </c>
      <c r="AW962" s="14" t="s">
        <v>32</v>
      </c>
      <c r="AX962" s="14" t="s">
        <v>7</v>
      </c>
      <c r="AY962" s="204" t="s">
        <v>155</v>
      </c>
    </row>
    <row r="963" s="13" customFormat="1">
      <c r="A963" s="13"/>
      <c r="B963" s="195"/>
      <c r="C963" s="13"/>
      <c r="D963" s="196" t="s">
        <v>165</v>
      </c>
      <c r="E963" s="197" t="s">
        <v>1</v>
      </c>
      <c r="F963" s="198" t="s">
        <v>1172</v>
      </c>
      <c r="G963" s="13"/>
      <c r="H963" s="197" t="s">
        <v>1</v>
      </c>
      <c r="I963" s="199"/>
      <c r="J963" s="13"/>
      <c r="K963" s="13"/>
      <c r="L963" s="195"/>
      <c r="M963" s="200"/>
      <c r="N963" s="201"/>
      <c r="O963" s="201"/>
      <c r="P963" s="201"/>
      <c r="Q963" s="201"/>
      <c r="R963" s="201"/>
      <c r="S963" s="201"/>
      <c r="T963" s="202"/>
      <c r="U963" s="13"/>
      <c r="V963" s="13"/>
      <c r="W963" s="13"/>
      <c r="X963" s="13"/>
      <c r="Y963" s="13"/>
      <c r="Z963" s="13"/>
      <c r="AA963" s="13"/>
      <c r="AB963" s="13"/>
      <c r="AC963" s="13"/>
      <c r="AD963" s="13"/>
      <c r="AE963" s="13"/>
      <c r="AT963" s="197" t="s">
        <v>165</v>
      </c>
      <c r="AU963" s="197" t="s">
        <v>85</v>
      </c>
      <c r="AV963" s="13" t="s">
        <v>81</v>
      </c>
      <c r="AW963" s="13" t="s">
        <v>32</v>
      </c>
      <c r="AX963" s="13" t="s">
        <v>7</v>
      </c>
      <c r="AY963" s="197" t="s">
        <v>155</v>
      </c>
    </row>
    <row r="964" s="14" customFormat="1">
      <c r="A964" s="14"/>
      <c r="B964" s="203"/>
      <c r="C964" s="14"/>
      <c r="D964" s="196" t="s">
        <v>165</v>
      </c>
      <c r="E964" s="204" t="s">
        <v>1</v>
      </c>
      <c r="F964" s="205" t="s">
        <v>1186</v>
      </c>
      <c r="G964" s="14"/>
      <c r="H964" s="206">
        <v>19.66</v>
      </c>
      <c r="I964" s="207"/>
      <c r="J964" s="14"/>
      <c r="K964" s="14"/>
      <c r="L964" s="203"/>
      <c r="M964" s="208"/>
      <c r="N964" s="209"/>
      <c r="O964" s="209"/>
      <c r="P964" s="209"/>
      <c r="Q964" s="209"/>
      <c r="R964" s="209"/>
      <c r="S964" s="209"/>
      <c r="T964" s="210"/>
      <c r="U964" s="14"/>
      <c r="V964" s="14"/>
      <c r="W964" s="14"/>
      <c r="X964" s="14"/>
      <c r="Y964" s="14"/>
      <c r="Z964" s="14"/>
      <c r="AA964" s="14"/>
      <c r="AB964" s="14"/>
      <c r="AC964" s="14"/>
      <c r="AD964" s="14"/>
      <c r="AE964" s="14"/>
      <c r="AT964" s="204" t="s">
        <v>165</v>
      </c>
      <c r="AU964" s="204" t="s">
        <v>85</v>
      </c>
      <c r="AV964" s="14" t="s">
        <v>85</v>
      </c>
      <c r="AW964" s="14" t="s">
        <v>32</v>
      </c>
      <c r="AX964" s="14" t="s">
        <v>7</v>
      </c>
      <c r="AY964" s="204" t="s">
        <v>155</v>
      </c>
    </row>
    <row r="965" s="13" customFormat="1">
      <c r="A965" s="13"/>
      <c r="B965" s="195"/>
      <c r="C965" s="13"/>
      <c r="D965" s="196" t="s">
        <v>165</v>
      </c>
      <c r="E965" s="197" t="s">
        <v>1</v>
      </c>
      <c r="F965" s="198" t="s">
        <v>515</v>
      </c>
      <c r="G965" s="13"/>
      <c r="H965" s="197" t="s">
        <v>1</v>
      </c>
      <c r="I965" s="199"/>
      <c r="J965" s="13"/>
      <c r="K965" s="13"/>
      <c r="L965" s="195"/>
      <c r="M965" s="200"/>
      <c r="N965" s="201"/>
      <c r="O965" s="201"/>
      <c r="P965" s="201"/>
      <c r="Q965" s="201"/>
      <c r="R965" s="201"/>
      <c r="S965" s="201"/>
      <c r="T965" s="202"/>
      <c r="U965" s="13"/>
      <c r="V965" s="13"/>
      <c r="W965" s="13"/>
      <c r="X965" s="13"/>
      <c r="Y965" s="13"/>
      <c r="Z965" s="13"/>
      <c r="AA965" s="13"/>
      <c r="AB965" s="13"/>
      <c r="AC965" s="13"/>
      <c r="AD965" s="13"/>
      <c r="AE965" s="13"/>
      <c r="AT965" s="197" t="s">
        <v>165</v>
      </c>
      <c r="AU965" s="197" t="s">
        <v>85</v>
      </c>
      <c r="AV965" s="13" t="s">
        <v>81</v>
      </c>
      <c r="AW965" s="13" t="s">
        <v>32</v>
      </c>
      <c r="AX965" s="13" t="s">
        <v>7</v>
      </c>
      <c r="AY965" s="197" t="s">
        <v>155</v>
      </c>
    </row>
    <row r="966" s="14" customFormat="1">
      <c r="A966" s="14"/>
      <c r="B966" s="203"/>
      <c r="C966" s="14"/>
      <c r="D966" s="196" t="s">
        <v>165</v>
      </c>
      <c r="E966" s="204" t="s">
        <v>1</v>
      </c>
      <c r="F966" s="205" t="s">
        <v>1174</v>
      </c>
      <c r="G966" s="14"/>
      <c r="H966" s="206">
        <v>206.28999999999999</v>
      </c>
      <c r="I966" s="207"/>
      <c r="J966" s="14"/>
      <c r="K966" s="14"/>
      <c r="L966" s="203"/>
      <c r="M966" s="208"/>
      <c r="N966" s="209"/>
      <c r="O966" s="209"/>
      <c r="P966" s="209"/>
      <c r="Q966" s="209"/>
      <c r="R966" s="209"/>
      <c r="S966" s="209"/>
      <c r="T966" s="210"/>
      <c r="U966" s="14"/>
      <c r="V966" s="14"/>
      <c r="W966" s="14"/>
      <c r="X966" s="14"/>
      <c r="Y966" s="14"/>
      <c r="Z966" s="14"/>
      <c r="AA966" s="14"/>
      <c r="AB966" s="14"/>
      <c r="AC966" s="14"/>
      <c r="AD966" s="14"/>
      <c r="AE966" s="14"/>
      <c r="AT966" s="204" t="s">
        <v>165</v>
      </c>
      <c r="AU966" s="204" t="s">
        <v>85</v>
      </c>
      <c r="AV966" s="14" t="s">
        <v>85</v>
      </c>
      <c r="AW966" s="14" t="s">
        <v>32</v>
      </c>
      <c r="AX966" s="14" t="s">
        <v>7</v>
      </c>
      <c r="AY966" s="204" t="s">
        <v>155</v>
      </c>
    </row>
    <row r="967" s="15" customFormat="1">
      <c r="A967" s="15"/>
      <c r="B967" s="211"/>
      <c r="C967" s="15"/>
      <c r="D967" s="196" t="s">
        <v>165</v>
      </c>
      <c r="E967" s="212" t="s">
        <v>1</v>
      </c>
      <c r="F967" s="213" t="s">
        <v>184</v>
      </c>
      <c r="G967" s="15"/>
      <c r="H967" s="214">
        <v>267.08299999999997</v>
      </c>
      <c r="I967" s="215"/>
      <c r="J967" s="15"/>
      <c r="K967" s="15"/>
      <c r="L967" s="211"/>
      <c r="M967" s="216"/>
      <c r="N967" s="217"/>
      <c r="O967" s="217"/>
      <c r="P967" s="217"/>
      <c r="Q967" s="217"/>
      <c r="R967" s="217"/>
      <c r="S967" s="217"/>
      <c r="T967" s="218"/>
      <c r="U967" s="15"/>
      <c r="V967" s="15"/>
      <c r="W967" s="15"/>
      <c r="X967" s="15"/>
      <c r="Y967" s="15"/>
      <c r="Z967" s="15"/>
      <c r="AA967" s="15"/>
      <c r="AB967" s="15"/>
      <c r="AC967" s="15"/>
      <c r="AD967" s="15"/>
      <c r="AE967" s="15"/>
      <c r="AT967" s="212" t="s">
        <v>165</v>
      </c>
      <c r="AU967" s="212" t="s">
        <v>85</v>
      </c>
      <c r="AV967" s="15" t="s">
        <v>91</v>
      </c>
      <c r="AW967" s="15" t="s">
        <v>32</v>
      </c>
      <c r="AX967" s="15" t="s">
        <v>81</v>
      </c>
      <c r="AY967" s="212" t="s">
        <v>155</v>
      </c>
    </row>
    <row r="968" s="2" customFormat="1" ht="16.5" customHeight="1">
      <c r="A968" s="38"/>
      <c r="B968" s="180"/>
      <c r="C968" s="221" t="s">
        <v>1187</v>
      </c>
      <c r="D968" s="221" t="s">
        <v>271</v>
      </c>
      <c r="E968" s="223" t="s">
        <v>1188</v>
      </c>
      <c r="F968" s="224" t="s">
        <v>1189</v>
      </c>
      <c r="G968" s="225" t="s">
        <v>390</v>
      </c>
      <c r="H968" s="226">
        <v>10.683</v>
      </c>
      <c r="I968" s="227"/>
      <c r="J968" s="228">
        <f>ROUND(I968*H968,2)</f>
        <v>0</v>
      </c>
      <c r="K968" s="229"/>
      <c r="L968" s="230"/>
      <c r="M968" s="231" t="s">
        <v>1</v>
      </c>
      <c r="N968" s="232" t="s">
        <v>43</v>
      </c>
      <c r="O968" s="82"/>
      <c r="P968" s="191">
        <f>O968*H968</f>
        <v>0</v>
      </c>
      <c r="Q968" s="191">
        <v>0.00075000000000000002</v>
      </c>
      <c r="R968" s="191">
        <f>Q968*H968</f>
        <v>0.0080122500000000003</v>
      </c>
      <c r="S968" s="191">
        <v>0</v>
      </c>
      <c r="T968" s="192">
        <f>S968*H968</f>
        <v>0</v>
      </c>
      <c r="U968" s="38"/>
      <c r="V968" s="38"/>
      <c r="W968" s="38"/>
      <c r="X968" s="38"/>
      <c r="Y968" s="38"/>
      <c r="Z968" s="38"/>
      <c r="AA968" s="38"/>
      <c r="AB968" s="38"/>
      <c r="AC968" s="38"/>
      <c r="AD968" s="38"/>
      <c r="AE968" s="38"/>
      <c r="AR968" s="193" t="s">
        <v>387</v>
      </c>
      <c r="AT968" s="193" t="s">
        <v>271</v>
      </c>
      <c r="AU968" s="193" t="s">
        <v>85</v>
      </c>
      <c r="AY968" s="19" t="s">
        <v>155</v>
      </c>
      <c r="BE968" s="194">
        <f>IF(N968="základná",J968,0)</f>
        <v>0</v>
      </c>
      <c r="BF968" s="194">
        <f>IF(N968="znížená",J968,0)</f>
        <v>0</v>
      </c>
      <c r="BG968" s="194">
        <f>IF(N968="zákl. prenesená",J968,0)</f>
        <v>0</v>
      </c>
      <c r="BH968" s="194">
        <f>IF(N968="zníž. prenesená",J968,0)</f>
        <v>0</v>
      </c>
      <c r="BI968" s="194">
        <f>IF(N968="nulová",J968,0)</f>
        <v>0</v>
      </c>
      <c r="BJ968" s="19" t="s">
        <v>85</v>
      </c>
      <c r="BK968" s="194">
        <f>ROUND(I968*H968,2)</f>
        <v>0</v>
      </c>
      <c r="BL968" s="19" t="s">
        <v>256</v>
      </c>
      <c r="BM968" s="193" t="s">
        <v>1190</v>
      </c>
    </row>
    <row r="969" s="14" customFormat="1">
      <c r="A969" s="14"/>
      <c r="B969" s="203"/>
      <c r="C969" s="14"/>
      <c r="D969" s="196" t="s">
        <v>165</v>
      </c>
      <c r="E969" s="204" t="s">
        <v>1</v>
      </c>
      <c r="F969" s="205" t="s">
        <v>1191</v>
      </c>
      <c r="G969" s="14"/>
      <c r="H969" s="206">
        <v>10.683</v>
      </c>
      <c r="I969" s="207"/>
      <c r="J969" s="14"/>
      <c r="K969" s="14"/>
      <c r="L969" s="203"/>
      <c r="M969" s="208"/>
      <c r="N969" s="209"/>
      <c r="O969" s="209"/>
      <c r="P969" s="209"/>
      <c r="Q969" s="209"/>
      <c r="R969" s="209"/>
      <c r="S969" s="209"/>
      <c r="T969" s="210"/>
      <c r="U969" s="14"/>
      <c r="V969" s="14"/>
      <c r="W969" s="14"/>
      <c r="X969" s="14"/>
      <c r="Y969" s="14"/>
      <c r="Z969" s="14"/>
      <c r="AA969" s="14"/>
      <c r="AB969" s="14"/>
      <c r="AC969" s="14"/>
      <c r="AD969" s="14"/>
      <c r="AE969" s="14"/>
      <c r="AT969" s="204" t="s">
        <v>165</v>
      </c>
      <c r="AU969" s="204" t="s">
        <v>85</v>
      </c>
      <c r="AV969" s="14" t="s">
        <v>85</v>
      </c>
      <c r="AW969" s="14" t="s">
        <v>32</v>
      </c>
      <c r="AX969" s="14" t="s">
        <v>81</v>
      </c>
      <c r="AY969" s="204" t="s">
        <v>155</v>
      </c>
    </row>
    <row r="970" s="2" customFormat="1" ht="21.75" customHeight="1">
      <c r="A970" s="38"/>
      <c r="B970" s="180"/>
      <c r="C970" s="221" t="s">
        <v>1192</v>
      </c>
      <c r="D970" s="221" t="s">
        <v>271</v>
      </c>
      <c r="E970" s="223" t="s">
        <v>1193</v>
      </c>
      <c r="F970" s="224" t="s">
        <v>1194</v>
      </c>
      <c r="G970" s="225" t="s">
        <v>822</v>
      </c>
      <c r="H970" s="226">
        <v>2.137</v>
      </c>
      <c r="I970" s="227"/>
      <c r="J970" s="228">
        <f>ROUND(I970*H970,2)</f>
        <v>0</v>
      </c>
      <c r="K970" s="229"/>
      <c r="L970" s="230"/>
      <c r="M970" s="231" t="s">
        <v>1</v>
      </c>
      <c r="N970" s="232" t="s">
        <v>43</v>
      </c>
      <c r="O970" s="82"/>
      <c r="P970" s="191">
        <f>O970*H970</f>
        <v>0</v>
      </c>
      <c r="Q970" s="191">
        <v>0.001</v>
      </c>
      <c r="R970" s="191">
        <f>Q970*H970</f>
        <v>0.002137</v>
      </c>
      <c r="S970" s="191">
        <v>0</v>
      </c>
      <c r="T970" s="192">
        <f>S970*H970</f>
        <v>0</v>
      </c>
      <c r="U970" s="38"/>
      <c r="V970" s="38"/>
      <c r="W970" s="38"/>
      <c r="X970" s="38"/>
      <c r="Y970" s="38"/>
      <c r="Z970" s="38"/>
      <c r="AA970" s="38"/>
      <c r="AB970" s="38"/>
      <c r="AC970" s="38"/>
      <c r="AD970" s="38"/>
      <c r="AE970" s="38"/>
      <c r="AR970" s="193" t="s">
        <v>387</v>
      </c>
      <c r="AT970" s="193" t="s">
        <v>271</v>
      </c>
      <c r="AU970" s="193" t="s">
        <v>85</v>
      </c>
      <c r="AY970" s="19" t="s">
        <v>155</v>
      </c>
      <c r="BE970" s="194">
        <f>IF(N970="základná",J970,0)</f>
        <v>0</v>
      </c>
      <c r="BF970" s="194">
        <f>IF(N970="znížená",J970,0)</f>
        <v>0</v>
      </c>
      <c r="BG970" s="194">
        <f>IF(N970="zákl. prenesená",J970,0)</f>
        <v>0</v>
      </c>
      <c r="BH970" s="194">
        <f>IF(N970="zníž. prenesená",J970,0)</f>
        <v>0</v>
      </c>
      <c r="BI970" s="194">
        <f>IF(N970="nulová",J970,0)</f>
        <v>0</v>
      </c>
      <c r="BJ970" s="19" t="s">
        <v>85</v>
      </c>
      <c r="BK970" s="194">
        <f>ROUND(I970*H970,2)</f>
        <v>0</v>
      </c>
      <c r="BL970" s="19" t="s">
        <v>256</v>
      </c>
      <c r="BM970" s="193" t="s">
        <v>1195</v>
      </c>
    </row>
    <row r="971" s="14" customFormat="1">
      <c r="A971" s="14"/>
      <c r="B971" s="203"/>
      <c r="C971" s="14"/>
      <c r="D971" s="196" t="s">
        <v>165</v>
      </c>
      <c r="E971" s="204" t="s">
        <v>1</v>
      </c>
      <c r="F971" s="205" t="s">
        <v>1196</v>
      </c>
      <c r="G971" s="14"/>
      <c r="H971" s="206">
        <v>2.137</v>
      </c>
      <c r="I971" s="207"/>
      <c r="J971" s="14"/>
      <c r="K971" s="14"/>
      <c r="L971" s="203"/>
      <c r="M971" s="208"/>
      <c r="N971" s="209"/>
      <c r="O971" s="209"/>
      <c r="P971" s="209"/>
      <c r="Q971" s="209"/>
      <c r="R971" s="209"/>
      <c r="S971" s="209"/>
      <c r="T971" s="210"/>
      <c r="U971" s="14"/>
      <c r="V971" s="14"/>
      <c r="W971" s="14"/>
      <c r="X971" s="14"/>
      <c r="Y971" s="14"/>
      <c r="Z971" s="14"/>
      <c r="AA971" s="14"/>
      <c r="AB971" s="14"/>
      <c r="AC971" s="14"/>
      <c r="AD971" s="14"/>
      <c r="AE971" s="14"/>
      <c r="AT971" s="204" t="s">
        <v>165</v>
      </c>
      <c r="AU971" s="204" t="s">
        <v>85</v>
      </c>
      <c r="AV971" s="14" t="s">
        <v>85</v>
      </c>
      <c r="AW971" s="14" t="s">
        <v>32</v>
      </c>
      <c r="AX971" s="14" t="s">
        <v>81</v>
      </c>
      <c r="AY971" s="204" t="s">
        <v>155</v>
      </c>
    </row>
    <row r="972" s="2" customFormat="1" ht="24.15" customHeight="1">
      <c r="A972" s="38"/>
      <c r="B972" s="180"/>
      <c r="C972" s="221" t="s">
        <v>1197</v>
      </c>
      <c r="D972" s="221" t="s">
        <v>271</v>
      </c>
      <c r="E972" s="223" t="s">
        <v>1198</v>
      </c>
      <c r="F972" s="224" t="s">
        <v>1199</v>
      </c>
      <c r="G972" s="225" t="s">
        <v>160</v>
      </c>
      <c r="H972" s="226">
        <v>307.14499999999998</v>
      </c>
      <c r="I972" s="227"/>
      <c r="J972" s="228">
        <f>ROUND(I972*H972,2)</f>
        <v>0</v>
      </c>
      <c r="K972" s="229"/>
      <c r="L972" s="230"/>
      <c r="M972" s="231" t="s">
        <v>1</v>
      </c>
      <c r="N972" s="232" t="s">
        <v>43</v>
      </c>
      <c r="O972" s="82"/>
      <c r="P972" s="191">
        <f>O972*H972</f>
        <v>0</v>
      </c>
      <c r="Q972" s="191">
        <v>0.0019499999999999999</v>
      </c>
      <c r="R972" s="191">
        <f>Q972*H972</f>
        <v>0.5989327499999999</v>
      </c>
      <c r="S972" s="191">
        <v>0</v>
      </c>
      <c r="T972" s="192">
        <f>S972*H972</f>
        <v>0</v>
      </c>
      <c r="U972" s="38"/>
      <c r="V972" s="38"/>
      <c r="W972" s="38"/>
      <c r="X972" s="38"/>
      <c r="Y972" s="38"/>
      <c r="Z972" s="38"/>
      <c r="AA972" s="38"/>
      <c r="AB972" s="38"/>
      <c r="AC972" s="38"/>
      <c r="AD972" s="38"/>
      <c r="AE972" s="38"/>
      <c r="AR972" s="193" t="s">
        <v>387</v>
      </c>
      <c r="AT972" s="193" t="s">
        <v>271</v>
      </c>
      <c r="AU972" s="193" t="s">
        <v>85</v>
      </c>
      <c r="AY972" s="19" t="s">
        <v>155</v>
      </c>
      <c r="BE972" s="194">
        <f>IF(N972="základná",J972,0)</f>
        <v>0</v>
      </c>
      <c r="BF972" s="194">
        <f>IF(N972="znížená",J972,0)</f>
        <v>0</v>
      </c>
      <c r="BG972" s="194">
        <f>IF(N972="zákl. prenesená",J972,0)</f>
        <v>0</v>
      </c>
      <c r="BH972" s="194">
        <f>IF(N972="zníž. prenesená",J972,0)</f>
        <v>0</v>
      </c>
      <c r="BI972" s="194">
        <f>IF(N972="nulová",J972,0)</f>
        <v>0</v>
      </c>
      <c r="BJ972" s="19" t="s">
        <v>85</v>
      </c>
      <c r="BK972" s="194">
        <f>ROUND(I972*H972,2)</f>
        <v>0</v>
      </c>
      <c r="BL972" s="19" t="s">
        <v>256</v>
      </c>
      <c r="BM972" s="193" t="s">
        <v>1200</v>
      </c>
    </row>
    <row r="973" s="14" customFormat="1">
      <c r="A973" s="14"/>
      <c r="B973" s="203"/>
      <c r="C973" s="14"/>
      <c r="D973" s="196" t="s">
        <v>165</v>
      </c>
      <c r="E973" s="204" t="s">
        <v>1</v>
      </c>
      <c r="F973" s="205" t="s">
        <v>1201</v>
      </c>
      <c r="G973" s="14"/>
      <c r="H973" s="206">
        <v>307.14499999999998</v>
      </c>
      <c r="I973" s="207"/>
      <c r="J973" s="14"/>
      <c r="K973" s="14"/>
      <c r="L973" s="203"/>
      <c r="M973" s="208"/>
      <c r="N973" s="209"/>
      <c r="O973" s="209"/>
      <c r="P973" s="209"/>
      <c r="Q973" s="209"/>
      <c r="R973" s="209"/>
      <c r="S973" s="209"/>
      <c r="T973" s="210"/>
      <c r="U973" s="14"/>
      <c r="V973" s="14"/>
      <c r="W973" s="14"/>
      <c r="X973" s="14"/>
      <c r="Y973" s="14"/>
      <c r="Z973" s="14"/>
      <c r="AA973" s="14"/>
      <c r="AB973" s="14"/>
      <c r="AC973" s="14"/>
      <c r="AD973" s="14"/>
      <c r="AE973" s="14"/>
      <c r="AT973" s="204" t="s">
        <v>165</v>
      </c>
      <c r="AU973" s="204" t="s">
        <v>85</v>
      </c>
      <c r="AV973" s="14" t="s">
        <v>85</v>
      </c>
      <c r="AW973" s="14" t="s">
        <v>32</v>
      </c>
      <c r="AX973" s="14" t="s">
        <v>81</v>
      </c>
      <c r="AY973" s="204" t="s">
        <v>155</v>
      </c>
    </row>
    <row r="974" s="2" customFormat="1" ht="24.15" customHeight="1">
      <c r="A974" s="38"/>
      <c r="B974" s="180"/>
      <c r="C974" s="181" t="s">
        <v>1202</v>
      </c>
      <c r="D974" s="181" t="s">
        <v>157</v>
      </c>
      <c r="E974" s="182" t="s">
        <v>1203</v>
      </c>
      <c r="F974" s="183" t="s">
        <v>1204</v>
      </c>
      <c r="G974" s="184" t="s">
        <v>285</v>
      </c>
      <c r="H974" s="185">
        <v>106.971</v>
      </c>
      <c r="I974" s="186"/>
      <c r="J974" s="187">
        <f>ROUND(I974*H974,2)</f>
        <v>0</v>
      </c>
      <c r="K974" s="188"/>
      <c r="L974" s="39"/>
      <c r="M974" s="189" t="s">
        <v>1</v>
      </c>
      <c r="N974" s="190" t="s">
        <v>43</v>
      </c>
      <c r="O974" s="82"/>
      <c r="P974" s="191">
        <f>O974*H974</f>
        <v>0</v>
      </c>
      <c r="Q974" s="191">
        <v>0.00055999999999999995</v>
      </c>
      <c r="R974" s="191">
        <f>Q974*H974</f>
        <v>0.059903759999999993</v>
      </c>
      <c r="S974" s="191">
        <v>0</v>
      </c>
      <c r="T974" s="192">
        <f>S974*H974</f>
        <v>0</v>
      </c>
      <c r="U974" s="38"/>
      <c r="V974" s="38"/>
      <c r="W974" s="38"/>
      <c r="X974" s="38"/>
      <c r="Y974" s="38"/>
      <c r="Z974" s="38"/>
      <c r="AA974" s="38"/>
      <c r="AB974" s="38"/>
      <c r="AC974" s="38"/>
      <c r="AD974" s="38"/>
      <c r="AE974" s="38"/>
      <c r="AR974" s="193" t="s">
        <v>256</v>
      </c>
      <c r="AT974" s="193" t="s">
        <v>157</v>
      </c>
      <c r="AU974" s="193" t="s">
        <v>85</v>
      </c>
      <c r="AY974" s="19" t="s">
        <v>155</v>
      </c>
      <c r="BE974" s="194">
        <f>IF(N974="základná",J974,0)</f>
        <v>0</v>
      </c>
      <c r="BF974" s="194">
        <f>IF(N974="znížená",J974,0)</f>
        <v>0</v>
      </c>
      <c r="BG974" s="194">
        <f>IF(N974="zákl. prenesená",J974,0)</f>
        <v>0</v>
      </c>
      <c r="BH974" s="194">
        <f>IF(N974="zníž. prenesená",J974,0)</f>
        <v>0</v>
      </c>
      <c r="BI974" s="194">
        <f>IF(N974="nulová",J974,0)</f>
        <v>0</v>
      </c>
      <c r="BJ974" s="19" t="s">
        <v>85</v>
      </c>
      <c r="BK974" s="194">
        <f>ROUND(I974*H974,2)</f>
        <v>0</v>
      </c>
      <c r="BL974" s="19" t="s">
        <v>256</v>
      </c>
      <c r="BM974" s="193" t="s">
        <v>1205</v>
      </c>
    </row>
    <row r="975" s="13" customFormat="1">
      <c r="A975" s="13"/>
      <c r="B975" s="195"/>
      <c r="C975" s="13"/>
      <c r="D975" s="196" t="s">
        <v>165</v>
      </c>
      <c r="E975" s="197" t="s">
        <v>1</v>
      </c>
      <c r="F975" s="198" t="s">
        <v>1206</v>
      </c>
      <c r="G975" s="13"/>
      <c r="H975" s="197" t="s">
        <v>1</v>
      </c>
      <c r="I975" s="199"/>
      <c r="J975" s="13"/>
      <c r="K975" s="13"/>
      <c r="L975" s="195"/>
      <c r="M975" s="200"/>
      <c r="N975" s="201"/>
      <c r="O975" s="201"/>
      <c r="P975" s="201"/>
      <c r="Q975" s="201"/>
      <c r="R975" s="201"/>
      <c r="S975" s="201"/>
      <c r="T975" s="202"/>
      <c r="U975" s="13"/>
      <c r="V975" s="13"/>
      <c r="W975" s="13"/>
      <c r="X975" s="13"/>
      <c r="Y975" s="13"/>
      <c r="Z975" s="13"/>
      <c r="AA975" s="13"/>
      <c r="AB975" s="13"/>
      <c r="AC975" s="13"/>
      <c r="AD975" s="13"/>
      <c r="AE975" s="13"/>
      <c r="AT975" s="197" t="s">
        <v>165</v>
      </c>
      <c r="AU975" s="197" t="s">
        <v>85</v>
      </c>
      <c r="AV975" s="13" t="s">
        <v>81</v>
      </c>
      <c r="AW975" s="13" t="s">
        <v>32</v>
      </c>
      <c r="AX975" s="13" t="s">
        <v>7</v>
      </c>
      <c r="AY975" s="197" t="s">
        <v>155</v>
      </c>
    </row>
    <row r="976" s="14" customFormat="1">
      <c r="A976" s="14"/>
      <c r="B976" s="203"/>
      <c r="C976" s="14"/>
      <c r="D976" s="196" t="s">
        <v>165</v>
      </c>
      <c r="E976" s="204" t="s">
        <v>1</v>
      </c>
      <c r="F976" s="205" t="s">
        <v>1207</v>
      </c>
      <c r="G976" s="14"/>
      <c r="H976" s="206">
        <v>91.971000000000004</v>
      </c>
      <c r="I976" s="207"/>
      <c r="J976" s="14"/>
      <c r="K976" s="14"/>
      <c r="L976" s="203"/>
      <c r="M976" s="208"/>
      <c r="N976" s="209"/>
      <c r="O976" s="209"/>
      <c r="P976" s="209"/>
      <c r="Q976" s="209"/>
      <c r="R976" s="209"/>
      <c r="S976" s="209"/>
      <c r="T976" s="210"/>
      <c r="U976" s="14"/>
      <c r="V976" s="14"/>
      <c r="W976" s="14"/>
      <c r="X976" s="14"/>
      <c r="Y976" s="14"/>
      <c r="Z976" s="14"/>
      <c r="AA976" s="14"/>
      <c r="AB976" s="14"/>
      <c r="AC976" s="14"/>
      <c r="AD976" s="14"/>
      <c r="AE976" s="14"/>
      <c r="AT976" s="204" t="s">
        <v>165</v>
      </c>
      <c r="AU976" s="204" t="s">
        <v>85</v>
      </c>
      <c r="AV976" s="14" t="s">
        <v>85</v>
      </c>
      <c r="AW976" s="14" t="s">
        <v>32</v>
      </c>
      <c r="AX976" s="14" t="s">
        <v>7</v>
      </c>
      <c r="AY976" s="204" t="s">
        <v>155</v>
      </c>
    </row>
    <row r="977" s="13" customFormat="1">
      <c r="A977" s="13"/>
      <c r="B977" s="195"/>
      <c r="C977" s="13"/>
      <c r="D977" s="196" t="s">
        <v>165</v>
      </c>
      <c r="E977" s="197" t="s">
        <v>1</v>
      </c>
      <c r="F977" s="198" t="s">
        <v>492</v>
      </c>
      <c r="G977" s="13"/>
      <c r="H977" s="197" t="s">
        <v>1</v>
      </c>
      <c r="I977" s="199"/>
      <c r="J977" s="13"/>
      <c r="K977" s="13"/>
      <c r="L977" s="195"/>
      <c r="M977" s="200"/>
      <c r="N977" s="201"/>
      <c r="O977" s="201"/>
      <c r="P977" s="201"/>
      <c r="Q977" s="201"/>
      <c r="R977" s="201"/>
      <c r="S977" s="201"/>
      <c r="T977" s="202"/>
      <c r="U977" s="13"/>
      <c r="V977" s="13"/>
      <c r="W977" s="13"/>
      <c r="X977" s="13"/>
      <c r="Y977" s="13"/>
      <c r="Z977" s="13"/>
      <c r="AA977" s="13"/>
      <c r="AB977" s="13"/>
      <c r="AC977" s="13"/>
      <c r="AD977" s="13"/>
      <c r="AE977" s="13"/>
      <c r="AT977" s="197" t="s">
        <v>165</v>
      </c>
      <c r="AU977" s="197" t="s">
        <v>85</v>
      </c>
      <c r="AV977" s="13" t="s">
        <v>81</v>
      </c>
      <c r="AW977" s="13" t="s">
        <v>32</v>
      </c>
      <c r="AX977" s="13" t="s">
        <v>7</v>
      </c>
      <c r="AY977" s="197" t="s">
        <v>155</v>
      </c>
    </row>
    <row r="978" s="14" customFormat="1">
      <c r="A978" s="14"/>
      <c r="B978" s="203"/>
      <c r="C978" s="14"/>
      <c r="D978" s="196" t="s">
        <v>165</v>
      </c>
      <c r="E978" s="204" t="s">
        <v>1</v>
      </c>
      <c r="F978" s="205" t="s">
        <v>1208</v>
      </c>
      <c r="G978" s="14"/>
      <c r="H978" s="206">
        <v>15</v>
      </c>
      <c r="I978" s="207"/>
      <c r="J978" s="14"/>
      <c r="K978" s="14"/>
      <c r="L978" s="203"/>
      <c r="M978" s="208"/>
      <c r="N978" s="209"/>
      <c r="O978" s="209"/>
      <c r="P978" s="209"/>
      <c r="Q978" s="209"/>
      <c r="R978" s="209"/>
      <c r="S978" s="209"/>
      <c r="T978" s="210"/>
      <c r="U978" s="14"/>
      <c r="V978" s="14"/>
      <c r="W978" s="14"/>
      <c r="X978" s="14"/>
      <c r="Y978" s="14"/>
      <c r="Z978" s="14"/>
      <c r="AA978" s="14"/>
      <c r="AB978" s="14"/>
      <c r="AC978" s="14"/>
      <c r="AD978" s="14"/>
      <c r="AE978" s="14"/>
      <c r="AT978" s="204" t="s">
        <v>165</v>
      </c>
      <c r="AU978" s="204" t="s">
        <v>85</v>
      </c>
      <c r="AV978" s="14" t="s">
        <v>85</v>
      </c>
      <c r="AW978" s="14" t="s">
        <v>32</v>
      </c>
      <c r="AX978" s="14" t="s">
        <v>7</v>
      </c>
      <c r="AY978" s="204" t="s">
        <v>155</v>
      </c>
    </row>
    <row r="979" s="15" customFormat="1">
      <c r="A979" s="15"/>
      <c r="B979" s="211"/>
      <c r="C979" s="15"/>
      <c r="D979" s="196" t="s">
        <v>165</v>
      </c>
      <c r="E979" s="212" t="s">
        <v>1</v>
      </c>
      <c r="F979" s="213" t="s">
        <v>184</v>
      </c>
      <c r="G979" s="15"/>
      <c r="H979" s="214">
        <v>106.971</v>
      </c>
      <c r="I979" s="215"/>
      <c r="J979" s="15"/>
      <c r="K979" s="15"/>
      <c r="L979" s="211"/>
      <c r="M979" s="216"/>
      <c r="N979" s="217"/>
      <c r="O979" s="217"/>
      <c r="P979" s="217"/>
      <c r="Q979" s="217"/>
      <c r="R979" s="217"/>
      <c r="S979" s="217"/>
      <c r="T979" s="218"/>
      <c r="U979" s="15"/>
      <c r="V979" s="15"/>
      <c r="W979" s="15"/>
      <c r="X979" s="15"/>
      <c r="Y979" s="15"/>
      <c r="Z979" s="15"/>
      <c r="AA979" s="15"/>
      <c r="AB979" s="15"/>
      <c r="AC979" s="15"/>
      <c r="AD979" s="15"/>
      <c r="AE979" s="15"/>
      <c r="AT979" s="212" t="s">
        <v>165</v>
      </c>
      <c r="AU979" s="212" t="s">
        <v>85</v>
      </c>
      <c r="AV979" s="15" t="s">
        <v>91</v>
      </c>
      <c r="AW979" s="15" t="s">
        <v>32</v>
      </c>
      <c r="AX979" s="15" t="s">
        <v>81</v>
      </c>
      <c r="AY979" s="212" t="s">
        <v>155</v>
      </c>
    </row>
    <row r="980" s="2" customFormat="1" ht="33" customHeight="1">
      <c r="A980" s="38"/>
      <c r="B980" s="180"/>
      <c r="C980" s="181" t="s">
        <v>1209</v>
      </c>
      <c r="D980" s="181" t="s">
        <v>157</v>
      </c>
      <c r="E980" s="182" t="s">
        <v>1210</v>
      </c>
      <c r="F980" s="183" t="s">
        <v>1211</v>
      </c>
      <c r="G980" s="184" t="s">
        <v>285</v>
      </c>
      <c r="H980" s="185">
        <v>106.971</v>
      </c>
      <c r="I980" s="186"/>
      <c r="J980" s="187">
        <f>ROUND(I980*H980,2)</f>
        <v>0</v>
      </c>
      <c r="K980" s="188"/>
      <c r="L980" s="39"/>
      <c r="M980" s="189" t="s">
        <v>1</v>
      </c>
      <c r="N980" s="190" t="s">
        <v>43</v>
      </c>
      <c r="O980" s="82"/>
      <c r="P980" s="191">
        <f>O980*H980</f>
        <v>0</v>
      </c>
      <c r="Q980" s="191">
        <v>0.00068749999999999996</v>
      </c>
      <c r="R980" s="191">
        <f>Q980*H980</f>
        <v>0.073542562499999992</v>
      </c>
      <c r="S980" s="191">
        <v>0</v>
      </c>
      <c r="T980" s="192">
        <f>S980*H980</f>
        <v>0</v>
      </c>
      <c r="U980" s="38"/>
      <c r="V980" s="38"/>
      <c r="W980" s="38"/>
      <c r="X980" s="38"/>
      <c r="Y980" s="38"/>
      <c r="Z980" s="38"/>
      <c r="AA980" s="38"/>
      <c r="AB980" s="38"/>
      <c r="AC980" s="38"/>
      <c r="AD980" s="38"/>
      <c r="AE980" s="38"/>
      <c r="AR980" s="193" t="s">
        <v>256</v>
      </c>
      <c r="AT980" s="193" t="s">
        <v>157</v>
      </c>
      <c r="AU980" s="193" t="s">
        <v>85</v>
      </c>
      <c r="AY980" s="19" t="s">
        <v>155</v>
      </c>
      <c r="BE980" s="194">
        <f>IF(N980="základná",J980,0)</f>
        <v>0</v>
      </c>
      <c r="BF980" s="194">
        <f>IF(N980="znížená",J980,0)</f>
        <v>0</v>
      </c>
      <c r="BG980" s="194">
        <f>IF(N980="zákl. prenesená",J980,0)</f>
        <v>0</v>
      </c>
      <c r="BH980" s="194">
        <f>IF(N980="zníž. prenesená",J980,0)</f>
        <v>0</v>
      </c>
      <c r="BI980" s="194">
        <f>IF(N980="nulová",J980,0)</f>
        <v>0</v>
      </c>
      <c r="BJ980" s="19" t="s">
        <v>85</v>
      </c>
      <c r="BK980" s="194">
        <f>ROUND(I980*H980,2)</f>
        <v>0</v>
      </c>
      <c r="BL980" s="19" t="s">
        <v>256</v>
      </c>
      <c r="BM980" s="193" t="s">
        <v>1212</v>
      </c>
    </row>
    <row r="981" s="2" customFormat="1" ht="37.8" customHeight="1">
      <c r="A981" s="38"/>
      <c r="B981" s="180"/>
      <c r="C981" s="181" t="s">
        <v>1213</v>
      </c>
      <c r="D981" s="181" t="s">
        <v>157</v>
      </c>
      <c r="E981" s="182" t="s">
        <v>1214</v>
      </c>
      <c r="F981" s="183" t="s">
        <v>1215</v>
      </c>
      <c r="G981" s="184" t="s">
        <v>285</v>
      </c>
      <c r="H981" s="185">
        <v>94.599999999999994</v>
      </c>
      <c r="I981" s="186"/>
      <c r="J981" s="187">
        <f>ROUND(I981*H981,2)</f>
        <v>0</v>
      </c>
      <c r="K981" s="188"/>
      <c r="L981" s="39"/>
      <c r="M981" s="189" t="s">
        <v>1</v>
      </c>
      <c r="N981" s="190" t="s">
        <v>43</v>
      </c>
      <c r="O981" s="82"/>
      <c r="P981" s="191">
        <f>O981*H981</f>
        <v>0</v>
      </c>
      <c r="Q981" s="191">
        <v>0.0020244400000000002</v>
      </c>
      <c r="R981" s="191">
        <f>Q981*H981</f>
        <v>0.191512024</v>
      </c>
      <c r="S981" s="191">
        <v>0</v>
      </c>
      <c r="T981" s="192">
        <f>S981*H981</f>
        <v>0</v>
      </c>
      <c r="U981" s="38"/>
      <c r="V981" s="38"/>
      <c r="W981" s="38"/>
      <c r="X981" s="38"/>
      <c r="Y981" s="38"/>
      <c r="Z981" s="38"/>
      <c r="AA981" s="38"/>
      <c r="AB981" s="38"/>
      <c r="AC981" s="38"/>
      <c r="AD981" s="38"/>
      <c r="AE981" s="38"/>
      <c r="AR981" s="193" t="s">
        <v>256</v>
      </c>
      <c r="AT981" s="193" t="s">
        <v>157</v>
      </c>
      <c r="AU981" s="193" t="s">
        <v>85</v>
      </c>
      <c r="AY981" s="19" t="s">
        <v>155</v>
      </c>
      <c r="BE981" s="194">
        <f>IF(N981="základná",J981,0)</f>
        <v>0</v>
      </c>
      <c r="BF981" s="194">
        <f>IF(N981="znížená",J981,0)</f>
        <v>0</v>
      </c>
      <c r="BG981" s="194">
        <f>IF(N981="zákl. prenesená",J981,0)</f>
        <v>0</v>
      </c>
      <c r="BH981" s="194">
        <f>IF(N981="zníž. prenesená",J981,0)</f>
        <v>0</v>
      </c>
      <c r="BI981" s="194">
        <f>IF(N981="nulová",J981,0)</f>
        <v>0</v>
      </c>
      <c r="BJ981" s="19" t="s">
        <v>85</v>
      </c>
      <c r="BK981" s="194">
        <f>ROUND(I981*H981,2)</f>
        <v>0</v>
      </c>
      <c r="BL981" s="19" t="s">
        <v>256</v>
      </c>
      <c r="BM981" s="193" t="s">
        <v>1216</v>
      </c>
    </row>
    <row r="982" s="14" customFormat="1">
      <c r="A982" s="14"/>
      <c r="B982" s="203"/>
      <c r="C982" s="14"/>
      <c r="D982" s="196" t="s">
        <v>165</v>
      </c>
      <c r="E982" s="204" t="s">
        <v>1</v>
      </c>
      <c r="F982" s="205" t="s">
        <v>1217</v>
      </c>
      <c r="G982" s="14"/>
      <c r="H982" s="206">
        <v>94.599999999999994</v>
      </c>
      <c r="I982" s="207"/>
      <c r="J982" s="14"/>
      <c r="K982" s="14"/>
      <c r="L982" s="203"/>
      <c r="M982" s="208"/>
      <c r="N982" s="209"/>
      <c r="O982" s="209"/>
      <c r="P982" s="209"/>
      <c r="Q982" s="209"/>
      <c r="R982" s="209"/>
      <c r="S982" s="209"/>
      <c r="T982" s="210"/>
      <c r="U982" s="14"/>
      <c r="V982" s="14"/>
      <c r="W982" s="14"/>
      <c r="X982" s="14"/>
      <c r="Y982" s="14"/>
      <c r="Z982" s="14"/>
      <c r="AA982" s="14"/>
      <c r="AB982" s="14"/>
      <c r="AC982" s="14"/>
      <c r="AD982" s="14"/>
      <c r="AE982" s="14"/>
      <c r="AT982" s="204" t="s">
        <v>165</v>
      </c>
      <c r="AU982" s="204" t="s">
        <v>85</v>
      </c>
      <c r="AV982" s="14" t="s">
        <v>85</v>
      </c>
      <c r="AW982" s="14" t="s">
        <v>32</v>
      </c>
      <c r="AX982" s="14" t="s">
        <v>81</v>
      </c>
      <c r="AY982" s="204" t="s">
        <v>155</v>
      </c>
    </row>
    <row r="983" s="2" customFormat="1" ht="24.15" customHeight="1">
      <c r="A983" s="38"/>
      <c r="B983" s="180"/>
      <c r="C983" s="181" t="s">
        <v>1218</v>
      </c>
      <c r="D983" s="181" t="s">
        <v>157</v>
      </c>
      <c r="E983" s="182" t="s">
        <v>1219</v>
      </c>
      <c r="F983" s="183" t="s">
        <v>1220</v>
      </c>
      <c r="G983" s="184" t="s">
        <v>160</v>
      </c>
      <c r="H983" s="185">
        <v>473.37299999999999</v>
      </c>
      <c r="I983" s="186"/>
      <c r="J983" s="187">
        <f>ROUND(I983*H983,2)</f>
        <v>0</v>
      </c>
      <c r="K983" s="188"/>
      <c r="L983" s="39"/>
      <c r="M983" s="189" t="s">
        <v>1</v>
      </c>
      <c r="N983" s="190" t="s">
        <v>43</v>
      </c>
      <c r="O983" s="82"/>
      <c r="P983" s="191">
        <f>O983*H983</f>
        <v>0</v>
      </c>
      <c r="Q983" s="191">
        <v>0</v>
      </c>
      <c r="R983" s="191">
        <f>Q983*H983</f>
        <v>0</v>
      </c>
      <c r="S983" s="191">
        <v>0</v>
      </c>
      <c r="T983" s="192">
        <f>S983*H983</f>
        <v>0</v>
      </c>
      <c r="U983" s="38"/>
      <c r="V983" s="38"/>
      <c r="W983" s="38"/>
      <c r="X983" s="38"/>
      <c r="Y983" s="38"/>
      <c r="Z983" s="38"/>
      <c r="AA983" s="38"/>
      <c r="AB983" s="38"/>
      <c r="AC983" s="38"/>
      <c r="AD983" s="38"/>
      <c r="AE983" s="38"/>
      <c r="AR983" s="193" t="s">
        <v>256</v>
      </c>
      <c r="AT983" s="193" t="s">
        <v>157</v>
      </c>
      <c r="AU983" s="193" t="s">
        <v>85</v>
      </c>
      <c r="AY983" s="19" t="s">
        <v>155</v>
      </c>
      <c r="BE983" s="194">
        <f>IF(N983="základná",J983,0)</f>
        <v>0</v>
      </c>
      <c r="BF983" s="194">
        <f>IF(N983="znížená",J983,0)</f>
        <v>0</v>
      </c>
      <c r="BG983" s="194">
        <f>IF(N983="zákl. prenesená",J983,0)</f>
        <v>0</v>
      </c>
      <c r="BH983" s="194">
        <f>IF(N983="zníž. prenesená",J983,0)</f>
        <v>0</v>
      </c>
      <c r="BI983" s="194">
        <f>IF(N983="nulová",J983,0)</f>
        <v>0</v>
      </c>
      <c r="BJ983" s="19" t="s">
        <v>85</v>
      </c>
      <c r="BK983" s="194">
        <f>ROUND(I983*H983,2)</f>
        <v>0</v>
      </c>
      <c r="BL983" s="19" t="s">
        <v>256</v>
      </c>
      <c r="BM983" s="193" t="s">
        <v>1221</v>
      </c>
    </row>
    <row r="984" s="13" customFormat="1">
      <c r="A984" s="13"/>
      <c r="B984" s="195"/>
      <c r="C984" s="13"/>
      <c r="D984" s="196" t="s">
        <v>165</v>
      </c>
      <c r="E984" s="197" t="s">
        <v>1</v>
      </c>
      <c r="F984" s="198" t="s">
        <v>1222</v>
      </c>
      <c r="G984" s="13"/>
      <c r="H984" s="197" t="s">
        <v>1</v>
      </c>
      <c r="I984" s="199"/>
      <c r="J984" s="13"/>
      <c r="K984" s="13"/>
      <c r="L984" s="195"/>
      <c r="M984" s="200"/>
      <c r="N984" s="201"/>
      <c r="O984" s="201"/>
      <c r="P984" s="201"/>
      <c r="Q984" s="201"/>
      <c r="R984" s="201"/>
      <c r="S984" s="201"/>
      <c r="T984" s="202"/>
      <c r="U984" s="13"/>
      <c r="V984" s="13"/>
      <c r="W984" s="13"/>
      <c r="X984" s="13"/>
      <c r="Y984" s="13"/>
      <c r="Z984" s="13"/>
      <c r="AA984" s="13"/>
      <c r="AB984" s="13"/>
      <c r="AC984" s="13"/>
      <c r="AD984" s="13"/>
      <c r="AE984" s="13"/>
      <c r="AT984" s="197" t="s">
        <v>165</v>
      </c>
      <c r="AU984" s="197" t="s">
        <v>85</v>
      </c>
      <c r="AV984" s="13" t="s">
        <v>81</v>
      </c>
      <c r="AW984" s="13" t="s">
        <v>32</v>
      </c>
      <c r="AX984" s="13" t="s">
        <v>7</v>
      </c>
      <c r="AY984" s="197" t="s">
        <v>155</v>
      </c>
    </row>
    <row r="985" s="14" customFormat="1">
      <c r="A985" s="14"/>
      <c r="B985" s="203"/>
      <c r="C985" s="14"/>
      <c r="D985" s="196" t="s">
        <v>165</v>
      </c>
      <c r="E985" s="204" t="s">
        <v>1</v>
      </c>
      <c r="F985" s="205" t="s">
        <v>1223</v>
      </c>
      <c r="G985" s="14"/>
      <c r="H985" s="206">
        <v>267.08300000000003</v>
      </c>
      <c r="I985" s="207"/>
      <c r="J985" s="14"/>
      <c r="K985" s="14"/>
      <c r="L985" s="203"/>
      <c r="M985" s="208"/>
      <c r="N985" s="209"/>
      <c r="O985" s="209"/>
      <c r="P985" s="209"/>
      <c r="Q985" s="209"/>
      <c r="R985" s="209"/>
      <c r="S985" s="209"/>
      <c r="T985" s="210"/>
      <c r="U985" s="14"/>
      <c r="V985" s="14"/>
      <c r="W985" s="14"/>
      <c r="X985" s="14"/>
      <c r="Y985" s="14"/>
      <c r="Z985" s="14"/>
      <c r="AA985" s="14"/>
      <c r="AB985" s="14"/>
      <c r="AC985" s="14"/>
      <c r="AD985" s="14"/>
      <c r="AE985" s="14"/>
      <c r="AT985" s="204" t="s">
        <v>165</v>
      </c>
      <c r="AU985" s="204" t="s">
        <v>85</v>
      </c>
      <c r="AV985" s="14" t="s">
        <v>85</v>
      </c>
      <c r="AW985" s="14" t="s">
        <v>32</v>
      </c>
      <c r="AX985" s="14" t="s">
        <v>7</v>
      </c>
      <c r="AY985" s="204" t="s">
        <v>155</v>
      </c>
    </row>
    <row r="986" s="13" customFormat="1">
      <c r="A986" s="13"/>
      <c r="B986" s="195"/>
      <c r="C986" s="13"/>
      <c r="D986" s="196" t="s">
        <v>165</v>
      </c>
      <c r="E986" s="197" t="s">
        <v>1</v>
      </c>
      <c r="F986" s="198" t="s">
        <v>1224</v>
      </c>
      <c r="G986" s="13"/>
      <c r="H986" s="197" t="s">
        <v>1</v>
      </c>
      <c r="I986" s="199"/>
      <c r="J986" s="13"/>
      <c r="K986" s="13"/>
      <c r="L986" s="195"/>
      <c r="M986" s="200"/>
      <c r="N986" s="201"/>
      <c r="O986" s="201"/>
      <c r="P986" s="201"/>
      <c r="Q986" s="201"/>
      <c r="R986" s="201"/>
      <c r="S986" s="201"/>
      <c r="T986" s="202"/>
      <c r="U986" s="13"/>
      <c r="V986" s="13"/>
      <c r="W986" s="13"/>
      <c r="X986" s="13"/>
      <c r="Y986" s="13"/>
      <c r="Z986" s="13"/>
      <c r="AA986" s="13"/>
      <c r="AB986" s="13"/>
      <c r="AC986" s="13"/>
      <c r="AD986" s="13"/>
      <c r="AE986" s="13"/>
      <c r="AT986" s="197" t="s">
        <v>165</v>
      </c>
      <c r="AU986" s="197" t="s">
        <v>85</v>
      </c>
      <c r="AV986" s="13" t="s">
        <v>81</v>
      </c>
      <c r="AW986" s="13" t="s">
        <v>32</v>
      </c>
      <c r="AX986" s="13" t="s">
        <v>7</v>
      </c>
      <c r="AY986" s="197" t="s">
        <v>155</v>
      </c>
    </row>
    <row r="987" s="14" customFormat="1">
      <c r="A987" s="14"/>
      <c r="B987" s="203"/>
      <c r="C987" s="14"/>
      <c r="D987" s="196" t="s">
        <v>165</v>
      </c>
      <c r="E987" s="204" t="s">
        <v>1</v>
      </c>
      <c r="F987" s="205" t="s">
        <v>1225</v>
      </c>
      <c r="G987" s="14"/>
      <c r="H987" s="206">
        <v>206.28999999999999</v>
      </c>
      <c r="I987" s="207"/>
      <c r="J987" s="14"/>
      <c r="K987" s="14"/>
      <c r="L987" s="203"/>
      <c r="M987" s="208"/>
      <c r="N987" s="209"/>
      <c r="O987" s="209"/>
      <c r="P987" s="209"/>
      <c r="Q987" s="209"/>
      <c r="R987" s="209"/>
      <c r="S987" s="209"/>
      <c r="T987" s="210"/>
      <c r="U987" s="14"/>
      <c r="V987" s="14"/>
      <c r="W987" s="14"/>
      <c r="X987" s="14"/>
      <c r="Y987" s="14"/>
      <c r="Z987" s="14"/>
      <c r="AA987" s="14"/>
      <c r="AB987" s="14"/>
      <c r="AC987" s="14"/>
      <c r="AD987" s="14"/>
      <c r="AE987" s="14"/>
      <c r="AT987" s="204" t="s">
        <v>165</v>
      </c>
      <c r="AU987" s="204" t="s">
        <v>85</v>
      </c>
      <c r="AV987" s="14" t="s">
        <v>85</v>
      </c>
      <c r="AW987" s="14" t="s">
        <v>32</v>
      </c>
      <c r="AX987" s="14" t="s">
        <v>7</v>
      </c>
      <c r="AY987" s="204" t="s">
        <v>155</v>
      </c>
    </row>
    <row r="988" s="15" customFormat="1">
      <c r="A988" s="15"/>
      <c r="B988" s="211"/>
      <c r="C988" s="15"/>
      <c r="D988" s="196" t="s">
        <v>165</v>
      </c>
      <c r="E988" s="212" t="s">
        <v>1</v>
      </c>
      <c r="F988" s="213" t="s">
        <v>184</v>
      </c>
      <c r="G988" s="15"/>
      <c r="H988" s="214">
        <v>473.37300000000005</v>
      </c>
      <c r="I988" s="215"/>
      <c r="J988" s="15"/>
      <c r="K988" s="15"/>
      <c r="L988" s="211"/>
      <c r="M988" s="216"/>
      <c r="N988" s="217"/>
      <c r="O988" s="217"/>
      <c r="P988" s="217"/>
      <c r="Q988" s="217"/>
      <c r="R988" s="217"/>
      <c r="S988" s="217"/>
      <c r="T988" s="218"/>
      <c r="U988" s="15"/>
      <c r="V988" s="15"/>
      <c r="W988" s="15"/>
      <c r="X988" s="15"/>
      <c r="Y988" s="15"/>
      <c r="Z988" s="15"/>
      <c r="AA988" s="15"/>
      <c r="AB988" s="15"/>
      <c r="AC988" s="15"/>
      <c r="AD988" s="15"/>
      <c r="AE988" s="15"/>
      <c r="AT988" s="212" t="s">
        <v>165</v>
      </c>
      <c r="AU988" s="212" t="s">
        <v>85</v>
      </c>
      <c r="AV988" s="15" t="s">
        <v>91</v>
      </c>
      <c r="AW988" s="15" t="s">
        <v>32</v>
      </c>
      <c r="AX988" s="15" t="s">
        <v>81</v>
      </c>
      <c r="AY988" s="212" t="s">
        <v>155</v>
      </c>
    </row>
    <row r="989" s="2" customFormat="1" ht="16.5" customHeight="1">
      <c r="A989" s="38"/>
      <c r="B989" s="180"/>
      <c r="C989" s="221" t="s">
        <v>1226</v>
      </c>
      <c r="D989" s="221" t="s">
        <v>271</v>
      </c>
      <c r="E989" s="223" t="s">
        <v>272</v>
      </c>
      <c r="F989" s="224" t="s">
        <v>273</v>
      </c>
      <c r="G989" s="225" t="s">
        <v>160</v>
      </c>
      <c r="H989" s="226">
        <v>544.37900000000002</v>
      </c>
      <c r="I989" s="227"/>
      <c r="J989" s="228">
        <f>ROUND(I989*H989,2)</f>
        <v>0</v>
      </c>
      <c r="K989" s="229"/>
      <c r="L989" s="230"/>
      <c r="M989" s="231" t="s">
        <v>1</v>
      </c>
      <c r="N989" s="232" t="s">
        <v>43</v>
      </c>
      <c r="O989" s="82"/>
      <c r="P989" s="191">
        <f>O989*H989</f>
        <v>0</v>
      </c>
      <c r="Q989" s="191">
        <v>0.00029999999999999997</v>
      </c>
      <c r="R989" s="191">
        <f>Q989*H989</f>
        <v>0.16331369999999998</v>
      </c>
      <c r="S989" s="191">
        <v>0</v>
      </c>
      <c r="T989" s="192">
        <f>S989*H989</f>
        <v>0</v>
      </c>
      <c r="U989" s="38"/>
      <c r="V989" s="38"/>
      <c r="W989" s="38"/>
      <c r="X989" s="38"/>
      <c r="Y989" s="38"/>
      <c r="Z989" s="38"/>
      <c r="AA989" s="38"/>
      <c r="AB989" s="38"/>
      <c r="AC989" s="38"/>
      <c r="AD989" s="38"/>
      <c r="AE989" s="38"/>
      <c r="AR989" s="193" t="s">
        <v>387</v>
      </c>
      <c r="AT989" s="193" t="s">
        <v>271</v>
      </c>
      <c r="AU989" s="193" t="s">
        <v>85</v>
      </c>
      <c r="AY989" s="19" t="s">
        <v>155</v>
      </c>
      <c r="BE989" s="194">
        <f>IF(N989="základná",J989,0)</f>
        <v>0</v>
      </c>
      <c r="BF989" s="194">
        <f>IF(N989="znížená",J989,0)</f>
        <v>0</v>
      </c>
      <c r="BG989" s="194">
        <f>IF(N989="zákl. prenesená",J989,0)</f>
        <v>0</v>
      </c>
      <c r="BH989" s="194">
        <f>IF(N989="zníž. prenesená",J989,0)</f>
        <v>0</v>
      </c>
      <c r="BI989" s="194">
        <f>IF(N989="nulová",J989,0)</f>
        <v>0</v>
      </c>
      <c r="BJ989" s="19" t="s">
        <v>85</v>
      </c>
      <c r="BK989" s="194">
        <f>ROUND(I989*H989,2)</f>
        <v>0</v>
      </c>
      <c r="BL989" s="19" t="s">
        <v>256</v>
      </c>
      <c r="BM989" s="193" t="s">
        <v>1227</v>
      </c>
    </row>
    <row r="990" s="14" customFormat="1">
      <c r="A990" s="14"/>
      <c r="B990" s="203"/>
      <c r="C990" s="14"/>
      <c r="D990" s="196" t="s">
        <v>165</v>
      </c>
      <c r="E990" s="204" t="s">
        <v>1</v>
      </c>
      <c r="F990" s="205" t="s">
        <v>1228</v>
      </c>
      <c r="G990" s="14"/>
      <c r="H990" s="206">
        <v>544.37900000000002</v>
      </c>
      <c r="I990" s="207"/>
      <c r="J990" s="14"/>
      <c r="K990" s="14"/>
      <c r="L990" s="203"/>
      <c r="M990" s="208"/>
      <c r="N990" s="209"/>
      <c r="O990" s="209"/>
      <c r="P990" s="209"/>
      <c r="Q990" s="209"/>
      <c r="R990" s="209"/>
      <c r="S990" s="209"/>
      <c r="T990" s="210"/>
      <c r="U990" s="14"/>
      <c r="V990" s="14"/>
      <c r="W990" s="14"/>
      <c r="X990" s="14"/>
      <c r="Y990" s="14"/>
      <c r="Z990" s="14"/>
      <c r="AA990" s="14"/>
      <c r="AB990" s="14"/>
      <c r="AC990" s="14"/>
      <c r="AD990" s="14"/>
      <c r="AE990" s="14"/>
      <c r="AT990" s="204" t="s">
        <v>165</v>
      </c>
      <c r="AU990" s="204" t="s">
        <v>85</v>
      </c>
      <c r="AV990" s="14" t="s">
        <v>85</v>
      </c>
      <c r="AW990" s="14" t="s">
        <v>32</v>
      </c>
      <c r="AX990" s="14" t="s">
        <v>81</v>
      </c>
      <c r="AY990" s="204" t="s">
        <v>155</v>
      </c>
    </row>
    <row r="991" s="2" customFormat="1" ht="24.15" customHeight="1">
      <c r="A991" s="38"/>
      <c r="B991" s="180"/>
      <c r="C991" s="181" t="s">
        <v>1229</v>
      </c>
      <c r="D991" s="181" t="s">
        <v>157</v>
      </c>
      <c r="E991" s="182" t="s">
        <v>1230</v>
      </c>
      <c r="F991" s="183" t="s">
        <v>1231</v>
      </c>
      <c r="G991" s="184" t="s">
        <v>160</v>
      </c>
      <c r="H991" s="185">
        <v>267.08300000000003</v>
      </c>
      <c r="I991" s="186"/>
      <c r="J991" s="187">
        <f>ROUND(I991*H991,2)</f>
        <v>0</v>
      </c>
      <c r="K991" s="188"/>
      <c r="L991" s="39"/>
      <c r="M991" s="189" t="s">
        <v>1</v>
      </c>
      <c r="N991" s="190" t="s">
        <v>43</v>
      </c>
      <c r="O991" s="82"/>
      <c r="P991" s="191">
        <f>O991*H991</f>
        <v>0</v>
      </c>
      <c r="Q991" s="191">
        <v>0</v>
      </c>
      <c r="R991" s="191">
        <f>Q991*H991</f>
        <v>0</v>
      </c>
      <c r="S991" s="191">
        <v>0</v>
      </c>
      <c r="T991" s="192">
        <f>S991*H991</f>
        <v>0</v>
      </c>
      <c r="U991" s="38"/>
      <c r="V991" s="38"/>
      <c r="W991" s="38"/>
      <c r="X991" s="38"/>
      <c r="Y991" s="38"/>
      <c r="Z991" s="38"/>
      <c r="AA991" s="38"/>
      <c r="AB991" s="38"/>
      <c r="AC991" s="38"/>
      <c r="AD991" s="38"/>
      <c r="AE991" s="38"/>
      <c r="AR991" s="193" t="s">
        <v>256</v>
      </c>
      <c r="AT991" s="193" t="s">
        <v>157</v>
      </c>
      <c r="AU991" s="193" t="s">
        <v>85</v>
      </c>
      <c r="AY991" s="19" t="s">
        <v>155</v>
      </c>
      <c r="BE991" s="194">
        <f>IF(N991="základná",J991,0)</f>
        <v>0</v>
      </c>
      <c r="BF991" s="194">
        <f>IF(N991="znížená",J991,0)</f>
        <v>0</v>
      </c>
      <c r="BG991" s="194">
        <f>IF(N991="zákl. prenesená",J991,0)</f>
        <v>0</v>
      </c>
      <c r="BH991" s="194">
        <f>IF(N991="zníž. prenesená",J991,0)</f>
        <v>0</v>
      </c>
      <c r="BI991" s="194">
        <f>IF(N991="nulová",J991,0)</f>
        <v>0</v>
      </c>
      <c r="BJ991" s="19" t="s">
        <v>85</v>
      </c>
      <c r="BK991" s="194">
        <f>ROUND(I991*H991,2)</f>
        <v>0</v>
      </c>
      <c r="BL991" s="19" t="s">
        <v>256</v>
      </c>
      <c r="BM991" s="193" t="s">
        <v>1232</v>
      </c>
    </row>
    <row r="992" s="2" customFormat="1" ht="33" customHeight="1">
      <c r="A992" s="38"/>
      <c r="B992" s="180"/>
      <c r="C992" s="181" t="s">
        <v>1233</v>
      </c>
      <c r="D992" s="181" t="s">
        <v>157</v>
      </c>
      <c r="E992" s="182" t="s">
        <v>1234</v>
      </c>
      <c r="F992" s="183" t="s">
        <v>1235</v>
      </c>
      <c r="G992" s="184" t="s">
        <v>285</v>
      </c>
      <c r="H992" s="185">
        <v>86.055999999999997</v>
      </c>
      <c r="I992" s="186"/>
      <c r="J992" s="187">
        <f>ROUND(I992*H992,2)</f>
        <v>0</v>
      </c>
      <c r="K992" s="188"/>
      <c r="L992" s="39"/>
      <c r="M992" s="189" t="s">
        <v>1</v>
      </c>
      <c r="N992" s="190" t="s">
        <v>43</v>
      </c>
      <c r="O992" s="82"/>
      <c r="P992" s="191">
        <f>O992*H992</f>
        <v>0</v>
      </c>
      <c r="Q992" s="191">
        <v>3.0000000000000001E-05</v>
      </c>
      <c r="R992" s="191">
        <f>Q992*H992</f>
        <v>0.0025816799999999998</v>
      </c>
      <c r="S992" s="191">
        <v>0</v>
      </c>
      <c r="T992" s="192">
        <f>S992*H992</f>
        <v>0</v>
      </c>
      <c r="U992" s="38"/>
      <c r="V992" s="38"/>
      <c r="W992" s="38"/>
      <c r="X992" s="38"/>
      <c r="Y992" s="38"/>
      <c r="Z992" s="38"/>
      <c r="AA992" s="38"/>
      <c r="AB992" s="38"/>
      <c r="AC992" s="38"/>
      <c r="AD992" s="38"/>
      <c r="AE992" s="38"/>
      <c r="AR992" s="193" t="s">
        <v>256</v>
      </c>
      <c r="AT992" s="193" t="s">
        <v>157</v>
      </c>
      <c r="AU992" s="193" t="s">
        <v>85</v>
      </c>
      <c r="AY992" s="19" t="s">
        <v>155</v>
      </c>
      <c r="BE992" s="194">
        <f>IF(N992="základná",J992,0)</f>
        <v>0</v>
      </c>
      <c r="BF992" s="194">
        <f>IF(N992="znížená",J992,0)</f>
        <v>0</v>
      </c>
      <c r="BG992" s="194">
        <f>IF(N992="zákl. prenesená",J992,0)</f>
        <v>0</v>
      </c>
      <c r="BH992" s="194">
        <f>IF(N992="zníž. prenesená",J992,0)</f>
        <v>0</v>
      </c>
      <c r="BI992" s="194">
        <f>IF(N992="nulová",J992,0)</f>
        <v>0</v>
      </c>
      <c r="BJ992" s="19" t="s">
        <v>85</v>
      </c>
      <c r="BK992" s="194">
        <f>ROUND(I992*H992,2)</f>
        <v>0</v>
      </c>
      <c r="BL992" s="19" t="s">
        <v>256</v>
      </c>
      <c r="BM992" s="193" t="s">
        <v>1236</v>
      </c>
    </row>
    <row r="993" s="13" customFormat="1">
      <c r="A993" s="13"/>
      <c r="B993" s="195"/>
      <c r="C993" s="13"/>
      <c r="D993" s="196" t="s">
        <v>165</v>
      </c>
      <c r="E993" s="197" t="s">
        <v>1</v>
      </c>
      <c r="F993" s="198" t="s">
        <v>1237</v>
      </c>
      <c r="G993" s="13"/>
      <c r="H993" s="197" t="s">
        <v>1</v>
      </c>
      <c r="I993" s="199"/>
      <c r="J993" s="13"/>
      <c r="K993" s="13"/>
      <c r="L993" s="195"/>
      <c r="M993" s="200"/>
      <c r="N993" s="201"/>
      <c r="O993" s="201"/>
      <c r="P993" s="201"/>
      <c r="Q993" s="201"/>
      <c r="R993" s="201"/>
      <c r="S993" s="201"/>
      <c r="T993" s="202"/>
      <c r="U993" s="13"/>
      <c r="V993" s="13"/>
      <c r="W993" s="13"/>
      <c r="X993" s="13"/>
      <c r="Y993" s="13"/>
      <c r="Z993" s="13"/>
      <c r="AA993" s="13"/>
      <c r="AB993" s="13"/>
      <c r="AC993" s="13"/>
      <c r="AD993" s="13"/>
      <c r="AE993" s="13"/>
      <c r="AT993" s="197" t="s">
        <v>165</v>
      </c>
      <c r="AU993" s="197" t="s">
        <v>85</v>
      </c>
      <c r="AV993" s="13" t="s">
        <v>81</v>
      </c>
      <c r="AW993" s="13" t="s">
        <v>32</v>
      </c>
      <c r="AX993" s="13" t="s">
        <v>7</v>
      </c>
      <c r="AY993" s="197" t="s">
        <v>155</v>
      </c>
    </row>
    <row r="994" s="14" customFormat="1">
      <c r="A994" s="14"/>
      <c r="B994" s="203"/>
      <c r="C994" s="14"/>
      <c r="D994" s="196" t="s">
        <v>165</v>
      </c>
      <c r="E994" s="204" t="s">
        <v>1</v>
      </c>
      <c r="F994" s="205" t="s">
        <v>1238</v>
      </c>
      <c r="G994" s="14"/>
      <c r="H994" s="206">
        <v>41.545999999999999</v>
      </c>
      <c r="I994" s="207"/>
      <c r="J994" s="14"/>
      <c r="K994" s="14"/>
      <c r="L994" s="203"/>
      <c r="M994" s="208"/>
      <c r="N994" s="209"/>
      <c r="O994" s="209"/>
      <c r="P994" s="209"/>
      <c r="Q994" s="209"/>
      <c r="R994" s="209"/>
      <c r="S994" s="209"/>
      <c r="T994" s="210"/>
      <c r="U994" s="14"/>
      <c r="V994" s="14"/>
      <c r="W994" s="14"/>
      <c r="X994" s="14"/>
      <c r="Y994" s="14"/>
      <c r="Z994" s="14"/>
      <c r="AA994" s="14"/>
      <c r="AB994" s="14"/>
      <c r="AC994" s="14"/>
      <c r="AD994" s="14"/>
      <c r="AE994" s="14"/>
      <c r="AT994" s="204" t="s">
        <v>165</v>
      </c>
      <c r="AU994" s="204" t="s">
        <v>85</v>
      </c>
      <c r="AV994" s="14" t="s">
        <v>85</v>
      </c>
      <c r="AW994" s="14" t="s">
        <v>32</v>
      </c>
      <c r="AX994" s="14" t="s">
        <v>7</v>
      </c>
      <c r="AY994" s="204" t="s">
        <v>155</v>
      </c>
    </row>
    <row r="995" s="14" customFormat="1">
      <c r="A995" s="14"/>
      <c r="B995" s="203"/>
      <c r="C995" s="14"/>
      <c r="D995" s="196" t="s">
        <v>165</v>
      </c>
      <c r="E995" s="204" t="s">
        <v>1</v>
      </c>
      <c r="F995" s="205" t="s">
        <v>1239</v>
      </c>
      <c r="G995" s="14"/>
      <c r="H995" s="206">
        <v>44.509999999999998</v>
      </c>
      <c r="I995" s="207"/>
      <c r="J995" s="14"/>
      <c r="K995" s="14"/>
      <c r="L995" s="203"/>
      <c r="M995" s="208"/>
      <c r="N995" s="209"/>
      <c r="O995" s="209"/>
      <c r="P995" s="209"/>
      <c r="Q995" s="209"/>
      <c r="R995" s="209"/>
      <c r="S995" s="209"/>
      <c r="T995" s="210"/>
      <c r="U995" s="14"/>
      <c r="V995" s="14"/>
      <c r="W995" s="14"/>
      <c r="X995" s="14"/>
      <c r="Y995" s="14"/>
      <c r="Z995" s="14"/>
      <c r="AA995" s="14"/>
      <c r="AB995" s="14"/>
      <c r="AC995" s="14"/>
      <c r="AD995" s="14"/>
      <c r="AE995" s="14"/>
      <c r="AT995" s="204" t="s">
        <v>165</v>
      </c>
      <c r="AU995" s="204" t="s">
        <v>85</v>
      </c>
      <c r="AV995" s="14" t="s">
        <v>85</v>
      </c>
      <c r="AW995" s="14" t="s">
        <v>32</v>
      </c>
      <c r="AX995" s="14" t="s">
        <v>7</v>
      </c>
      <c r="AY995" s="204" t="s">
        <v>155</v>
      </c>
    </row>
    <row r="996" s="15" customFormat="1">
      <c r="A996" s="15"/>
      <c r="B996" s="211"/>
      <c r="C996" s="15"/>
      <c r="D996" s="196" t="s">
        <v>165</v>
      </c>
      <c r="E996" s="212" t="s">
        <v>1</v>
      </c>
      <c r="F996" s="213" t="s">
        <v>184</v>
      </c>
      <c r="G996" s="15"/>
      <c r="H996" s="214">
        <v>86.055999999999997</v>
      </c>
      <c r="I996" s="215"/>
      <c r="J996" s="15"/>
      <c r="K996" s="15"/>
      <c r="L996" s="211"/>
      <c r="M996" s="216"/>
      <c r="N996" s="217"/>
      <c r="O996" s="217"/>
      <c r="P996" s="217"/>
      <c r="Q996" s="217"/>
      <c r="R996" s="217"/>
      <c r="S996" s="217"/>
      <c r="T996" s="218"/>
      <c r="U996" s="15"/>
      <c r="V996" s="15"/>
      <c r="W996" s="15"/>
      <c r="X996" s="15"/>
      <c r="Y996" s="15"/>
      <c r="Z996" s="15"/>
      <c r="AA996" s="15"/>
      <c r="AB996" s="15"/>
      <c r="AC996" s="15"/>
      <c r="AD996" s="15"/>
      <c r="AE996" s="15"/>
      <c r="AT996" s="212" t="s">
        <v>165</v>
      </c>
      <c r="AU996" s="212" t="s">
        <v>85</v>
      </c>
      <c r="AV996" s="15" t="s">
        <v>91</v>
      </c>
      <c r="AW996" s="15" t="s">
        <v>32</v>
      </c>
      <c r="AX996" s="15" t="s">
        <v>81</v>
      </c>
      <c r="AY996" s="212" t="s">
        <v>155</v>
      </c>
    </row>
    <row r="997" s="2" customFormat="1" ht="37.8" customHeight="1">
      <c r="A997" s="38"/>
      <c r="B997" s="180"/>
      <c r="C997" s="221" t="s">
        <v>1240</v>
      </c>
      <c r="D997" s="221" t="s">
        <v>271</v>
      </c>
      <c r="E997" s="223" t="s">
        <v>1241</v>
      </c>
      <c r="F997" s="224" t="s">
        <v>1242</v>
      </c>
      <c r="G997" s="225" t="s">
        <v>160</v>
      </c>
      <c r="H997" s="226">
        <v>46.238</v>
      </c>
      <c r="I997" s="227"/>
      <c r="J997" s="228">
        <f>ROUND(I997*H997,2)</f>
        <v>0</v>
      </c>
      <c r="K997" s="229"/>
      <c r="L997" s="230"/>
      <c r="M997" s="231" t="s">
        <v>1</v>
      </c>
      <c r="N997" s="232" t="s">
        <v>43</v>
      </c>
      <c r="O997" s="82"/>
      <c r="P997" s="191">
        <f>O997*H997</f>
        <v>0</v>
      </c>
      <c r="Q997" s="191">
        <v>0.028400000000000002</v>
      </c>
      <c r="R997" s="191">
        <f>Q997*H997</f>
        <v>1.3131592000000001</v>
      </c>
      <c r="S997" s="191">
        <v>0</v>
      </c>
      <c r="T997" s="192">
        <f>S997*H997</f>
        <v>0</v>
      </c>
      <c r="U997" s="38"/>
      <c r="V997" s="38"/>
      <c r="W997" s="38"/>
      <c r="X997" s="38"/>
      <c r="Y997" s="38"/>
      <c r="Z997" s="38"/>
      <c r="AA997" s="38"/>
      <c r="AB997" s="38"/>
      <c r="AC997" s="38"/>
      <c r="AD997" s="38"/>
      <c r="AE997" s="38"/>
      <c r="AR997" s="193" t="s">
        <v>387</v>
      </c>
      <c r="AT997" s="193" t="s">
        <v>271</v>
      </c>
      <c r="AU997" s="193" t="s">
        <v>85</v>
      </c>
      <c r="AY997" s="19" t="s">
        <v>155</v>
      </c>
      <c r="BE997" s="194">
        <f>IF(N997="základná",J997,0)</f>
        <v>0</v>
      </c>
      <c r="BF997" s="194">
        <f>IF(N997="znížená",J997,0)</f>
        <v>0</v>
      </c>
      <c r="BG997" s="194">
        <f>IF(N997="zákl. prenesená",J997,0)</f>
        <v>0</v>
      </c>
      <c r="BH997" s="194">
        <f>IF(N997="zníž. prenesená",J997,0)</f>
        <v>0</v>
      </c>
      <c r="BI997" s="194">
        <f>IF(N997="nulová",J997,0)</f>
        <v>0</v>
      </c>
      <c r="BJ997" s="19" t="s">
        <v>85</v>
      </c>
      <c r="BK997" s="194">
        <f>ROUND(I997*H997,2)</f>
        <v>0</v>
      </c>
      <c r="BL997" s="19" t="s">
        <v>256</v>
      </c>
      <c r="BM997" s="193" t="s">
        <v>1243</v>
      </c>
    </row>
    <row r="998" s="14" customFormat="1">
      <c r="A998" s="14"/>
      <c r="B998" s="203"/>
      <c r="C998" s="14"/>
      <c r="D998" s="196" t="s">
        <v>165</v>
      </c>
      <c r="E998" s="204" t="s">
        <v>1</v>
      </c>
      <c r="F998" s="205" t="s">
        <v>1244</v>
      </c>
      <c r="G998" s="14"/>
      <c r="H998" s="206">
        <v>24.449999999999999</v>
      </c>
      <c r="I998" s="207"/>
      <c r="J998" s="14"/>
      <c r="K998" s="14"/>
      <c r="L998" s="203"/>
      <c r="M998" s="208"/>
      <c r="N998" s="209"/>
      <c r="O998" s="209"/>
      <c r="P998" s="209"/>
      <c r="Q998" s="209"/>
      <c r="R998" s="209"/>
      <c r="S998" s="209"/>
      <c r="T998" s="210"/>
      <c r="U998" s="14"/>
      <c r="V998" s="14"/>
      <c r="W998" s="14"/>
      <c r="X998" s="14"/>
      <c r="Y998" s="14"/>
      <c r="Z998" s="14"/>
      <c r="AA998" s="14"/>
      <c r="AB998" s="14"/>
      <c r="AC998" s="14"/>
      <c r="AD998" s="14"/>
      <c r="AE998" s="14"/>
      <c r="AT998" s="204" t="s">
        <v>165</v>
      </c>
      <c r="AU998" s="204" t="s">
        <v>85</v>
      </c>
      <c r="AV998" s="14" t="s">
        <v>85</v>
      </c>
      <c r="AW998" s="14" t="s">
        <v>32</v>
      </c>
      <c r="AX998" s="14" t="s">
        <v>7</v>
      </c>
      <c r="AY998" s="204" t="s">
        <v>155</v>
      </c>
    </row>
    <row r="999" s="14" customFormat="1">
      <c r="A999" s="14"/>
      <c r="B999" s="203"/>
      <c r="C999" s="14"/>
      <c r="D999" s="196" t="s">
        <v>165</v>
      </c>
      <c r="E999" s="204" t="s">
        <v>1</v>
      </c>
      <c r="F999" s="205" t="s">
        <v>1245</v>
      </c>
      <c r="G999" s="14"/>
      <c r="H999" s="206">
        <v>21.788</v>
      </c>
      <c r="I999" s="207"/>
      <c r="J999" s="14"/>
      <c r="K999" s="14"/>
      <c r="L999" s="203"/>
      <c r="M999" s="208"/>
      <c r="N999" s="209"/>
      <c r="O999" s="209"/>
      <c r="P999" s="209"/>
      <c r="Q999" s="209"/>
      <c r="R999" s="209"/>
      <c r="S999" s="209"/>
      <c r="T999" s="210"/>
      <c r="U999" s="14"/>
      <c r="V999" s="14"/>
      <c r="W999" s="14"/>
      <c r="X999" s="14"/>
      <c r="Y999" s="14"/>
      <c r="Z999" s="14"/>
      <c r="AA999" s="14"/>
      <c r="AB999" s="14"/>
      <c r="AC999" s="14"/>
      <c r="AD999" s="14"/>
      <c r="AE999" s="14"/>
      <c r="AT999" s="204" t="s">
        <v>165</v>
      </c>
      <c r="AU999" s="204" t="s">
        <v>85</v>
      </c>
      <c r="AV999" s="14" t="s">
        <v>85</v>
      </c>
      <c r="AW999" s="14" t="s">
        <v>32</v>
      </c>
      <c r="AX999" s="14" t="s">
        <v>7</v>
      </c>
      <c r="AY999" s="204" t="s">
        <v>155</v>
      </c>
    </row>
    <row r="1000" s="15" customFormat="1">
      <c r="A1000" s="15"/>
      <c r="B1000" s="211"/>
      <c r="C1000" s="15"/>
      <c r="D1000" s="196" t="s">
        <v>165</v>
      </c>
      <c r="E1000" s="212" t="s">
        <v>1</v>
      </c>
      <c r="F1000" s="213" t="s">
        <v>184</v>
      </c>
      <c r="G1000" s="15"/>
      <c r="H1000" s="214">
        <v>46.238</v>
      </c>
      <c r="I1000" s="215"/>
      <c r="J1000" s="15"/>
      <c r="K1000" s="15"/>
      <c r="L1000" s="211"/>
      <c r="M1000" s="216"/>
      <c r="N1000" s="217"/>
      <c r="O1000" s="217"/>
      <c r="P1000" s="217"/>
      <c r="Q1000" s="217"/>
      <c r="R1000" s="217"/>
      <c r="S1000" s="217"/>
      <c r="T1000" s="218"/>
      <c r="U1000" s="15"/>
      <c r="V1000" s="15"/>
      <c r="W1000" s="15"/>
      <c r="X1000" s="15"/>
      <c r="Y1000" s="15"/>
      <c r="Z1000" s="15"/>
      <c r="AA1000" s="15"/>
      <c r="AB1000" s="15"/>
      <c r="AC1000" s="15"/>
      <c r="AD1000" s="15"/>
      <c r="AE1000" s="15"/>
      <c r="AT1000" s="212" t="s">
        <v>165</v>
      </c>
      <c r="AU1000" s="212" t="s">
        <v>85</v>
      </c>
      <c r="AV1000" s="15" t="s">
        <v>91</v>
      </c>
      <c r="AW1000" s="15" t="s">
        <v>32</v>
      </c>
      <c r="AX1000" s="15" t="s">
        <v>81</v>
      </c>
      <c r="AY1000" s="212" t="s">
        <v>155</v>
      </c>
    </row>
    <row r="1001" s="2" customFormat="1" ht="24.15" customHeight="1">
      <c r="A1001" s="38"/>
      <c r="B1001" s="180"/>
      <c r="C1001" s="181" t="s">
        <v>1246</v>
      </c>
      <c r="D1001" s="181" t="s">
        <v>157</v>
      </c>
      <c r="E1001" s="182" t="s">
        <v>1247</v>
      </c>
      <c r="F1001" s="183" t="s">
        <v>1248</v>
      </c>
      <c r="G1001" s="184" t="s">
        <v>1162</v>
      </c>
      <c r="H1001" s="241"/>
      <c r="I1001" s="186"/>
      <c r="J1001" s="187">
        <f>ROUND(I1001*H1001,2)</f>
        <v>0</v>
      </c>
      <c r="K1001" s="188"/>
      <c r="L1001" s="39"/>
      <c r="M1001" s="189" t="s">
        <v>1</v>
      </c>
      <c r="N1001" s="190" t="s">
        <v>43</v>
      </c>
      <c r="O1001" s="82"/>
      <c r="P1001" s="191">
        <f>O1001*H1001</f>
        <v>0</v>
      </c>
      <c r="Q1001" s="191">
        <v>0</v>
      </c>
      <c r="R1001" s="191">
        <f>Q1001*H1001</f>
        <v>0</v>
      </c>
      <c r="S1001" s="191">
        <v>0</v>
      </c>
      <c r="T1001" s="192">
        <f>S1001*H1001</f>
        <v>0</v>
      </c>
      <c r="U1001" s="38"/>
      <c r="V1001" s="38"/>
      <c r="W1001" s="38"/>
      <c r="X1001" s="38"/>
      <c r="Y1001" s="38"/>
      <c r="Z1001" s="38"/>
      <c r="AA1001" s="38"/>
      <c r="AB1001" s="38"/>
      <c r="AC1001" s="38"/>
      <c r="AD1001" s="38"/>
      <c r="AE1001" s="38"/>
      <c r="AR1001" s="193" t="s">
        <v>256</v>
      </c>
      <c r="AT1001" s="193" t="s">
        <v>157</v>
      </c>
      <c r="AU1001" s="193" t="s">
        <v>85</v>
      </c>
      <c r="AY1001" s="19" t="s">
        <v>155</v>
      </c>
      <c r="BE1001" s="194">
        <f>IF(N1001="základná",J1001,0)</f>
        <v>0</v>
      </c>
      <c r="BF1001" s="194">
        <f>IF(N1001="znížená",J1001,0)</f>
        <v>0</v>
      </c>
      <c r="BG1001" s="194">
        <f>IF(N1001="zákl. prenesená",J1001,0)</f>
        <v>0</v>
      </c>
      <c r="BH1001" s="194">
        <f>IF(N1001="zníž. prenesená",J1001,0)</f>
        <v>0</v>
      </c>
      <c r="BI1001" s="194">
        <f>IF(N1001="nulová",J1001,0)</f>
        <v>0</v>
      </c>
      <c r="BJ1001" s="19" t="s">
        <v>85</v>
      </c>
      <c r="BK1001" s="194">
        <f>ROUND(I1001*H1001,2)</f>
        <v>0</v>
      </c>
      <c r="BL1001" s="19" t="s">
        <v>256</v>
      </c>
      <c r="BM1001" s="193" t="s">
        <v>1249</v>
      </c>
    </row>
    <row r="1002" s="12" customFormat="1" ht="22.8" customHeight="1">
      <c r="A1002" s="12"/>
      <c r="B1002" s="167"/>
      <c r="C1002" s="12"/>
      <c r="D1002" s="168" t="s">
        <v>76</v>
      </c>
      <c r="E1002" s="178" t="s">
        <v>1250</v>
      </c>
      <c r="F1002" s="178" t="s">
        <v>1251</v>
      </c>
      <c r="G1002" s="12"/>
      <c r="H1002" s="12"/>
      <c r="I1002" s="170"/>
      <c r="J1002" s="179">
        <f>BK1002</f>
        <v>0</v>
      </c>
      <c r="K1002" s="12"/>
      <c r="L1002" s="167"/>
      <c r="M1002" s="172"/>
      <c r="N1002" s="173"/>
      <c r="O1002" s="173"/>
      <c r="P1002" s="174">
        <f>SUM(P1003:P1089)</f>
        <v>0</v>
      </c>
      <c r="Q1002" s="173"/>
      <c r="R1002" s="174">
        <f>SUM(R1003:R1089)</f>
        <v>6.4959019072000013</v>
      </c>
      <c r="S1002" s="173"/>
      <c r="T1002" s="175">
        <f>SUM(T1003:T1089)</f>
        <v>0</v>
      </c>
      <c r="U1002" s="12"/>
      <c r="V1002" s="12"/>
      <c r="W1002" s="12"/>
      <c r="X1002" s="12"/>
      <c r="Y1002" s="12"/>
      <c r="Z1002" s="12"/>
      <c r="AA1002" s="12"/>
      <c r="AB1002" s="12"/>
      <c r="AC1002" s="12"/>
      <c r="AD1002" s="12"/>
      <c r="AE1002" s="12"/>
      <c r="AR1002" s="168" t="s">
        <v>85</v>
      </c>
      <c r="AT1002" s="176" t="s">
        <v>76</v>
      </c>
      <c r="AU1002" s="176" t="s">
        <v>81</v>
      </c>
      <c r="AY1002" s="168" t="s">
        <v>155</v>
      </c>
      <c r="BK1002" s="177">
        <f>SUM(BK1003:BK1089)</f>
        <v>0</v>
      </c>
    </row>
    <row r="1003" s="2" customFormat="1" ht="33" customHeight="1">
      <c r="A1003" s="38"/>
      <c r="B1003" s="180"/>
      <c r="C1003" s="181" t="s">
        <v>1252</v>
      </c>
      <c r="D1003" s="181" t="s">
        <v>157</v>
      </c>
      <c r="E1003" s="182" t="s">
        <v>1253</v>
      </c>
      <c r="F1003" s="183" t="s">
        <v>1254</v>
      </c>
      <c r="G1003" s="184" t="s">
        <v>160</v>
      </c>
      <c r="H1003" s="185">
        <v>14.99</v>
      </c>
      <c r="I1003" s="186"/>
      <c r="J1003" s="187">
        <f>ROUND(I1003*H1003,2)</f>
        <v>0</v>
      </c>
      <c r="K1003" s="188"/>
      <c r="L1003" s="39"/>
      <c r="M1003" s="189" t="s">
        <v>1</v>
      </c>
      <c r="N1003" s="190" t="s">
        <v>43</v>
      </c>
      <c r="O1003" s="82"/>
      <c r="P1003" s="191">
        <f>O1003*H1003</f>
        <v>0</v>
      </c>
      <c r="Q1003" s="191">
        <v>0.00028899999999999998</v>
      </c>
      <c r="R1003" s="191">
        <f>Q1003*H1003</f>
        <v>0.0043321100000000001</v>
      </c>
      <c r="S1003" s="191">
        <v>0</v>
      </c>
      <c r="T1003" s="192">
        <f>S1003*H1003</f>
        <v>0</v>
      </c>
      <c r="U1003" s="38"/>
      <c r="V1003" s="38"/>
      <c r="W1003" s="38"/>
      <c r="X1003" s="38"/>
      <c r="Y1003" s="38"/>
      <c r="Z1003" s="38"/>
      <c r="AA1003" s="38"/>
      <c r="AB1003" s="38"/>
      <c r="AC1003" s="38"/>
      <c r="AD1003" s="38"/>
      <c r="AE1003" s="38"/>
      <c r="AR1003" s="193" t="s">
        <v>256</v>
      </c>
      <c r="AT1003" s="193" t="s">
        <v>157</v>
      </c>
      <c r="AU1003" s="193" t="s">
        <v>85</v>
      </c>
      <c r="AY1003" s="19" t="s">
        <v>155</v>
      </c>
      <c r="BE1003" s="194">
        <f>IF(N1003="základná",J1003,0)</f>
        <v>0</v>
      </c>
      <c r="BF1003" s="194">
        <f>IF(N1003="znížená",J1003,0)</f>
        <v>0</v>
      </c>
      <c r="BG1003" s="194">
        <f>IF(N1003="zákl. prenesená",J1003,0)</f>
        <v>0</v>
      </c>
      <c r="BH1003" s="194">
        <f>IF(N1003="zníž. prenesená",J1003,0)</f>
        <v>0</v>
      </c>
      <c r="BI1003" s="194">
        <f>IF(N1003="nulová",J1003,0)</f>
        <v>0</v>
      </c>
      <c r="BJ1003" s="19" t="s">
        <v>85</v>
      </c>
      <c r="BK1003" s="194">
        <f>ROUND(I1003*H1003,2)</f>
        <v>0</v>
      </c>
      <c r="BL1003" s="19" t="s">
        <v>256</v>
      </c>
      <c r="BM1003" s="193" t="s">
        <v>1255</v>
      </c>
    </row>
    <row r="1004" s="13" customFormat="1">
      <c r="A1004" s="13"/>
      <c r="B1004" s="195"/>
      <c r="C1004" s="13"/>
      <c r="D1004" s="196" t="s">
        <v>165</v>
      </c>
      <c r="E1004" s="197" t="s">
        <v>1</v>
      </c>
      <c r="F1004" s="198" t="s">
        <v>1256</v>
      </c>
      <c r="G1004" s="13"/>
      <c r="H1004" s="197" t="s">
        <v>1</v>
      </c>
      <c r="I1004" s="199"/>
      <c r="J1004" s="13"/>
      <c r="K1004" s="13"/>
      <c r="L1004" s="195"/>
      <c r="M1004" s="200"/>
      <c r="N1004" s="201"/>
      <c r="O1004" s="201"/>
      <c r="P1004" s="201"/>
      <c r="Q1004" s="201"/>
      <c r="R1004" s="201"/>
      <c r="S1004" s="201"/>
      <c r="T1004" s="202"/>
      <c r="U1004" s="13"/>
      <c r="V1004" s="13"/>
      <c r="W1004" s="13"/>
      <c r="X1004" s="13"/>
      <c r="Y1004" s="13"/>
      <c r="Z1004" s="13"/>
      <c r="AA1004" s="13"/>
      <c r="AB1004" s="13"/>
      <c r="AC1004" s="13"/>
      <c r="AD1004" s="13"/>
      <c r="AE1004" s="13"/>
      <c r="AT1004" s="197" t="s">
        <v>165</v>
      </c>
      <c r="AU1004" s="197" t="s">
        <v>85</v>
      </c>
      <c r="AV1004" s="13" t="s">
        <v>81</v>
      </c>
      <c r="AW1004" s="13" t="s">
        <v>32</v>
      </c>
      <c r="AX1004" s="13" t="s">
        <v>7</v>
      </c>
      <c r="AY1004" s="197" t="s">
        <v>155</v>
      </c>
    </row>
    <row r="1005" s="14" customFormat="1">
      <c r="A1005" s="14"/>
      <c r="B1005" s="203"/>
      <c r="C1005" s="14"/>
      <c r="D1005" s="196" t="s">
        <v>165</v>
      </c>
      <c r="E1005" s="204" t="s">
        <v>1</v>
      </c>
      <c r="F1005" s="205" t="s">
        <v>1257</v>
      </c>
      <c r="G1005" s="14"/>
      <c r="H1005" s="206">
        <v>14.99</v>
      </c>
      <c r="I1005" s="207"/>
      <c r="J1005" s="14"/>
      <c r="K1005" s="14"/>
      <c r="L1005" s="203"/>
      <c r="M1005" s="208"/>
      <c r="N1005" s="209"/>
      <c r="O1005" s="209"/>
      <c r="P1005" s="209"/>
      <c r="Q1005" s="209"/>
      <c r="R1005" s="209"/>
      <c r="S1005" s="209"/>
      <c r="T1005" s="210"/>
      <c r="U1005" s="14"/>
      <c r="V1005" s="14"/>
      <c r="W1005" s="14"/>
      <c r="X1005" s="14"/>
      <c r="Y1005" s="14"/>
      <c r="Z1005" s="14"/>
      <c r="AA1005" s="14"/>
      <c r="AB1005" s="14"/>
      <c r="AC1005" s="14"/>
      <c r="AD1005" s="14"/>
      <c r="AE1005" s="14"/>
      <c r="AT1005" s="204" t="s">
        <v>165</v>
      </c>
      <c r="AU1005" s="204" t="s">
        <v>85</v>
      </c>
      <c r="AV1005" s="14" t="s">
        <v>85</v>
      </c>
      <c r="AW1005" s="14" t="s">
        <v>32</v>
      </c>
      <c r="AX1005" s="14" t="s">
        <v>81</v>
      </c>
      <c r="AY1005" s="204" t="s">
        <v>155</v>
      </c>
    </row>
    <row r="1006" s="2" customFormat="1" ht="24.15" customHeight="1">
      <c r="A1006" s="38"/>
      <c r="B1006" s="180"/>
      <c r="C1006" s="221" t="s">
        <v>1258</v>
      </c>
      <c r="D1006" s="221" t="s">
        <v>271</v>
      </c>
      <c r="E1006" s="223" t="s">
        <v>1259</v>
      </c>
      <c r="F1006" s="224" t="s">
        <v>1260</v>
      </c>
      <c r="G1006" s="225" t="s">
        <v>160</v>
      </c>
      <c r="H1006" s="226">
        <v>15.74</v>
      </c>
      <c r="I1006" s="227"/>
      <c r="J1006" s="228">
        <f>ROUND(I1006*H1006,2)</f>
        <v>0</v>
      </c>
      <c r="K1006" s="229"/>
      <c r="L1006" s="230"/>
      <c r="M1006" s="231" t="s">
        <v>1</v>
      </c>
      <c r="N1006" s="232" t="s">
        <v>43</v>
      </c>
      <c r="O1006" s="82"/>
      <c r="P1006" s="191">
        <f>O1006*H1006</f>
        <v>0</v>
      </c>
      <c r="Q1006" s="191">
        <v>0.00175</v>
      </c>
      <c r="R1006" s="191">
        <f>Q1006*H1006</f>
        <v>0.027545</v>
      </c>
      <c r="S1006" s="191">
        <v>0</v>
      </c>
      <c r="T1006" s="192">
        <f>S1006*H1006</f>
        <v>0</v>
      </c>
      <c r="U1006" s="38"/>
      <c r="V1006" s="38"/>
      <c r="W1006" s="38"/>
      <c r="X1006" s="38"/>
      <c r="Y1006" s="38"/>
      <c r="Z1006" s="38"/>
      <c r="AA1006" s="38"/>
      <c r="AB1006" s="38"/>
      <c r="AC1006" s="38"/>
      <c r="AD1006" s="38"/>
      <c r="AE1006" s="38"/>
      <c r="AR1006" s="193" t="s">
        <v>387</v>
      </c>
      <c r="AT1006" s="193" t="s">
        <v>271</v>
      </c>
      <c r="AU1006" s="193" t="s">
        <v>85</v>
      </c>
      <c r="AY1006" s="19" t="s">
        <v>155</v>
      </c>
      <c r="BE1006" s="194">
        <f>IF(N1006="základná",J1006,0)</f>
        <v>0</v>
      </c>
      <c r="BF1006" s="194">
        <f>IF(N1006="znížená",J1006,0)</f>
        <v>0</v>
      </c>
      <c r="BG1006" s="194">
        <f>IF(N1006="zákl. prenesená",J1006,0)</f>
        <v>0</v>
      </c>
      <c r="BH1006" s="194">
        <f>IF(N1006="zníž. prenesená",J1006,0)</f>
        <v>0</v>
      </c>
      <c r="BI1006" s="194">
        <f>IF(N1006="nulová",J1006,0)</f>
        <v>0</v>
      </c>
      <c r="BJ1006" s="19" t="s">
        <v>85</v>
      </c>
      <c r="BK1006" s="194">
        <f>ROUND(I1006*H1006,2)</f>
        <v>0</v>
      </c>
      <c r="BL1006" s="19" t="s">
        <v>256</v>
      </c>
      <c r="BM1006" s="193" t="s">
        <v>1261</v>
      </c>
    </row>
    <row r="1007" s="14" customFormat="1">
      <c r="A1007" s="14"/>
      <c r="B1007" s="203"/>
      <c r="C1007" s="14"/>
      <c r="D1007" s="196" t="s">
        <v>165</v>
      </c>
      <c r="E1007" s="204" t="s">
        <v>1</v>
      </c>
      <c r="F1007" s="205" t="s">
        <v>1262</v>
      </c>
      <c r="G1007" s="14"/>
      <c r="H1007" s="206">
        <v>15.74</v>
      </c>
      <c r="I1007" s="207"/>
      <c r="J1007" s="14"/>
      <c r="K1007" s="14"/>
      <c r="L1007" s="203"/>
      <c r="M1007" s="208"/>
      <c r="N1007" s="209"/>
      <c r="O1007" s="209"/>
      <c r="P1007" s="209"/>
      <c r="Q1007" s="209"/>
      <c r="R1007" s="209"/>
      <c r="S1007" s="209"/>
      <c r="T1007" s="210"/>
      <c r="U1007" s="14"/>
      <c r="V1007" s="14"/>
      <c r="W1007" s="14"/>
      <c r="X1007" s="14"/>
      <c r="Y1007" s="14"/>
      <c r="Z1007" s="14"/>
      <c r="AA1007" s="14"/>
      <c r="AB1007" s="14"/>
      <c r="AC1007" s="14"/>
      <c r="AD1007" s="14"/>
      <c r="AE1007" s="14"/>
      <c r="AT1007" s="204" t="s">
        <v>165</v>
      </c>
      <c r="AU1007" s="204" t="s">
        <v>85</v>
      </c>
      <c r="AV1007" s="14" t="s">
        <v>85</v>
      </c>
      <c r="AW1007" s="14" t="s">
        <v>32</v>
      </c>
      <c r="AX1007" s="14" t="s">
        <v>81</v>
      </c>
      <c r="AY1007" s="204" t="s">
        <v>155</v>
      </c>
    </row>
    <row r="1008" s="2" customFormat="1" ht="24.15" customHeight="1">
      <c r="A1008" s="38"/>
      <c r="B1008" s="180"/>
      <c r="C1008" s="221" t="s">
        <v>1263</v>
      </c>
      <c r="D1008" s="221" t="s">
        <v>271</v>
      </c>
      <c r="E1008" s="223" t="s">
        <v>1264</v>
      </c>
      <c r="F1008" s="224" t="s">
        <v>1265</v>
      </c>
      <c r="G1008" s="225" t="s">
        <v>160</v>
      </c>
      <c r="H1008" s="226">
        <v>15.74</v>
      </c>
      <c r="I1008" s="227"/>
      <c r="J1008" s="228">
        <f>ROUND(I1008*H1008,2)</f>
        <v>0</v>
      </c>
      <c r="K1008" s="229"/>
      <c r="L1008" s="230"/>
      <c r="M1008" s="231" t="s">
        <v>1</v>
      </c>
      <c r="N1008" s="232" t="s">
        <v>43</v>
      </c>
      <c r="O1008" s="82"/>
      <c r="P1008" s="191">
        <f>O1008*H1008</f>
        <v>0</v>
      </c>
      <c r="Q1008" s="191">
        <v>0.01</v>
      </c>
      <c r="R1008" s="191">
        <f>Q1008*H1008</f>
        <v>0.15740000000000001</v>
      </c>
      <c r="S1008" s="191">
        <v>0</v>
      </c>
      <c r="T1008" s="192">
        <f>S1008*H1008</f>
        <v>0</v>
      </c>
      <c r="U1008" s="38"/>
      <c r="V1008" s="38"/>
      <c r="W1008" s="38"/>
      <c r="X1008" s="38"/>
      <c r="Y1008" s="38"/>
      <c r="Z1008" s="38"/>
      <c r="AA1008" s="38"/>
      <c r="AB1008" s="38"/>
      <c r="AC1008" s="38"/>
      <c r="AD1008" s="38"/>
      <c r="AE1008" s="38"/>
      <c r="AR1008" s="193" t="s">
        <v>387</v>
      </c>
      <c r="AT1008" s="193" t="s">
        <v>271</v>
      </c>
      <c r="AU1008" s="193" t="s">
        <v>85</v>
      </c>
      <c r="AY1008" s="19" t="s">
        <v>155</v>
      </c>
      <c r="BE1008" s="194">
        <f>IF(N1008="základná",J1008,0)</f>
        <v>0</v>
      </c>
      <c r="BF1008" s="194">
        <f>IF(N1008="znížená",J1008,0)</f>
        <v>0</v>
      </c>
      <c r="BG1008" s="194">
        <f>IF(N1008="zákl. prenesená",J1008,0)</f>
        <v>0</v>
      </c>
      <c r="BH1008" s="194">
        <f>IF(N1008="zníž. prenesená",J1008,0)</f>
        <v>0</v>
      </c>
      <c r="BI1008" s="194">
        <f>IF(N1008="nulová",J1008,0)</f>
        <v>0</v>
      </c>
      <c r="BJ1008" s="19" t="s">
        <v>85</v>
      </c>
      <c r="BK1008" s="194">
        <f>ROUND(I1008*H1008,2)</f>
        <v>0</v>
      </c>
      <c r="BL1008" s="19" t="s">
        <v>256</v>
      </c>
      <c r="BM1008" s="193" t="s">
        <v>1266</v>
      </c>
    </row>
    <row r="1009" s="2" customFormat="1" ht="24.15" customHeight="1">
      <c r="A1009" s="38"/>
      <c r="B1009" s="180"/>
      <c r="C1009" s="181" t="s">
        <v>1267</v>
      </c>
      <c r="D1009" s="181" t="s">
        <v>157</v>
      </c>
      <c r="E1009" s="182" t="s">
        <v>1268</v>
      </c>
      <c r="F1009" s="183" t="s">
        <v>1269</v>
      </c>
      <c r="G1009" s="184" t="s">
        <v>160</v>
      </c>
      <c r="H1009" s="185">
        <v>739.89999999999998</v>
      </c>
      <c r="I1009" s="186"/>
      <c r="J1009" s="187">
        <f>ROUND(I1009*H1009,2)</f>
        <v>0</v>
      </c>
      <c r="K1009" s="188"/>
      <c r="L1009" s="39"/>
      <c r="M1009" s="189" t="s">
        <v>1</v>
      </c>
      <c r="N1009" s="190" t="s">
        <v>43</v>
      </c>
      <c r="O1009" s="82"/>
      <c r="P1009" s="191">
        <f>O1009*H1009</f>
        <v>0</v>
      </c>
      <c r="Q1009" s="191">
        <v>0</v>
      </c>
      <c r="R1009" s="191">
        <f>Q1009*H1009</f>
        <v>0</v>
      </c>
      <c r="S1009" s="191">
        <v>0</v>
      </c>
      <c r="T1009" s="192">
        <f>S1009*H1009</f>
        <v>0</v>
      </c>
      <c r="U1009" s="38"/>
      <c r="V1009" s="38"/>
      <c r="W1009" s="38"/>
      <c r="X1009" s="38"/>
      <c r="Y1009" s="38"/>
      <c r="Z1009" s="38"/>
      <c r="AA1009" s="38"/>
      <c r="AB1009" s="38"/>
      <c r="AC1009" s="38"/>
      <c r="AD1009" s="38"/>
      <c r="AE1009" s="38"/>
      <c r="AR1009" s="193" t="s">
        <v>256</v>
      </c>
      <c r="AT1009" s="193" t="s">
        <v>157</v>
      </c>
      <c r="AU1009" s="193" t="s">
        <v>85</v>
      </c>
      <c r="AY1009" s="19" t="s">
        <v>155</v>
      </c>
      <c r="BE1009" s="194">
        <f>IF(N1009="základná",J1009,0)</f>
        <v>0</v>
      </c>
      <c r="BF1009" s="194">
        <f>IF(N1009="znížená",J1009,0)</f>
        <v>0</v>
      </c>
      <c r="BG1009" s="194">
        <f>IF(N1009="zákl. prenesená",J1009,0)</f>
        <v>0</v>
      </c>
      <c r="BH1009" s="194">
        <f>IF(N1009="zníž. prenesená",J1009,0)</f>
        <v>0</v>
      </c>
      <c r="BI1009" s="194">
        <f>IF(N1009="nulová",J1009,0)</f>
        <v>0</v>
      </c>
      <c r="BJ1009" s="19" t="s">
        <v>85</v>
      </c>
      <c r="BK1009" s="194">
        <f>ROUND(I1009*H1009,2)</f>
        <v>0</v>
      </c>
      <c r="BL1009" s="19" t="s">
        <v>256</v>
      </c>
      <c r="BM1009" s="193" t="s">
        <v>1270</v>
      </c>
    </row>
    <row r="1010" s="13" customFormat="1">
      <c r="A1010" s="13"/>
      <c r="B1010" s="195"/>
      <c r="C1010" s="13"/>
      <c r="D1010" s="196" t="s">
        <v>165</v>
      </c>
      <c r="E1010" s="197" t="s">
        <v>1</v>
      </c>
      <c r="F1010" s="198" t="s">
        <v>836</v>
      </c>
      <c r="G1010" s="13"/>
      <c r="H1010" s="197" t="s">
        <v>1</v>
      </c>
      <c r="I1010" s="199"/>
      <c r="J1010" s="13"/>
      <c r="K1010" s="13"/>
      <c r="L1010" s="195"/>
      <c r="M1010" s="200"/>
      <c r="N1010" s="201"/>
      <c r="O1010" s="201"/>
      <c r="P1010" s="201"/>
      <c r="Q1010" s="201"/>
      <c r="R1010" s="201"/>
      <c r="S1010" s="201"/>
      <c r="T1010" s="202"/>
      <c r="U1010" s="13"/>
      <c r="V1010" s="13"/>
      <c r="W1010" s="13"/>
      <c r="X1010" s="13"/>
      <c r="Y1010" s="13"/>
      <c r="Z1010" s="13"/>
      <c r="AA1010" s="13"/>
      <c r="AB1010" s="13"/>
      <c r="AC1010" s="13"/>
      <c r="AD1010" s="13"/>
      <c r="AE1010" s="13"/>
      <c r="AT1010" s="197" t="s">
        <v>165</v>
      </c>
      <c r="AU1010" s="197" t="s">
        <v>85</v>
      </c>
      <c r="AV1010" s="13" t="s">
        <v>81</v>
      </c>
      <c r="AW1010" s="13" t="s">
        <v>32</v>
      </c>
      <c r="AX1010" s="13" t="s">
        <v>7</v>
      </c>
      <c r="AY1010" s="197" t="s">
        <v>155</v>
      </c>
    </row>
    <row r="1011" s="14" customFormat="1">
      <c r="A1011" s="14"/>
      <c r="B1011" s="203"/>
      <c r="C1011" s="14"/>
      <c r="D1011" s="196" t="s">
        <v>165</v>
      </c>
      <c r="E1011" s="204" t="s">
        <v>1</v>
      </c>
      <c r="F1011" s="205" t="s">
        <v>885</v>
      </c>
      <c r="G1011" s="14"/>
      <c r="H1011" s="206">
        <v>36.979999999999997</v>
      </c>
      <c r="I1011" s="207"/>
      <c r="J1011" s="14"/>
      <c r="K1011" s="14"/>
      <c r="L1011" s="203"/>
      <c r="M1011" s="208"/>
      <c r="N1011" s="209"/>
      <c r="O1011" s="209"/>
      <c r="P1011" s="209"/>
      <c r="Q1011" s="209"/>
      <c r="R1011" s="209"/>
      <c r="S1011" s="209"/>
      <c r="T1011" s="210"/>
      <c r="U1011" s="14"/>
      <c r="V1011" s="14"/>
      <c r="W1011" s="14"/>
      <c r="X1011" s="14"/>
      <c r="Y1011" s="14"/>
      <c r="Z1011" s="14"/>
      <c r="AA1011" s="14"/>
      <c r="AB1011" s="14"/>
      <c r="AC1011" s="14"/>
      <c r="AD1011" s="14"/>
      <c r="AE1011" s="14"/>
      <c r="AT1011" s="204" t="s">
        <v>165</v>
      </c>
      <c r="AU1011" s="204" t="s">
        <v>85</v>
      </c>
      <c r="AV1011" s="14" t="s">
        <v>85</v>
      </c>
      <c r="AW1011" s="14" t="s">
        <v>32</v>
      </c>
      <c r="AX1011" s="14" t="s">
        <v>7</v>
      </c>
      <c r="AY1011" s="204" t="s">
        <v>155</v>
      </c>
    </row>
    <row r="1012" s="14" customFormat="1">
      <c r="A1012" s="14"/>
      <c r="B1012" s="203"/>
      <c r="C1012" s="14"/>
      <c r="D1012" s="196" t="s">
        <v>165</v>
      </c>
      <c r="E1012" s="204" t="s">
        <v>1</v>
      </c>
      <c r="F1012" s="205" t="s">
        <v>886</v>
      </c>
      <c r="G1012" s="14"/>
      <c r="H1012" s="206">
        <v>8.1699999999999999</v>
      </c>
      <c r="I1012" s="207"/>
      <c r="J1012" s="14"/>
      <c r="K1012" s="14"/>
      <c r="L1012" s="203"/>
      <c r="M1012" s="208"/>
      <c r="N1012" s="209"/>
      <c r="O1012" s="209"/>
      <c r="P1012" s="209"/>
      <c r="Q1012" s="209"/>
      <c r="R1012" s="209"/>
      <c r="S1012" s="209"/>
      <c r="T1012" s="210"/>
      <c r="U1012" s="14"/>
      <c r="V1012" s="14"/>
      <c r="W1012" s="14"/>
      <c r="X1012" s="14"/>
      <c r="Y1012" s="14"/>
      <c r="Z1012" s="14"/>
      <c r="AA1012" s="14"/>
      <c r="AB1012" s="14"/>
      <c r="AC1012" s="14"/>
      <c r="AD1012" s="14"/>
      <c r="AE1012" s="14"/>
      <c r="AT1012" s="204" t="s">
        <v>165</v>
      </c>
      <c r="AU1012" s="204" t="s">
        <v>85</v>
      </c>
      <c r="AV1012" s="14" t="s">
        <v>85</v>
      </c>
      <c r="AW1012" s="14" t="s">
        <v>32</v>
      </c>
      <c r="AX1012" s="14" t="s">
        <v>7</v>
      </c>
      <c r="AY1012" s="204" t="s">
        <v>155</v>
      </c>
    </row>
    <row r="1013" s="14" customFormat="1">
      <c r="A1013" s="14"/>
      <c r="B1013" s="203"/>
      <c r="C1013" s="14"/>
      <c r="D1013" s="196" t="s">
        <v>165</v>
      </c>
      <c r="E1013" s="204" t="s">
        <v>1</v>
      </c>
      <c r="F1013" s="205" t="s">
        <v>887</v>
      </c>
      <c r="G1013" s="14"/>
      <c r="H1013" s="206">
        <v>7.9299999999999997</v>
      </c>
      <c r="I1013" s="207"/>
      <c r="J1013" s="14"/>
      <c r="K1013" s="14"/>
      <c r="L1013" s="203"/>
      <c r="M1013" s="208"/>
      <c r="N1013" s="209"/>
      <c r="O1013" s="209"/>
      <c r="P1013" s="209"/>
      <c r="Q1013" s="209"/>
      <c r="R1013" s="209"/>
      <c r="S1013" s="209"/>
      <c r="T1013" s="210"/>
      <c r="U1013" s="14"/>
      <c r="V1013" s="14"/>
      <c r="W1013" s="14"/>
      <c r="X1013" s="14"/>
      <c r="Y1013" s="14"/>
      <c r="Z1013" s="14"/>
      <c r="AA1013" s="14"/>
      <c r="AB1013" s="14"/>
      <c r="AC1013" s="14"/>
      <c r="AD1013" s="14"/>
      <c r="AE1013" s="14"/>
      <c r="AT1013" s="204" t="s">
        <v>165</v>
      </c>
      <c r="AU1013" s="204" t="s">
        <v>85</v>
      </c>
      <c r="AV1013" s="14" t="s">
        <v>85</v>
      </c>
      <c r="AW1013" s="14" t="s">
        <v>32</v>
      </c>
      <c r="AX1013" s="14" t="s">
        <v>7</v>
      </c>
      <c r="AY1013" s="204" t="s">
        <v>155</v>
      </c>
    </row>
    <row r="1014" s="14" customFormat="1">
      <c r="A1014" s="14"/>
      <c r="B1014" s="203"/>
      <c r="C1014" s="14"/>
      <c r="D1014" s="196" t="s">
        <v>165</v>
      </c>
      <c r="E1014" s="204" t="s">
        <v>1</v>
      </c>
      <c r="F1014" s="205" t="s">
        <v>888</v>
      </c>
      <c r="G1014" s="14"/>
      <c r="H1014" s="206">
        <v>50.729999999999997</v>
      </c>
      <c r="I1014" s="207"/>
      <c r="J1014" s="14"/>
      <c r="K1014" s="14"/>
      <c r="L1014" s="203"/>
      <c r="M1014" s="208"/>
      <c r="N1014" s="209"/>
      <c r="O1014" s="209"/>
      <c r="P1014" s="209"/>
      <c r="Q1014" s="209"/>
      <c r="R1014" s="209"/>
      <c r="S1014" s="209"/>
      <c r="T1014" s="210"/>
      <c r="U1014" s="14"/>
      <c r="V1014" s="14"/>
      <c r="W1014" s="14"/>
      <c r="X1014" s="14"/>
      <c r="Y1014" s="14"/>
      <c r="Z1014" s="14"/>
      <c r="AA1014" s="14"/>
      <c r="AB1014" s="14"/>
      <c r="AC1014" s="14"/>
      <c r="AD1014" s="14"/>
      <c r="AE1014" s="14"/>
      <c r="AT1014" s="204" t="s">
        <v>165</v>
      </c>
      <c r="AU1014" s="204" t="s">
        <v>85</v>
      </c>
      <c r="AV1014" s="14" t="s">
        <v>85</v>
      </c>
      <c r="AW1014" s="14" t="s">
        <v>32</v>
      </c>
      <c r="AX1014" s="14" t="s">
        <v>7</v>
      </c>
      <c r="AY1014" s="204" t="s">
        <v>155</v>
      </c>
    </row>
    <row r="1015" s="14" customFormat="1">
      <c r="A1015" s="14"/>
      <c r="B1015" s="203"/>
      <c r="C1015" s="14"/>
      <c r="D1015" s="196" t="s">
        <v>165</v>
      </c>
      <c r="E1015" s="204" t="s">
        <v>1</v>
      </c>
      <c r="F1015" s="205" t="s">
        <v>889</v>
      </c>
      <c r="G1015" s="14"/>
      <c r="H1015" s="206">
        <v>51.670000000000002</v>
      </c>
      <c r="I1015" s="207"/>
      <c r="J1015" s="14"/>
      <c r="K1015" s="14"/>
      <c r="L1015" s="203"/>
      <c r="M1015" s="208"/>
      <c r="N1015" s="209"/>
      <c r="O1015" s="209"/>
      <c r="P1015" s="209"/>
      <c r="Q1015" s="209"/>
      <c r="R1015" s="209"/>
      <c r="S1015" s="209"/>
      <c r="T1015" s="210"/>
      <c r="U1015" s="14"/>
      <c r="V1015" s="14"/>
      <c r="W1015" s="14"/>
      <c r="X1015" s="14"/>
      <c r="Y1015" s="14"/>
      <c r="Z1015" s="14"/>
      <c r="AA1015" s="14"/>
      <c r="AB1015" s="14"/>
      <c r="AC1015" s="14"/>
      <c r="AD1015" s="14"/>
      <c r="AE1015" s="14"/>
      <c r="AT1015" s="204" t="s">
        <v>165</v>
      </c>
      <c r="AU1015" s="204" t="s">
        <v>85</v>
      </c>
      <c r="AV1015" s="14" t="s">
        <v>85</v>
      </c>
      <c r="AW1015" s="14" t="s">
        <v>32</v>
      </c>
      <c r="AX1015" s="14" t="s">
        <v>7</v>
      </c>
      <c r="AY1015" s="204" t="s">
        <v>155</v>
      </c>
    </row>
    <row r="1016" s="14" customFormat="1">
      <c r="A1016" s="14"/>
      <c r="B1016" s="203"/>
      <c r="C1016" s="14"/>
      <c r="D1016" s="196" t="s">
        <v>165</v>
      </c>
      <c r="E1016" s="204" t="s">
        <v>1</v>
      </c>
      <c r="F1016" s="205" t="s">
        <v>890</v>
      </c>
      <c r="G1016" s="14"/>
      <c r="H1016" s="206">
        <v>14.44</v>
      </c>
      <c r="I1016" s="207"/>
      <c r="J1016" s="14"/>
      <c r="K1016" s="14"/>
      <c r="L1016" s="203"/>
      <c r="M1016" s="208"/>
      <c r="N1016" s="209"/>
      <c r="O1016" s="209"/>
      <c r="P1016" s="209"/>
      <c r="Q1016" s="209"/>
      <c r="R1016" s="209"/>
      <c r="S1016" s="209"/>
      <c r="T1016" s="210"/>
      <c r="U1016" s="14"/>
      <c r="V1016" s="14"/>
      <c r="W1016" s="14"/>
      <c r="X1016" s="14"/>
      <c r="Y1016" s="14"/>
      <c r="Z1016" s="14"/>
      <c r="AA1016" s="14"/>
      <c r="AB1016" s="14"/>
      <c r="AC1016" s="14"/>
      <c r="AD1016" s="14"/>
      <c r="AE1016" s="14"/>
      <c r="AT1016" s="204" t="s">
        <v>165</v>
      </c>
      <c r="AU1016" s="204" t="s">
        <v>85</v>
      </c>
      <c r="AV1016" s="14" t="s">
        <v>85</v>
      </c>
      <c r="AW1016" s="14" t="s">
        <v>32</v>
      </c>
      <c r="AX1016" s="14" t="s">
        <v>7</v>
      </c>
      <c r="AY1016" s="204" t="s">
        <v>155</v>
      </c>
    </row>
    <row r="1017" s="16" customFormat="1">
      <c r="A1017" s="16"/>
      <c r="B1017" s="233"/>
      <c r="C1017" s="16"/>
      <c r="D1017" s="196" t="s">
        <v>165</v>
      </c>
      <c r="E1017" s="234" t="s">
        <v>1</v>
      </c>
      <c r="F1017" s="235" t="s">
        <v>660</v>
      </c>
      <c r="G1017" s="16"/>
      <c r="H1017" s="236">
        <v>169.92000000000002</v>
      </c>
      <c r="I1017" s="237"/>
      <c r="J1017" s="16"/>
      <c r="K1017" s="16"/>
      <c r="L1017" s="233"/>
      <c r="M1017" s="238"/>
      <c r="N1017" s="239"/>
      <c r="O1017" s="239"/>
      <c r="P1017" s="239"/>
      <c r="Q1017" s="239"/>
      <c r="R1017" s="239"/>
      <c r="S1017" s="239"/>
      <c r="T1017" s="240"/>
      <c r="U1017" s="16"/>
      <c r="V1017" s="16"/>
      <c r="W1017" s="16"/>
      <c r="X1017" s="16"/>
      <c r="Y1017" s="16"/>
      <c r="Z1017" s="16"/>
      <c r="AA1017" s="16"/>
      <c r="AB1017" s="16"/>
      <c r="AC1017" s="16"/>
      <c r="AD1017" s="16"/>
      <c r="AE1017" s="16"/>
      <c r="AT1017" s="234" t="s">
        <v>165</v>
      </c>
      <c r="AU1017" s="234" t="s">
        <v>85</v>
      </c>
      <c r="AV1017" s="16" t="s">
        <v>88</v>
      </c>
      <c r="AW1017" s="16" t="s">
        <v>32</v>
      </c>
      <c r="AX1017" s="16" t="s">
        <v>7</v>
      </c>
      <c r="AY1017" s="234" t="s">
        <v>155</v>
      </c>
    </row>
    <row r="1018" s="13" customFormat="1">
      <c r="A1018" s="13"/>
      <c r="B1018" s="195"/>
      <c r="C1018" s="13"/>
      <c r="D1018" s="196" t="s">
        <v>165</v>
      </c>
      <c r="E1018" s="197" t="s">
        <v>1</v>
      </c>
      <c r="F1018" s="198" t="s">
        <v>842</v>
      </c>
      <c r="G1018" s="13"/>
      <c r="H1018" s="197" t="s">
        <v>1</v>
      </c>
      <c r="I1018" s="199"/>
      <c r="J1018" s="13"/>
      <c r="K1018" s="13"/>
      <c r="L1018" s="195"/>
      <c r="M1018" s="200"/>
      <c r="N1018" s="201"/>
      <c r="O1018" s="201"/>
      <c r="P1018" s="201"/>
      <c r="Q1018" s="201"/>
      <c r="R1018" s="201"/>
      <c r="S1018" s="201"/>
      <c r="T1018" s="202"/>
      <c r="U1018" s="13"/>
      <c r="V1018" s="13"/>
      <c r="W1018" s="13"/>
      <c r="X1018" s="13"/>
      <c r="Y1018" s="13"/>
      <c r="Z1018" s="13"/>
      <c r="AA1018" s="13"/>
      <c r="AB1018" s="13"/>
      <c r="AC1018" s="13"/>
      <c r="AD1018" s="13"/>
      <c r="AE1018" s="13"/>
      <c r="AT1018" s="197" t="s">
        <v>165</v>
      </c>
      <c r="AU1018" s="197" t="s">
        <v>85</v>
      </c>
      <c r="AV1018" s="13" t="s">
        <v>81</v>
      </c>
      <c r="AW1018" s="13" t="s">
        <v>32</v>
      </c>
      <c r="AX1018" s="13" t="s">
        <v>7</v>
      </c>
      <c r="AY1018" s="197" t="s">
        <v>155</v>
      </c>
    </row>
    <row r="1019" s="14" customFormat="1">
      <c r="A1019" s="14"/>
      <c r="B1019" s="203"/>
      <c r="C1019" s="14"/>
      <c r="D1019" s="196" t="s">
        <v>165</v>
      </c>
      <c r="E1019" s="204" t="s">
        <v>1</v>
      </c>
      <c r="F1019" s="205" t="s">
        <v>891</v>
      </c>
      <c r="G1019" s="14"/>
      <c r="H1019" s="206">
        <v>69.120000000000005</v>
      </c>
      <c r="I1019" s="207"/>
      <c r="J1019" s="14"/>
      <c r="K1019" s="14"/>
      <c r="L1019" s="203"/>
      <c r="M1019" s="208"/>
      <c r="N1019" s="209"/>
      <c r="O1019" s="209"/>
      <c r="P1019" s="209"/>
      <c r="Q1019" s="209"/>
      <c r="R1019" s="209"/>
      <c r="S1019" s="209"/>
      <c r="T1019" s="210"/>
      <c r="U1019" s="14"/>
      <c r="V1019" s="14"/>
      <c r="W1019" s="14"/>
      <c r="X1019" s="14"/>
      <c r="Y1019" s="14"/>
      <c r="Z1019" s="14"/>
      <c r="AA1019" s="14"/>
      <c r="AB1019" s="14"/>
      <c r="AC1019" s="14"/>
      <c r="AD1019" s="14"/>
      <c r="AE1019" s="14"/>
      <c r="AT1019" s="204" t="s">
        <v>165</v>
      </c>
      <c r="AU1019" s="204" t="s">
        <v>85</v>
      </c>
      <c r="AV1019" s="14" t="s">
        <v>85</v>
      </c>
      <c r="AW1019" s="14" t="s">
        <v>32</v>
      </c>
      <c r="AX1019" s="14" t="s">
        <v>7</v>
      </c>
      <c r="AY1019" s="204" t="s">
        <v>155</v>
      </c>
    </row>
    <row r="1020" s="14" customFormat="1">
      <c r="A1020" s="14"/>
      <c r="B1020" s="203"/>
      <c r="C1020" s="14"/>
      <c r="D1020" s="196" t="s">
        <v>165</v>
      </c>
      <c r="E1020" s="204" t="s">
        <v>1</v>
      </c>
      <c r="F1020" s="205" t="s">
        <v>892</v>
      </c>
      <c r="G1020" s="14"/>
      <c r="H1020" s="206">
        <v>55.539999999999999</v>
      </c>
      <c r="I1020" s="207"/>
      <c r="J1020" s="14"/>
      <c r="K1020" s="14"/>
      <c r="L1020" s="203"/>
      <c r="M1020" s="208"/>
      <c r="N1020" s="209"/>
      <c r="O1020" s="209"/>
      <c r="P1020" s="209"/>
      <c r="Q1020" s="209"/>
      <c r="R1020" s="209"/>
      <c r="S1020" s="209"/>
      <c r="T1020" s="210"/>
      <c r="U1020" s="14"/>
      <c r="V1020" s="14"/>
      <c r="W1020" s="14"/>
      <c r="X1020" s="14"/>
      <c r="Y1020" s="14"/>
      <c r="Z1020" s="14"/>
      <c r="AA1020" s="14"/>
      <c r="AB1020" s="14"/>
      <c r="AC1020" s="14"/>
      <c r="AD1020" s="14"/>
      <c r="AE1020" s="14"/>
      <c r="AT1020" s="204" t="s">
        <v>165</v>
      </c>
      <c r="AU1020" s="204" t="s">
        <v>85</v>
      </c>
      <c r="AV1020" s="14" t="s">
        <v>85</v>
      </c>
      <c r="AW1020" s="14" t="s">
        <v>32</v>
      </c>
      <c r="AX1020" s="14" t="s">
        <v>7</v>
      </c>
      <c r="AY1020" s="204" t="s">
        <v>155</v>
      </c>
    </row>
    <row r="1021" s="14" customFormat="1">
      <c r="A1021" s="14"/>
      <c r="B1021" s="203"/>
      <c r="C1021" s="14"/>
      <c r="D1021" s="196" t="s">
        <v>165</v>
      </c>
      <c r="E1021" s="204" t="s">
        <v>1</v>
      </c>
      <c r="F1021" s="205" t="s">
        <v>893</v>
      </c>
      <c r="G1021" s="14"/>
      <c r="H1021" s="206">
        <v>15.65</v>
      </c>
      <c r="I1021" s="207"/>
      <c r="J1021" s="14"/>
      <c r="K1021" s="14"/>
      <c r="L1021" s="203"/>
      <c r="M1021" s="208"/>
      <c r="N1021" s="209"/>
      <c r="O1021" s="209"/>
      <c r="P1021" s="209"/>
      <c r="Q1021" s="209"/>
      <c r="R1021" s="209"/>
      <c r="S1021" s="209"/>
      <c r="T1021" s="210"/>
      <c r="U1021" s="14"/>
      <c r="V1021" s="14"/>
      <c r="W1021" s="14"/>
      <c r="X1021" s="14"/>
      <c r="Y1021" s="14"/>
      <c r="Z1021" s="14"/>
      <c r="AA1021" s="14"/>
      <c r="AB1021" s="14"/>
      <c r="AC1021" s="14"/>
      <c r="AD1021" s="14"/>
      <c r="AE1021" s="14"/>
      <c r="AT1021" s="204" t="s">
        <v>165</v>
      </c>
      <c r="AU1021" s="204" t="s">
        <v>85</v>
      </c>
      <c r="AV1021" s="14" t="s">
        <v>85</v>
      </c>
      <c r="AW1021" s="14" t="s">
        <v>32</v>
      </c>
      <c r="AX1021" s="14" t="s">
        <v>7</v>
      </c>
      <c r="AY1021" s="204" t="s">
        <v>155</v>
      </c>
    </row>
    <row r="1022" s="14" customFormat="1">
      <c r="A1022" s="14"/>
      <c r="B1022" s="203"/>
      <c r="C1022" s="14"/>
      <c r="D1022" s="196" t="s">
        <v>165</v>
      </c>
      <c r="E1022" s="204" t="s">
        <v>1</v>
      </c>
      <c r="F1022" s="205" t="s">
        <v>894</v>
      </c>
      <c r="G1022" s="14"/>
      <c r="H1022" s="206">
        <v>51.340000000000003</v>
      </c>
      <c r="I1022" s="207"/>
      <c r="J1022" s="14"/>
      <c r="K1022" s="14"/>
      <c r="L1022" s="203"/>
      <c r="M1022" s="208"/>
      <c r="N1022" s="209"/>
      <c r="O1022" s="209"/>
      <c r="P1022" s="209"/>
      <c r="Q1022" s="209"/>
      <c r="R1022" s="209"/>
      <c r="S1022" s="209"/>
      <c r="T1022" s="210"/>
      <c r="U1022" s="14"/>
      <c r="V1022" s="14"/>
      <c r="W1022" s="14"/>
      <c r="X1022" s="14"/>
      <c r="Y1022" s="14"/>
      <c r="Z1022" s="14"/>
      <c r="AA1022" s="14"/>
      <c r="AB1022" s="14"/>
      <c r="AC1022" s="14"/>
      <c r="AD1022" s="14"/>
      <c r="AE1022" s="14"/>
      <c r="AT1022" s="204" t="s">
        <v>165</v>
      </c>
      <c r="AU1022" s="204" t="s">
        <v>85</v>
      </c>
      <c r="AV1022" s="14" t="s">
        <v>85</v>
      </c>
      <c r="AW1022" s="14" t="s">
        <v>32</v>
      </c>
      <c r="AX1022" s="14" t="s">
        <v>7</v>
      </c>
      <c r="AY1022" s="204" t="s">
        <v>155</v>
      </c>
    </row>
    <row r="1023" s="14" customFormat="1">
      <c r="A1023" s="14"/>
      <c r="B1023" s="203"/>
      <c r="C1023" s="14"/>
      <c r="D1023" s="196" t="s">
        <v>165</v>
      </c>
      <c r="E1023" s="204" t="s">
        <v>1</v>
      </c>
      <c r="F1023" s="205" t="s">
        <v>896</v>
      </c>
      <c r="G1023" s="14"/>
      <c r="H1023" s="206">
        <v>17.620000000000001</v>
      </c>
      <c r="I1023" s="207"/>
      <c r="J1023" s="14"/>
      <c r="K1023" s="14"/>
      <c r="L1023" s="203"/>
      <c r="M1023" s="208"/>
      <c r="N1023" s="209"/>
      <c r="O1023" s="209"/>
      <c r="P1023" s="209"/>
      <c r="Q1023" s="209"/>
      <c r="R1023" s="209"/>
      <c r="S1023" s="209"/>
      <c r="T1023" s="210"/>
      <c r="U1023" s="14"/>
      <c r="V1023" s="14"/>
      <c r="W1023" s="14"/>
      <c r="X1023" s="14"/>
      <c r="Y1023" s="14"/>
      <c r="Z1023" s="14"/>
      <c r="AA1023" s="14"/>
      <c r="AB1023" s="14"/>
      <c r="AC1023" s="14"/>
      <c r="AD1023" s="14"/>
      <c r="AE1023" s="14"/>
      <c r="AT1023" s="204" t="s">
        <v>165</v>
      </c>
      <c r="AU1023" s="204" t="s">
        <v>85</v>
      </c>
      <c r="AV1023" s="14" t="s">
        <v>85</v>
      </c>
      <c r="AW1023" s="14" t="s">
        <v>32</v>
      </c>
      <c r="AX1023" s="14" t="s">
        <v>7</v>
      </c>
      <c r="AY1023" s="204" t="s">
        <v>155</v>
      </c>
    </row>
    <row r="1024" s="14" customFormat="1">
      <c r="A1024" s="14"/>
      <c r="B1024" s="203"/>
      <c r="C1024" s="14"/>
      <c r="D1024" s="196" t="s">
        <v>165</v>
      </c>
      <c r="E1024" s="204" t="s">
        <v>1</v>
      </c>
      <c r="F1024" s="205" t="s">
        <v>897</v>
      </c>
      <c r="G1024" s="14"/>
      <c r="H1024" s="206">
        <v>17.149999999999999</v>
      </c>
      <c r="I1024" s="207"/>
      <c r="J1024" s="14"/>
      <c r="K1024" s="14"/>
      <c r="L1024" s="203"/>
      <c r="M1024" s="208"/>
      <c r="N1024" s="209"/>
      <c r="O1024" s="209"/>
      <c r="P1024" s="209"/>
      <c r="Q1024" s="209"/>
      <c r="R1024" s="209"/>
      <c r="S1024" s="209"/>
      <c r="T1024" s="210"/>
      <c r="U1024" s="14"/>
      <c r="V1024" s="14"/>
      <c r="W1024" s="14"/>
      <c r="X1024" s="14"/>
      <c r="Y1024" s="14"/>
      <c r="Z1024" s="14"/>
      <c r="AA1024" s="14"/>
      <c r="AB1024" s="14"/>
      <c r="AC1024" s="14"/>
      <c r="AD1024" s="14"/>
      <c r="AE1024" s="14"/>
      <c r="AT1024" s="204" t="s">
        <v>165</v>
      </c>
      <c r="AU1024" s="204" t="s">
        <v>85</v>
      </c>
      <c r="AV1024" s="14" t="s">
        <v>85</v>
      </c>
      <c r="AW1024" s="14" t="s">
        <v>32</v>
      </c>
      <c r="AX1024" s="14" t="s">
        <v>7</v>
      </c>
      <c r="AY1024" s="204" t="s">
        <v>155</v>
      </c>
    </row>
    <row r="1025" s="14" customFormat="1">
      <c r="A1025" s="14"/>
      <c r="B1025" s="203"/>
      <c r="C1025" s="14"/>
      <c r="D1025" s="196" t="s">
        <v>165</v>
      </c>
      <c r="E1025" s="204" t="s">
        <v>1</v>
      </c>
      <c r="F1025" s="205" t="s">
        <v>898</v>
      </c>
      <c r="G1025" s="14"/>
      <c r="H1025" s="206">
        <v>59.799999999999997</v>
      </c>
      <c r="I1025" s="207"/>
      <c r="J1025" s="14"/>
      <c r="K1025" s="14"/>
      <c r="L1025" s="203"/>
      <c r="M1025" s="208"/>
      <c r="N1025" s="209"/>
      <c r="O1025" s="209"/>
      <c r="P1025" s="209"/>
      <c r="Q1025" s="209"/>
      <c r="R1025" s="209"/>
      <c r="S1025" s="209"/>
      <c r="T1025" s="210"/>
      <c r="U1025" s="14"/>
      <c r="V1025" s="14"/>
      <c r="W1025" s="14"/>
      <c r="X1025" s="14"/>
      <c r="Y1025" s="14"/>
      <c r="Z1025" s="14"/>
      <c r="AA1025" s="14"/>
      <c r="AB1025" s="14"/>
      <c r="AC1025" s="14"/>
      <c r="AD1025" s="14"/>
      <c r="AE1025" s="14"/>
      <c r="AT1025" s="204" t="s">
        <v>165</v>
      </c>
      <c r="AU1025" s="204" t="s">
        <v>85</v>
      </c>
      <c r="AV1025" s="14" t="s">
        <v>85</v>
      </c>
      <c r="AW1025" s="14" t="s">
        <v>32</v>
      </c>
      <c r="AX1025" s="14" t="s">
        <v>7</v>
      </c>
      <c r="AY1025" s="204" t="s">
        <v>155</v>
      </c>
    </row>
    <row r="1026" s="14" customFormat="1">
      <c r="A1026" s="14"/>
      <c r="B1026" s="203"/>
      <c r="C1026" s="14"/>
      <c r="D1026" s="196" t="s">
        <v>165</v>
      </c>
      <c r="E1026" s="204" t="s">
        <v>1</v>
      </c>
      <c r="F1026" s="205" t="s">
        <v>899</v>
      </c>
      <c r="G1026" s="14"/>
      <c r="H1026" s="206">
        <v>63.100000000000001</v>
      </c>
      <c r="I1026" s="207"/>
      <c r="J1026" s="14"/>
      <c r="K1026" s="14"/>
      <c r="L1026" s="203"/>
      <c r="M1026" s="208"/>
      <c r="N1026" s="209"/>
      <c r="O1026" s="209"/>
      <c r="P1026" s="209"/>
      <c r="Q1026" s="209"/>
      <c r="R1026" s="209"/>
      <c r="S1026" s="209"/>
      <c r="T1026" s="210"/>
      <c r="U1026" s="14"/>
      <c r="V1026" s="14"/>
      <c r="W1026" s="14"/>
      <c r="X1026" s="14"/>
      <c r="Y1026" s="14"/>
      <c r="Z1026" s="14"/>
      <c r="AA1026" s="14"/>
      <c r="AB1026" s="14"/>
      <c r="AC1026" s="14"/>
      <c r="AD1026" s="14"/>
      <c r="AE1026" s="14"/>
      <c r="AT1026" s="204" t="s">
        <v>165</v>
      </c>
      <c r="AU1026" s="204" t="s">
        <v>85</v>
      </c>
      <c r="AV1026" s="14" t="s">
        <v>85</v>
      </c>
      <c r="AW1026" s="14" t="s">
        <v>32</v>
      </c>
      <c r="AX1026" s="14" t="s">
        <v>7</v>
      </c>
      <c r="AY1026" s="204" t="s">
        <v>155</v>
      </c>
    </row>
    <row r="1027" s="14" customFormat="1">
      <c r="A1027" s="14"/>
      <c r="B1027" s="203"/>
      <c r="C1027" s="14"/>
      <c r="D1027" s="196" t="s">
        <v>165</v>
      </c>
      <c r="E1027" s="204" t="s">
        <v>1</v>
      </c>
      <c r="F1027" s="205" t="s">
        <v>900</v>
      </c>
      <c r="G1027" s="14"/>
      <c r="H1027" s="206">
        <v>3.4700000000000002</v>
      </c>
      <c r="I1027" s="207"/>
      <c r="J1027" s="14"/>
      <c r="K1027" s="14"/>
      <c r="L1027" s="203"/>
      <c r="M1027" s="208"/>
      <c r="N1027" s="209"/>
      <c r="O1027" s="209"/>
      <c r="P1027" s="209"/>
      <c r="Q1027" s="209"/>
      <c r="R1027" s="209"/>
      <c r="S1027" s="209"/>
      <c r="T1027" s="210"/>
      <c r="U1027" s="14"/>
      <c r="V1027" s="14"/>
      <c r="W1027" s="14"/>
      <c r="X1027" s="14"/>
      <c r="Y1027" s="14"/>
      <c r="Z1027" s="14"/>
      <c r="AA1027" s="14"/>
      <c r="AB1027" s="14"/>
      <c r="AC1027" s="14"/>
      <c r="AD1027" s="14"/>
      <c r="AE1027" s="14"/>
      <c r="AT1027" s="204" t="s">
        <v>165</v>
      </c>
      <c r="AU1027" s="204" t="s">
        <v>85</v>
      </c>
      <c r="AV1027" s="14" t="s">
        <v>85</v>
      </c>
      <c r="AW1027" s="14" t="s">
        <v>32</v>
      </c>
      <c r="AX1027" s="14" t="s">
        <v>7</v>
      </c>
      <c r="AY1027" s="204" t="s">
        <v>155</v>
      </c>
    </row>
    <row r="1028" s="14" customFormat="1">
      <c r="A1028" s="14"/>
      <c r="B1028" s="203"/>
      <c r="C1028" s="14"/>
      <c r="D1028" s="196" t="s">
        <v>165</v>
      </c>
      <c r="E1028" s="204" t="s">
        <v>1</v>
      </c>
      <c r="F1028" s="205" t="s">
        <v>901</v>
      </c>
      <c r="G1028" s="14"/>
      <c r="H1028" s="206">
        <v>9.6500000000000004</v>
      </c>
      <c r="I1028" s="207"/>
      <c r="J1028" s="14"/>
      <c r="K1028" s="14"/>
      <c r="L1028" s="203"/>
      <c r="M1028" s="208"/>
      <c r="N1028" s="209"/>
      <c r="O1028" s="209"/>
      <c r="P1028" s="209"/>
      <c r="Q1028" s="209"/>
      <c r="R1028" s="209"/>
      <c r="S1028" s="209"/>
      <c r="T1028" s="210"/>
      <c r="U1028" s="14"/>
      <c r="V1028" s="14"/>
      <c r="W1028" s="14"/>
      <c r="X1028" s="14"/>
      <c r="Y1028" s="14"/>
      <c r="Z1028" s="14"/>
      <c r="AA1028" s="14"/>
      <c r="AB1028" s="14"/>
      <c r="AC1028" s="14"/>
      <c r="AD1028" s="14"/>
      <c r="AE1028" s="14"/>
      <c r="AT1028" s="204" t="s">
        <v>165</v>
      </c>
      <c r="AU1028" s="204" t="s">
        <v>85</v>
      </c>
      <c r="AV1028" s="14" t="s">
        <v>85</v>
      </c>
      <c r="AW1028" s="14" t="s">
        <v>32</v>
      </c>
      <c r="AX1028" s="14" t="s">
        <v>7</v>
      </c>
      <c r="AY1028" s="204" t="s">
        <v>155</v>
      </c>
    </row>
    <row r="1029" s="14" customFormat="1">
      <c r="A1029" s="14"/>
      <c r="B1029" s="203"/>
      <c r="C1029" s="14"/>
      <c r="D1029" s="196" t="s">
        <v>165</v>
      </c>
      <c r="E1029" s="204" t="s">
        <v>1</v>
      </c>
      <c r="F1029" s="205" t="s">
        <v>902</v>
      </c>
      <c r="G1029" s="14"/>
      <c r="H1029" s="206">
        <v>3.3500000000000001</v>
      </c>
      <c r="I1029" s="207"/>
      <c r="J1029" s="14"/>
      <c r="K1029" s="14"/>
      <c r="L1029" s="203"/>
      <c r="M1029" s="208"/>
      <c r="N1029" s="209"/>
      <c r="O1029" s="209"/>
      <c r="P1029" s="209"/>
      <c r="Q1029" s="209"/>
      <c r="R1029" s="209"/>
      <c r="S1029" s="209"/>
      <c r="T1029" s="210"/>
      <c r="U1029" s="14"/>
      <c r="V1029" s="14"/>
      <c r="W1029" s="14"/>
      <c r="X1029" s="14"/>
      <c r="Y1029" s="14"/>
      <c r="Z1029" s="14"/>
      <c r="AA1029" s="14"/>
      <c r="AB1029" s="14"/>
      <c r="AC1029" s="14"/>
      <c r="AD1029" s="14"/>
      <c r="AE1029" s="14"/>
      <c r="AT1029" s="204" t="s">
        <v>165</v>
      </c>
      <c r="AU1029" s="204" t="s">
        <v>85</v>
      </c>
      <c r="AV1029" s="14" t="s">
        <v>85</v>
      </c>
      <c r="AW1029" s="14" t="s">
        <v>32</v>
      </c>
      <c r="AX1029" s="14" t="s">
        <v>7</v>
      </c>
      <c r="AY1029" s="204" t="s">
        <v>155</v>
      </c>
    </row>
    <row r="1030" s="14" customFormat="1">
      <c r="A1030" s="14"/>
      <c r="B1030" s="203"/>
      <c r="C1030" s="14"/>
      <c r="D1030" s="196" t="s">
        <v>165</v>
      </c>
      <c r="E1030" s="204" t="s">
        <v>1</v>
      </c>
      <c r="F1030" s="205" t="s">
        <v>903</v>
      </c>
      <c r="G1030" s="14"/>
      <c r="H1030" s="206">
        <v>3.7400000000000002</v>
      </c>
      <c r="I1030" s="207"/>
      <c r="J1030" s="14"/>
      <c r="K1030" s="14"/>
      <c r="L1030" s="203"/>
      <c r="M1030" s="208"/>
      <c r="N1030" s="209"/>
      <c r="O1030" s="209"/>
      <c r="P1030" s="209"/>
      <c r="Q1030" s="209"/>
      <c r="R1030" s="209"/>
      <c r="S1030" s="209"/>
      <c r="T1030" s="210"/>
      <c r="U1030" s="14"/>
      <c r="V1030" s="14"/>
      <c r="W1030" s="14"/>
      <c r="X1030" s="14"/>
      <c r="Y1030" s="14"/>
      <c r="Z1030" s="14"/>
      <c r="AA1030" s="14"/>
      <c r="AB1030" s="14"/>
      <c r="AC1030" s="14"/>
      <c r="AD1030" s="14"/>
      <c r="AE1030" s="14"/>
      <c r="AT1030" s="204" t="s">
        <v>165</v>
      </c>
      <c r="AU1030" s="204" t="s">
        <v>85</v>
      </c>
      <c r="AV1030" s="14" t="s">
        <v>85</v>
      </c>
      <c r="AW1030" s="14" t="s">
        <v>32</v>
      </c>
      <c r="AX1030" s="14" t="s">
        <v>7</v>
      </c>
      <c r="AY1030" s="204" t="s">
        <v>155</v>
      </c>
    </row>
    <row r="1031" s="14" customFormat="1">
      <c r="A1031" s="14"/>
      <c r="B1031" s="203"/>
      <c r="C1031" s="14"/>
      <c r="D1031" s="196" t="s">
        <v>165</v>
      </c>
      <c r="E1031" s="204" t="s">
        <v>1</v>
      </c>
      <c r="F1031" s="205" t="s">
        <v>904</v>
      </c>
      <c r="G1031" s="14"/>
      <c r="H1031" s="206">
        <v>9.2100000000000009</v>
      </c>
      <c r="I1031" s="207"/>
      <c r="J1031" s="14"/>
      <c r="K1031" s="14"/>
      <c r="L1031" s="203"/>
      <c r="M1031" s="208"/>
      <c r="N1031" s="209"/>
      <c r="O1031" s="209"/>
      <c r="P1031" s="209"/>
      <c r="Q1031" s="209"/>
      <c r="R1031" s="209"/>
      <c r="S1031" s="209"/>
      <c r="T1031" s="210"/>
      <c r="U1031" s="14"/>
      <c r="V1031" s="14"/>
      <c r="W1031" s="14"/>
      <c r="X1031" s="14"/>
      <c r="Y1031" s="14"/>
      <c r="Z1031" s="14"/>
      <c r="AA1031" s="14"/>
      <c r="AB1031" s="14"/>
      <c r="AC1031" s="14"/>
      <c r="AD1031" s="14"/>
      <c r="AE1031" s="14"/>
      <c r="AT1031" s="204" t="s">
        <v>165</v>
      </c>
      <c r="AU1031" s="204" t="s">
        <v>85</v>
      </c>
      <c r="AV1031" s="14" t="s">
        <v>85</v>
      </c>
      <c r="AW1031" s="14" t="s">
        <v>32</v>
      </c>
      <c r="AX1031" s="14" t="s">
        <v>7</v>
      </c>
      <c r="AY1031" s="204" t="s">
        <v>155</v>
      </c>
    </row>
    <row r="1032" s="14" customFormat="1">
      <c r="A1032" s="14"/>
      <c r="B1032" s="203"/>
      <c r="C1032" s="14"/>
      <c r="D1032" s="196" t="s">
        <v>165</v>
      </c>
      <c r="E1032" s="204" t="s">
        <v>1</v>
      </c>
      <c r="F1032" s="205" t="s">
        <v>905</v>
      </c>
      <c r="G1032" s="14"/>
      <c r="H1032" s="206">
        <v>1.9199999999999999</v>
      </c>
      <c r="I1032" s="207"/>
      <c r="J1032" s="14"/>
      <c r="K1032" s="14"/>
      <c r="L1032" s="203"/>
      <c r="M1032" s="208"/>
      <c r="N1032" s="209"/>
      <c r="O1032" s="209"/>
      <c r="P1032" s="209"/>
      <c r="Q1032" s="209"/>
      <c r="R1032" s="209"/>
      <c r="S1032" s="209"/>
      <c r="T1032" s="210"/>
      <c r="U1032" s="14"/>
      <c r="V1032" s="14"/>
      <c r="W1032" s="14"/>
      <c r="X1032" s="14"/>
      <c r="Y1032" s="14"/>
      <c r="Z1032" s="14"/>
      <c r="AA1032" s="14"/>
      <c r="AB1032" s="14"/>
      <c r="AC1032" s="14"/>
      <c r="AD1032" s="14"/>
      <c r="AE1032" s="14"/>
      <c r="AT1032" s="204" t="s">
        <v>165</v>
      </c>
      <c r="AU1032" s="204" t="s">
        <v>85</v>
      </c>
      <c r="AV1032" s="14" t="s">
        <v>85</v>
      </c>
      <c r="AW1032" s="14" t="s">
        <v>32</v>
      </c>
      <c r="AX1032" s="14" t="s">
        <v>7</v>
      </c>
      <c r="AY1032" s="204" t="s">
        <v>155</v>
      </c>
    </row>
    <row r="1033" s="14" customFormat="1">
      <c r="A1033" s="14"/>
      <c r="B1033" s="203"/>
      <c r="C1033" s="14"/>
      <c r="D1033" s="196" t="s">
        <v>165</v>
      </c>
      <c r="E1033" s="204" t="s">
        <v>1</v>
      </c>
      <c r="F1033" s="205" t="s">
        <v>907</v>
      </c>
      <c r="G1033" s="14"/>
      <c r="H1033" s="206">
        <v>52.420000000000002</v>
      </c>
      <c r="I1033" s="207"/>
      <c r="J1033" s="14"/>
      <c r="K1033" s="14"/>
      <c r="L1033" s="203"/>
      <c r="M1033" s="208"/>
      <c r="N1033" s="209"/>
      <c r="O1033" s="209"/>
      <c r="P1033" s="209"/>
      <c r="Q1033" s="209"/>
      <c r="R1033" s="209"/>
      <c r="S1033" s="209"/>
      <c r="T1033" s="210"/>
      <c r="U1033" s="14"/>
      <c r="V1033" s="14"/>
      <c r="W1033" s="14"/>
      <c r="X1033" s="14"/>
      <c r="Y1033" s="14"/>
      <c r="Z1033" s="14"/>
      <c r="AA1033" s="14"/>
      <c r="AB1033" s="14"/>
      <c r="AC1033" s="14"/>
      <c r="AD1033" s="14"/>
      <c r="AE1033" s="14"/>
      <c r="AT1033" s="204" t="s">
        <v>165</v>
      </c>
      <c r="AU1033" s="204" t="s">
        <v>85</v>
      </c>
      <c r="AV1033" s="14" t="s">
        <v>85</v>
      </c>
      <c r="AW1033" s="14" t="s">
        <v>32</v>
      </c>
      <c r="AX1033" s="14" t="s">
        <v>7</v>
      </c>
      <c r="AY1033" s="204" t="s">
        <v>155</v>
      </c>
    </row>
    <row r="1034" s="14" customFormat="1">
      <c r="A1034" s="14"/>
      <c r="B1034" s="203"/>
      <c r="C1034" s="14"/>
      <c r="D1034" s="196" t="s">
        <v>165</v>
      </c>
      <c r="E1034" s="204" t="s">
        <v>1</v>
      </c>
      <c r="F1034" s="205" t="s">
        <v>908</v>
      </c>
      <c r="G1034" s="14"/>
      <c r="H1034" s="206">
        <v>16.539999999999999</v>
      </c>
      <c r="I1034" s="207"/>
      <c r="J1034" s="14"/>
      <c r="K1034" s="14"/>
      <c r="L1034" s="203"/>
      <c r="M1034" s="208"/>
      <c r="N1034" s="209"/>
      <c r="O1034" s="209"/>
      <c r="P1034" s="209"/>
      <c r="Q1034" s="209"/>
      <c r="R1034" s="209"/>
      <c r="S1034" s="209"/>
      <c r="T1034" s="210"/>
      <c r="U1034" s="14"/>
      <c r="V1034" s="14"/>
      <c r="W1034" s="14"/>
      <c r="X1034" s="14"/>
      <c r="Y1034" s="14"/>
      <c r="Z1034" s="14"/>
      <c r="AA1034" s="14"/>
      <c r="AB1034" s="14"/>
      <c r="AC1034" s="14"/>
      <c r="AD1034" s="14"/>
      <c r="AE1034" s="14"/>
      <c r="AT1034" s="204" t="s">
        <v>165</v>
      </c>
      <c r="AU1034" s="204" t="s">
        <v>85</v>
      </c>
      <c r="AV1034" s="14" t="s">
        <v>85</v>
      </c>
      <c r="AW1034" s="14" t="s">
        <v>32</v>
      </c>
      <c r="AX1034" s="14" t="s">
        <v>7</v>
      </c>
      <c r="AY1034" s="204" t="s">
        <v>155</v>
      </c>
    </row>
    <row r="1035" s="14" customFormat="1">
      <c r="A1035" s="14"/>
      <c r="B1035" s="203"/>
      <c r="C1035" s="14"/>
      <c r="D1035" s="196" t="s">
        <v>165</v>
      </c>
      <c r="E1035" s="204" t="s">
        <v>1</v>
      </c>
      <c r="F1035" s="205" t="s">
        <v>909</v>
      </c>
      <c r="G1035" s="14"/>
      <c r="H1035" s="206">
        <v>35.32</v>
      </c>
      <c r="I1035" s="207"/>
      <c r="J1035" s="14"/>
      <c r="K1035" s="14"/>
      <c r="L1035" s="203"/>
      <c r="M1035" s="208"/>
      <c r="N1035" s="209"/>
      <c r="O1035" s="209"/>
      <c r="P1035" s="209"/>
      <c r="Q1035" s="209"/>
      <c r="R1035" s="209"/>
      <c r="S1035" s="209"/>
      <c r="T1035" s="210"/>
      <c r="U1035" s="14"/>
      <c r="V1035" s="14"/>
      <c r="W1035" s="14"/>
      <c r="X1035" s="14"/>
      <c r="Y1035" s="14"/>
      <c r="Z1035" s="14"/>
      <c r="AA1035" s="14"/>
      <c r="AB1035" s="14"/>
      <c r="AC1035" s="14"/>
      <c r="AD1035" s="14"/>
      <c r="AE1035" s="14"/>
      <c r="AT1035" s="204" t="s">
        <v>165</v>
      </c>
      <c r="AU1035" s="204" t="s">
        <v>85</v>
      </c>
      <c r="AV1035" s="14" t="s">
        <v>85</v>
      </c>
      <c r="AW1035" s="14" t="s">
        <v>32</v>
      </c>
      <c r="AX1035" s="14" t="s">
        <v>7</v>
      </c>
      <c r="AY1035" s="204" t="s">
        <v>155</v>
      </c>
    </row>
    <row r="1036" s="14" customFormat="1">
      <c r="A1036" s="14"/>
      <c r="B1036" s="203"/>
      <c r="C1036" s="14"/>
      <c r="D1036" s="196" t="s">
        <v>165</v>
      </c>
      <c r="E1036" s="204" t="s">
        <v>1</v>
      </c>
      <c r="F1036" s="205" t="s">
        <v>910</v>
      </c>
      <c r="G1036" s="14"/>
      <c r="H1036" s="206">
        <v>36.479999999999997</v>
      </c>
      <c r="I1036" s="207"/>
      <c r="J1036" s="14"/>
      <c r="K1036" s="14"/>
      <c r="L1036" s="203"/>
      <c r="M1036" s="208"/>
      <c r="N1036" s="209"/>
      <c r="O1036" s="209"/>
      <c r="P1036" s="209"/>
      <c r="Q1036" s="209"/>
      <c r="R1036" s="209"/>
      <c r="S1036" s="209"/>
      <c r="T1036" s="210"/>
      <c r="U1036" s="14"/>
      <c r="V1036" s="14"/>
      <c r="W1036" s="14"/>
      <c r="X1036" s="14"/>
      <c r="Y1036" s="14"/>
      <c r="Z1036" s="14"/>
      <c r="AA1036" s="14"/>
      <c r="AB1036" s="14"/>
      <c r="AC1036" s="14"/>
      <c r="AD1036" s="14"/>
      <c r="AE1036" s="14"/>
      <c r="AT1036" s="204" t="s">
        <v>165</v>
      </c>
      <c r="AU1036" s="204" t="s">
        <v>85</v>
      </c>
      <c r="AV1036" s="14" t="s">
        <v>85</v>
      </c>
      <c r="AW1036" s="14" t="s">
        <v>32</v>
      </c>
      <c r="AX1036" s="14" t="s">
        <v>7</v>
      </c>
      <c r="AY1036" s="204" t="s">
        <v>155</v>
      </c>
    </row>
    <row r="1037" s="14" customFormat="1">
      <c r="A1037" s="14"/>
      <c r="B1037" s="203"/>
      <c r="C1037" s="14"/>
      <c r="D1037" s="196" t="s">
        <v>165</v>
      </c>
      <c r="E1037" s="204" t="s">
        <v>1</v>
      </c>
      <c r="F1037" s="205" t="s">
        <v>911</v>
      </c>
      <c r="G1037" s="14"/>
      <c r="H1037" s="206">
        <v>34.340000000000003</v>
      </c>
      <c r="I1037" s="207"/>
      <c r="J1037" s="14"/>
      <c r="K1037" s="14"/>
      <c r="L1037" s="203"/>
      <c r="M1037" s="208"/>
      <c r="N1037" s="209"/>
      <c r="O1037" s="209"/>
      <c r="P1037" s="209"/>
      <c r="Q1037" s="209"/>
      <c r="R1037" s="209"/>
      <c r="S1037" s="209"/>
      <c r="T1037" s="210"/>
      <c r="U1037" s="14"/>
      <c r="V1037" s="14"/>
      <c r="W1037" s="14"/>
      <c r="X1037" s="14"/>
      <c r="Y1037" s="14"/>
      <c r="Z1037" s="14"/>
      <c r="AA1037" s="14"/>
      <c r="AB1037" s="14"/>
      <c r="AC1037" s="14"/>
      <c r="AD1037" s="14"/>
      <c r="AE1037" s="14"/>
      <c r="AT1037" s="204" t="s">
        <v>165</v>
      </c>
      <c r="AU1037" s="204" t="s">
        <v>85</v>
      </c>
      <c r="AV1037" s="14" t="s">
        <v>85</v>
      </c>
      <c r="AW1037" s="14" t="s">
        <v>32</v>
      </c>
      <c r="AX1037" s="14" t="s">
        <v>7</v>
      </c>
      <c r="AY1037" s="204" t="s">
        <v>155</v>
      </c>
    </row>
    <row r="1038" s="14" customFormat="1">
      <c r="A1038" s="14"/>
      <c r="B1038" s="203"/>
      <c r="C1038" s="14"/>
      <c r="D1038" s="196" t="s">
        <v>165</v>
      </c>
      <c r="E1038" s="204" t="s">
        <v>1</v>
      </c>
      <c r="F1038" s="205" t="s">
        <v>912</v>
      </c>
      <c r="G1038" s="14"/>
      <c r="H1038" s="206">
        <v>14.220000000000001</v>
      </c>
      <c r="I1038" s="207"/>
      <c r="J1038" s="14"/>
      <c r="K1038" s="14"/>
      <c r="L1038" s="203"/>
      <c r="M1038" s="208"/>
      <c r="N1038" s="209"/>
      <c r="O1038" s="209"/>
      <c r="P1038" s="209"/>
      <c r="Q1038" s="209"/>
      <c r="R1038" s="209"/>
      <c r="S1038" s="209"/>
      <c r="T1038" s="210"/>
      <c r="U1038" s="14"/>
      <c r="V1038" s="14"/>
      <c r="W1038" s="14"/>
      <c r="X1038" s="14"/>
      <c r="Y1038" s="14"/>
      <c r="Z1038" s="14"/>
      <c r="AA1038" s="14"/>
      <c r="AB1038" s="14"/>
      <c r="AC1038" s="14"/>
      <c r="AD1038" s="14"/>
      <c r="AE1038" s="14"/>
      <c r="AT1038" s="204" t="s">
        <v>165</v>
      </c>
      <c r="AU1038" s="204" t="s">
        <v>85</v>
      </c>
      <c r="AV1038" s="14" t="s">
        <v>85</v>
      </c>
      <c r="AW1038" s="14" t="s">
        <v>32</v>
      </c>
      <c r="AX1038" s="14" t="s">
        <v>7</v>
      </c>
      <c r="AY1038" s="204" t="s">
        <v>155</v>
      </c>
    </row>
    <row r="1039" s="16" customFormat="1">
      <c r="A1039" s="16"/>
      <c r="B1039" s="233"/>
      <c r="C1039" s="16"/>
      <c r="D1039" s="196" t="s">
        <v>165</v>
      </c>
      <c r="E1039" s="234" t="s">
        <v>1</v>
      </c>
      <c r="F1039" s="235" t="s">
        <v>660</v>
      </c>
      <c r="G1039" s="16"/>
      <c r="H1039" s="236">
        <v>569.98000000000013</v>
      </c>
      <c r="I1039" s="237"/>
      <c r="J1039" s="16"/>
      <c r="K1039" s="16"/>
      <c r="L1039" s="233"/>
      <c r="M1039" s="238"/>
      <c r="N1039" s="239"/>
      <c r="O1039" s="239"/>
      <c r="P1039" s="239"/>
      <c r="Q1039" s="239"/>
      <c r="R1039" s="239"/>
      <c r="S1039" s="239"/>
      <c r="T1039" s="240"/>
      <c r="U1039" s="16"/>
      <c r="V1039" s="16"/>
      <c r="W1039" s="16"/>
      <c r="X1039" s="16"/>
      <c r="Y1039" s="16"/>
      <c r="Z1039" s="16"/>
      <c r="AA1039" s="16"/>
      <c r="AB1039" s="16"/>
      <c r="AC1039" s="16"/>
      <c r="AD1039" s="16"/>
      <c r="AE1039" s="16"/>
      <c r="AT1039" s="234" t="s">
        <v>165</v>
      </c>
      <c r="AU1039" s="234" t="s">
        <v>85</v>
      </c>
      <c r="AV1039" s="16" t="s">
        <v>88</v>
      </c>
      <c r="AW1039" s="16" t="s">
        <v>32</v>
      </c>
      <c r="AX1039" s="16" t="s">
        <v>7</v>
      </c>
      <c r="AY1039" s="234" t="s">
        <v>155</v>
      </c>
    </row>
    <row r="1040" s="15" customFormat="1">
      <c r="A1040" s="15"/>
      <c r="B1040" s="211"/>
      <c r="C1040" s="15"/>
      <c r="D1040" s="196" t="s">
        <v>165</v>
      </c>
      <c r="E1040" s="212" t="s">
        <v>1</v>
      </c>
      <c r="F1040" s="213" t="s">
        <v>184</v>
      </c>
      <c r="G1040" s="15"/>
      <c r="H1040" s="214">
        <v>739.90000000000009</v>
      </c>
      <c r="I1040" s="215"/>
      <c r="J1040" s="15"/>
      <c r="K1040" s="15"/>
      <c r="L1040" s="211"/>
      <c r="M1040" s="216"/>
      <c r="N1040" s="217"/>
      <c r="O1040" s="217"/>
      <c r="P1040" s="217"/>
      <c r="Q1040" s="217"/>
      <c r="R1040" s="217"/>
      <c r="S1040" s="217"/>
      <c r="T1040" s="218"/>
      <c r="U1040" s="15"/>
      <c r="V1040" s="15"/>
      <c r="W1040" s="15"/>
      <c r="X1040" s="15"/>
      <c r="Y1040" s="15"/>
      <c r="Z1040" s="15"/>
      <c r="AA1040" s="15"/>
      <c r="AB1040" s="15"/>
      <c r="AC1040" s="15"/>
      <c r="AD1040" s="15"/>
      <c r="AE1040" s="15"/>
      <c r="AT1040" s="212" t="s">
        <v>165</v>
      </c>
      <c r="AU1040" s="212" t="s">
        <v>85</v>
      </c>
      <c r="AV1040" s="15" t="s">
        <v>91</v>
      </c>
      <c r="AW1040" s="15" t="s">
        <v>32</v>
      </c>
      <c r="AX1040" s="15" t="s">
        <v>81</v>
      </c>
      <c r="AY1040" s="212" t="s">
        <v>155</v>
      </c>
    </row>
    <row r="1041" s="2" customFormat="1" ht="33" customHeight="1">
      <c r="A1041" s="38"/>
      <c r="B1041" s="180"/>
      <c r="C1041" s="221" t="s">
        <v>1271</v>
      </c>
      <c r="D1041" s="221" t="s">
        <v>271</v>
      </c>
      <c r="E1041" s="223" t="s">
        <v>1272</v>
      </c>
      <c r="F1041" s="224" t="s">
        <v>1273</v>
      </c>
      <c r="G1041" s="225" t="s">
        <v>160</v>
      </c>
      <c r="H1041" s="226">
        <v>776.89499999999998</v>
      </c>
      <c r="I1041" s="227"/>
      <c r="J1041" s="228">
        <f>ROUND(I1041*H1041,2)</f>
        <v>0</v>
      </c>
      <c r="K1041" s="229"/>
      <c r="L1041" s="230"/>
      <c r="M1041" s="231" t="s">
        <v>1</v>
      </c>
      <c r="N1041" s="232" t="s">
        <v>43</v>
      </c>
      <c r="O1041" s="82"/>
      <c r="P1041" s="191">
        <f>O1041*H1041</f>
        <v>0</v>
      </c>
      <c r="Q1041" s="191">
        <v>0.00025000000000000001</v>
      </c>
      <c r="R1041" s="191">
        <f>Q1041*H1041</f>
        <v>0.19422375</v>
      </c>
      <c r="S1041" s="191">
        <v>0</v>
      </c>
      <c r="T1041" s="192">
        <f>S1041*H1041</f>
        <v>0</v>
      </c>
      <c r="U1041" s="38"/>
      <c r="V1041" s="38"/>
      <c r="W1041" s="38"/>
      <c r="X1041" s="38"/>
      <c r="Y1041" s="38"/>
      <c r="Z1041" s="38"/>
      <c r="AA1041" s="38"/>
      <c r="AB1041" s="38"/>
      <c r="AC1041" s="38"/>
      <c r="AD1041" s="38"/>
      <c r="AE1041" s="38"/>
      <c r="AR1041" s="193" t="s">
        <v>387</v>
      </c>
      <c r="AT1041" s="193" t="s">
        <v>271</v>
      </c>
      <c r="AU1041" s="193" t="s">
        <v>85</v>
      </c>
      <c r="AY1041" s="19" t="s">
        <v>155</v>
      </c>
      <c r="BE1041" s="194">
        <f>IF(N1041="základná",J1041,0)</f>
        <v>0</v>
      </c>
      <c r="BF1041" s="194">
        <f>IF(N1041="znížená",J1041,0)</f>
        <v>0</v>
      </c>
      <c r="BG1041" s="194">
        <f>IF(N1041="zákl. prenesená",J1041,0)</f>
        <v>0</v>
      </c>
      <c r="BH1041" s="194">
        <f>IF(N1041="zníž. prenesená",J1041,0)</f>
        <v>0</v>
      </c>
      <c r="BI1041" s="194">
        <f>IF(N1041="nulová",J1041,0)</f>
        <v>0</v>
      </c>
      <c r="BJ1041" s="19" t="s">
        <v>85</v>
      </c>
      <c r="BK1041" s="194">
        <f>ROUND(I1041*H1041,2)</f>
        <v>0</v>
      </c>
      <c r="BL1041" s="19" t="s">
        <v>256</v>
      </c>
      <c r="BM1041" s="193" t="s">
        <v>1274</v>
      </c>
    </row>
    <row r="1042" s="14" customFormat="1">
      <c r="A1042" s="14"/>
      <c r="B1042" s="203"/>
      <c r="C1042" s="14"/>
      <c r="D1042" s="196" t="s">
        <v>165</v>
      </c>
      <c r="E1042" s="204" t="s">
        <v>1</v>
      </c>
      <c r="F1042" s="205" t="s">
        <v>1275</v>
      </c>
      <c r="G1042" s="14"/>
      <c r="H1042" s="206">
        <v>776.89499999999998</v>
      </c>
      <c r="I1042" s="207"/>
      <c r="J1042" s="14"/>
      <c r="K1042" s="14"/>
      <c r="L1042" s="203"/>
      <c r="M1042" s="208"/>
      <c r="N1042" s="209"/>
      <c r="O1042" s="209"/>
      <c r="P1042" s="209"/>
      <c r="Q1042" s="209"/>
      <c r="R1042" s="209"/>
      <c r="S1042" s="209"/>
      <c r="T1042" s="210"/>
      <c r="U1042" s="14"/>
      <c r="V1042" s="14"/>
      <c r="W1042" s="14"/>
      <c r="X1042" s="14"/>
      <c r="Y1042" s="14"/>
      <c r="Z1042" s="14"/>
      <c r="AA1042" s="14"/>
      <c r="AB1042" s="14"/>
      <c r="AC1042" s="14"/>
      <c r="AD1042" s="14"/>
      <c r="AE1042" s="14"/>
      <c r="AT1042" s="204" t="s">
        <v>165</v>
      </c>
      <c r="AU1042" s="204" t="s">
        <v>85</v>
      </c>
      <c r="AV1042" s="14" t="s">
        <v>85</v>
      </c>
      <c r="AW1042" s="14" t="s">
        <v>32</v>
      </c>
      <c r="AX1042" s="14" t="s">
        <v>81</v>
      </c>
      <c r="AY1042" s="204" t="s">
        <v>155</v>
      </c>
    </row>
    <row r="1043" s="2" customFormat="1" ht="24.15" customHeight="1">
      <c r="A1043" s="38"/>
      <c r="B1043" s="180"/>
      <c r="C1043" s="221" t="s">
        <v>1276</v>
      </c>
      <c r="D1043" s="221" t="s">
        <v>271</v>
      </c>
      <c r="E1043" s="223" t="s">
        <v>1277</v>
      </c>
      <c r="F1043" s="224" t="s">
        <v>1278</v>
      </c>
      <c r="G1043" s="225" t="s">
        <v>160</v>
      </c>
      <c r="H1043" s="226">
        <v>598.47900000000004</v>
      </c>
      <c r="I1043" s="227"/>
      <c r="J1043" s="228">
        <f>ROUND(I1043*H1043,2)</f>
        <v>0</v>
      </c>
      <c r="K1043" s="229"/>
      <c r="L1043" s="230"/>
      <c r="M1043" s="231" t="s">
        <v>1</v>
      </c>
      <c r="N1043" s="232" t="s">
        <v>43</v>
      </c>
      <c r="O1043" s="82"/>
      <c r="P1043" s="191">
        <f>O1043*H1043</f>
        <v>0</v>
      </c>
      <c r="Q1043" s="191">
        <v>0.00077999999999999999</v>
      </c>
      <c r="R1043" s="191">
        <f>Q1043*H1043</f>
        <v>0.46681362000000004</v>
      </c>
      <c r="S1043" s="191">
        <v>0</v>
      </c>
      <c r="T1043" s="192">
        <f>S1043*H1043</f>
        <v>0</v>
      </c>
      <c r="U1043" s="38"/>
      <c r="V1043" s="38"/>
      <c r="W1043" s="38"/>
      <c r="X1043" s="38"/>
      <c r="Y1043" s="38"/>
      <c r="Z1043" s="38"/>
      <c r="AA1043" s="38"/>
      <c r="AB1043" s="38"/>
      <c r="AC1043" s="38"/>
      <c r="AD1043" s="38"/>
      <c r="AE1043" s="38"/>
      <c r="AR1043" s="193" t="s">
        <v>387</v>
      </c>
      <c r="AT1043" s="193" t="s">
        <v>271</v>
      </c>
      <c r="AU1043" s="193" t="s">
        <v>85</v>
      </c>
      <c r="AY1043" s="19" t="s">
        <v>155</v>
      </c>
      <c r="BE1043" s="194">
        <f>IF(N1043="základná",J1043,0)</f>
        <v>0</v>
      </c>
      <c r="BF1043" s="194">
        <f>IF(N1043="znížená",J1043,0)</f>
        <v>0</v>
      </c>
      <c r="BG1043" s="194">
        <f>IF(N1043="zákl. prenesená",J1043,0)</f>
        <v>0</v>
      </c>
      <c r="BH1043" s="194">
        <f>IF(N1043="zníž. prenesená",J1043,0)</f>
        <v>0</v>
      </c>
      <c r="BI1043" s="194">
        <f>IF(N1043="nulová",J1043,0)</f>
        <v>0</v>
      </c>
      <c r="BJ1043" s="19" t="s">
        <v>85</v>
      </c>
      <c r="BK1043" s="194">
        <f>ROUND(I1043*H1043,2)</f>
        <v>0</v>
      </c>
      <c r="BL1043" s="19" t="s">
        <v>256</v>
      </c>
      <c r="BM1043" s="193" t="s">
        <v>1279</v>
      </c>
    </row>
    <row r="1044" s="14" customFormat="1">
      <c r="A1044" s="14"/>
      <c r="B1044" s="203"/>
      <c r="C1044" s="14"/>
      <c r="D1044" s="196" t="s">
        <v>165</v>
      </c>
      <c r="E1044" s="204" t="s">
        <v>1</v>
      </c>
      <c r="F1044" s="205" t="s">
        <v>1280</v>
      </c>
      <c r="G1044" s="14"/>
      <c r="H1044" s="206">
        <v>598.47900000000004</v>
      </c>
      <c r="I1044" s="207"/>
      <c r="J1044" s="14"/>
      <c r="K1044" s="14"/>
      <c r="L1044" s="203"/>
      <c r="M1044" s="208"/>
      <c r="N1044" s="209"/>
      <c r="O1044" s="209"/>
      <c r="P1044" s="209"/>
      <c r="Q1044" s="209"/>
      <c r="R1044" s="209"/>
      <c r="S1044" s="209"/>
      <c r="T1044" s="210"/>
      <c r="U1044" s="14"/>
      <c r="V1044" s="14"/>
      <c r="W1044" s="14"/>
      <c r="X1044" s="14"/>
      <c r="Y1044" s="14"/>
      <c r="Z1044" s="14"/>
      <c r="AA1044" s="14"/>
      <c r="AB1044" s="14"/>
      <c r="AC1044" s="14"/>
      <c r="AD1044" s="14"/>
      <c r="AE1044" s="14"/>
      <c r="AT1044" s="204" t="s">
        <v>165</v>
      </c>
      <c r="AU1044" s="204" t="s">
        <v>85</v>
      </c>
      <c r="AV1044" s="14" t="s">
        <v>85</v>
      </c>
      <c r="AW1044" s="14" t="s">
        <v>32</v>
      </c>
      <c r="AX1044" s="14" t="s">
        <v>81</v>
      </c>
      <c r="AY1044" s="204" t="s">
        <v>155</v>
      </c>
    </row>
    <row r="1045" s="2" customFormat="1" ht="24.15" customHeight="1">
      <c r="A1045" s="38"/>
      <c r="B1045" s="180"/>
      <c r="C1045" s="221" t="s">
        <v>1281</v>
      </c>
      <c r="D1045" s="221" t="s">
        <v>271</v>
      </c>
      <c r="E1045" s="223" t="s">
        <v>1282</v>
      </c>
      <c r="F1045" s="224" t="s">
        <v>1283</v>
      </c>
      <c r="G1045" s="225" t="s">
        <v>160</v>
      </c>
      <c r="H1045" s="226">
        <v>178.416</v>
      </c>
      <c r="I1045" s="227"/>
      <c r="J1045" s="228">
        <f>ROUND(I1045*H1045,2)</f>
        <v>0</v>
      </c>
      <c r="K1045" s="229"/>
      <c r="L1045" s="230"/>
      <c r="M1045" s="231" t="s">
        <v>1</v>
      </c>
      <c r="N1045" s="232" t="s">
        <v>43</v>
      </c>
      <c r="O1045" s="82"/>
      <c r="P1045" s="191">
        <f>O1045*H1045</f>
        <v>0</v>
      </c>
      <c r="Q1045" s="191">
        <v>0.00156</v>
      </c>
      <c r="R1045" s="191">
        <f>Q1045*H1045</f>
        <v>0.27832896000000001</v>
      </c>
      <c r="S1045" s="191">
        <v>0</v>
      </c>
      <c r="T1045" s="192">
        <f>S1045*H1045</f>
        <v>0</v>
      </c>
      <c r="U1045" s="38"/>
      <c r="V1045" s="38"/>
      <c r="W1045" s="38"/>
      <c r="X1045" s="38"/>
      <c r="Y1045" s="38"/>
      <c r="Z1045" s="38"/>
      <c r="AA1045" s="38"/>
      <c r="AB1045" s="38"/>
      <c r="AC1045" s="38"/>
      <c r="AD1045" s="38"/>
      <c r="AE1045" s="38"/>
      <c r="AR1045" s="193" t="s">
        <v>387</v>
      </c>
      <c r="AT1045" s="193" t="s">
        <v>271</v>
      </c>
      <c r="AU1045" s="193" t="s">
        <v>85</v>
      </c>
      <c r="AY1045" s="19" t="s">
        <v>155</v>
      </c>
      <c r="BE1045" s="194">
        <f>IF(N1045="základná",J1045,0)</f>
        <v>0</v>
      </c>
      <c r="BF1045" s="194">
        <f>IF(N1045="znížená",J1045,0)</f>
        <v>0</v>
      </c>
      <c r="BG1045" s="194">
        <f>IF(N1045="zákl. prenesená",J1045,0)</f>
        <v>0</v>
      </c>
      <c r="BH1045" s="194">
        <f>IF(N1045="zníž. prenesená",J1045,0)</f>
        <v>0</v>
      </c>
      <c r="BI1045" s="194">
        <f>IF(N1045="nulová",J1045,0)</f>
        <v>0</v>
      </c>
      <c r="BJ1045" s="19" t="s">
        <v>85</v>
      </c>
      <c r="BK1045" s="194">
        <f>ROUND(I1045*H1045,2)</f>
        <v>0</v>
      </c>
      <c r="BL1045" s="19" t="s">
        <v>256</v>
      </c>
      <c r="BM1045" s="193" t="s">
        <v>1284</v>
      </c>
    </row>
    <row r="1046" s="14" customFormat="1">
      <c r="A1046" s="14"/>
      <c r="B1046" s="203"/>
      <c r="C1046" s="14"/>
      <c r="D1046" s="196" t="s">
        <v>165</v>
      </c>
      <c r="E1046" s="204" t="s">
        <v>1</v>
      </c>
      <c r="F1046" s="205" t="s">
        <v>1285</v>
      </c>
      <c r="G1046" s="14"/>
      <c r="H1046" s="206">
        <v>178.416</v>
      </c>
      <c r="I1046" s="207"/>
      <c r="J1046" s="14"/>
      <c r="K1046" s="14"/>
      <c r="L1046" s="203"/>
      <c r="M1046" s="208"/>
      <c r="N1046" s="209"/>
      <c r="O1046" s="209"/>
      <c r="P1046" s="209"/>
      <c r="Q1046" s="209"/>
      <c r="R1046" s="209"/>
      <c r="S1046" s="209"/>
      <c r="T1046" s="210"/>
      <c r="U1046" s="14"/>
      <c r="V1046" s="14"/>
      <c r="W1046" s="14"/>
      <c r="X1046" s="14"/>
      <c r="Y1046" s="14"/>
      <c r="Z1046" s="14"/>
      <c r="AA1046" s="14"/>
      <c r="AB1046" s="14"/>
      <c r="AC1046" s="14"/>
      <c r="AD1046" s="14"/>
      <c r="AE1046" s="14"/>
      <c r="AT1046" s="204" t="s">
        <v>165</v>
      </c>
      <c r="AU1046" s="204" t="s">
        <v>85</v>
      </c>
      <c r="AV1046" s="14" t="s">
        <v>85</v>
      </c>
      <c r="AW1046" s="14" t="s">
        <v>32</v>
      </c>
      <c r="AX1046" s="14" t="s">
        <v>81</v>
      </c>
      <c r="AY1046" s="204" t="s">
        <v>155</v>
      </c>
    </row>
    <row r="1047" s="2" customFormat="1" ht="24.15" customHeight="1">
      <c r="A1047" s="38"/>
      <c r="B1047" s="180"/>
      <c r="C1047" s="181" t="s">
        <v>1286</v>
      </c>
      <c r="D1047" s="181" t="s">
        <v>157</v>
      </c>
      <c r="E1047" s="182" t="s">
        <v>1287</v>
      </c>
      <c r="F1047" s="183" t="s">
        <v>1288</v>
      </c>
      <c r="G1047" s="184" t="s">
        <v>160</v>
      </c>
      <c r="H1047" s="185">
        <v>99.799999999999997</v>
      </c>
      <c r="I1047" s="186"/>
      <c r="J1047" s="187">
        <f>ROUND(I1047*H1047,2)</f>
        <v>0</v>
      </c>
      <c r="K1047" s="188"/>
      <c r="L1047" s="39"/>
      <c r="M1047" s="189" t="s">
        <v>1</v>
      </c>
      <c r="N1047" s="190" t="s">
        <v>43</v>
      </c>
      <c r="O1047" s="82"/>
      <c r="P1047" s="191">
        <f>O1047*H1047</f>
        <v>0</v>
      </c>
      <c r="Q1047" s="191">
        <v>0.00013999999999999999</v>
      </c>
      <c r="R1047" s="191">
        <f>Q1047*H1047</f>
        <v>0.013971999999999998</v>
      </c>
      <c r="S1047" s="191">
        <v>0</v>
      </c>
      <c r="T1047" s="192">
        <f>S1047*H1047</f>
        <v>0</v>
      </c>
      <c r="U1047" s="38"/>
      <c r="V1047" s="38"/>
      <c r="W1047" s="38"/>
      <c r="X1047" s="38"/>
      <c r="Y1047" s="38"/>
      <c r="Z1047" s="38"/>
      <c r="AA1047" s="38"/>
      <c r="AB1047" s="38"/>
      <c r="AC1047" s="38"/>
      <c r="AD1047" s="38"/>
      <c r="AE1047" s="38"/>
      <c r="AR1047" s="193" t="s">
        <v>256</v>
      </c>
      <c r="AT1047" s="193" t="s">
        <v>157</v>
      </c>
      <c r="AU1047" s="193" t="s">
        <v>85</v>
      </c>
      <c r="AY1047" s="19" t="s">
        <v>155</v>
      </c>
      <c r="BE1047" s="194">
        <f>IF(N1047="základná",J1047,0)</f>
        <v>0</v>
      </c>
      <c r="BF1047" s="194">
        <f>IF(N1047="znížená",J1047,0)</f>
        <v>0</v>
      </c>
      <c r="BG1047" s="194">
        <f>IF(N1047="zákl. prenesená",J1047,0)</f>
        <v>0</v>
      </c>
      <c r="BH1047" s="194">
        <f>IF(N1047="zníž. prenesená",J1047,0)</f>
        <v>0</v>
      </c>
      <c r="BI1047" s="194">
        <f>IF(N1047="nulová",J1047,0)</f>
        <v>0</v>
      </c>
      <c r="BJ1047" s="19" t="s">
        <v>85</v>
      </c>
      <c r="BK1047" s="194">
        <f>ROUND(I1047*H1047,2)</f>
        <v>0</v>
      </c>
      <c r="BL1047" s="19" t="s">
        <v>256</v>
      </c>
      <c r="BM1047" s="193" t="s">
        <v>1289</v>
      </c>
    </row>
    <row r="1048" s="13" customFormat="1">
      <c r="A1048" s="13"/>
      <c r="B1048" s="195"/>
      <c r="C1048" s="13"/>
      <c r="D1048" s="196" t="s">
        <v>165</v>
      </c>
      <c r="E1048" s="197" t="s">
        <v>1</v>
      </c>
      <c r="F1048" s="198" t="s">
        <v>1290</v>
      </c>
      <c r="G1048" s="13"/>
      <c r="H1048" s="197" t="s">
        <v>1</v>
      </c>
      <c r="I1048" s="199"/>
      <c r="J1048" s="13"/>
      <c r="K1048" s="13"/>
      <c r="L1048" s="195"/>
      <c r="M1048" s="200"/>
      <c r="N1048" s="201"/>
      <c r="O1048" s="201"/>
      <c r="P1048" s="201"/>
      <c r="Q1048" s="201"/>
      <c r="R1048" s="201"/>
      <c r="S1048" s="201"/>
      <c r="T1048" s="202"/>
      <c r="U1048" s="13"/>
      <c r="V1048" s="13"/>
      <c r="W1048" s="13"/>
      <c r="X1048" s="13"/>
      <c r="Y1048" s="13"/>
      <c r="Z1048" s="13"/>
      <c r="AA1048" s="13"/>
      <c r="AB1048" s="13"/>
      <c r="AC1048" s="13"/>
      <c r="AD1048" s="13"/>
      <c r="AE1048" s="13"/>
      <c r="AT1048" s="197" t="s">
        <v>165</v>
      </c>
      <c r="AU1048" s="197" t="s">
        <v>85</v>
      </c>
      <c r="AV1048" s="13" t="s">
        <v>81</v>
      </c>
      <c r="AW1048" s="13" t="s">
        <v>32</v>
      </c>
      <c r="AX1048" s="13" t="s">
        <v>7</v>
      </c>
      <c r="AY1048" s="197" t="s">
        <v>155</v>
      </c>
    </row>
    <row r="1049" s="14" customFormat="1">
      <c r="A1049" s="14"/>
      <c r="B1049" s="203"/>
      <c r="C1049" s="14"/>
      <c r="D1049" s="196" t="s">
        <v>165</v>
      </c>
      <c r="E1049" s="204" t="s">
        <v>1</v>
      </c>
      <c r="F1049" s="205" t="s">
        <v>1291</v>
      </c>
      <c r="G1049" s="14"/>
      <c r="H1049" s="206">
        <v>99.799999999999997</v>
      </c>
      <c r="I1049" s="207"/>
      <c r="J1049" s="14"/>
      <c r="K1049" s="14"/>
      <c r="L1049" s="203"/>
      <c r="M1049" s="208"/>
      <c r="N1049" s="209"/>
      <c r="O1049" s="209"/>
      <c r="P1049" s="209"/>
      <c r="Q1049" s="209"/>
      <c r="R1049" s="209"/>
      <c r="S1049" s="209"/>
      <c r="T1049" s="210"/>
      <c r="U1049" s="14"/>
      <c r="V1049" s="14"/>
      <c r="W1049" s="14"/>
      <c r="X1049" s="14"/>
      <c r="Y1049" s="14"/>
      <c r="Z1049" s="14"/>
      <c r="AA1049" s="14"/>
      <c r="AB1049" s="14"/>
      <c r="AC1049" s="14"/>
      <c r="AD1049" s="14"/>
      <c r="AE1049" s="14"/>
      <c r="AT1049" s="204" t="s">
        <v>165</v>
      </c>
      <c r="AU1049" s="204" t="s">
        <v>85</v>
      </c>
      <c r="AV1049" s="14" t="s">
        <v>85</v>
      </c>
      <c r="AW1049" s="14" t="s">
        <v>32</v>
      </c>
      <c r="AX1049" s="14" t="s">
        <v>81</v>
      </c>
      <c r="AY1049" s="204" t="s">
        <v>155</v>
      </c>
    </row>
    <row r="1050" s="2" customFormat="1" ht="24.15" customHeight="1">
      <c r="A1050" s="38"/>
      <c r="B1050" s="180"/>
      <c r="C1050" s="221" t="s">
        <v>1292</v>
      </c>
      <c r="D1050" s="221" t="s">
        <v>271</v>
      </c>
      <c r="E1050" s="223" t="s">
        <v>1293</v>
      </c>
      <c r="F1050" s="224" t="s">
        <v>1294</v>
      </c>
      <c r="G1050" s="225" t="s">
        <v>160</v>
      </c>
      <c r="H1050" s="226">
        <v>104.79000000000001</v>
      </c>
      <c r="I1050" s="227"/>
      <c r="J1050" s="228">
        <f>ROUND(I1050*H1050,2)</f>
        <v>0</v>
      </c>
      <c r="K1050" s="229"/>
      <c r="L1050" s="230"/>
      <c r="M1050" s="231" t="s">
        <v>1</v>
      </c>
      <c r="N1050" s="232" t="s">
        <v>43</v>
      </c>
      <c r="O1050" s="82"/>
      <c r="P1050" s="191">
        <f>O1050*H1050</f>
        <v>0</v>
      </c>
      <c r="Q1050" s="191">
        <v>0.010800000000000001</v>
      </c>
      <c r="R1050" s="191">
        <f>Q1050*H1050</f>
        <v>1.1317320000000002</v>
      </c>
      <c r="S1050" s="191">
        <v>0</v>
      </c>
      <c r="T1050" s="192">
        <f>S1050*H1050</f>
        <v>0</v>
      </c>
      <c r="U1050" s="38"/>
      <c r="V1050" s="38"/>
      <c r="W1050" s="38"/>
      <c r="X1050" s="38"/>
      <c r="Y1050" s="38"/>
      <c r="Z1050" s="38"/>
      <c r="AA1050" s="38"/>
      <c r="AB1050" s="38"/>
      <c r="AC1050" s="38"/>
      <c r="AD1050" s="38"/>
      <c r="AE1050" s="38"/>
      <c r="AR1050" s="193" t="s">
        <v>387</v>
      </c>
      <c r="AT1050" s="193" t="s">
        <v>271</v>
      </c>
      <c r="AU1050" s="193" t="s">
        <v>85</v>
      </c>
      <c r="AY1050" s="19" t="s">
        <v>155</v>
      </c>
      <c r="BE1050" s="194">
        <f>IF(N1050="základná",J1050,0)</f>
        <v>0</v>
      </c>
      <c r="BF1050" s="194">
        <f>IF(N1050="znížená",J1050,0)</f>
        <v>0</v>
      </c>
      <c r="BG1050" s="194">
        <f>IF(N1050="zákl. prenesená",J1050,0)</f>
        <v>0</v>
      </c>
      <c r="BH1050" s="194">
        <f>IF(N1050="zníž. prenesená",J1050,0)</f>
        <v>0</v>
      </c>
      <c r="BI1050" s="194">
        <f>IF(N1050="nulová",J1050,0)</f>
        <v>0</v>
      </c>
      <c r="BJ1050" s="19" t="s">
        <v>85</v>
      </c>
      <c r="BK1050" s="194">
        <f>ROUND(I1050*H1050,2)</f>
        <v>0</v>
      </c>
      <c r="BL1050" s="19" t="s">
        <v>256</v>
      </c>
      <c r="BM1050" s="193" t="s">
        <v>1295</v>
      </c>
    </row>
    <row r="1051" s="2" customFormat="1" ht="16.5" customHeight="1">
      <c r="A1051" s="38"/>
      <c r="B1051" s="180"/>
      <c r="C1051" s="181" t="s">
        <v>1296</v>
      </c>
      <c r="D1051" s="181" t="s">
        <v>157</v>
      </c>
      <c r="E1051" s="182" t="s">
        <v>1297</v>
      </c>
      <c r="F1051" s="183" t="s">
        <v>1298</v>
      </c>
      <c r="G1051" s="184" t="s">
        <v>160</v>
      </c>
      <c r="H1051" s="185">
        <v>14.99</v>
      </c>
      <c r="I1051" s="186"/>
      <c r="J1051" s="187">
        <f>ROUND(I1051*H1051,2)</f>
        <v>0</v>
      </c>
      <c r="K1051" s="188"/>
      <c r="L1051" s="39"/>
      <c r="M1051" s="189" t="s">
        <v>1</v>
      </c>
      <c r="N1051" s="190" t="s">
        <v>43</v>
      </c>
      <c r="O1051" s="82"/>
      <c r="P1051" s="191">
        <f>O1051*H1051</f>
        <v>0</v>
      </c>
      <c r="Q1051" s="191">
        <v>5.2800000000000003E-06</v>
      </c>
      <c r="R1051" s="191">
        <f>Q1051*H1051</f>
        <v>7.9147200000000007E-05</v>
      </c>
      <c r="S1051" s="191">
        <v>0</v>
      </c>
      <c r="T1051" s="192">
        <f>S1051*H1051</f>
        <v>0</v>
      </c>
      <c r="U1051" s="38"/>
      <c r="V1051" s="38"/>
      <c r="W1051" s="38"/>
      <c r="X1051" s="38"/>
      <c r="Y1051" s="38"/>
      <c r="Z1051" s="38"/>
      <c r="AA1051" s="38"/>
      <c r="AB1051" s="38"/>
      <c r="AC1051" s="38"/>
      <c r="AD1051" s="38"/>
      <c r="AE1051" s="38"/>
      <c r="AR1051" s="193" t="s">
        <v>256</v>
      </c>
      <c r="AT1051" s="193" t="s">
        <v>157</v>
      </c>
      <c r="AU1051" s="193" t="s">
        <v>85</v>
      </c>
      <c r="AY1051" s="19" t="s">
        <v>155</v>
      </c>
      <c r="BE1051" s="194">
        <f>IF(N1051="základná",J1051,0)</f>
        <v>0</v>
      </c>
      <c r="BF1051" s="194">
        <f>IF(N1051="znížená",J1051,0)</f>
        <v>0</v>
      </c>
      <c r="BG1051" s="194">
        <f>IF(N1051="zákl. prenesená",J1051,0)</f>
        <v>0</v>
      </c>
      <c r="BH1051" s="194">
        <f>IF(N1051="zníž. prenesená",J1051,0)</f>
        <v>0</v>
      </c>
      <c r="BI1051" s="194">
        <f>IF(N1051="nulová",J1051,0)</f>
        <v>0</v>
      </c>
      <c r="BJ1051" s="19" t="s">
        <v>85</v>
      </c>
      <c r="BK1051" s="194">
        <f>ROUND(I1051*H1051,2)</f>
        <v>0</v>
      </c>
      <c r="BL1051" s="19" t="s">
        <v>256</v>
      </c>
      <c r="BM1051" s="193" t="s">
        <v>1299</v>
      </c>
    </row>
    <row r="1052" s="13" customFormat="1">
      <c r="A1052" s="13"/>
      <c r="B1052" s="195"/>
      <c r="C1052" s="13"/>
      <c r="D1052" s="196" t="s">
        <v>165</v>
      </c>
      <c r="E1052" s="197" t="s">
        <v>1</v>
      </c>
      <c r="F1052" s="198" t="s">
        <v>1300</v>
      </c>
      <c r="G1052" s="13"/>
      <c r="H1052" s="197" t="s">
        <v>1</v>
      </c>
      <c r="I1052" s="199"/>
      <c r="J1052" s="13"/>
      <c r="K1052" s="13"/>
      <c r="L1052" s="195"/>
      <c r="M1052" s="200"/>
      <c r="N1052" s="201"/>
      <c r="O1052" s="201"/>
      <c r="P1052" s="201"/>
      <c r="Q1052" s="201"/>
      <c r="R1052" s="201"/>
      <c r="S1052" s="201"/>
      <c r="T1052" s="202"/>
      <c r="U1052" s="13"/>
      <c r="V1052" s="13"/>
      <c r="W1052" s="13"/>
      <c r="X1052" s="13"/>
      <c r="Y1052" s="13"/>
      <c r="Z1052" s="13"/>
      <c r="AA1052" s="13"/>
      <c r="AB1052" s="13"/>
      <c r="AC1052" s="13"/>
      <c r="AD1052" s="13"/>
      <c r="AE1052" s="13"/>
      <c r="AT1052" s="197" t="s">
        <v>165</v>
      </c>
      <c r="AU1052" s="197" t="s">
        <v>85</v>
      </c>
      <c r="AV1052" s="13" t="s">
        <v>81</v>
      </c>
      <c r="AW1052" s="13" t="s">
        <v>32</v>
      </c>
      <c r="AX1052" s="13" t="s">
        <v>7</v>
      </c>
      <c r="AY1052" s="197" t="s">
        <v>155</v>
      </c>
    </row>
    <row r="1053" s="14" customFormat="1">
      <c r="A1053" s="14"/>
      <c r="B1053" s="203"/>
      <c r="C1053" s="14"/>
      <c r="D1053" s="196" t="s">
        <v>165</v>
      </c>
      <c r="E1053" s="204" t="s">
        <v>1</v>
      </c>
      <c r="F1053" s="205" t="s">
        <v>1257</v>
      </c>
      <c r="G1053" s="14"/>
      <c r="H1053" s="206">
        <v>14.99</v>
      </c>
      <c r="I1053" s="207"/>
      <c r="J1053" s="14"/>
      <c r="K1053" s="14"/>
      <c r="L1053" s="203"/>
      <c r="M1053" s="208"/>
      <c r="N1053" s="209"/>
      <c r="O1053" s="209"/>
      <c r="P1053" s="209"/>
      <c r="Q1053" s="209"/>
      <c r="R1053" s="209"/>
      <c r="S1053" s="209"/>
      <c r="T1053" s="210"/>
      <c r="U1053" s="14"/>
      <c r="V1053" s="14"/>
      <c r="W1053" s="14"/>
      <c r="X1053" s="14"/>
      <c r="Y1053" s="14"/>
      <c r="Z1053" s="14"/>
      <c r="AA1053" s="14"/>
      <c r="AB1053" s="14"/>
      <c r="AC1053" s="14"/>
      <c r="AD1053" s="14"/>
      <c r="AE1053" s="14"/>
      <c r="AT1053" s="204" t="s">
        <v>165</v>
      </c>
      <c r="AU1053" s="204" t="s">
        <v>85</v>
      </c>
      <c r="AV1053" s="14" t="s">
        <v>85</v>
      </c>
      <c r="AW1053" s="14" t="s">
        <v>32</v>
      </c>
      <c r="AX1053" s="14" t="s">
        <v>81</v>
      </c>
      <c r="AY1053" s="204" t="s">
        <v>155</v>
      </c>
    </row>
    <row r="1054" s="2" customFormat="1" ht="24.15" customHeight="1">
      <c r="A1054" s="38"/>
      <c r="B1054" s="180"/>
      <c r="C1054" s="221" t="s">
        <v>1301</v>
      </c>
      <c r="D1054" s="221" t="s">
        <v>271</v>
      </c>
      <c r="E1054" s="223" t="s">
        <v>1302</v>
      </c>
      <c r="F1054" s="224" t="s">
        <v>1303</v>
      </c>
      <c r="G1054" s="225" t="s">
        <v>160</v>
      </c>
      <c r="H1054" s="226">
        <v>17.239000000000001</v>
      </c>
      <c r="I1054" s="227"/>
      <c r="J1054" s="228">
        <f>ROUND(I1054*H1054,2)</f>
        <v>0</v>
      </c>
      <c r="K1054" s="229"/>
      <c r="L1054" s="230"/>
      <c r="M1054" s="231" t="s">
        <v>1</v>
      </c>
      <c r="N1054" s="232" t="s">
        <v>43</v>
      </c>
      <c r="O1054" s="82"/>
      <c r="P1054" s="191">
        <f>O1054*H1054</f>
        <v>0</v>
      </c>
      <c r="Q1054" s="191">
        <v>0.00021000000000000001</v>
      </c>
      <c r="R1054" s="191">
        <f>Q1054*H1054</f>
        <v>0.0036201900000000001</v>
      </c>
      <c r="S1054" s="191">
        <v>0</v>
      </c>
      <c r="T1054" s="192">
        <f>S1054*H1054</f>
        <v>0</v>
      </c>
      <c r="U1054" s="38"/>
      <c r="V1054" s="38"/>
      <c r="W1054" s="38"/>
      <c r="X1054" s="38"/>
      <c r="Y1054" s="38"/>
      <c r="Z1054" s="38"/>
      <c r="AA1054" s="38"/>
      <c r="AB1054" s="38"/>
      <c r="AC1054" s="38"/>
      <c r="AD1054" s="38"/>
      <c r="AE1054" s="38"/>
      <c r="AR1054" s="193" t="s">
        <v>387</v>
      </c>
      <c r="AT1054" s="193" t="s">
        <v>271</v>
      </c>
      <c r="AU1054" s="193" t="s">
        <v>85</v>
      </c>
      <c r="AY1054" s="19" t="s">
        <v>155</v>
      </c>
      <c r="BE1054" s="194">
        <f>IF(N1054="základná",J1054,0)</f>
        <v>0</v>
      </c>
      <c r="BF1054" s="194">
        <f>IF(N1054="znížená",J1054,0)</f>
        <v>0</v>
      </c>
      <c r="BG1054" s="194">
        <f>IF(N1054="zákl. prenesená",J1054,0)</f>
        <v>0</v>
      </c>
      <c r="BH1054" s="194">
        <f>IF(N1054="zníž. prenesená",J1054,0)</f>
        <v>0</v>
      </c>
      <c r="BI1054" s="194">
        <f>IF(N1054="nulová",J1054,0)</f>
        <v>0</v>
      </c>
      <c r="BJ1054" s="19" t="s">
        <v>85</v>
      </c>
      <c r="BK1054" s="194">
        <f>ROUND(I1054*H1054,2)</f>
        <v>0</v>
      </c>
      <c r="BL1054" s="19" t="s">
        <v>256</v>
      </c>
      <c r="BM1054" s="193" t="s">
        <v>1304</v>
      </c>
    </row>
    <row r="1055" s="14" customFormat="1">
      <c r="A1055" s="14"/>
      <c r="B1055" s="203"/>
      <c r="C1055" s="14"/>
      <c r="D1055" s="196" t="s">
        <v>165</v>
      </c>
      <c r="E1055" s="204" t="s">
        <v>1</v>
      </c>
      <c r="F1055" s="205" t="s">
        <v>1305</v>
      </c>
      <c r="G1055" s="14"/>
      <c r="H1055" s="206">
        <v>17.239000000000001</v>
      </c>
      <c r="I1055" s="207"/>
      <c r="J1055" s="14"/>
      <c r="K1055" s="14"/>
      <c r="L1055" s="203"/>
      <c r="M1055" s="208"/>
      <c r="N1055" s="209"/>
      <c r="O1055" s="209"/>
      <c r="P1055" s="209"/>
      <c r="Q1055" s="209"/>
      <c r="R1055" s="209"/>
      <c r="S1055" s="209"/>
      <c r="T1055" s="210"/>
      <c r="U1055" s="14"/>
      <c r="V1055" s="14"/>
      <c r="W1055" s="14"/>
      <c r="X1055" s="14"/>
      <c r="Y1055" s="14"/>
      <c r="Z1055" s="14"/>
      <c r="AA1055" s="14"/>
      <c r="AB1055" s="14"/>
      <c r="AC1055" s="14"/>
      <c r="AD1055" s="14"/>
      <c r="AE1055" s="14"/>
      <c r="AT1055" s="204" t="s">
        <v>165</v>
      </c>
      <c r="AU1055" s="204" t="s">
        <v>85</v>
      </c>
      <c r="AV1055" s="14" t="s">
        <v>85</v>
      </c>
      <c r="AW1055" s="14" t="s">
        <v>32</v>
      </c>
      <c r="AX1055" s="14" t="s">
        <v>81</v>
      </c>
      <c r="AY1055" s="204" t="s">
        <v>155</v>
      </c>
    </row>
    <row r="1056" s="2" customFormat="1" ht="24.15" customHeight="1">
      <c r="A1056" s="38"/>
      <c r="B1056" s="180"/>
      <c r="C1056" s="181" t="s">
        <v>1306</v>
      </c>
      <c r="D1056" s="181" t="s">
        <v>157</v>
      </c>
      <c r="E1056" s="182" t="s">
        <v>1307</v>
      </c>
      <c r="F1056" s="183" t="s">
        <v>1308</v>
      </c>
      <c r="G1056" s="184" t="s">
        <v>160</v>
      </c>
      <c r="H1056" s="185">
        <v>17.486999999999998</v>
      </c>
      <c r="I1056" s="186"/>
      <c r="J1056" s="187">
        <f>ROUND(I1056*H1056,2)</f>
        <v>0</v>
      </c>
      <c r="K1056" s="188"/>
      <c r="L1056" s="39"/>
      <c r="M1056" s="189" t="s">
        <v>1</v>
      </c>
      <c r="N1056" s="190" t="s">
        <v>43</v>
      </c>
      <c r="O1056" s="82"/>
      <c r="P1056" s="191">
        <f>O1056*H1056</f>
        <v>0</v>
      </c>
      <c r="Q1056" s="191">
        <v>0.0035000000000000001</v>
      </c>
      <c r="R1056" s="191">
        <f>Q1056*H1056</f>
        <v>0.061204499999999995</v>
      </c>
      <c r="S1056" s="191">
        <v>0</v>
      </c>
      <c r="T1056" s="192">
        <f>S1056*H1056</f>
        <v>0</v>
      </c>
      <c r="U1056" s="38"/>
      <c r="V1056" s="38"/>
      <c r="W1056" s="38"/>
      <c r="X1056" s="38"/>
      <c r="Y1056" s="38"/>
      <c r="Z1056" s="38"/>
      <c r="AA1056" s="38"/>
      <c r="AB1056" s="38"/>
      <c r="AC1056" s="38"/>
      <c r="AD1056" s="38"/>
      <c r="AE1056" s="38"/>
      <c r="AR1056" s="193" t="s">
        <v>256</v>
      </c>
      <c r="AT1056" s="193" t="s">
        <v>157</v>
      </c>
      <c r="AU1056" s="193" t="s">
        <v>85</v>
      </c>
      <c r="AY1056" s="19" t="s">
        <v>155</v>
      </c>
      <c r="BE1056" s="194">
        <f>IF(N1056="základná",J1056,0)</f>
        <v>0</v>
      </c>
      <c r="BF1056" s="194">
        <f>IF(N1056="znížená",J1056,0)</f>
        <v>0</v>
      </c>
      <c r="BG1056" s="194">
        <f>IF(N1056="zákl. prenesená",J1056,0)</f>
        <v>0</v>
      </c>
      <c r="BH1056" s="194">
        <f>IF(N1056="zníž. prenesená",J1056,0)</f>
        <v>0</v>
      </c>
      <c r="BI1056" s="194">
        <f>IF(N1056="nulová",J1056,0)</f>
        <v>0</v>
      </c>
      <c r="BJ1056" s="19" t="s">
        <v>85</v>
      </c>
      <c r="BK1056" s="194">
        <f>ROUND(I1056*H1056,2)</f>
        <v>0</v>
      </c>
      <c r="BL1056" s="19" t="s">
        <v>256</v>
      </c>
      <c r="BM1056" s="193" t="s">
        <v>1309</v>
      </c>
    </row>
    <row r="1057" s="13" customFormat="1">
      <c r="A1057" s="13"/>
      <c r="B1057" s="195"/>
      <c r="C1057" s="13"/>
      <c r="D1057" s="196" t="s">
        <v>165</v>
      </c>
      <c r="E1057" s="197" t="s">
        <v>1</v>
      </c>
      <c r="F1057" s="198" t="s">
        <v>1099</v>
      </c>
      <c r="G1057" s="13"/>
      <c r="H1057" s="197" t="s">
        <v>1</v>
      </c>
      <c r="I1057" s="199"/>
      <c r="J1057" s="13"/>
      <c r="K1057" s="13"/>
      <c r="L1057" s="195"/>
      <c r="M1057" s="200"/>
      <c r="N1057" s="201"/>
      <c r="O1057" s="201"/>
      <c r="P1057" s="201"/>
      <c r="Q1057" s="201"/>
      <c r="R1057" s="201"/>
      <c r="S1057" s="201"/>
      <c r="T1057" s="202"/>
      <c r="U1057" s="13"/>
      <c r="V1057" s="13"/>
      <c r="W1057" s="13"/>
      <c r="X1057" s="13"/>
      <c r="Y1057" s="13"/>
      <c r="Z1057" s="13"/>
      <c r="AA1057" s="13"/>
      <c r="AB1057" s="13"/>
      <c r="AC1057" s="13"/>
      <c r="AD1057" s="13"/>
      <c r="AE1057" s="13"/>
      <c r="AT1057" s="197" t="s">
        <v>165</v>
      </c>
      <c r="AU1057" s="197" t="s">
        <v>85</v>
      </c>
      <c r="AV1057" s="13" t="s">
        <v>81</v>
      </c>
      <c r="AW1057" s="13" t="s">
        <v>32</v>
      </c>
      <c r="AX1057" s="13" t="s">
        <v>7</v>
      </c>
      <c r="AY1057" s="197" t="s">
        <v>155</v>
      </c>
    </row>
    <row r="1058" s="14" customFormat="1">
      <c r="A1058" s="14"/>
      <c r="B1058" s="203"/>
      <c r="C1058" s="14"/>
      <c r="D1058" s="196" t="s">
        <v>165</v>
      </c>
      <c r="E1058" s="204" t="s">
        <v>1</v>
      </c>
      <c r="F1058" s="205" t="s">
        <v>1310</v>
      </c>
      <c r="G1058" s="14"/>
      <c r="H1058" s="206">
        <v>17.486999999999998</v>
      </c>
      <c r="I1058" s="207"/>
      <c r="J1058" s="14"/>
      <c r="K1058" s="14"/>
      <c r="L1058" s="203"/>
      <c r="M1058" s="208"/>
      <c r="N1058" s="209"/>
      <c r="O1058" s="209"/>
      <c r="P1058" s="209"/>
      <c r="Q1058" s="209"/>
      <c r="R1058" s="209"/>
      <c r="S1058" s="209"/>
      <c r="T1058" s="210"/>
      <c r="U1058" s="14"/>
      <c r="V1058" s="14"/>
      <c r="W1058" s="14"/>
      <c r="X1058" s="14"/>
      <c r="Y1058" s="14"/>
      <c r="Z1058" s="14"/>
      <c r="AA1058" s="14"/>
      <c r="AB1058" s="14"/>
      <c r="AC1058" s="14"/>
      <c r="AD1058" s="14"/>
      <c r="AE1058" s="14"/>
      <c r="AT1058" s="204" t="s">
        <v>165</v>
      </c>
      <c r="AU1058" s="204" t="s">
        <v>85</v>
      </c>
      <c r="AV1058" s="14" t="s">
        <v>85</v>
      </c>
      <c r="AW1058" s="14" t="s">
        <v>32</v>
      </c>
      <c r="AX1058" s="14" t="s">
        <v>81</v>
      </c>
      <c r="AY1058" s="204" t="s">
        <v>155</v>
      </c>
    </row>
    <row r="1059" s="2" customFormat="1" ht="24.15" customHeight="1">
      <c r="A1059" s="38"/>
      <c r="B1059" s="180"/>
      <c r="C1059" s="221" t="s">
        <v>1311</v>
      </c>
      <c r="D1059" s="221" t="s">
        <v>271</v>
      </c>
      <c r="E1059" s="223" t="s">
        <v>1312</v>
      </c>
      <c r="F1059" s="224" t="s">
        <v>1313</v>
      </c>
      <c r="G1059" s="225" t="s">
        <v>160</v>
      </c>
      <c r="H1059" s="226">
        <v>18.361000000000001</v>
      </c>
      <c r="I1059" s="227"/>
      <c r="J1059" s="228">
        <f>ROUND(I1059*H1059,2)</f>
        <v>0</v>
      </c>
      <c r="K1059" s="229"/>
      <c r="L1059" s="230"/>
      <c r="M1059" s="231" t="s">
        <v>1</v>
      </c>
      <c r="N1059" s="232" t="s">
        <v>43</v>
      </c>
      <c r="O1059" s="82"/>
      <c r="P1059" s="191">
        <f>O1059*H1059</f>
        <v>0</v>
      </c>
      <c r="Q1059" s="191">
        <v>0.0055500000000000002</v>
      </c>
      <c r="R1059" s="191">
        <f>Q1059*H1059</f>
        <v>0.10190355000000001</v>
      </c>
      <c r="S1059" s="191">
        <v>0</v>
      </c>
      <c r="T1059" s="192">
        <f>S1059*H1059</f>
        <v>0</v>
      </c>
      <c r="U1059" s="38"/>
      <c r="V1059" s="38"/>
      <c r="W1059" s="38"/>
      <c r="X1059" s="38"/>
      <c r="Y1059" s="38"/>
      <c r="Z1059" s="38"/>
      <c r="AA1059" s="38"/>
      <c r="AB1059" s="38"/>
      <c r="AC1059" s="38"/>
      <c r="AD1059" s="38"/>
      <c r="AE1059" s="38"/>
      <c r="AR1059" s="193" t="s">
        <v>387</v>
      </c>
      <c r="AT1059" s="193" t="s">
        <v>271</v>
      </c>
      <c r="AU1059" s="193" t="s">
        <v>85</v>
      </c>
      <c r="AY1059" s="19" t="s">
        <v>155</v>
      </c>
      <c r="BE1059" s="194">
        <f>IF(N1059="základná",J1059,0)</f>
        <v>0</v>
      </c>
      <c r="BF1059" s="194">
        <f>IF(N1059="znížená",J1059,0)</f>
        <v>0</v>
      </c>
      <c r="BG1059" s="194">
        <f>IF(N1059="zákl. prenesená",J1059,0)</f>
        <v>0</v>
      </c>
      <c r="BH1059" s="194">
        <f>IF(N1059="zníž. prenesená",J1059,0)</f>
        <v>0</v>
      </c>
      <c r="BI1059" s="194">
        <f>IF(N1059="nulová",J1059,0)</f>
        <v>0</v>
      </c>
      <c r="BJ1059" s="19" t="s">
        <v>85</v>
      </c>
      <c r="BK1059" s="194">
        <f>ROUND(I1059*H1059,2)</f>
        <v>0</v>
      </c>
      <c r="BL1059" s="19" t="s">
        <v>256</v>
      </c>
      <c r="BM1059" s="193" t="s">
        <v>1314</v>
      </c>
    </row>
    <row r="1060" s="14" customFormat="1">
      <c r="A1060" s="14"/>
      <c r="B1060" s="203"/>
      <c r="C1060" s="14"/>
      <c r="D1060" s="196" t="s">
        <v>165</v>
      </c>
      <c r="E1060" s="204" t="s">
        <v>1</v>
      </c>
      <c r="F1060" s="205" t="s">
        <v>1315</v>
      </c>
      <c r="G1060" s="14"/>
      <c r="H1060" s="206">
        <v>18.361000000000001</v>
      </c>
      <c r="I1060" s="207"/>
      <c r="J1060" s="14"/>
      <c r="K1060" s="14"/>
      <c r="L1060" s="203"/>
      <c r="M1060" s="208"/>
      <c r="N1060" s="209"/>
      <c r="O1060" s="209"/>
      <c r="P1060" s="209"/>
      <c r="Q1060" s="209"/>
      <c r="R1060" s="209"/>
      <c r="S1060" s="209"/>
      <c r="T1060" s="210"/>
      <c r="U1060" s="14"/>
      <c r="V1060" s="14"/>
      <c r="W1060" s="14"/>
      <c r="X1060" s="14"/>
      <c r="Y1060" s="14"/>
      <c r="Z1060" s="14"/>
      <c r="AA1060" s="14"/>
      <c r="AB1060" s="14"/>
      <c r="AC1060" s="14"/>
      <c r="AD1060" s="14"/>
      <c r="AE1060" s="14"/>
      <c r="AT1060" s="204" t="s">
        <v>165</v>
      </c>
      <c r="AU1060" s="204" t="s">
        <v>85</v>
      </c>
      <c r="AV1060" s="14" t="s">
        <v>85</v>
      </c>
      <c r="AW1060" s="14" t="s">
        <v>32</v>
      </c>
      <c r="AX1060" s="14" t="s">
        <v>81</v>
      </c>
      <c r="AY1060" s="204" t="s">
        <v>155</v>
      </c>
    </row>
    <row r="1061" s="2" customFormat="1" ht="24.15" customHeight="1">
      <c r="A1061" s="38"/>
      <c r="B1061" s="180"/>
      <c r="C1061" s="181" t="s">
        <v>1316</v>
      </c>
      <c r="D1061" s="181" t="s">
        <v>157</v>
      </c>
      <c r="E1061" s="182" t="s">
        <v>1317</v>
      </c>
      <c r="F1061" s="183" t="s">
        <v>1318</v>
      </c>
      <c r="G1061" s="184" t="s">
        <v>160</v>
      </c>
      <c r="H1061" s="185">
        <v>16.879999999999999</v>
      </c>
      <c r="I1061" s="186"/>
      <c r="J1061" s="187">
        <f>ROUND(I1061*H1061,2)</f>
        <v>0</v>
      </c>
      <c r="K1061" s="188"/>
      <c r="L1061" s="39"/>
      <c r="M1061" s="189" t="s">
        <v>1</v>
      </c>
      <c r="N1061" s="190" t="s">
        <v>43</v>
      </c>
      <c r="O1061" s="82"/>
      <c r="P1061" s="191">
        <f>O1061*H1061</f>
        <v>0</v>
      </c>
      <c r="Q1061" s="191">
        <v>0</v>
      </c>
      <c r="R1061" s="191">
        <f>Q1061*H1061</f>
        <v>0</v>
      </c>
      <c r="S1061" s="191">
        <v>0</v>
      </c>
      <c r="T1061" s="192">
        <f>S1061*H1061</f>
        <v>0</v>
      </c>
      <c r="U1061" s="38"/>
      <c r="V1061" s="38"/>
      <c r="W1061" s="38"/>
      <c r="X1061" s="38"/>
      <c r="Y1061" s="38"/>
      <c r="Z1061" s="38"/>
      <c r="AA1061" s="38"/>
      <c r="AB1061" s="38"/>
      <c r="AC1061" s="38"/>
      <c r="AD1061" s="38"/>
      <c r="AE1061" s="38"/>
      <c r="AR1061" s="193" t="s">
        <v>256</v>
      </c>
      <c r="AT1061" s="193" t="s">
        <v>157</v>
      </c>
      <c r="AU1061" s="193" t="s">
        <v>85</v>
      </c>
      <c r="AY1061" s="19" t="s">
        <v>155</v>
      </c>
      <c r="BE1061" s="194">
        <f>IF(N1061="základná",J1061,0)</f>
        <v>0</v>
      </c>
      <c r="BF1061" s="194">
        <f>IF(N1061="znížená",J1061,0)</f>
        <v>0</v>
      </c>
      <c r="BG1061" s="194">
        <f>IF(N1061="zákl. prenesená",J1061,0)</f>
        <v>0</v>
      </c>
      <c r="BH1061" s="194">
        <f>IF(N1061="zníž. prenesená",J1061,0)</f>
        <v>0</v>
      </c>
      <c r="BI1061" s="194">
        <f>IF(N1061="nulová",J1061,0)</f>
        <v>0</v>
      </c>
      <c r="BJ1061" s="19" t="s">
        <v>85</v>
      </c>
      <c r="BK1061" s="194">
        <f>ROUND(I1061*H1061,2)</f>
        <v>0</v>
      </c>
      <c r="BL1061" s="19" t="s">
        <v>256</v>
      </c>
      <c r="BM1061" s="193" t="s">
        <v>1319</v>
      </c>
    </row>
    <row r="1062" s="13" customFormat="1">
      <c r="A1062" s="13"/>
      <c r="B1062" s="195"/>
      <c r="C1062" s="13"/>
      <c r="D1062" s="196" t="s">
        <v>165</v>
      </c>
      <c r="E1062" s="197" t="s">
        <v>1</v>
      </c>
      <c r="F1062" s="198" t="s">
        <v>1320</v>
      </c>
      <c r="G1062" s="13"/>
      <c r="H1062" s="197" t="s">
        <v>1</v>
      </c>
      <c r="I1062" s="199"/>
      <c r="J1062" s="13"/>
      <c r="K1062" s="13"/>
      <c r="L1062" s="195"/>
      <c r="M1062" s="200"/>
      <c r="N1062" s="201"/>
      <c r="O1062" s="201"/>
      <c r="P1062" s="201"/>
      <c r="Q1062" s="201"/>
      <c r="R1062" s="201"/>
      <c r="S1062" s="201"/>
      <c r="T1062" s="202"/>
      <c r="U1062" s="13"/>
      <c r="V1062" s="13"/>
      <c r="W1062" s="13"/>
      <c r="X1062" s="13"/>
      <c r="Y1062" s="13"/>
      <c r="Z1062" s="13"/>
      <c r="AA1062" s="13"/>
      <c r="AB1062" s="13"/>
      <c r="AC1062" s="13"/>
      <c r="AD1062" s="13"/>
      <c r="AE1062" s="13"/>
      <c r="AT1062" s="197" t="s">
        <v>165</v>
      </c>
      <c r="AU1062" s="197" t="s">
        <v>85</v>
      </c>
      <c r="AV1062" s="13" t="s">
        <v>81</v>
      </c>
      <c r="AW1062" s="13" t="s">
        <v>32</v>
      </c>
      <c r="AX1062" s="13" t="s">
        <v>7</v>
      </c>
      <c r="AY1062" s="197" t="s">
        <v>155</v>
      </c>
    </row>
    <row r="1063" s="14" customFormat="1">
      <c r="A1063" s="14"/>
      <c r="B1063" s="203"/>
      <c r="C1063" s="14"/>
      <c r="D1063" s="196" t="s">
        <v>165</v>
      </c>
      <c r="E1063" s="204" t="s">
        <v>1</v>
      </c>
      <c r="F1063" s="205" t="s">
        <v>1321</v>
      </c>
      <c r="G1063" s="14"/>
      <c r="H1063" s="206">
        <v>16.879999999999999</v>
      </c>
      <c r="I1063" s="207"/>
      <c r="J1063" s="14"/>
      <c r="K1063" s="14"/>
      <c r="L1063" s="203"/>
      <c r="M1063" s="208"/>
      <c r="N1063" s="209"/>
      <c r="O1063" s="209"/>
      <c r="P1063" s="209"/>
      <c r="Q1063" s="209"/>
      <c r="R1063" s="209"/>
      <c r="S1063" s="209"/>
      <c r="T1063" s="210"/>
      <c r="U1063" s="14"/>
      <c r="V1063" s="14"/>
      <c r="W1063" s="14"/>
      <c r="X1063" s="14"/>
      <c r="Y1063" s="14"/>
      <c r="Z1063" s="14"/>
      <c r="AA1063" s="14"/>
      <c r="AB1063" s="14"/>
      <c r="AC1063" s="14"/>
      <c r="AD1063" s="14"/>
      <c r="AE1063" s="14"/>
      <c r="AT1063" s="204" t="s">
        <v>165</v>
      </c>
      <c r="AU1063" s="204" t="s">
        <v>85</v>
      </c>
      <c r="AV1063" s="14" t="s">
        <v>85</v>
      </c>
      <c r="AW1063" s="14" t="s">
        <v>32</v>
      </c>
      <c r="AX1063" s="14" t="s">
        <v>81</v>
      </c>
      <c r="AY1063" s="204" t="s">
        <v>155</v>
      </c>
    </row>
    <row r="1064" s="2" customFormat="1" ht="24.15" customHeight="1">
      <c r="A1064" s="38"/>
      <c r="B1064" s="180"/>
      <c r="C1064" s="221" t="s">
        <v>1322</v>
      </c>
      <c r="D1064" s="221" t="s">
        <v>271</v>
      </c>
      <c r="E1064" s="223" t="s">
        <v>1312</v>
      </c>
      <c r="F1064" s="224" t="s">
        <v>1313</v>
      </c>
      <c r="G1064" s="225" t="s">
        <v>160</v>
      </c>
      <c r="H1064" s="226">
        <v>17.724</v>
      </c>
      <c r="I1064" s="227"/>
      <c r="J1064" s="228">
        <f>ROUND(I1064*H1064,2)</f>
        <v>0</v>
      </c>
      <c r="K1064" s="229"/>
      <c r="L1064" s="230"/>
      <c r="M1064" s="231" t="s">
        <v>1</v>
      </c>
      <c r="N1064" s="232" t="s">
        <v>43</v>
      </c>
      <c r="O1064" s="82"/>
      <c r="P1064" s="191">
        <f>O1064*H1064</f>
        <v>0</v>
      </c>
      <c r="Q1064" s="191">
        <v>0.0055500000000000002</v>
      </c>
      <c r="R1064" s="191">
        <f>Q1064*H1064</f>
        <v>0.098368200000000003</v>
      </c>
      <c r="S1064" s="191">
        <v>0</v>
      </c>
      <c r="T1064" s="192">
        <f>S1064*H1064</f>
        <v>0</v>
      </c>
      <c r="U1064" s="38"/>
      <c r="V1064" s="38"/>
      <c r="W1064" s="38"/>
      <c r="X1064" s="38"/>
      <c r="Y1064" s="38"/>
      <c r="Z1064" s="38"/>
      <c r="AA1064" s="38"/>
      <c r="AB1064" s="38"/>
      <c r="AC1064" s="38"/>
      <c r="AD1064" s="38"/>
      <c r="AE1064" s="38"/>
      <c r="AR1064" s="193" t="s">
        <v>387</v>
      </c>
      <c r="AT1064" s="193" t="s">
        <v>271</v>
      </c>
      <c r="AU1064" s="193" t="s">
        <v>85</v>
      </c>
      <c r="AY1064" s="19" t="s">
        <v>155</v>
      </c>
      <c r="BE1064" s="194">
        <f>IF(N1064="základná",J1064,0)</f>
        <v>0</v>
      </c>
      <c r="BF1064" s="194">
        <f>IF(N1064="znížená",J1064,0)</f>
        <v>0</v>
      </c>
      <c r="BG1064" s="194">
        <f>IF(N1064="zákl. prenesená",J1064,0)</f>
        <v>0</v>
      </c>
      <c r="BH1064" s="194">
        <f>IF(N1064="zníž. prenesená",J1064,0)</f>
        <v>0</v>
      </c>
      <c r="BI1064" s="194">
        <f>IF(N1064="nulová",J1064,0)</f>
        <v>0</v>
      </c>
      <c r="BJ1064" s="19" t="s">
        <v>85</v>
      </c>
      <c r="BK1064" s="194">
        <f>ROUND(I1064*H1064,2)</f>
        <v>0</v>
      </c>
      <c r="BL1064" s="19" t="s">
        <v>256</v>
      </c>
      <c r="BM1064" s="193" t="s">
        <v>1323</v>
      </c>
    </row>
    <row r="1065" s="14" customFormat="1">
      <c r="A1065" s="14"/>
      <c r="B1065" s="203"/>
      <c r="C1065" s="14"/>
      <c r="D1065" s="196" t="s">
        <v>165</v>
      </c>
      <c r="E1065" s="204" t="s">
        <v>1</v>
      </c>
      <c r="F1065" s="205" t="s">
        <v>1324</v>
      </c>
      <c r="G1065" s="14"/>
      <c r="H1065" s="206">
        <v>17.724</v>
      </c>
      <c r="I1065" s="207"/>
      <c r="J1065" s="14"/>
      <c r="K1065" s="14"/>
      <c r="L1065" s="203"/>
      <c r="M1065" s="208"/>
      <c r="N1065" s="209"/>
      <c r="O1065" s="209"/>
      <c r="P1065" s="209"/>
      <c r="Q1065" s="209"/>
      <c r="R1065" s="209"/>
      <c r="S1065" s="209"/>
      <c r="T1065" s="210"/>
      <c r="U1065" s="14"/>
      <c r="V1065" s="14"/>
      <c r="W1065" s="14"/>
      <c r="X1065" s="14"/>
      <c r="Y1065" s="14"/>
      <c r="Z1065" s="14"/>
      <c r="AA1065" s="14"/>
      <c r="AB1065" s="14"/>
      <c r="AC1065" s="14"/>
      <c r="AD1065" s="14"/>
      <c r="AE1065" s="14"/>
      <c r="AT1065" s="204" t="s">
        <v>165</v>
      </c>
      <c r="AU1065" s="204" t="s">
        <v>85</v>
      </c>
      <c r="AV1065" s="14" t="s">
        <v>85</v>
      </c>
      <c r="AW1065" s="14" t="s">
        <v>32</v>
      </c>
      <c r="AX1065" s="14" t="s">
        <v>81</v>
      </c>
      <c r="AY1065" s="204" t="s">
        <v>155</v>
      </c>
    </row>
    <row r="1066" s="2" customFormat="1" ht="24.15" customHeight="1">
      <c r="A1066" s="38"/>
      <c r="B1066" s="180"/>
      <c r="C1066" s="181" t="s">
        <v>1325</v>
      </c>
      <c r="D1066" s="181" t="s">
        <v>157</v>
      </c>
      <c r="E1066" s="182" t="s">
        <v>1326</v>
      </c>
      <c r="F1066" s="183" t="s">
        <v>1327</v>
      </c>
      <c r="G1066" s="184" t="s">
        <v>160</v>
      </c>
      <c r="H1066" s="185">
        <v>3.625</v>
      </c>
      <c r="I1066" s="186"/>
      <c r="J1066" s="187">
        <f>ROUND(I1066*H1066,2)</f>
        <v>0</v>
      </c>
      <c r="K1066" s="188"/>
      <c r="L1066" s="39"/>
      <c r="M1066" s="189" t="s">
        <v>1</v>
      </c>
      <c r="N1066" s="190" t="s">
        <v>43</v>
      </c>
      <c r="O1066" s="82"/>
      <c r="P1066" s="191">
        <f>O1066*H1066</f>
        <v>0</v>
      </c>
      <c r="Q1066" s="191">
        <v>0.00362</v>
      </c>
      <c r="R1066" s="191">
        <f>Q1066*H1066</f>
        <v>0.013122500000000001</v>
      </c>
      <c r="S1066" s="191">
        <v>0</v>
      </c>
      <c r="T1066" s="192">
        <f>S1066*H1066</f>
        <v>0</v>
      </c>
      <c r="U1066" s="38"/>
      <c r="V1066" s="38"/>
      <c r="W1066" s="38"/>
      <c r="X1066" s="38"/>
      <c r="Y1066" s="38"/>
      <c r="Z1066" s="38"/>
      <c r="AA1066" s="38"/>
      <c r="AB1066" s="38"/>
      <c r="AC1066" s="38"/>
      <c r="AD1066" s="38"/>
      <c r="AE1066" s="38"/>
      <c r="AR1066" s="193" t="s">
        <v>256</v>
      </c>
      <c r="AT1066" s="193" t="s">
        <v>157</v>
      </c>
      <c r="AU1066" s="193" t="s">
        <v>85</v>
      </c>
      <c r="AY1066" s="19" t="s">
        <v>155</v>
      </c>
      <c r="BE1066" s="194">
        <f>IF(N1066="základná",J1066,0)</f>
        <v>0</v>
      </c>
      <c r="BF1066" s="194">
        <f>IF(N1066="znížená",J1066,0)</f>
        <v>0</v>
      </c>
      <c r="BG1066" s="194">
        <f>IF(N1066="zákl. prenesená",J1066,0)</f>
        <v>0</v>
      </c>
      <c r="BH1066" s="194">
        <f>IF(N1066="zníž. prenesená",J1066,0)</f>
        <v>0</v>
      </c>
      <c r="BI1066" s="194">
        <f>IF(N1066="nulová",J1066,0)</f>
        <v>0</v>
      </c>
      <c r="BJ1066" s="19" t="s">
        <v>85</v>
      </c>
      <c r="BK1066" s="194">
        <f>ROUND(I1066*H1066,2)</f>
        <v>0</v>
      </c>
      <c r="BL1066" s="19" t="s">
        <v>256</v>
      </c>
      <c r="BM1066" s="193" t="s">
        <v>1328</v>
      </c>
    </row>
    <row r="1067" s="13" customFormat="1">
      <c r="A1067" s="13"/>
      <c r="B1067" s="195"/>
      <c r="C1067" s="13"/>
      <c r="D1067" s="196" t="s">
        <v>165</v>
      </c>
      <c r="E1067" s="197" t="s">
        <v>1</v>
      </c>
      <c r="F1067" s="198" t="s">
        <v>1329</v>
      </c>
      <c r="G1067" s="13"/>
      <c r="H1067" s="197" t="s">
        <v>1</v>
      </c>
      <c r="I1067" s="199"/>
      <c r="J1067" s="13"/>
      <c r="K1067" s="13"/>
      <c r="L1067" s="195"/>
      <c r="M1067" s="200"/>
      <c r="N1067" s="201"/>
      <c r="O1067" s="201"/>
      <c r="P1067" s="201"/>
      <c r="Q1067" s="201"/>
      <c r="R1067" s="201"/>
      <c r="S1067" s="201"/>
      <c r="T1067" s="202"/>
      <c r="U1067" s="13"/>
      <c r="V1067" s="13"/>
      <c r="W1067" s="13"/>
      <c r="X1067" s="13"/>
      <c r="Y1067" s="13"/>
      <c r="Z1067" s="13"/>
      <c r="AA1067" s="13"/>
      <c r="AB1067" s="13"/>
      <c r="AC1067" s="13"/>
      <c r="AD1067" s="13"/>
      <c r="AE1067" s="13"/>
      <c r="AT1067" s="197" t="s">
        <v>165</v>
      </c>
      <c r="AU1067" s="197" t="s">
        <v>85</v>
      </c>
      <c r="AV1067" s="13" t="s">
        <v>81</v>
      </c>
      <c r="AW1067" s="13" t="s">
        <v>32</v>
      </c>
      <c r="AX1067" s="13" t="s">
        <v>7</v>
      </c>
      <c r="AY1067" s="197" t="s">
        <v>155</v>
      </c>
    </row>
    <row r="1068" s="14" customFormat="1">
      <c r="A1068" s="14"/>
      <c r="B1068" s="203"/>
      <c r="C1068" s="14"/>
      <c r="D1068" s="196" t="s">
        <v>165</v>
      </c>
      <c r="E1068" s="204" t="s">
        <v>1</v>
      </c>
      <c r="F1068" s="205" t="s">
        <v>1330</v>
      </c>
      <c r="G1068" s="14"/>
      <c r="H1068" s="206">
        <v>3.375</v>
      </c>
      <c r="I1068" s="207"/>
      <c r="J1068" s="14"/>
      <c r="K1068" s="14"/>
      <c r="L1068" s="203"/>
      <c r="M1068" s="208"/>
      <c r="N1068" s="209"/>
      <c r="O1068" s="209"/>
      <c r="P1068" s="209"/>
      <c r="Q1068" s="209"/>
      <c r="R1068" s="209"/>
      <c r="S1068" s="209"/>
      <c r="T1068" s="210"/>
      <c r="U1068" s="14"/>
      <c r="V1068" s="14"/>
      <c r="W1068" s="14"/>
      <c r="X1068" s="14"/>
      <c r="Y1068" s="14"/>
      <c r="Z1068" s="14"/>
      <c r="AA1068" s="14"/>
      <c r="AB1068" s="14"/>
      <c r="AC1068" s="14"/>
      <c r="AD1068" s="14"/>
      <c r="AE1068" s="14"/>
      <c r="AT1068" s="204" t="s">
        <v>165</v>
      </c>
      <c r="AU1068" s="204" t="s">
        <v>85</v>
      </c>
      <c r="AV1068" s="14" t="s">
        <v>85</v>
      </c>
      <c r="AW1068" s="14" t="s">
        <v>32</v>
      </c>
      <c r="AX1068" s="14" t="s">
        <v>7</v>
      </c>
      <c r="AY1068" s="204" t="s">
        <v>155</v>
      </c>
    </row>
    <row r="1069" s="14" customFormat="1">
      <c r="A1069" s="14"/>
      <c r="B1069" s="203"/>
      <c r="C1069" s="14"/>
      <c r="D1069" s="196" t="s">
        <v>165</v>
      </c>
      <c r="E1069" s="204" t="s">
        <v>1</v>
      </c>
      <c r="F1069" s="205" t="s">
        <v>1331</v>
      </c>
      <c r="G1069" s="14"/>
      <c r="H1069" s="206">
        <v>0.25</v>
      </c>
      <c r="I1069" s="207"/>
      <c r="J1069" s="14"/>
      <c r="K1069" s="14"/>
      <c r="L1069" s="203"/>
      <c r="M1069" s="208"/>
      <c r="N1069" s="209"/>
      <c r="O1069" s="209"/>
      <c r="P1069" s="209"/>
      <c r="Q1069" s="209"/>
      <c r="R1069" s="209"/>
      <c r="S1069" s="209"/>
      <c r="T1069" s="210"/>
      <c r="U1069" s="14"/>
      <c r="V1069" s="14"/>
      <c r="W1069" s="14"/>
      <c r="X1069" s="14"/>
      <c r="Y1069" s="14"/>
      <c r="Z1069" s="14"/>
      <c r="AA1069" s="14"/>
      <c r="AB1069" s="14"/>
      <c r="AC1069" s="14"/>
      <c r="AD1069" s="14"/>
      <c r="AE1069" s="14"/>
      <c r="AT1069" s="204" t="s">
        <v>165</v>
      </c>
      <c r="AU1069" s="204" t="s">
        <v>85</v>
      </c>
      <c r="AV1069" s="14" t="s">
        <v>85</v>
      </c>
      <c r="AW1069" s="14" t="s">
        <v>32</v>
      </c>
      <c r="AX1069" s="14" t="s">
        <v>7</v>
      </c>
      <c r="AY1069" s="204" t="s">
        <v>155</v>
      </c>
    </row>
    <row r="1070" s="15" customFormat="1">
      <c r="A1070" s="15"/>
      <c r="B1070" s="211"/>
      <c r="C1070" s="15"/>
      <c r="D1070" s="196" t="s">
        <v>165</v>
      </c>
      <c r="E1070" s="212" t="s">
        <v>1</v>
      </c>
      <c r="F1070" s="213" t="s">
        <v>184</v>
      </c>
      <c r="G1070" s="15"/>
      <c r="H1070" s="214">
        <v>3.625</v>
      </c>
      <c r="I1070" s="215"/>
      <c r="J1070" s="15"/>
      <c r="K1070" s="15"/>
      <c r="L1070" s="211"/>
      <c r="M1070" s="216"/>
      <c r="N1070" s="217"/>
      <c r="O1070" s="217"/>
      <c r="P1070" s="217"/>
      <c r="Q1070" s="217"/>
      <c r="R1070" s="217"/>
      <c r="S1070" s="217"/>
      <c r="T1070" s="218"/>
      <c r="U1070" s="15"/>
      <c r="V1070" s="15"/>
      <c r="W1070" s="15"/>
      <c r="X1070" s="15"/>
      <c r="Y1070" s="15"/>
      <c r="Z1070" s="15"/>
      <c r="AA1070" s="15"/>
      <c r="AB1070" s="15"/>
      <c r="AC1070" s="15"/>
      <c r="AD1070" s="15"/>
      <c r="AE1070" s="15"/>
      <c r="AT1070" s="212" t="s">
        <v>165</v>
      </c>
      <c r="AU1070" s="212" t="s">
        <v>85</v>
      </c>
      <c r="AV1070" s="15" t="s">
        <v>91</v>
      </c>
      <c r="AW1070" s="15" t="s">
        <v>32</v>
      </c>
      <c r="AX1070" s="15" t="s">
        <v>81</v>
      </c>
      <c r="AY1070" s="212" t="s">
        <v>155</v>
      </c>
    </row>
    <row r="1071" s="2" customFormat="1" ht="24.15" customHeight="1">
      <c r="A1071" s="38"/>
      <c r="B1071" s="180"/>
      <c r="C1071" s="221" t="s">
        <v>1332</v>
      </c>
      <c r="D1071" s="221" t="s">
        <v>271</v>
      </c>
      <c r="E1071" s="223" t="s">
        <v>1333</v>
      </c>
      <c r="F1071" s="224" t="s">
        <v>1334</v>
      </c>
      <c r="G1071" s="225" t="s">
        <v>160</v>
      </c>
      <c r="H1071" s="226">
        <v>3.806</v>
      </c>
      <c r="I1071" s="227"/>
      <c r="J1071" s="228">
        <f>ROUND(I1071*H1071,2)</f>
        <v>0</v>
      </c>
      <c r="K1071" s="229"/>
      <c r="L1071" s="230"/>
      <c r="M1071" s="231" t="s">
        <v>1</v>
      </c>
      <c r="N1071" s="232" t="s">
        <v>43</v>
      </c>
      <c r="O1071" s="82"/>
      <c r="P1071" s="191">
        <f>O1071*H1071</f>
        <v>0</v>
      </c>
      <c r="Q1071" s="191">
        <v>0.0011999999999999999</v>
      </c>
      <c r="R1071" s="191">
        <f>Q1071*H1071</f>
        <v>0.0045671999999999996</v>
      </c>
      <c r="S1071" s="191">
        <v>0</v>
      </c>
      <c r="T1071" s="192">
        <f>S1071*H1071</f>
        <v>0</v>
      </c>
      <c r="U1071" s="38"/>
      <c r="V1071" s="38"/>
      <c r="W1071" s="38"/>
      <c r="X1071" s="38"/>
      <c r="Y1071" s="38"/>
      <c r="Z1071" s="38"/>
      <c r="AA1071" s="38"/>
      <c r="AB1071" s="38"/>
      <c r="AC1071" s="38"/>
      <c r="AD1071" s="38"/>
      <c r="AE1071" s="38"/>
      <c r="AR1071" s="193" t="s">
        <v>387</v>
      </c>
      <c r="AT1071" s="193" t="s">
        <v>271</v>
      </c>
      <c r="AU1071" s="193" t="s">
        <v>85</v>
      </c>
      <c r="AY1071" s="19" t="s">
        <v>155</v>
      </c>
      <c r="BE1071" s="194">
        <f>IF(N1071="základná",J1071,0)</f>
        <v>0</v>
      </c>
      <c r="BF1071" s="194">
        <f>IF(N1071="znížená",J1071,0)</f>
        <v>0</v>
      </c>
      <c r="BG1071" s="194">
        <f>IF(N1071="zákl. prenesená",J1071,0)</f>
        <v>0</v>
      </c>
      <c r="BH1071" s="194">
        <f>IF(N1071="zníž. prenesená",J1071,0)</f>
        <v>0</v>
      </c>
      <c r="BI1071" s="194">
        <f>IF(N1071="nulová",J1071,0)</f>
        <v>0</v>
      </c>
      <c r="BJ1071" s="19" t="s">
        <v>85</v>
      </c>
      <c r="BK1071" s="194">
        <f>ROUND(I1071*H1071,2)</f>
        <v>0</v>
      </c>
      <c r="BL1071" s="19" t="s">
        <v>256</v>
      </c>
      <c r="BM1071" s="193" t="s">
        <v>1335</v>
      </c>
    </row>
    <row r="1072" s="14" customFormat="1">
      <c r="A1072" s="14"/>
      <c r="B1072" s="203"/>
      <c r="C1072" s="14"/>
      <c r="D1072" s="196" t="s">
        <v>165</v>
      </c>
      <c r="E1072" s="204" t="s">
        <v>1</v>
      </c>
      <c r="F1072" s="205" t="s">
        <v>1336</v>
      </c>
      <c r="G1072" s="14"/>
      <c r="H1072" s="206">
        <v>3.806</v>
      </c>
      <c r="I1072" s="207"/>
      <c r="J1072" s="14"/>
      <c r="K1072" s="14"/>
      <c r="L1072" s="203"/>
      <c r="M1072" s="208"/>
      <c r="N1072" s="209"/>
      <c r="O1072" s="209"/>
      <c r="P1072" s="209"/>
      <c r="Q1072" s="209"/>
      <c r="R1072" s="209"/>
      <c r="S1072" s="209"/>
      <c r="T1072" s="210"/>
      <c r="U1072" s="14"/>
      <c r="V1072" s="14"/>
      <c r="W1072" s="14"/>
      <c r="X1072" s="14"/>
      <c r="Y1072" s="14"/>
      <c r="Z1072" s="14"/>
      <c r="AA1072" s="14"/>
      <c r="AB1072" s="14"/>
      <c r="AC1072" s="14"/>
      <c r="AD1072" s="14"/>
      <c r="AE1072" s="14"/>
      <c r="AT1072" s="204" t="s">
        <v>165</v>
      </c>
      <c r="AU1072" s="204" t="s">
        <v>85</v>
      </c>
      <c r="AV1072" s="14" t="s">
        <v>85</v>
      </c>
      <c r="AW1072" s="14" t="s">
        <v>32</v>
      </c>
      <c r="AX1072" s="14" t="s">
        <v>81</v>
      </c>
      <c r="AY1072" s="204" t="s">
        <v>155</v>
      </c>
    </row>
    <row r="1073" s="2" customFormat="1" ht="33" customHeight="1">
      <c r="A1073" s="38"/>
      <c r="B1073" s="180"/>
      <c r="C1073" s="181" t="s">
        <v>1337</v>
      </c>
      <c r="D1073" s="181" t="s">
        <v>157</v>
      </c>
      <c r="E1073" s="182" t="s">
        <v>1338</v>
      </c>
      <c r="F1073" s="183" t="s">
        <v>1339</v>
      </c>
      <c r="G1073" s="184" t="s">
        <v>160</v>
      </c>
      <c r="H1073" s="185">
        <v>206.28999999999999</v>
      </c>
      <c r="I1073" s="186"/>
      <c r="J1073" s="187">
        <f>ROUND(I1073*H1073,2)</f>
        <v>0</v>
      </c>
      <c r="K1073" s="188"/>
      <c r="L1073" s="39"/>
      <c r="M1073" s="189" t="s">
        <v>1</v>
      </c>
      <c r="N1073" s="190" t="s">
        <v>43</v>
      </c>
      <c r="O1073" s="82"/>
      <c r="P1073" s="191">
        <f>O1073*H1073</f>
        <v>0</v>
      </c>
      <c r="Q1073" s="191">
        <v>0</v>
      </c>
      <c r="R1073" s="191">
        <f>Q1073*H1073</f>
        <v>0</v>
      </c>
      <c r="S1073" s="191">
        <v>0</v>
      </c>
      <c r="T1073" s="192">
        <f>S1073*H1073</f>
        <v>0</v>
      </c>
      <c r="U1073" s="38"/>
      <c r="V1073" s="38"/>
      <c r="W1073" s="38"/>
      <c r="X1073" s="38"/>
      <c r="Y1073" s="38"/>
      <c r="Z1073" s="38"/>
      <c r="AA1073" s="38"/>
      <c r="AB1073" s="38"/>
      <c r="AC1073" s="38"/>
      <c r="AD1073" s="38"/>
      <c r="AE1073" s="38"/>
      <c r="AR1073" s="193" t="s">
        <v>256</v>
      </c>
      <c r="AT1073" s="193" t="s">
        <v>157</v>
      </c>
      <c r="AU1073" s="193" t="s">
        <v>85</v>
      </c>
      <c r="AY1073" s="19" t="s">
        <v>155</v>
      </c>
      <c r="BE1073" s="194">
        <f>IF(N1073="základná",J1073,0)</f>
        <v>0</v>
      </c>
      <c r="BF1073" s="194">
        <f>IF(N1073="znížená",J1073,0)</f>
        <v>0</v>
      </c>
      <c r="BG1073" s="194">
        <f>IF(N1073="zákl. prenesená",J1073,0)</f>
        <v>0</v>
      </c>
      <c r="BH1073" s="194">
        <f>IF(N1073="zníž. prenesená",J1073,0)</f>
        <v>0</v>
      </c>
      <c r="BI1073" s="194">
        <f>IF(N1073="nulová",J1073,0)</f>
        <v>0</v>
      </c>
      <c r="BJ1073" s="19" t="s">
        <v>85</v>
      </c>
      <c r="BK1073" s="194">
        <f>ROUND(I1073*H1073,2)</f>
        <v>0</v>
      </c>
      <c r="BL1073" s="19" t="s">
        <v>256</v>
      </c>
      <c r="BM1073" s="193" t="s">
        <v>1340</v>
      </c>
    </row>
    <row r="1074" s="2" customFormat="1" ht="24.15" customHeight="1">
      <c r="A1074" s="38"/>
      <c r="B1074" s="180"/>
      <c r="C1074" s="221" t="s">
        <v>1341</v>
      </c>
      <c r="D1074" s="221" t="s">
        <v>271</v>
      </c>
      <c r="E1074" s="223" t="s">
        <v>1342</v>
      </c>
      <c r="F1074" s="224" t="s">
        <v>1343</v>
      </c>
      <c r="G1074" s="225" t="s">
        <v>160</v>
      </c>
      <c r="H1074" s="226">
        <v>216.60499999999999</v>
      </c>
      <c r="I1074" s="227"/>
      <c r="J1074" s="228">
        <f>ROUND(I1074*H1074,2)</f>
        <v>0</v>
      </c>
      <c r="K1074" s="229"/>
      <c r="L1074" s="230"/>
      <c r="M1074" s="231" t="s">
        <v>1</v>
      </c>
      <c r="N1074" s="232" t="s">
        <v>43</v>
      </c>
      <c r="O1074" s="82"/>
      <c r="P1074" s="191">
        <f>O1074*H1074</f>
        <v>0</v>
      </c>
      <c r="Q1074" s="191">
        <v>0.0051000000000000004</v>
      </c>
      <c r="R1074" s="191">
        <f>Q1074*H1074</f>
        <v>1.1046855</v>
      </c>
      <c r="S1074" s="191">
        <v>0</v>
      </c>
      <c r="T1074" s="192">
        <f>S1074*H1074</f>
        <v>0</v>
      </c>
      <c r="U1074" s="38"/>
      <c r="V1074" s="38"/>
      <c r="W1074" s="38"/>
      <c r="X1074" s="38"/>
      <c r="Y1074" s="38"/>
      <c r="Z1074" s="38"/>
      <c r="AA1074" s="38"/>
      <c r="AB1074" s="38"/>
      <c r="AC1074" s="38"/>
      <c r="AD1074" s="38"/>
      <c r="AE1074" s="38"/>
      <c r="AR1074" s="193" t="s">
        <v>387</v>
      </c>
      <c r="AT1074" s="193" t="s">
        <v>271</v>
      </c>
      <c r="AU1074" s="193" t="s">
        <v>85</v>
      </c>
      <c r="AY1074" s="19" t="s">
        <v>155</v>
      </c>
      <c r="BE1074" s="194">
        <f>IF(N1074="základná",J1074,0)</f>
        <v>0</v>
      </c>
      <c r="BF1074" s="194">
        <f>IF(N1074="znížená",J1074,0)</f>
        <v>0</v>
      </c>
      <c r="BG1074" s="194">
        <f>IF(N1074="zákl. prenesená",J1074,0)</f>
        <v>0</v>
      </c>
      <c r="BH1074" s="194">
        <f>IF(N1074="zníž. prenesená",J1074,0)</f>
        <v>0</v>
      </c>
      <c r="BI1074" s="194">
        <f>IF(N1074="nulová",J1074,0)</f>
        <v>0</v>
      </c>
      <c r="BJ1074" s="19" t="s">
        <v>85</v>
      </c>
      <c r="BK1074" s="194">
        <f>ROUND(I1074*H1074,2)</f>
        <v>0</v>
      </c>
      <c r="BL1074" s="19" t="s">
        <v>256</v>
      </c>
      <c r="BM1074" s="193" t="s">
        <v>1344</v>
      </c>
    </row>
    <row r="1075" s="14" customFormat="1">
      <c r="A1075" s="14"/>
      <c r="B1075" s="203"/>
      <c r="C1075" s="14"/>
      <c r="D1075" s="196" t="s">
        <v>165</v>
      </c>
      <c r="E1075" s="204" t="s">
        <v>1</v>
      </c>
      <c r="F1075" s="205" t="s">
        <v>1345</v>
      </c>
      <c r="G1075" s="14"/>
      <c r="H1075" s="206">
        <v>216.60499999999999</v>
      </c>
      <c r="I1075" s="207"/>
      <c r="J1075" s="14"/>
      <c r="K1075" s="14"/>
      <c r="L1075" s="203"/>
      <c r="M1075" s="208"/>
      <c r="N1075" s="209"/>
      <c r="O1075" s="209"/>
      <c r="P1075" s="209"/>
      <c r="Q1075" s="209"/>
      <c r="R1075" s="209"/>
      <c r="S1075" s="209"/>
      <c r="T1075" s="210"/>
      <c r="U1075" s="14"/>
      <c r="V1075" s="14"/>
      <c r="W1075" s="14"/>
      <c r="X1075" s="14"/>
      <c r="Y1075" s="14"/>
      <c r="Z1075" s="14"/>
      <c r="AA1075" s="14"/>
      <c r="AB1075" s="14"/>
      <c r="AC1075" s="14"/>
      <c r="AD1075" s="14"/>
      <c r="AE1075" s="14"/>
      <c r="AT1075" s="204" t="s">
        <v>165</v>
      </c>
      <c r="AU1075" s="204" t="s">
        <v>85</v>
      </c>
      <c r="AV1075" s="14" t="s">
        <v>85</v>
      </c>
      <c r="AW1075" s="14" t="s">
        <v>32</v>
      </c>
      <c r="AX1075" s="14" t="s">
        <v>81</v>
      </c>
      <c r="AY1075" s="204" t="s">
        <v>155</v>
      </c>
    </row>
    <row r="1076" s="2" customFormat="1" ht="24.15" customHeight="1">
      <c r="A1076" s="38"/>
      <c r="B1076" s="180"/>
      <c r="C1076" s="181" t="s">
        <v>1346</v>
      </c>
      <c r="D1076" s="181" t="s">
        <v>157</v>
      </c>
      <c r="E1076" s="182" t="s">
        <v>1347</v>
      </c>
      <c r="F1076" s="183" t="s">
        <v>1348</v>
      </c>
      <c r="G1076" s="184" t="s">
        <v>160</v>
      </c>
      <c r="H1076" s="185">
        <v>206.28999999999999</v>
      </c>
      <c r="I1076" s="186"/>
      <c r="J1076" s="187">
        <f>ROUND(I1076*H1076,2)</f>
        <v>0</v>
      </c>
      <c r="K1076" s="188"/>
      <c r="L1076" s="39"/>
      <c r="M1076" s="189" t="s">
        <v>1</v>
      </c>
      <c r="N1076" s="190" t="s">
        <v>43</v>
      </c>
      <c r="O1076" s="82"/>
      <c r="P1076" s="191">
        <f>O1076*H1076</f>
        <v>0</v>
      </c>
      <c r="Q1076" s="191">
        <v>0</v>
      </c>
      <c r="R1076" s="191">
        <f>Q1076*H1076</f>
        <v>0</v>
      </c>
      <c r="S1076" s="191">
        <v>0</v>
      </c>
      <c r="T1076" s="192">
        <f>S1076*H1076</f>
        <v>0</v>
      </c>
      <c r="U1076" s="38"/>
      <c r="V1076" s="38"/>
      <c r="W1076" s="38"/>
      <c r="X1076" s="38"/>
      <c r="Y1076" s="38"/>
      <c r="Z1076" s="38"/>
      <c r="AA1076" s="38"/>
      <c r="AB1076" s="38"/>
      <c r="AC1076" s="38"/>
      <c r="AD1076" s="38"/>
      <c r="AE1076" s="38"/>
      <c r="AR1076" s="193" t="s">
        <v>256</v>
      </c>
      <c r="AT1076" s="193" t="s">
        <v>157</v>
      </c>
      <c r="AU1076" s="193" t="s">
        <v>85</v>
      </c>
      <c r="AY1076" s="19" t="s">
        <v>155</v>
      </c>
      <c r="BE1076" s="194">
        <f>IF(N1076="základná",J1076,0)</f>
        <v>0</v>
      </c>
      <c r="BF1076" s="194">
        <f>IF(N1076="znížená",J1076,0)</f>
        <v>0</v>
      </c>
      <c r="BG1076" s="194">
        <f>IF(N1076="zákl. prenesená",J1076,0)</f>
        <v>0</v>
      </c>
      <c r="BH1076" s="194">
        <f>IF(N1076="zníž. prenesená",J1076,0)</f>
        <v>0</v>
      </c>
      <c r="BI1076" s="194">
        <f>IF(N1076="nulová",J1076,0)</f>
        <v>0</v>
      </c>
      <c r="BJ1076" s="19" t="s">
        <v>85</v>
      </c>
      <c r="BK1076" s="194">
        <f>ROUND(I1076*H1076,2)</f>
        <v>0</v>
      </c>
      <c r="BL1076" s="19" t="s">
        <v>256</v>
      </c>
      <c r="BM1076" s="193" t="s">
        <v>1349</v>
      </c>
    </row>
    <row r="1077" s="14" customFormat="1">
      <c r="A1077" s="14"/>
      <c r="B1077" s="203"/>
      <c r="C1077" s="14"/>
      <c r="D1077" s="196" t="s">
        <v>165</v>
      </c>
      <c r="E1077" s="204" t="s">
        <v>1</v>
      </c>
      <c r="F1077" s="205" t="s">
        <v>1174</v>
      </c>
      <c r="G1077" s="14"/>
      <c r="H1077" s="206">
        <v>206.28999999999999</v>
      </c>
      <c r="I1077" s="207"/>
      <c r="J1077" s="14"/>
      <c r="K1077" s="14"/>
      <c r="L1077" s="203"/>
      <c r="M1077" s="208"/>
      <c r="N1077" s="209"/>
      <c r="O1077" s="209"/>
      <c r="P1077" s="209"/>
      <c r="Q1077" s="209"/>
      <c r="R1077" s="209"/>
      <c r="S1077" s="209"/>
      <c r="T1077" s="210"/>
      <c r="U1077" s="14"/>
      <c r="V1077" s="14"/>
      <c r="W1077" s="14"/>
      <c r="X1077" s="14"/>
      <c r="Y1077" s="14"/>
      <c r="Z1077" s="14"/>
      <c r="AA1077" s="14"/>
      <c r="AB1077" s="14"/>
      <c r="AC1077" s="14"/>
      <c r="AD1077" s="14"/>
      <c r="AE1077" s="14"/>
      <c r="AT1077" s="204" t="s">
        <v>165</v>
      </c>
      <c r="AU1077" s="204" t="s">
        <v>85</v>
      </c>
      <c r="AV1077" s="14" t="s">
        <v>85</v>
      </c>
      <c r="AW1077" s="14" t="s">
        <v>32</v>
      </c>
      <c r="AX1077" s="14" t="s">
        <v>81</v>
      </c>
      <c r="AY1077" s="204" t="s">
        <v>155</v>
      </c>
    </row>
    <row r="1078" s="2" customFormat="1" ht="24.15" customHeight="1">
      <c r="A1078" s="38"/>
      <c r="B1078" s="180"/>
      <c r="C1078" s="221" t="s">
        <v>1350</v>
      </c>
      <c r="D1078" s="221" t="s">
        <v>271</v>
      </c>
      <c r="E1078" s="223" t="s">
        <v>1351</v>
      </c>
      <c r="F1078" s="224" t="s">
        <v>1352</v>
      </c>
      <c r="G1078" s="225" t="s">
        <v>160</v>
      </c>
      <c r="H1078" s="226">
        <v>433.209</v>
      </c>
      <c r="I1078" s="227"/>
      <c r="J1078" s="228">
        <f>ROUND(I1078*H1078,2)</f>
        <v>0</v>
      </c>
      <c r="K1078" s="229"/>
      <c r="L1078" s="230"/>
      <c r="M1078" s="231" t="s">
        <v>1</v>
      </c>
      <c r="N1078" s="232" t="s">
        <v>43</v>
      </c>
      <c r="O1078" s="82"/>
      <c r="P1078" s="191">
        <f>O1078*H1078</f>
        <v>0</v>
      </c>
      <c r="Q1078" s="191">
        <v>0.0060000000000000001</v>
      </c>
      <c r="R1078" s="191">
        <f>Q1078*H1078</f>
        <v>2.5992540000000002</v>
      </c>
      <c r="S1078" s="191">
        <v>0</v>
      </c>
      <c r="T1078" s="192">
        <f>S1078*H1078</f>
        <v>0</v>
      </c>
      <c r="U1078" s="38"/>
      <c r="V1078" s="38"/>
      <c r="W1078" s="38"/>
      <c r="X1078" s="38"/>
      <c r="Y1078" s="38"/>
      <c r="Z1078" s="38"/>
      <c r="AA1078" s="38"/>
      <c r="AB1078" s="38"/>
      <c r="AC1078" s="38"/>
      <c r="AD1078" s="38"/>
      <c r="AE1078" s="38"/>
      <c r="AR1078" s="193" t="s">
        <v>387</v>
      </c>
      <c r="AT1078" s="193" t="s">
        <v>271</v>
      </c>
      <c r="AU1078" s="193" t="s">
        <v>85</v>
      </c>
      <c r="AY1078" s="19" t="s">
        <v>155</v>
      </c>
      <c r="BE1078" s="194">
        <f>IF(N1078="základná",J1078,0)</f>
        <v>0</v>
      </c>
      <c r="BF1078" s="194">
        <f>IF(N1078="znížená",J1078,0)</f>
        <v>0</v>
      </c>
      <c r="BG1078" s="194">
        <f>IF(N1078="zákl. prenesená",J1078,0)</f>
        <v>0</v>
      </c>
      <c r="BH1078" s="194">
        <f>IF(N1078="zníž. prenesená",J1078,0)</f>
        <v>0</v>
      </c>
      <c r="BI1078" s="194">
        <f>IF(N1078="nulová",J1078,0)</f>
        <v>0</v>
      </c>
      <c r="BJ1078" s="19" t="s">
        <v>85</v>
      </c>
      <c r="BK1078" s="194">
        <f>ROUND(I1078*H1078,2)</f>
        <v>0</v>
      </c>
      <c r="BL1078" s="19" t="s">
        <v>256</v>
      </c>
      <c r="BM1078" s="193" t="s">
        <v>1353</v>
      </c>
    </row>
    <row r="1079" s="14" customFormat="1">
      <c r="A1079" s="14"/>
      <c r="B1079" s="203"/>
      <c r="C1079" s="14"/>
      <c r="D1079" s="196" t="s">
        <v>165</v>
      </c>
      <c r="E1079" s="204" t="s">
        <v>1</v>
      </c>
      <c r="F1079" s="205" t="s">
        <v>1354</v>
      </c>
      <c r="G1079" s="14"/>
      <c r="H1079" s="206">
        <v>433.209</v>
      </c>
      <c r="I1079" s="207"/>
      <c r="J1079" s="14"/>
      <c r="K1079" s="14"/>
      <c r="L1079" s="203"/>
      <c r="M1079" s="208"/>
      <c r="N1079" s="209"/>
      <c r="O1079" s="209"/>
      <c r="P1079" s="209"/>
      <c r="Q1079" s="209"/>
      <c r="R1079" s="209"/>
      <c r="S1079" s="209"/>
      <c r="T1079" s="210"/>
      <c r="U1079" s="14"/>
      <c r="V1079" s="14"/>
      <c r="W1079" s="14"/>
      <c r="X1079" s="14"/>
      <c r="Y1079" s="14"/>
      <c r="Z1079" s="14"/>
      <c r="AA1079" s="14"/>
      <c r="AB1079" s="14"/>
      <c r="AC1079" s="14"/>
      <c r="AD1079" s="14"/>
      <c r="AE1079" s="14"/>
      <c r="AT1079" s="204" t="s">
        <v>165</v>
      </c>
      <c r="AU1079" s="204" t="s">
        <v>85</v>
      </c>
      <c r="AV1079" s="14" t="s">
        <v>85</v>
      </c>
      <c r="AW1079" s="14" t="s">
        <v>32</v>
      </c>
      <c r="AX1079" s="14" t="s">
        <v>81</v>
      </c>
      <c r="AY1079" s="204" t="s">
        <v>155</v>
      </c>
    </row>
    <row r="1080" s="2" customFormat="1" ht="21.75" customHeight="1">
      <c r="A1080" s="38"/>
      <c r="B1080" s="180"/>
      <c r="C1080" s="181" t="s">
        <v>1355</v>
      </c>
      <c r="D1080" s="181" t="s">
        <v>157</v>
      </c>
      <c r="E1080" s="182" t="s">
        <v>1356</v>
      </c>
      <c r="F1080" s="183" t="s">
        <v>1357</v>
      </c>
      <c r="G1080" s="184" t="s">
        <v>160</v>
      </c>
      <c r="H1080" s="185">
        <v>52.709000000000003</v>
      </c>
      <c r="I1080" s="186"/>
      <c r="J1080" s="187">
        <f>ROUND(I1080*H1080,2)</f>
        <v>0</v>
      </c>
      <c r="K1080" s="188"/>
      <c r="L1080" s="39"/>
      <c r="M1080" s="189" t="s">
        <v>1</v>
      </c>
      <c r="N1080" s="190" t="s">
        <v>43</v>
      </c>
      <c r="O1080" s="82"/>
      <c r="P1080" s="191">
        <f>O1080*H1080</f>
        <v>0</v>
      </c>
      <c r="Q1080" s="191">
        <v>0.00012</v>
      </c>
      <c r="R1080" s="191">
        <f>Q1080*H1080</f>
        <v>0.0063250800000000003</v>
      </c>
      <c r="S1080" s="191">
        <v>0</v>
      </c>
      <c r="T1080" s="192">
        <f>S1080*H1080</f>
        <v>0</v>
      </c>
      <c r="U1080" s="38"/>
      <c r="V1080" s="38"/>
      <c r="W1080" s="38"/>
      <c r="X1080" s="38"/>
      <c r="Y1080" s="38"/>
      <c r="Z1080" s="38"/>
      <c r="AA1080" s="38"/>
      <c r="AB1080" s="38"/>
      <c r="AC1080" s="38"/>
      <c r="AD1080" s="38"/>
      <c r="AE1080" s="38"/>
      <c r="AR1080" s="193" t="s">
        <v>256</v>
      </c>
      <c r="AT1080" s="193" t="s">
        <v>157</v>
      </c>
      <c r="AU1080" s="193" t="s">
        <v>85</v>
      </c>
      <c r="AY1080" s="19" t="s">
        <v>155</v>
      </c>
      <c r="BE1080" s="194">
        <f>IF(N1080="základná",J1080,0)</f>
        <v>0</v>
      </c>
      <c r="BF1080" s="194">
        <f>IF(N1080="znížená",J1080,0)</f>
        <v>0</v>
      </c>
      <c r="BG1080" s="194">
        <f>IF(N1080="zákl. prenesená",J1080,0)</f>
        <v>0</v>
      </c>
      <c r="BH1080" s="194">
        <f>IF(N1080="zníž. prenesená",J1080,0)</f>
        <v>0</v>
      </c>
      <c r="BI1080" s="194">
        <f>IF(N1080="nulová",J1080,0)</f>
        <v>0</v>
      </c>
      <c r="BJ1080" s="19" t="s">
        <v>85</v>
      </c>
      <c r="BK1080" s="194">
        <f>ROUND(I1080*H1080,2)</f>
        <v>0</v>
      </c>
      <c r="BL1080" s="19" t="s">
        <v>256</v>
      </c>
      <c r="BM1080" s="193" t="s">
        <v>1358</v>
      </c>
    </row>
    <row r="1081" s="13" customFormat="1">
      <c r="A1081" s="13"/>
      <c r="B1081" s="195"/>
      <c r="C1081" s="13"/>
      <c r="D1081" s="196" t="s">
        <v>165</v>
      </c>
      <c r="E1081" s="197" t="s">
        <v>1</v>
      </c>
      <c r="F1081" s="198" t="s">
        <v>1184</v>
      </c>
      <c r="G1081" s="13"/>
      <c r="H1081" s="197" t="s">
        <v>1</v>
      </c>
      <c r="I1081" s="199"/>
      <c r="J1081" s="13"/>
      <c r="K1081" s="13"/>
      <c r="L1081" s="195"/>
      <c r="M1081" s="200"/>
      <c r="N1081" s="201"/>
      <c r="O1081" s="201"/>
      <c r="P1081" s="201"/>
      <c r="Q1081" s="201"/>
      <c r="R1081" s="201"/>
      <c r="S1081" s="201"/>
      <c r="T1081" s="202"/>
      <c r="U1081" s="13"/>
      <c r="V1081" s="13"/>
      <c r="W1081" s="13"/>
      <c r="X1081" s="13"/>
      <c r="Y1081" s="13"/>
      <c r="Z1081" s="13"/>
      <c r="AA1081" s="13"/>
      <c r="AB1081" s="13"/>
      <c r="AC1081" s="13"/>
      <c r="AD1081" s="13"/>
      <c r="AE1081" s="13"/>
      <c r="AT1081" s="197" t="s">
        <v>165</v>
      </c>
      <c r="AU1081" s="197" t="s">
        <v>85</v>
      </c>
      <c r="AV1081" s="13" t="s">
        <v>81</v>
      </c>
      <c r="AW1081" s="13" t="s">
        <v>32</v>
      </c>
      <c r="AX1081" s="13" t="s">
        <v>7</v>
      </c>
      <c r="AY1081" s="197" t="s">
        <v>155</v>
      </c>
    </row>
    <row r="1082" s="14" customFormat="1">
      <c r="A1082" s="14"/>
      <c r="B1082" s="203"/>
      <c r="C1082" s="14"/>
      <c r="D1082" s="196" t="s">
        <v>165</v>
      </c>
      <c r="E1082" s="204" t="s">
        <v>1</v>
      </c>
      <c r="F1082" s="205" t="s">
        <v>1171</v>
      </c>
      <c r="G1082" s="14"/>
      <c r="H1082" s="206">
        <v>52.709000000000003</v>
      </c>
      <c r="I1082" s="207"/>
      <c r="J1082" s="14"/>
      <c r="K1082" s="14"/>
      <c r="L1082" s="203"/>
      <c r="M1082" s="208"/>
      <c r="N1082" s="209"/>
      <c r="O1082" s="209"/>
      <c r="P1082" s="209"/>
      <c r="Q1082" s="209"/>
      <c r="R1082" s="209"/>
      <c r="S1082" s="209"/>
      <c r="T1082" s="210"/>
      <c r="U1082" s="14"/>
      <c r="V1082" s="14"/>
      <c r="W1082" s="14"/>
      <c r="X1082" s="14"/>
      <c r="Y1082" s="14"/>
      <c r="Z1082" s="14"/>
      <c r="AA1082" s="14"/>
      <c r="AB1082" s="14"/>
      <c r="AC1082" s="14"/>
      <c r="AD1082" s="14"/>
      <c r="AE1082" s="14"/>
      <c r="AT1082" s="204" t="s">
        <v>165</v>
      </c>
      <c r="AU1082" s="204" t="s">
        <v>85</v>
      </c>
      <c r="AV1082" s="14" t="s">
        <v>85</v>
      </c>
      <c r="AW1082" s="14" t="s">
        <v>32</v>
      </c>
      <c r="AX1082" s="14" t="s">
        <v>81</v>
      </c>
      <c r="AY1082" s="204" t="s">
        <v>155</v>
      </c>
    </row>
    <row r="1083" s="2" customFormat="1" ht="24.15" customHeight="1">
      <c r="A1083" s="38"/>
      <c r="B1083" s="180"/>
      <c r="C1083" s="221" t="s">
        <v>1359</v>
      </c>
      <c r="D1083" s="221" t="s">
        <v>271</v>
      </c>
      <c r="E1083" s="223" t="s">
        <v>1360</v>
      </c>
      <c r="F1083" s="224" t="s">
        <v>1361</v>
      </c>
      <c r="G1083" s="225" t="s">
        <v>160</v>
      </c>
      <c r="H1083" s="226">
        <v>55.344000000000001</v>
      </c>
      <c r="I1083" s="227"/>
      <c r="J1083" s="228">
        <f>ROUND(I1083*H1083,2)</f>
        <v>0</v>
      </c>
      <c r="K1083" s="229"/>
      <c r="L1083" s="230"/>
      <c r="M1083" s="231" t="s">
        <v>1</v>
      </c>
      <c r="N1083" s="232" t="s">
        <v>43</v>
      </c>
      <c r="O1083" s="82"/>
      <c r="P1083" s="191">
        <f>O1083*H1083</f>
        <v>0</v>
      </c>
      <c r="Q1083" s="191">
        <v>0.0015</v>
      </c>
      <c r="R1083" s="191">
        <f>Q1083*H1083</f>
        <v>0.083016000000000006</v>
      </c>
      <c r="S1083" s="191">
        <v>0</v>
      </c>
      <c r="T1083" s="192">
        <f>S1083*H1083</f>
        <v>0</v>
      </c>
      <c r="U1083" s="38"/>
      <c r="V1083" s="38"/>
      <c r="W1083" s="38"/>
      <c r="X1083" s="38"/>
      <c r="Y1083" s="38"/>
      <c r="Z1083" s="38"/>
      <c r="AA1083" s="38"/>
      <c r="AB1083" s="38"/>
      <c r="AC1083" s="38"/>
      <c r="AD1083" s="38"/>
      <c r="AE1083" s="38"/>
      <c r="AR1083" s="193" t="s">
        <v>387</v>
      </c>
      <c r="AT1083" s="193" t="s">
        <v>271</v>
      </c>
      <c r="AU1083" s="193" t="s">
        <v>85</v>
      </c>
      <c r="AY1083" s="19" t="s">
        <v>155</v>
      </c>
      <c r="BE1083" s="194">
        <f>IF(N1083="základná",J1083,0)</f>
        <v>0</v>
      </c>
      <c r="BF1083" s="194">
        <f>IF(N1083="znížená",J1083,0)</f>
        <v>0</v>
      </c>
      <c r="BG1083" s="194">
        <f>IF(N1083="zákl. prenesená",J1083,0)</f>
        <v>0</v>
      </c>
      <c r="BH1083" s="194">
        <f>IF(N1083="zníž. prenesená",J1083,0)</f>
        <v>0</v>
      </c>
      <c r="BI1083" s="194">
        <f>IF(N1083="nulová",J1083,0)</f>
        <v>0</v>
      </c>
      <c r="BJ1083" s="19" t="s">
        <v>85</v>
      </c>
      <c r="BK1083" s="194">
        <f>ROUND(I1083*H1083,2)</f>
        <v>0</v>
      </c>
      <c r="BL1083" s="19" t="s">
        <v>256</v>
      </c>
      <c r="BM1083" s="193" t="s">
        <v>1362</v>
      </c>
    </row>
    <row r="1084" s="14" customFormat="1">
      <c r="A1084" s="14"/>
      <c r="B1084" s="203"/>
      <c r="C1084" s="14"/>
      <c r="D1084" s="196" t="s">
        <v>165</v>
      </c>
      <c r="E1084" s="204" t="s">
        <v>1</v>
      </c>
      <c r="F1084" s="205" t="s">
        <v>1363</v>
      </c>
      <c r="G1084" s="14"/>
      <c r="H1084" s="206">
        <v>55.344000000000001</v>
      </c>
      <c r="I1084" s="207"/>
      <c r="J1084" s="14"/>
      <c r="K1084" s="14"/>
      <c r="L1084" s="203"/>
      <c r="M1084" s="208"/>
      <c r="N1084" s="209"/>
      <c r="O1084" s="209"/>
      <c r="P1084" s="209"/>
      <c r="Q1084" s="209"/>
      <c r="R1084" s="209"/>
      <c r="S1084" s="209"/>
      <c r="T1084" s="210"/>
      <c r="U1084" s="14"/>
      <c r="V1084" s="14"/>
      <c r="W1084" s="14"/>
      <c r="X1084" s="14"/>
      <c r="Y1084" s="14"/>
      <c r="Z1084" s="14"/>
      <c r="AA1084" s="14"/>
      <c r="AB1084" s="14"/>
      <c r="AC1084" s="14"/>
      <c r="AD1084" s="14"/>
      <c r="AE1084" s="14"/>
      <c r="AT1084" s="204" t="s">
        <v>165</v>
      </c>
      <c r="AU1084" s="204" t="s">
        <v>85</v>
      </c>
      <c r="AV1084" s="14" t="s">
        <v>85</v>
      </c>
      <c r="AW1084" s="14" t="s">
        <v>32</v>
      </c>
      <c r="AX1084" s="14" t="s">
        <v>81</v>
      </c>
      <c r="AY1084" s="204" t="s">
        <v>155</v>
      </c>
    </row>
    <row r="1085" s="2" customFormat="1" ht="24.15" customHeight="1">
      <c r="A1085" s="38"/>
      <c r="B1085" s="180"/>
      <c r="C1085" s="181" t="s">
        <v>1364</v>
      </c>
      <c r="D1085" s="181" t="s">
        <v>157</v>
      </c>
      <c r="E1085" s="182" t="s">
        <v>1365</v>
      </c>
      <c r="F1085" s="183" t="s">
        <v>1366</v>
      </c>
      <c r="G1085" s="184" t="s">
        <v>160</v>
      </c>
      <c r="H1085" s="185">
        <v>99.799999999999997</v>
      </c>
      <c r="I1085" s="186"/>
      <c r="J1085" s="187">
        <f>ROUND(I1085*H1085,2)</f>
        <v>0</v>
      </c>
      <c r="K1085" s="188"/>
      <c r="L1085" s="39"/>
      <c r="M1085" s="189" t="s">
        <v>1</v>
      </c>
      <c r="N1085" s="190" t="s">
        <v>43</v>
      </c>
      <c r="O1085" s="82"/>
      <c r="P1085" s="191">
        <f>O1085*H1085</f>
        <v>0</v>
      </c>
      <c r="Q1085" s="191">
        <v>0.00125</v>
      </c>
      <c r="R1085" s="191">
        <f>Q1085*H1085</f>
        <v>0.12475</v>
      </c>
      <c r="S1085" s="191">
        <v>0</v>
      </c>
      <c r="T1085" s="192">
        <f>S1085*H1085</f>
        <v>0</v>
      </c>
      <c r="U1085" s="38"/>
      <c r="V1085" s="38"/>
      <c r="W1085" s="38"/>
      <c r="X1085" s="38"/>
      <c r="Y1085" s="38"/>
      <c r="Z1085" s="38"/>
      <c r="AA1085" s="38"/>
      <c r="AB1085" s="38"/>
      <c r="AC1085" s="38"/>
      <c r="AD1085" s="38"/>
      <c r="AE1085" s="38"/>
      <c r="AR1085" s="193" t="s">
        <v>256</v>
      </c>
      <c r="AT1085" s="193" t="s">
        <v>157</v>
      </c>
      <c r="AU1085" s="193" t="s">
        <v>85</v>
      </c>
      <c r="AY1085" s="19" t="s">
        <v>155</v>
      </c>
      <c r="BE1085" s="194">
        <f>IF(N1085="základná",J1085,0)</f>
        <v>0</v>
      </c>
      <c r="BF1085" s="194">
        <f>IF(N1085="znížená",J1085,0)</f>
        <v>0</v>
      </c>
      <c r="BG1085" s="194">
        <f>IF(N1085="zákl. prenesená",J1085,0)</f>
        <v>0</v>
      </c>
      <c r="BH1085" s="194">
        <f>IF(N1085="zníž. prenesená",J1085,0)</f>
        <v>0</v>
      </c>
      <c r="BI1085" s="194">
        <f>IF(N1085="nulová",J1085,0)</f>
        <v>0</v>
      </c>
      <c r="BJ1085" s="19" t="s">
        <v>85</v>
      </c>
      <c r="BK1085" s="194">
        <f>ROUND(I1085*H1085,2)</f>
        <v>0</v>
      </c>
      <c r="BL1085" s="19" t="s">
        <v>256</v>
      </c>
      <c r="BM1085" s="193" t="s">
        <v>1367</v>
      </c>
    </row>
    <row r="1086" s="13" customFormat="1">
      <c r="A1086" s="13"/>
      <c r="B1086" s="195"/>
      <c r="C1086" s="13"/>
      <c r="D1086" s="196" t="s">
        <v>165</v>
      </c>
      <c r="E1086" s="197" t="s">
        <v>1</v>
      </c>
      <c r="F1086" s="198" t="s">
        <v>1368</v>
      </c>
      <c r="G1086" s="13"/>
      <c r="H1086" s="197" t="s">
        <v>1</v>
      </c>
      <c r="I1086" s="199"/>
      <c r="J1086" s="13"/>
      <c r="K1086" s="13"/>
      <c r="L1086" s="195"/>
      <c r="M1086" s="200"/>
      <c r="N1086" s="201"/>
      <c r="O1086" s="201"/>
      <c r="P1086" s="201"/>
      <c r="Q1086" s="201"/>
      <c r="R1086" s="201"/>
      <c r="S1086" s="201"/>
      <c r="T1086" s="202"/>
      <c r="U1086" s="13"/>
      <c r="V1086" s="13"/>
      <c r="W1086" s="13"/>
      <c r="X1086" s="13"/>
      <c r="Y1086" s="13"/>
      <c r="Z1086" s="13"/>
      <c r="AA1086" s="13"/>
      <c r="AB1086" s="13"/>
      <c r="AC1086" s="13"/>
      <c r="AD1086" s="13"/>
      <c r="AE1086" s="13"/>
      <c r="AT1086" s="197" t="s">
        <v>165</v>
      </c>
      <c r="AU1086" s="197" t="s">
        <v>85</v>
      </c>
      <c r="AV1086" s="13" t="s">
        <v>81</v>
      </c>
      <c r="AW1086" s="13" t="s">
        <v>32</v>
      </c>
      <c r="AX1086" s="13" t="s">
        <v>7</v>
      </c>
      <c r="AY1086" s="197" t="s">
        <v>155</v>
      </c>
    </row>
    <row r="1087" s="14" customFormat="1">
      <c r="A1087" s="14"/>
      <c r="B1087" s="203"/>
      <c r="C1087" s="14"/>
      <c r="D1087" s="196" t="s">
        <v>165</v>
      </c>
      <c r="E1087" s="204" t="s">
        <v>1</v>
      </c>
      <c r="F1087" s="205" t="s">
        <v>1291</v>
      </c>
      <c r="G1087" s="14"/>
      <c r="H1087" s="206">
        <v>99.799999999999997</v>
      </c>
      <c r="I1087" s="207"/>
      <c r="J1087" s="14"/>
      <c r="K1087" s="14"/>
      <c r="L1087" s="203"/>
      <c r="M1087" s="208"/>
      <c r="N1087" s="209"/>
      <c r="O1087" s="209"/>
      <c r="P1087" s="209"/>
      <c r="Q1087" s="209"/>
      <c r="R1087" s="209"/>
      <c r="S1087" s="209"/>
      <c r="T1087" s="210"/>
      <c r="U1087" s="14"/>
      <c r="V1087" s="14"/>
      <c r="W1087" s="14"/>
      <c r="X1087" s="14"/>
      <c r="Y1087" s="14"/>
      <c r="Z1087" s="14"/>
      <c r="AA1087" s="14"/>
      <c r="AB1087" s="14"/>
      <c r="AC1087" s="14"/>
      <c r="AD1087" s="14"/>
      <c r="AE1087" s="14"/>
      <c r="AT1087" s="204" t="s">
        <v>165</v>
      </c>
      <c r="AU1087" s="204" t="s">
        <v>85</v>
      </c>
      <c r="AV1087" s="14" t="s">
        <v>85</v>
      </c>
      <c r="AW1087" s="14" t="s">
        <v>32</v>
      </c>
      <c r="AX1087" s="14" t="s">
        <v>81</v>
      </c>
      <c r="AY1087" s="204" t="s">
        <v>155</v>
      </c>
    </row>
    <row r="1088" s="2" customFormat="1" ht="37.8" customHeight="1">
      <c r="A1088" s="38"/>
      <c r="B1088" s="180"/>
      <c r="C1088" s="221" t="s">
        <v>1369</v>
      </c>
      <c r="D1088" s="221" t="s">
        <v>271</v>
      </c>
      <c r="E1088" s="223" t="s">
        <v>1370</v>
      </c>
      <c r="F1088" s="224" t="s">
        <v>1371</v>
      </c>
      <c r="G1088" s="225" t="s">
        <v>160</v>
      </c>
      <c r="H1088" s="226">
        <v>114.77</v>
      </c>
      <c r="I1088" s="227"/>
      <c r="J1088" s="228">
        <f>ROUND(I1088*H1088,2)</f>
        <v>0</v>
      </c>
      <c r="K1088" s="229"/>
      <c r="L1088" s="230"/>
      <c r="M1088" s="231" t="s">
        <v>1</v>
      </c>
      <c r="N1088" s="232" t="s">
        <v>43</v>
      </c>
      <c r="O1088" s="82"/>
      <c r="P1088" s="191">
        <f>O1088*H1088</f>
        <v>0</v>
      </c>
      <c r="Q1088" s="191">
        <v>0.00018000000000000001</v>
      </c>
      <c r="R1088" s="191">
        <f>Q1088*H1088</f>
        <v>0.020658599999999999</v>
      </c>
      <c r="S1088" s="191">
        <v>0</v>
      </c>
      <c r="T1088" s="192">
        <f>S1088*H1088</f>
        <v>0</v>
      </c>
      <c r="U1088" s="38"/>
      <c r="V1088" s="38"/>
      <c r="W1088" s="38"/>
      <c r="X1088" s="38"/>
      <c r="Y1088" s="38"/>
      <c r="Z1088" s="38"/>
      <c r="AA1088" s="38"/>
      <c r="AB1088" s="38"/>
      <c r="AC1088" s="38"/>
      <c r="AD1088" s="38"/>
      <c r="AE1088" s="38"/>
      <c r="AR1088" s="193" t="s">
        <v>387</v>
      </c>
      <c r="AT1088" s="193" t="s">
        <v>271</v>
      </c>
      <c r="AU1088" s="193" t="s">
        <v>85</v>
      </c>
      <c r="AY1088" s="19" t="s">
        <v>155</v>
      </c>
      <c r="BE1088" s="194">
        <f>IF(N1088="základná",J1088,0)</f>
        <v>0</v>
      </c>
      <c r="BF1088" s="194">
        <f>IF(N1088="znížená",J1088,0)</f>
        <v>0</v>
      </c>
      <c r="BG1088" s="194">
        <f>IF(N1088="zákl. prenesená",J1088,0)</f>
        <v>0</v>
      </c>
      <c r="BH1088" s="194">
        <f>IF(N1088="zníž. prenesená",J1088,0)</f>
        <v>0</v>
      </c>
      <c r="BI1088" s="194">
        <f>IF(N1088="nulová",J1088,0)</f>
        <v>0</v>
      </c>
      <c r="BJ1088" s="19" t="s">
        <v>85</v>
      </c>
      <c r="BK1088" s="194">
        <f>ROUND(I1088*H1088,2)</f>
        <v>0</v>
      </c>
      <c r="BL1088" s="19" t="s">
        <v>256</v>
      </c>
      <c r="BM1088" s="193" t="s">
        <v>1372</v>
      </c>
    </row>
    <row r="1089" s="2" customFormat="1" ht="24.15" customHeight="1">
      <c r="A1089" s="38"/>
      <c r="B1089" s="180"/>
      <c r="C1089" s="181" t="s">
        <v>1373</v>
      </c>
      <c r="D1089" s="181" t="s">
        <v>157</v>
      </c>
      <c r="E1089" s="182" t="s">
        <v>1374</v>
      </c>
      <c r="F1089" s="183" t="s">
        <v>1375</v>
      </c>
      <c r="G1089" s="184" t="s">
        <v>1162</v>
      </c>
      <c r="H1089" s="241"/>
      <c r="I1089" s="186"/>
      <c r="J1089" s="187">
        <f>ROUND(I1089*H1089,2)</f>
        <v>0</v>
      </c>
      <c r="K1089" s="188"/>
      <c r="L1089" s="39"/>
      <c r="M1089" s="189" t="s">
        <v>1</v>
      </c>
      <c r="N1089" s="190" t="s">
        <v>43</v>
      </c>
      <c r="O1089" s="82"/>
      <c r="P1089" s="191">
        <f>O1089*H1089</f>
        <v>0</v>
      </c>
      <c r="Q1089" s="191">
        <v>0</v>
      </c>
      <c r="R1089" s="191">
        <f>Q1089*H1089</f>
        <v>0</v>
      </c>
      <c r="S1089" s="191">
        <v>0</v>
      </c>
      <c r="T1089" s="192">
        <f>S1089*H1089</f>
        <v>0</v>
      </c>
      <c r="U1089" s="38"/>
      <c r="V1089" s="38"/>
      <c r="W1089" s="38"/>
      <c r="X1089" s="38"/>
      <c r="Y1089" s="38"/>
      <c r="Z1089" s="38"/>
      <c r="AA1089" s="38"/>
      <c r="AB1089" s="38"/>
      <c r="AC1089" s="38"/>
      <c r="AD1089" s="38"/>
      <c r="AE1089" s="38"/>
      <c r="AR1089" s="193" t="s">
        <v>256</v>
      </c>
      <c r="AT1089" s="193" t="s">
        <v>157</v>
      </c>
      <c r="AU1089" s="193" t="s">
        <v>85</v>
      </c>
      <c r="AY1089" s="19" t="s">
        <v>155</v>
      </c>
      <c r="BE1089" s="194">
        <f>IF(N1089="základná",J1089,0)</f>
        <v>0</v>
      </c>
      <c r="BF1089" s="194">
        <f>IF(N1089="znížená",J1089,0)</f>
        <v>0</v>
      </c>
      <c r="BG1089" s="194">
        <f>IF(N1089="zákl. prenesená",J1089,0)</f>
        <v>0</v>
      </c>
      <c r="BH1089" s="194">
        <f>IF(N1089="zníž. prenesená",J1089,0)</f>
        <v>0</v>
      </c>
      <c r="BI1089" s="194">
        <f>IF(N1089="nulová",J1089,0)</f>
        <v>0</v>
      </c>
      <c r="BJ1089" s="19" t="s">
        <v>85</v>
      </c>
      <c r="BK1089" s="194">
        <f>ROUND(I1089*H1089,2)</f>
        <v>0</v>
      </c>
      <c r="BL1089" s="19" t="s">
        <v>256</v>
      </c>
      <c r="BM1089" s="193" t="s">
        <v>1376</v>
      </c>
    </row>
    <row r="1090" s="12" customFormat="1" ht="22.8" customHeight="1">
      <c r="A1090" s="12"/>
      <c r="B1090" s="167"/>
      <c r="C1090" s="12"/>
      <c r="D1090" s="168" t="s">
        <v>76</v>
      </c>
      <c r="E1090" s="178" t="s">
        <v>1377</v>
      </c>
      <c r="F1090" s="178" t="s">
        <v>1378</v>
      </c>
      <c r="G1090" s="12"/>
      <c r="H1090" s="12"/>
      <c r="I1090" s="170"/>
      <c r="J1090" s="179">
        <f>BK1090</f>
        <v>0</v>
      </c>
      <c r="K1090" s="12"/>
      <c r="L1090" s="167"/>
      <c r="M1090" s="172"/>
      <c r="N1090" s="173"/>
      <c r="O1090" s="173"/>
      <c r="P1090" s="174">
        <f>SUM(P1091:P1100)</f>
        <v>0</v>
      </c>
      <c r="Q1090" s="173"/>
      <c r="R1090" s="174">
        <f>SUM(R1091:R1100)</f>
        <v>0.0060039999999999998</v>
      </c>
      <c r="S1090" s="173"/>
      <c r="T1090" s="175">
        <f>SUM(T1091:T1100)</f>
        <v>0.66334000000000004</v>
      </c>
      <c r="U1090" s="12"/>
      <c r="V1090" s="12"/>
      <c r="W1090" s="12"/>
      <c r="X1090" s="12"/>
      <c r="Y1090" s="12"/>
      <c r="Z1090" s="12"/>
      <c r="AA1090" s="12"/>
      <c r="AB1090" s="12"/>
      <c r="AC1090" s="12"/>
      <c r="AD1090" s="12"/>
      <c r="AE1090" s="12"/>
      <c r="AR1090" s="168" t="s">
        <v>85</v>
      </c>
      <c r="AT1090" s="176" t="s">
        <v>76</v>
      </c>
      <c r="AU1090" s="176" t="s">
        <v>81</v>
      </c>
      <c r="AY1090" s="168" t="s">
        <v>155</v>
      </c>
      <c r="BK1090" s="177">
        <f>SUM(BK1091:BK1100)</f>
        <v>0</v>
      </c>
    </row>
    <row r="1091" s="2" customFormat="1" ht="33" customHeight="1">
      <c r="A1091" s="38"/>
      <c r="B1091" s="180"/>
      <c r="C1091" s="181" t="s">
        <v>1379</v>
      </c>
      <c r="D1091" s="181" t="s">
        <v>157</v>
      </c>
      <c r="E1091" s="182" t="s">
        <v>1380</v>
      </c>
      <c r="F1091" s="183" t="s">
        <v>1381</v>
      </c>
      <c r="G1091" s="184" t="s">
        <v>285</v>
      </c>
      <c r="H1091" s="185">
        <v>20</v>
      </c>
      <c r="I1091" s="186"/>
      <c r="J1091" s="187">
        <f>ROUND(I1091*H1091,2)</f>
        <v>0</v>
      </c>
      <c r="K1091" s="188"/>
      <c r="L1091" s="39"/>
      <c r="M1091" s="189" t="s">
        <v>1</v>
      </c>
      <c r="N1091" s="190" t="s">
        <v>43</v>
      </c>
      <c r="O1091" s="82"/>
      <c r="P1091" s="191">
        <f>O1091*H1091</f>
        <v>0</v>
      </c>
      <c r="Q1091" s="191">
        <v>0</v>
      </c>
      <c r="R1091" s="191">
        <f>Q1091*H1091</f>
        <v>0</v>
      </c>
      <c r="S1091" s="191">
        <v>0.03065</v>
      </c>
      <c r="T1091" s="192">
        <f>S1091*H1091</f>
        <v>0.61299999999999999</v>
      </c>
      <c r="U1091" s="38"/>
      <c r="V1091" s="38"/>
      <c r="W1091" s="38"/>
      <c r="X1091" s="38"/>
      <c r="Y1091" s="38"/>
      <c r="Z1091" s="38"/>
      <c r="AA1091" s="38"/>
      <c r="AB1091" s="38"/>
      <c r="AC1091" s="38"/>
      <c r="AD1091" s="38"/>
      <c r="AE1091" s="38"/>
      <c r="AR1091" s="193" t="s">
        <v>256</v>
      </c>
      <c r="AT1091" s="193" t="s">
        <v>157</v>
      </c>
      <c r="AU1091" s="193" t="s">
        <v>85</v>
      </c>
      <c r="AY1091" s="19" t="s">
        <v>155</v>
      </c>
      <c r="BE1091" s="194">
        <f>IF(N1091="základná",J1091,0)</f>
        <v>0</v>
      </c>
      <c r="BF1091" s="194">
        <f>IF(N1091="znížená",J1091,0)</f>
        <v>0</v>
      </c>
      <c r="BG1091" s="194">
        <f>IF(N1091="zákl. prenesená",J1091,0)</f>
        <v>0</v>
      </c>
      <c r="BH1091" s="194">
        <f>IF(N1091="zníž. prenesená",J1091,0)</f>
        <v>0</v>
      </c>
      <c r="BI1091" s="194">
        <f>IF(N1091="nulová",J1091,0)</f>
        <v>0</v>
      </c>
      <c r="BJ1091" s="19" t="s">
        <v>85</v>
      </c>
      <c r="BK1091" s="194">
        <f>ROUND(I1091*H1091,2)</f>
        <v>0</v>
      </c>
      <c r="BL1091" s="19" t="s">
        <v>256</v>
      </c>
      <c r="BM1091" s="193" t="s">
        <v>1382</v>
      </c>
    </row>
    <row r="1092" s="13" customFormat="1">
      <c r="A1092" s="13"/>
      <c r="B1092" s="195"/>
      <c r="C1092" s="13"/>
      <c r="D1092" s="196" t="s">
        <v>165</v>
      </c>
      <c r="E1092" s="197" t="s">
        <v>1</v>
      </c>
      <c r="F1092" s="198" t="s">
        <v>1383</v>
      </c>
      <c r="G1092" s="13"/>
      <c r="H1092" s="197" t="s">
        <v>1</v>
      </c>
      <c r="I1092" s="199"/>
      <c r="J1092" s="13"/>
      <c r="K1092" s="13"/>
      <c r="L1092" s="195"/>
      <c r="M1092" s="200"/>
      <c r="N1092" s="201"/>
      <c r="O1092" s="201"/>
      <c r="P1092" s="201"/>
      <c r="Q1092" s="201"/>
      <c r="R1092" s="201"/>
      <c r="S1092" s="201"/>
      <c r="T1092" s="202"/>
      <c r="U1092" s="13"/>
      <c r="V1092" s="13"/>
      <c r="W1092" s="13"/>
      <c r="X1092" s="13"/>
      <c r="Y1092" s="13"/>
      <c r="Z1092" s="13"/>
      <c r="AA1092" s="13"/>
      <c r="AB1092" s="13"/>
      <c r="AC1092" s="13"/>
      <c r="AD1092" s="13"/>
      <c r="AE1092" s="13"/>
      <c r="AT1092" s="197" t="s">
        <v>165</v>
      </c>
      <c r="AU1092" s="197" t="s">
        <v>85</v>
      </c>
      <c r="AV1092" s="13" t="s">
        <v>81</v>
      </c>
      <c r="AW1092" s="13" t="s">
        <v>32</v>
      </c>
      <c r="AX1092" s="13" t="s">
        <v>7</v>
      </c>
      <c r="AY1092" s="197" t="s">
        <v>155</v>
      </c>
    </row>
    <row r="1093" s="14" customFormat="1">
      <c r="A1093" s="14"/>
      <c r="B1093" s="203"/>
      <c r="C1093" s="14"/>
      <c r="D1093" s="196" t="s">
        <v>165</v>
      </c>
      <c r="E1093" s="204" t="s">
        <v>1</v>
      </c>
      <c r="F1093" s="205" t="s">
        <v>1384</v>
      </c>
      <c r="G1093" s="14"/>
      <c r="H1093" s="206">
        <v>20</v>
      </c>
      <c r="I1093" s="207"/>
      <c r="J1093" s="14"/>
      <c r="K1093" s="14"/>
      <c r="L1093" s="203"/>
      <c r="M1093" s="208"/>
      <c r="N1093" s="209"/>
      <c r="O1093" s="209"/>
      <c r="P1093" s="209"/>
      <c r="Q1093" s="209"/>
      <c r="R1093" s="209"/>
      <c r="S1093" s="209"/>
      <c r="T1093" s="210"/>
      <c r="U1093" s="14"/>
      <c r="V1093" s="14"/>
      <c r="W1093" s="14"/>
      <c r="X1093" s="14"/>
      <c r="Y1093" s="14"/>
      <c r="Z1093" s="14"/>
      <c r="AA1093" s="14"/>
      <c r="AB1093" s="14"/>
      <c r="AC1093" s="14"/>
      <c r="AD1093" s="14"/>
      <c r="AE1093" s="14"/>
      <c r="AT1093" s="204" t="s">
        <v>165</v>
      </c>
      <c r="AU1093" s="204" t="s">
        <v>85</v>
      </c>
      <c r="AV1093" s="14" t="s">
        <v>85</v>
      </c>
      <c r="AW1093" s="14" t="s">
        <v>32</v>
      </c>
      <c r="AX1093" s="14" t="s">
        <v>81</v>
      </c>
      <c r="AY1093" s="204" t="s">
        <v>155</v>
      </c>
    </row>
    <row r="1094" s="2" customFormat="1" ht="21.75" customHeight="1">
      <c r="A1094" s="38"/>
      <c r="B1094" s="180"/>
      <c r="C1094" s="181" t="s">
        <v>1385</v>
      </c>
      <c r="D1094" s="181" t="s">
        <v>157</v>
      </c>
      <c r="E1094" s="182" t="s">
        <v>1386</v>
      </c>
      <c r="F1094" s="183" t="s">
        <v>1387</v>
      </c>
      <c r="G1094" s="184" t="s">
        <v>390</v>
      </c>
      <c r="H1094" s="185">
        <v>2</v>
      </c>
      <c r="I1094" s="186"/>
      <c r="J1094" s="187">
        <f>ROUND(I1094*H1094,2)</f>
        <v>0</v>
      </c>
      <c r="K1094" s="188"/>
      <c r="L1094" s="39"/>
      <c r="M1094" s="189" t="s">
        <v>1</v>
      </c>
      <c r="N1094" s="190" t="s">
        <v>43</v>
      </c>
      <c r="O1094" s="82"/>
      <c r="P1094" s="191">
        <f>O1094*H1094</f>
        <v>0</v>
      </c>
      <c r="Q1094" s="191">
        <v>0.00050199999999999995</v>
      </c>
      <c r="R1094" s="191">
        <f>Q1094*H1094</f>
        <v>0.0010039999999999999</v>
      </c>
      <c r="S1094" s="191">
        <v>0</v>
      </c>
      <c r="T1094" s="192">
        <f>S1094*H1094</f>
        <v>0</v>
      </c>
      <c r="U1094" s="38"/>
      <c r="V1094" s="38"/>
      <c r="W1094" s="38"/>
      <c r="X1094" s="38"/>
      <c r="Y1094" s="38"/>
      <c r="Z1094" s="38"/>
      <c r="AA1094" s="38"/>
      <c r="AB1094" s="38"/>
      <c r="AC1094" s="38"/>
      <c r="AD1094" s="38"/>
      <c r="AE1094" s="38"/>
      <c r="AR1094" s="193" t="s">
        <v>256</v>
      </c>
      <c r="AT1094" s="193" t="s">
        <v>157</v>
      </c>
      <c r="AU1094" s="193" t="s">
        <v>85</v>
      </c>
      <c r="AY1094" s="19" t="s">
        <v>155</v>
      </c>
      <c r="BE1094" s="194">
        <f>IF(N1094="základná",J1094,0)</f>
        <v>0</v>
      </c>
      <c r="BF1094" s="194">
        <f>IF(N1094="znížená",J1094,0)</f>
        <v>0</v>
      </c>
      <c r="BG1094" s="194">
        <f>IF(N1094="zákl. prenesená",J1094,0)</f>
        <v>0</v>
      </c>
      <c r="BH1094" s="194">
        <f>IF(N1094="zníž. prenesená",J1094,0)</f>
        <v>0</v>
      </c>
      <c r="BI1094" s="194">
        <f>IF(N1094="nulová",J1094,0)</f>
        <v>0</v>
      </c>
      <c r="BJ1094" s="19" t="s">
        <v>85</v>
      </c>
      <c r="BK1094" s="194">
        <f>ROUND(I1094*H1094,2)</f>
        <v>0</v>
      </c>
      <c r="BL1094" s="19" t="s">
        <v>256</v>
      </c>
      <c r="BM1094" s="193" t="s">
        <v>1388</v>
      </c>
    </row>
    <row r="1095" s="2" customFormat="1" ht="24.15" customHeight="1">
      <c r="A1095" s="38"/>
      <c r="B1095" s="180"/>
      <c r="C1095" s="221" t="s">
        <v>1389</v>
      </c>
      <c r="D1095" s="221" t="s">
        <v>271</v>
      </c>
      <c r="E1095" s="223" t="s">
        <v>1390</v>
      </c>
      <c r="F1095" s="224" t="s">
        <v>1391</v>
      </c>
      <c r="G1095" s="225" t="s">
        <v>390</v>
      </c>
      <c r="H1095" s="226">
        <v>2</v>
      </c>
      <c r="I1095" s="227"/>
      <c r="J1095" s="228">
        <f>ROUND(I1095*H1095,2)</f>
        <v>0</v>
      </c>
      <c r="K1095" s="229"/>
      <c r="L1095" s="230"/>
      <c r="M1095" s="231" t="s">
        <v>1</v>
      </c>
      <c r="N1095" s="232" t="s">
        <v>43</v>
      </c>
      <c r="O1095" s="82"/>
      <c r="P1095" s="191">
        <f>O1095*H1095</f>
        <v>0</v>
      </c>
      <c r="Q1095" s="191">
        <v>0.00116</v>
      </c>
      <c r="R1095" s="191">
        <f>Q1095*H1095</f>
        <v>0.00232</v>
      </c>
      <c r="S1095" s="191">
        <v>0</v>
      </c>
      <c r="T1095" s="192">
        <f>S1095*H1095</f>
        <v>0</v>
      </c>
      <c r="U1095" s="38"/>
      <c r="V1095" s="38"/>
      <c r="W1095" s="38"/>
      <c r="X1095" s="38"/>
      <c r="Y1095" s="38"/>
      <c r="Z1095" s="38"/>
      <c r="AA1095" s="38"/>
      <c r="AB1095" s="38"/>
      <c r="AC1095" s="38"/>
      <c r="AD1095" s="38"/>
      <c r="AE1095" s="38"/>
      <c r="AR1095" s="193" t="s">
        <v>387</v>
      </c>
      <c r="AT1095" s="193" t="s">
        <v>271</v>
      </c>
      <c r="AU1095" s="193" t="s">
        <v>85</v>
      </c>
      <c r="AY1095" s="19" t="s">
        <v>155</v>
      </c>
      <c r="BE1095" s="194">
        <f>IF(N1095="základná",J1095,0)</f>
        <v>0</v>
      </c>
      <c r="BF1095" s="194">
        <f>IF(N1095="znížená",J1095,0)</f>
        <v>0</v>
      </c>
      <c r="BG1095" s="194">
        <f>IF(N1095="zákl. prenesená",J1095,0)</f>
        <v>0</v>
      </c>
      <c r="BH1095" s="194">
        <f>IF(N1095="zníž. prenesená",J1095,0)</f>
        <v>0</v>
      </c>
      <c r="BI1095" s="194">
        <f>IF(N1095="nulová",J1095,0)</f>
        <v>0</v>
      </c>
      <c r="BJ1095" s="19" t="s">
        <v>85</v>
      </c>
      <c r="BK1095" s="194">
        <f>ROUND(I1095*H1095,2)</f>
        <v>0</v>
      </c>
      <c r="BL1095" s="19" t="s">
        <v>256</v>
      </c>
      <c r="BM1095" s="193" t="s">
        <v>1392</v>
      </c>
    </row>
    <row r="1096" s="2" customFormat="1" ht="24.15" customHeight="1">
      <c r="A1096" s="38"/>
      <c r="B1096" s="180"/>
      <c r="C1096" s="221" t="s">
        <v>1393</v>
      </c>
      <c r="D1096" s="221" t="s">
        <v>271</v>
      </c>
      <c r="E1096" s="223" t="s">
        <v>1394</v>
      </c>
      <c r="F1096" s="224" t="s">
        <v>1395</v>
      </c>
      <c r="G1096" s="225" t="s">
        <v>390</v>
      </c>
      <c r="H1096" s="226">
        <v>2</v>
      </c>
      <c r="I1096" s="227"/>
      <c r="J1096" s="228">
        <f>ROUND(I1096*H1096,2)</f>
        <v>0</v>
      </c>
      <c r="K1096" s="229"/>
      <c r="L1096" s="230"/>
      <c r="M1096" s="231" t="s">
        <v>1</v>
      </c>
      <c r="N1096" s="232" t="s">
        <v>43</v>
      </c>
      <c r="O1096" s="82"/>
      <c r="P1096" s="191">
        <f>O1096*H1096</f>
        <v>0</v>
      </c>
      <c r="Q1096" s="191">
        <v>0.0013400000000000001</v>
      </c>
      <c r="R1096" s="191">
        <f>Q1096*H1096</f>
        <v>0.0026800000000000001</v>
      </c>
      <c r="S1096" s="191">
        <v>0</v>
      </c>
      <c r="T1096" s="192">
        <f>S1096*H1096</f>
        <v>0</v>
      </c>
      <c r="U1096" s="38"/>
      <c r="V1096" s="38"/>
      <c r="W1096" s="38"/>
      <c r="X1096" s="38"/>
      <c r="Y1096" s="38"/>
      <c r="Z1096" s="38"/>
      <c r="AA1096" s="38"/>
      <c r="AB1096" s="38"/>
      <c r="AC1096" s="38"/>
      <c r="AD1096" s="38"/>
      <c r="AE1096" s="38"/>
      <c r="AR1096" s="193" t="s">
        <v>387</v>
      </c>
      <c r="AT1096" s="193" t="s">
        <v>271</v>
      </c>
      <c r="AU1096" s="193" t="s">
        <v>85</v>
      </c>
      <c r="AY1096" s="19" t="s">
        <v>155</v>
      </c>
      <c r="BE1096" s="194">
        <f>IF(N1096="základná",J1096,0)</f>
        <v>0</v>
      </c>
      <c r="BF1096" s="194">
        <f>IF(N1096="znížená",J1096,0)</f>
        <v>0</v>
      </c>
      <c r="BG1096" s="194">
        <f>IF(N1096="zákl. prenesená",J1096,0)</f>
        <v>0</v>
      </c>
      <c r="BH1096" s="194">
        <f>IF(N1096="zníž. prenesená",J1096,0)</f>
        <v>0</v>
      </c>
      <c r="BI1096" s="194">
        <f>IF(N1096="nulová",J1096,0)</f>
        <v>0</v>
      </c>
      <c r="BJ1096" s="19" t="s">
        <v>85</v>
      </c>
      <c r="BK1096" s="194">
        <f>ROUND(I1096*H1096,2)</f>
        <v>0</v>
      </c>
      <c r="BL1096" s="19" t="s">
        <v>256</v>
      </c>
      <c r="BM1096" s="193" t="s">
        <v>1396</v>
      </c>
    </row>
    <row r="1097" s="2" customFormat="1" ht="24.15" customHeight="1">
      <c r="A1097" s="38"/>
      <c r="B1097" s="180"/>
      <c r="C1097" s="181" t="s">
        <v>1397</v>
      </c>
      <c r="D1097" s="181" t="s">
        <v>157</v>
      </c>
      <c r="E1097" s="182" t="s">
        <v>1398</v>
      </c>
      <c r="F1097" s="183" t="s">
        <v>1399</v>
      </c>
      <c r="G1097" s="184" t="s">
        <v>390</v>
      </c>
      <c r="H1097" s="185">
        <v>2</v>
      </c>
      <c r="I1097" s="186"/>
      <c r="J1097" s="187">
        <f>ROUND(I1097*H1097,2)</f>
        <v>0</v>
      </c>
      <c r="K1097" s="188"/>
      <c r="L1097" s="39"/>
      <c r="M1097" s="189" t="s">
        <v>1</v>
      </c>
      <c r="N1097" s="190" t="s">
        <v>43</v>
      </c>
      <c r="O1097" s="82"/>
      <c r="P1097" s="191">
        <f>O1097*H1097</f>
        <v>0</v>
      </c>
      <c r="Q1097" s="191">
        <v>0</v>
      </c>
      <c r="R1097" s="191">
        <f>Q1097*H1097</f>
        <v>0</v>
      </c>
      <c r="S1097" s="191">
        <v>0.025170000000000001</v>
      </c>
      <c r="T1097" s="192">
        <f>S1097*H1097</f>
        <v>0.050340000000000003</v>
      </c>
      <c r="U1097" s="38"/>
      <c r="V1097" s="38"/>
      <c r="W1097" s="38"/>
      <c r="X1097" s="38"/>
      <c r="Y1097" s="38"/>
      <c r="Z1097" s="38"/>
      <c r="AA1097" s="38"/>
      <c r="AB1097" s="38"/>
      <c r="AC1097" s="38"/>
      <c r="AD1097" s="38"/>
      <c r="AE1097" s="38"/>
      <c r="AR1097" s="193" t="s">
        <v>256</v>
      </c>
      <c r="AT1097" s="193" t="s">
        <v>157</v>
      </c>
      <c r="AU1097" s="193" t="s">
        <v>85</v>
      </c>
      <c r="AY1097" s="19" t="s">
        <v>155</v>
      </c>
      <c r="BE1097" s="194">
        <f>IF(N1097="základná",J1097,0)</f>
        <v>0</v>
      </c>
      <c r="BF1097" s="194">
        <f>IF(N1097="znížená",J1097,0)</f>
        <v>0</v>
      </c>
      <c r="BG1097" s="194">
        <f>IF(N1097="zákl. prenesená",J1097,0)</f>
        <v>0</v>
      </c>
      <c r="BH1097" s="194">
        <f>IF(N1097="zníž. prenesená",J1097,0)</f>
        <v>0</v>
      </c>
      <c r="BI1097" s="194">
        <f>IF(N1097="nulová",J1097,0)</f>
        <v>0</v>
      </c>
      <c r="BJ1097" s="19" t="s">
        <v>85</v>
      </c>
      <c r="BK1097" s="194">
        <f>ROUND(I1097*H1097,2)</f>
        <v>0</v>
      </c>
      <c r="BL1097" s="19" t="s">
        <v>256</v>
      </c>
      <c r="BM1097" s="193" t="s">
        <v>1400</v>
      </c>
    </row>
    <row r="1098" s="13" customFormat="1">
      <c r="A1098" s="13"/>
      <c r="B1098" s="195"/>
      <c r="C1098" s="13"/>
      <c r="D1098" s="196" t="s">
        <v>165</v>
      </c>
      <c r="E1098" s="197" t="s">
        <v>1</v>
      </c>
      <c r="F1098" s="198" t="s">
        <v>1401</v>
      </c>
      <c r="G1098" s="13"/>
      <c r="H1098" s="197" t="s">
        <v>1</v>
      </c>
      <c r="I1098" s="199"/>
      <c r="J1098" s="13"/>
      <c r="K1098" s="13"/>
      <c r="L1098" s="195"/>
      <c r="M1098" s="200"/>
      <c r="N1098" s="201"/>
      <c r="O1098" s="201"/>
      <c r="P1098" s="201"/>
      <c r="Q1098" s="201"/>
      <c r="R1098" s="201"/>
      <c r="S1098" s="201"/>
      <c r="T1098" s="202"/>
      <c r="U1098" s="13"/>
      <c r="V1098" s="13"/>
      <c r="W1098" s="13"/>
      <c r="X1098" s="13"/>
      <c r="Y1098" s="13"/>
      <c r="Z1098" s="13"/>
      <c r="AA1098" s="13"/>
      <c r="AB1098" s="13"/>
      <c r="AC1098" s="13"/>
      <c r="AD1098" s="13"/>
      <c r="AE1098" s="13"/>
      <c r="AT1098" s="197" t="s">
        <v>165</v>
      </c>
      <c r="AU1098" s="197" t="s">
        <v>85</v>
      </c>
      <c r="AV1098" s="13" t="s">
        <v>81</v>
      </c>
      <c r="AW1098" s="13" t="s">
        <v>32</v>
      </c>
      <c r="AX1098" s="13" t="s">
        <v>7</v>
      </c>
      <c r="AY1098" s="197" t="s">
        <v>155</v>
      </c>
    </row>
    <row r="1099" s="14" customFormat="1">
      <c r="A1099" s="14"/>
      <c r="B1099" s="203"/>
      <c r="C1099" s="14"/>
      <c r="D1099" s="196" t="s">
        <v>165</v>
      </c>
      <c r="E1099" s="204" t="s">
        <v>1</v>
      </c>
      <c r="F1099" s="205" t="s">
        <v>85</v>
      </c>
      <c r="G1099" s="14"/>
      <c r="H1099" s="206">
        <v>2</v>
      </c>
      <c r="I1099" s="207"/>
      <c r="J1099" s="14"/>
      <c r="K1099" s="14"/>
      <c r="L1099" s="203"/>
      <c r="M1099" s="208"/>
      <c r="N1099" s="209"/>
      <c r="O1099" s="209"/>
      <c r="P1099" s="209"/>
      <c r="Q1099" s="209"/>
      <c r="R1099" s="209"/>
      <c r="S1099" s="209"/>
      <c r="T1099" s="210"/>
      <c r="U1099" s="14"/>
      <c r="V1099" s="14"/>
      <c r="W1099" s="14"/>
      <c r="X1099" s="14"/>
      <c r="Y1099" s="14"/>
      <c r="Z1099" s="14"/>
      <c r="AA1099" s="14"/>
      <c r="AB1099" s="14"/>
      <c r="AC1099" s="14"/>
      <c r="AD1099" s="14"/>
      <c r="AE1099" s="14"/>
      <c r="AT1099" s="204" t="s">
        <v>165</v>
      </c>
      <c r="AU1099" s="204" t="s">
        <v>85</v>
      </c>
      <c r="AV1099" s="14" t="s">
        <v>85</v>
      </c>
      <c r="AW1099" s="14" t="s">
        <v>32</v>
      </c>
      <c r="AX1099" s="14" t="s">
        <v>81</v>
      </c>
      <c r="AY1099" s="204" t="s">
        <v>155</v>
      </c>
    </row>
    <row r="1100" s="2" customFormat="1" ht="24.15" customHeight="1">
      <c r="A1100" s="38"/>
      <c r="B1100" s="180"/>
      <c r="C1100" s="181" t="s">
        <v>1402</v>
      </c>
      <c r="D1100" s="181" t="s">
        <v>157</v>
      </c>
      <c r="E1100" s="182" t="s">
        <v>1403</v>
      </c>
      <c r="F1100" s="183" t="s">
        <v>1404</v>
      </c>
      <c r="G1100" s="184" t="s">
        <v>1162</v>
      </c>
      <c r="H1100" s="241"/>
      <c r="I1100" s="186"/>
      <c r="J1100" s="187">
        <f>ROUND(I1100*H1100,2)</f>
        <v>0</v>
      </c>
      <c r="K1100" s="188"/>
      <c r="L1100" s="39"/>
      <c r="M1100" s="189" t="s">
        <v>1</v>
      </c>
      <c r="N1100" s="190" t="s">
        <v>43</v>
      </c>
      <c r="O1100" s="82"/>
      <c r="P1100" s="191">
        <f>O1100*H1100</f>
        <v>0</v>
      </c>
      <c r="Q1100" s="191">
        <v>0</v>
      </c>
      <c r="R1100" s="191">
        <f>Q1100*H1100</f>
        <v>0</v>
      </c>
      <c r="S1100" s="191">
        <v>0</v>
      </c>
      <c r="T1100" s="192">
        <f>S1100*H1100</f>
        <v>0</v>
      </c>
      <c r="U1100" s="38"/>
      <c r="V1100" s="38"/>
      <c r="W1100" s="38"/>
      <c r="X1100" s="38"/>
      <c r="Y1100" s="38"/>
      <c r="Z1100" s="38"/>
      <c r="AA1100" s="38"/>
      <c r="AB1100" s="38"/>
      <c r="AC1100" s="38"/>
      <c r="AD1100" s="38"/>
      <c r="AE1100" s="38"/>
      <c r="AR1100" s="193" t="s">
        <v>256</v>
      </c>
      <c r="AT1100" s="193" t="s">
        <v>157</v>
      </c>
      <c r="AU1100" s="193" t="s">
        <v>85</v>
      </c>
      <c r="AY1100" s="19" t="s">
        <v>155</v>
      </c>
      <c r="BE1100" s="194">
        <f>IF(N1100="základná",J1100,0)</f>
        <v>0</v>
      </c>
      <c r="BF1100" s="194">
        <f>IF(N1100="znížená",J1100,0)</f>
        <v>0</v>
      </c>
      <c r="BG1100" s="194">
        <f>IF(N1100="zákl. prenesená",J1100,0)</f>
        <v>0</v>
      </c>
      <c r="BH1100" s="194">
        <f>IF(N1100="zníž. prenesená",J1100,0)</f>
        <v>0</v>
      </c>
      <c r="BI1100" s="194">
        <f>IF(N1100="nulová",J1100,0)</f>
        <v>0</v>
      </c>
      <c r="BJ1100" s="19" t="s">
        <v>85</v>
      </c>
      <c r="BK1100" s="194">
        <f>ROUND(I1100*H1100,2)</f>
        <v>0</v>
      </c>
      <c r="BL1100" s="19" t="s">
        <v>256</v>
      </c>
      <c r="BM1100" s="193" t="s">
        <v>1405</v>
      </c>
    </row>
    <row r="1101" s="12" customFormat="1" ht="22.8" customHeight="1">
      <c r="A1101" s="12"/>
      <c r="B1101" s="167"/>
      <c r="C1101" s="12"/>
      <c r="D1101" s="168" t="s">
        <v>76</v>
      </c>
      <c r="E1101" s="178" t="s">
        <v>1406</v>
      </c>
      <c r="F1101" s="178" t="s">
        <v>1407</v>
      </c>
      <c r="G1101" s="12"/>
      <c r="H1101" s="12"/>
      <c r="I1101" s="170"/>
      <c r="J1101" s="179">
        <f>BK1101</f>
        <v>0</v>
      </c>
      <c r="K1101" s="12"/>
      <c r="L1101" s="167"/>
      <c r="M1101" s="172"/>
      <c r="N1101" s="173"/>
      <c r="O1101" s="173"/>
      <c r="P1101" s="174">
        <f>SUM(P1102:P1104)</f>
        <v>0</v>
      </c>
      <c r="Q1101" s="173"/>
      <c r="R1101" s="174">
        <f>SUM(R1102:R1104)</f>
        <v>0.27715999999999996</v>
      </c>
      <c r="S1101" s="173"/>
      <c r="T1101" s="175">
        <f>SUM(T1102:T1104)</f>
        <v>0</v>
      </c>
      <c r="U1101" s="12"/>
      <c r="V1101" s="12"/>
      <c r="W1101" s="12"/>
      <c r="X1101" s="12"/>
      <c r="Y1101" s="12"/>
      <c r="Z1101" s="12"/>
      <c r="AA1101" s="12"/>
      <c r="AB1101" s="12"/>
      <c r="AC1101" s="12"/>
      <c r="AD1101" s="12"/>
      <c r="AE1101" s="12"/>
      <c r="AR1101" s="168" t="s">
        <v>85</v>
      </c>
      <c r="AT1101" s="176" t="s">
        <v>76</v>
      </c>
      <c r="AU1101" s="176" t="s">
        <v>81</v>
      </c>
      <c r="AY1101" s="168" t="s">
        <v>155</v>
      </c>
      <c r="BK1101" s="177">
        <f>SUM(BK1102:BK1104)</f>
        <v>0</v>
      </c>
    </row>
    <row r="1102" s="2" customFormat="1" ht="16.5" customHeight="1">
      <c r="A1102" s="38"/>
      <c r="B1102" s="180"/>
      <c r="C1102" s="181" t="s">
        <v>1408</v>
      </c>
      <c r="D1102" s="181" t="s">
        <v>157</v>
      </c>
      <c r="E1102" s="182" t="s">
        <v>1409</v>
      </c>
      <c r="F1102" s="183" t="s">
        <v>1410</v>
      </c>
      <c r="G1102" s="184" t="s">
        <v>390</v>
      </c>
      <c r="H1102" s="185">
        <v>13</v>
      </c>
      <c r="I1102" s="186"/>
      <c r="J1102" s="187">
        <f>ROUND(I1102*H1102,2)</f>
        <v>0</v>
      </c>
      <c r="K1102" s="188"/>
      <c r="L1102" s="39"/>
      <c r="M1102" s="189" t="s">
        <v>1</v>
      </c>
      <c r="N1102" s="190" t="s">
        <v>43</v>
      </c>
      <c r="O1102" s="82"/>
      <c r="P1102" s="191">
        <f>O1102*H1102</f>
        <v>0</v>
      </c>
      <c r="Q1102" s="191">
        <v>0</v>
      </c>
      <c r="R1102" s="191">
        <f>Q1102*H1102</f>
        <v>0</v>
      </c>
      <c r="S1102" s="191">
        <v>0</v>
      </c>
      <c r="T1102" s="192">
        <f>S1102*H1102</f>
        <v>0</v>
      </c>
      <c r="U1102" s="38"/>
      <c r="V1102" s="38"/>
      <c r="W1102" s="38"/>
      <c r="X1102" s="38"/>
      <c r="Y1102" s="38"/>
      <c r="Z1102" s="38"/>
      <c r="AA1102" s="38"/>
      <c r="AB1102" s="38"/>
      <c r="AC1102" s="38"/>
      <c r="AD1102" s="38"/>
      <c r="AE1102" s="38"/>
      <c r="AR1102" s="193" t="s">
        <v>91</v>
      </c>
      <c r="AT1102" s="193" t="s">
        <v>157</v>
      </c>
      <c r="AU1102" s="193" t="s">
        <v>85</v>
      </c>
      <c r="AY1102" s="19" t="s">
        <v>155</v>
      </c>
      <c r="BE1102" s="194">
        <f>IF(N1102="základná",J1102,0)</f>
        <v>0</v>
      </c>
      <c r="BF1102" s="194">
        <f>IF(N1102="znížená",J1102,0)</f>
        <v>0</v>
      </c>
      <c r="BG1102" s="194">
        <f>IF(N1102="zákl. prenesená",J1102,0)</f>
        <v>0</v>
      </c>
      <c r="BH1102" s="194">
        <f>IF(N1102="zníž. prenesená",J1102,0)</f>
        <v>0</v>
      </c>
      <c r="BI1102" s="194">
        <f>IF(N1102="nulová",J1102,0)</f>
        <v>0</v>
      </c>
      <c r="BJ1102" s="19" t="s">
        <v>85</v>
      </c>
      <c r="BK1102" s="194">
        <f>ROUND(I1102*H1102,2)</f>
        <v>0</v>
      </c>
      <c r="BL1102" s="19" t="s">
        <v>91</v>
      </c>
      <c r="BM1102" s="193" t="s">
        <v>1411</v>
      </c>
    </row>
    <row r="1103" s="2" customFormat="1" ht="21.75" customHeight="1">
      <c r="A1103" s="38"/>
      <c r="B1103" s="180"/>
      <c r="C1103" s="221" t="s">
        <v>1412</v>
      </c>
      <c r="D1103" s="221" t="s">
        <v>271</v>
      </c>
      <c r="E1103" s="223" t="s">
        <v>1413</v>
      </c>
      <c r="F1103" s="224" t="s">
        <v>1414</v>
      </c>
      <c r="G1103" s="225" t="s">
        <v>390</v>
      </c>
      <c r="H1103" s="226">
        <v>13</v>
      </c>
      <c r="I1103" s="227"/>
      <c r="J1103" s="228">
        <f>ROUND(I1103*H1103,2)</f>
        <v>0</v>
      </c>
      <c r="K1103" s="229"/>
      <c r="L1103" s="230"/>
      <c r="M1103" s="231" t="s">
        <v>1</v>
      </c>
      <c r="N1103" s="232" t="s">
        <v>43</v>
      </c>
      <c r="O1103" s="82"/>
      <c r="P1103" s="191">
        <f>O1103*H1103</f>
        <v>0</v>
      </c>
      <c r="Q1103" s="191">
        <v>0.021319999999999999</v>
      </c>
      <c r="R1103" s="191">
        <f>Q1103*H1103</f>
        <v>0.27715999999999996</v>
      </c>
      <c r="S1103" s="191">
        <v>0</v>
      </c>
      <c r="T1103" s="192">
        <f>S1103*H1103</f>
        <v>0</v>
      </c>
      <c r="U1103" s="38"/>
      <c r="V1103" s="38"/>
      <c r="W1103" s="38"/>
      <c r="X1103" s="38"/>
      <c r="Y1103" s="38"/>
      <c r="Z1103" s="38"/>
      <c r="AA1103" s="38"/>
      <c r="AB1103" s="38"/>
      <c r="AC1103" s="38"/>
      <c r="AD1103" s="38"/>
      <c r="AE1103" s="38"/>
      <c r="AR1103" s="193" t="s">
        <v>211</v>
      </c>
      <c r="AT1103" s="193" t="s">
        <v>271</v>
      </c>
      <c r="AU1103" s="193" t="s">
        <v>85</v>
      </c>
      <c r="AY1103" s="19" t="s">
        <v>155</v>
      </c>
      <c r="BE1103" s="194">
        <f>IF(N1103="základná",J1103,0)</f>
        <v>0</v>
      </c>
      <c r="BF1103" s="194">
        <f>IF(N1103="znížená",J1103,0)</f>
        <v>0</v>
      </c>
      <c r="BG1103" s="194">
        <f>IF(N1103="zákl. prenesená",J1103,0)</f>
        <v>0</v>
      </c>
      <c r="BH1103" s="194">
        <f>IF(N1103="zníž. prenesená",J1103,0)</f>
        <v>0</v>
      </c>
      <c r="BI1103" s="194">
        <f>IF(N1103="nulová",J1103,0)</f>
        <v>0</v>
      </c>
      <c r="BJ1103" s="19" t="s">
        <v>85</v>
      </c>
      <c r="BK1103" s="194">
        <f>ROUND(I1103*H1103,2)</f>
        <v>0</v>
      </c>
      <c r="BL1103" s="19" t="s">
        <v>91</v>
      </c>
      <c r="BM1103" s="193" t="s">
        <v>1415</v>
      </c>
    </row>
    <row r="1104" s="2" customFormat="1" ht="24.15" customHeight="1">
      <c r="A1104" s="38"/>
      <c r="B1104" s="180"/>
      <c r="C1104" s="181" t="s">
        <v>1416</v>
      </c>
      <c r="D1104" s="181" t="s">
        <v>157</v>
      </c>
      <c r="E1104" s="182" t="s">
        <v>1417</v>
      </c>
      <c r="F1104" s="183" t="s">
        <v>1418</v>
      </c>
      <c r="G1104" s="184" t="s">
        <v>1162</v>
      </c>
      <c r="H1104" s="241"/>
      <c r="I1104" s="186"/>
      <c r="J1104" s="187">
        <f>ROUND(I1104*H1104,2)</f>
        <v>0</v>
      </c>
      <c r="K1104" s="188"/>
      <c r="L1104" s="39"/>
      <c r="M1104" s="189" t="s">
        <v>1</v>
      </c>
      <c r="N1104" s="190" t="s">
        <v>43</v>
      </c>
      <c r="O1104" s="82"/>
      <c r="P1104" s="191">
        <f>O1104*H1104</f>
        <v>0</v>
      </c>
      <c r="Q1104" s="191">
        <v>0</v>
      </c>
      <c r="R1104" s="191">
        <f>Q1104*H1104</f>
        <v>0</v>
      </c>
      <c r="S1104" s="191">
        <v>0</v>
      </c>
      <c r="T1104" s="192">
        <f>S1104*H1104</f>
        <v>0</v>
      </c>
      <c r="U1104" s="38"/>
      <c r="V1104" s="38"/>
      <c r="W1104" s="38"/>
      <c r="X1104" s="38"/>
      <c r="Y1104" s="38"/>
      <c r="Z1104" s="38"/>
      <c r="AA1104" s="38"/>
      <c r="AB1104" s="38"/>
      <c r="AC1104" s="38"/>
      <c r="AD1104" s="38"/>
      <c r="AE1104" s="38"/>
      <c r="AR1104" s="193" t="s">
        <v>256</v>
      </c>
      <c r="AT1104" s="193" t="s">
        <v>157</v>
      </c>
      <c r="AU1104" s="193" t="s">
        <v>85</v>
      </c>
      <c r="AY1104" s="19" t="s">
        <v>155</v>
      </c>
      <c r="BE1104" s="194">
        <f>IF(N1104="základná",J1104,0)</f>
        <v>0</v>
      </c>
      <c r="BF1104" s="194">
        <f>IF(N1104="znížená",J1104,0)</f>
        <v>0</v>
      </c>
      <c r="BG1104" s="194">
        <f>IF(N1104="zákl. prenesená",J1104,0)</f>
        <v>0</v>
      </c>
      <c r="BH1104" s="194">
        <f>IF(N1104="zníž. prenesená",J1104,0)</f>
        <v>0</v>
      </c>
      <c r="BI1104" s="194">
        <f>IF(N1104="nulová",J1104,0)</f>
        <v>0</v>
      </c>
      <c r="BJ1104" s="19" t="s">
        <v>85</v>
      </c>
      <c r="BK1104" s="194">
        <f>ROUND(I1104*H1104,2)</f>
        <v>0</v>
      </c>
      <c r="BL1104" s="19" t="s">
        <v>256</v>
      </c>
      <c r="BM1104" s="193" t="s">
        <v>1419</v>
      </c>
    </row>
    <row r="1105" s="12" customFormat="1" ht="22.8" customHeight="1">
      <c r="A1105" s="12"/>
      <c r="B1105" s="167"/>
      <c r="C1105" s="12"/>
      <c r="D1105" s="168" t="s">
        <v>76</v>
      </c>
      <c r="E1105" s="178" t="s">
        <v>1420</v>
      </c>
      <c r="F1105" s="178" t="s">
        <v>1421</v>
      </c>
      <c r="G1105" s="12"/>
      <c r="H1105" s="12"/>
      <c r="I1105" s="170"/>
      <c r="J1105" s="179">
        <f>BK1105</f>
        <v>0</v>
      </c>
      <c r="K1105" s="12"/>
      <c r="L1105" s="167"/>
      <c r="M1105" s="172"/>
      <c r="N1105" s="173"/>
      <c r="O1105" s="173"/>
      <c r="P1105" s="174">
        <f>SUM(P1106:P1113)</f>
        <v>0</v>
      </c>
      <c r="Q1105" s="173"/>
      <c r="R1105" s="174">
        <f>SUM(R1106:R1113)</f>
        <v>0.46171725899999994</v>
      </c>
      <c r="S1105" s="173"/>
      <c r="T1105" s="175">
        <f>SUM(T1106:T1113)</f>
        <v>0</v>
      </c>
      <c r="U1105" s="12"/>
      <c r="V1105" s="12"/>
      <c r="W1105" s="12"/>
      <c r="X1105" s="12"/>
      <c r="Y1105" s="12"/>
      <c r="Z1105" s="12"/>
      <c r="AA1105" s="12"/>
      <c r="AB1105" s="12"/>
      <c r="AC1105" s="12"/>
      <c r="AD1105" s="12"/>
      <c r="AE1105" s="12"/>
      <c r="AR1105" s="168" t="s">
        <v>85</v>
      </c>
      <c r="AT1105" s="176" t="s">
        <v>76</v>
      </c>
      <c r="AU1105" s="176" t="s">
        <v>81</v>
      </c>
      <c r="AY1105" s="168" t="s">
        <v>155</v>
      </c>
      <c r="BK1105" s="177">
        <f>SUM(BK1106:BK1113)</f>
        <v>0</v>
      </c>
    </row>
    <row r="1106" s="2" customFormat="1" ht="37.8" customHeight="1">
      <c r="A1106" s="38"/>
      <c r="B1106" s="180"/>
      <c r="C1106" s="181" t="s">
        <v>1422</v>
      </c>
      <c r="D1106" s="181" t="s">
        <v>157</v>
      </c>
      <c r="E1106" s="182" t="s">
        <v>1423</v>
      </c>
      <c r="F1106" s="183" t="s">
        <v>1424</v>
      </c>
      <c r="G1106" s="184" t="s">
        <v>160</v>
      </c>
      <c r="H1106" s="185">
        <v>22.949999999999999</v>
      </c>
      <c r="I1106" s="186"/>
      <c r="J1106" s="187">
        <f>ROUND(I1106*H1106,2)</f>
        <v>0</v>
      </c>
      <c r="K1106" s="188"/>
      <c r="L1106" s="39"/>
      <c r="M1106" s="189" t="s">
        <v>1</v>
      </c>
      <c r="N1106" s="190" t="s">
        <v>43</v>
      </c>
      <c r="O1106" s="82"/>
      <c r="P1106" s="191">
        <f>O1106*H1106</f>
        <v>0</v>
      </c>
      <c r="Q1106" s="191">
        <v>0.0018480199999999999</v>
      </c>
      <c r="R1106" s="191">
        <f>Q1106*H1106</f>
        <v>0.042412058999999995</v>
      </c>
      <c r="S1106" s="191">
        <v>0</v>
      </c>
      <c r="T1106" s="192">
        <f>S1106*H1106</f>
        <v>0</v>
      </c>
      <c r="U1106" s="38"/>
      <c r="V1106" s="38"/>
      <c r="W1106" s="38"/>
      <c r="X1106" s="38"/>
      <c r="Y1106" s="38"/>
      <c r="Z1106" s="38"/>
      <c r="AA1106" s="38"/>
      <c r="AB1106" s="38"/>
      <c r="AC1106" s="38"/>
      <c r="AD1106" s="38"/>
      <c r="AE1106" s="38"/>
      <c r="AR1106" s="193" t="s">
        <v>256</v>
      </c>
      <c r="AT1106" s="193" t="s">
        <v>157</v>
      </c>
      <c r="AU1106" s="193" t="s">
        <v>85</v>
      </c>
      <c r="AY1106" s="19" t="s">
        <v>155</v>
      </c>
      <c r="BE1106" s="194">
        <f>IF(N1106="základná",J1106,0)</f>
        <v>0</v>
      </c>
      <c r="BF1106" s="194">
        <f>IF(N1106="znížená",J1106,0)</f>
        <v>0</v>
      </c>
      <c r="BG1106" s="194">
        <f>IF(N1106="zákl. prenesená",J1106,0)</f>
        <v>0</v>
      </c>
      <c r="BH1106" s="194">
        <f>IF(N1106="zníž. prenesená",J1106,0)</f>
        <v>0</v>
      </c>
      <c r="BI1106" s="194">
        <f>IF(N1106="nulová",J1106,0)</f>
        <v>0</v>
      </c>
      <c r="BJ1106" s="19" t="s">
        <v>85</v>
      </c>
      <c r="BK1106" s="194">
        <f>ROUND(I1106*H1106,2)</f>
        <v>0</v>
      </c>
      <c r="BL1106" s="19" t="s">
        <v>256</v>
      </c>
      <c r="BM1106" s="193" t="s">
        <v>1425</v>
      </c>
    </row>
    <row r="1107" s="13" customFormat="1">
      <c r="A1107" s="13"/>
      <c r="B1107" s="195"/>
      <c r="C1107" s="13"/>
      <c r="D1107" s="196" t="s">
        <v>165</v>
      </c>
      <c r="E1107" s="197" t="s">
        <v>1</v>
      </c>
      <c r="F1107" s="198" t="s">
        <v>416</v>
      </c>
      <c r="G1107" s="13"/>
      <c r="H1107" s="197" t="s">
        <v>1</v>
      </c>
      <c r="I1107" s="199"/>
      <c r="J1107" s="13"/>
      <c r="K1107" s="13"/>
      <c r="L1107" s="195"/>
      <c r="M1107" s="200"/>
      <c r="N1107" s="201"/>
      <c r="O1107" s="201"/>
      <c r="P1107" s="201"/>
      <c r="Q1107" s="201"/>
      <c r="R1107" s="201"/>
      <c r="S1107" s="201"/>
      <c r="T1107" s="202"/>
      <c r="U1107" s="13"/>
      <c r="V1107" s="13"/>
      <c r="W1107" s="13"/>
      <c r="X1107" s="13"/>
      <c r="Y1107" s="13"/>
      <c r="Z1107" s="13"/>
      <c r="AA1107" s="13"/>
      <c r="AB1107" s="13"/>
      <c r="AC1107" s="13"/>
      <c r="AD1107" s="13"/>
      <c r="AE1107" s="13"/>
      <c r="AT1107" s="197" t="s">
        <v>165</v>
      </c>
      <c r="AU1107" s="197" t="s">
        <v>85</v>
      </c>
      <c r="AV1107" s="13" t="s">
        <v>81</v>
      </c>
      <c r="AW1107" s="13" t="s">
        <v>32</v>
      </c>
      <c r="AX1107" s="13" t="s">
        <v>7</v>
      </c>
      <c r="AY1107" s="197" t="s">
        <v>155</v>
      </c>
    </row>
    <row r="1108" s="14" customFormat="1">
      <c r="A1108" s="14"/>
      <c r="B1108" s="203"/>
      <c r="C1108" s="14"/>
      <c r="D1108" s="196" t="s">
        <v>165</v>
      </c>
      <c r="E1108" s="204" t="s">
        <v>1</v>
      </c>
      <c r="F1108" s="205" t="s">
        <v>1426</v>
      </c>
      <c r="G1108" s="14"/>
      <c r="H1108" s="206">
        <v>8.4499999999999993</v>
      </c>
      <c r="I1108" s="207"/>
      <c r="J1108" s="14"/>
      <c r="K1108" s="14"/>
      <c r="L1108" s="203"/>
      <c r="M1108" s="208"/>
      <c r="N1108" s="209"/>
      <c r="O1108" s="209"/>
      <c r="P1108" s="209"/>
      <c r="Q1108" s="209"/>
      <c r="R1108" s="209"/>
      <c r="S1108" s="209"/>
      <c r="T1108" s="210"/>
      <c r="U1108" s="14"/>
      <c r="V1108" s="14"/>
      <c r="W1108" s="14"/>
      <c r="X1108" s="14"/>
      <c r="Y1108" s="14"/>
      <c r="Z1108" s="14"/>
      <c r="AA1108" s="14"/>
      <c r="AB1108" s="14"/>
      <c r="AC1108" s="14"/>
      <c r="AD1108" s="14"/>
      <c r="AE1108" s="14"/>
      <c r="AT1108" s="204" t="s">
        <v>165</v>
      </c>
      <c r="AU1108" s="204" t="s">
        <v>85</v>
      </c>
      <c r="AV1108" s="14" t="s">
        <v>85</v>
      </c>
      <c r="AW1108" s="14" t="s">
        <v>32</v>
      </c>
      <c r="AX1108" s="14" t="s">
        <v>7</v>
      </c>
      <c r="AY1108" s="204" t="s">
        <v>155</v>
      </c>
    </row>
    <row r="1109" s="14" customFormat="1">
      <c r="A1109" s="14"/>
      <c r="B1109" s="203"/>
      <c r="C1109" s="14"/>
      <c r="D1109" s="196" t="s">
        <v>165</v>
      </c>
      <c r="E1109" s="204" t="s">
        <v>1</v>
      </c>
      <c r="F1109" s="205" t="s">
        <v>1427</v>
      </c>
      <c r="G1109" s="14"/>
      <c r="H1109" s="206">
        <v>14.5</v>
      </c>
      <c r="I1109" s="207"/>
      <c r="J1109" s="14"/>
      <c r="K1109" s="14"/>
      <c r="L1109" s="203"/>
      <c r="M1109" s="208"/>
      <c r="N1109" s="209"/>
      <c r="O1109" s="209"/>
      <c r="P1109" s="209"/>
      <c r="Q1109" s="209"/>
      <c r="R1109" s="209"/>
      <c r="S1109" s="209"/>
      <c r="T1109" s="210"/>
      <c r="U1109" s="14"/>
      <c r="V1109" s="14"/>
      <c r="W1109" s="14"/>
      <c r="X1109" s="14"/>
      <c r="Y1109" s="14"/>
      <c r="Z1109" s="14"/>
      <c r="AA1109" s="14"/>
      <c r="AB1109" s="14"/>
      <c r="AC1109" s="14"/>
      <c r="AD1109" s="14"/>
      <c r="AE1109" s="14"/>
      <c r="AT1109" s="204" t="s">
        <v>165</v>
      </c>
      <c r="AU1109" s="204" t="s">
        <v>85</v>
      </c>
      <c r="AV1109" s="14" t="s">
        <v>85</v>
      </c>
      <c r="AW1109" s="14" t="s">
        <v>32</v>
      </c>
      <c r="AX1109" s="14" t="s">
        <v>7</v>
      </c>
      <c r="AY1109" s="204" t="s">
        <v>155</v>
      </c>
    </row>
    <row r="1110" s="15" customFormat="1">
      <c r="A1110" s="15"/>
      <c r="B1110" s="211"/>
      <c r="C1110" s="15"/>
      <c r="D1110" s="196" t="s">
        <v>165</v>
      </c>
      <c r="E1110" s="212" t="s">
        <v>1</v>
      </c>
      <c r="F1110" s="213" t="s">
        <v>184</v>
      </c>
      <c r="G1110" s="15"/>
      <c r="H1110" s="214">
        <v>22.949999999999999</v>
      </c>
      <c r="I1110" s="215"/>
      <c r="J1110" s="15"/>
      <c r="K1110" s="15"/>
      <c r="L1110" s="211"/>
      <c r="M1110" s="216"/>
      <c r="N1110" s="217"/>
      <c r="O1110" s="217"/>
      <c r="P1110" s="217"/>
      <c r="Q1110" s="217"/>
      <c r="R1110" s="217"/>
      <c r="S1110" s="217"/>
      <c r="T1110" s="218"/>
      <c r="U1110" s="15"/>
      <c r="V1110" s="15"/>
      <c r="W1110" s="15"/>
      <c r="X1110" s="15"/>
      <c r="Y1110" s="15"/>
      <c r="Z1110" s="15"/>
      <c r="AA1110" s="15"/>
      <c r="AB1110" s="15"/>
      <c r="AC1110" s="15"/>
      <c r="AD1110" s="15"/>
      <c r="AE1110" s="15"/>
      <c r="AT1110" s="212" t="s">
        <v>165</v>
      </c>
      <c r="AU1110" s="212" t="s">
        <v>85</v>
      </c>
      <c r="AV1110" s="15" t="s">
        <v>91</v>
      </c>
      <c r="AW1110" s="15" t="s">
        <v>32</v>
      </c>
      <c r="AX1110" s="15" t="s">
        <v>81</v>
      </c>
      <c r="AY1110" s="212" t="s">
        <v>155</v>
      </c>
    </row>
    <row r="1111" s="2" customFormat="1" ht="24.15" customHeight="1">
      <c r="A1111" s="38"/>
      <c r="B1111" s="180"/>
      <c r="C1111" s="221" t="s">
        <v>1428</v>
      </c>
      <c r="D1111" s="221" t="s">
        <v>271</v>
      </c>
      <c r="E1111" s="223" t="s">
        <v>1429</v>
      </c>
      <c r="F1111" s="224" t="s">
        <v>1430</v>
      </c>
      <c r="G1111" s="225" t="s">
        <v>160</v>
      </c>
      <c r="H1111" s="226">
        <v>24.097999999999999</v>
      </c>
      <c r="I1111" s="227"/>
      <c r="J1111" s="228">
        <f>ROUND(I1111*H1111,2)</f>
        <v>0</v>
      </c>
      <c r="K1111" s="229"/>
      <c r="L1111" s="230"/>
      <c r="M1111" s="231" t="s">
        <v>1</v>
      </c>
      <c r="N1111" s="232" t="s">
        <v>43</v>
      </c>
      <c r="O1111" s="82"/>
      <c r="P1111" s="191">
        <f>O1111*H1111</f>
        <v>0</v>
      </c>
      <c r="Q1111" s="191">
        <v>0.017399999999999999</v>
      </c>
      <c r="R1111" s="191">
        <f>Q1111*H1111</f>
        <v>0.41930519999999993</v>
      </c>
      <c r="S1111" s="191">
        <v>0</v>
      </c>
      <c r="T1111" s="192">
        <f>S1111*H1111</f>
        <v>0</v>
      </c>
      <c r="U1111" s="38"/>
      <c r="V1111" s="38"/>
      <c r="W1111" s="38"/>
      <c r="X1111" s="38"/>
      <c r="Y1111" s="38"/>
      <c r="Z1111" s="38"/>
      <c r="AA1111" s="38"/>
      <c r="AB1111" s="38"/>
      <c r="AC1111" s="38"/>
      <c r="AD1111" s="38"/>
      <c r="AE1111" s="38"/>
      <c r="AR1111" s="193" t="s">
        <v>387</v>
      </c>
      <c r="AT1111" s="193" t="s">
        <v>271</v>
      </c>
      <c r="AU1111" s="193" t="s">
        <v>85</v>
      </c>
      <c r="AY1111" s="19" t="s">
        <v>155</v>
      </c>
      <c r="BE1111" s="194">
        <f>IF(N1111="základná",J1111,0)</f>
        <v>0</v>
      </c>
      <c r="BF1111" s="194">
        <f>IF(N1111="znížená",J1111,0)</f>
        <v>0</v>
      </c>
      <c r="BG1111" s="194">
        <f>IF(N1111="zákl. prenesená",J1111,0)</f>
        <v>0</v>
      </c>
      <c r="BH1111" s="194">
        <f>IF(N1111="zníž. prenesená",J1111,0)</f>
        <v>0</v>
      </c>
      <c r="BI1111" s="194">
        <f>IF(N1111="nulová",J1111,0)</f>
        <v>0</v>
      </c>
      <c r="BJ1111" s="19" t="s">
        <v>85</v>
      </c>
      <c r="BK1111" s="194">
        <f>ROUND(I1111*H1111,2)</f>
        <v>0</v>
      </c>
      <c r="BL1111" s="19" t="s">
        <v>256</v>
      </c>
      <c r="BM1111" s="193" t="s">
        <v>1431</v>
      </c>
    </row>
    <row r="1112" s="14" customFormat="1">
      <c r="A1112" s="14"/>
      <c r="B1112" s="203"/>
      <c r="C1112" s="14"/>
      <c r="D1112" s="196" t="s">
        <v>165</v>
      </c>
      <c r="E1112" s="14"/>
      <c r="F1112" s="205" t="s">
        <v>1432</v>
      </c>
      <c r="G1112" s="14"/>
      <c r="H1112" s="206">
        <v>24.097999999999999</v>
      </c>
      <c r="I1112" s="207"/>
      <c r="J1112" s="14"/>
      <c r="K1112" s="14"/>
      <c r="L1112" s="203"/>
      <c r="M1112" s="208"/>
      <c r="N1112" s="209"/>
      <c r="O1112" s="209"/>
      <c r="P1112" s="209"/>
      <c r="Q1112" s="209"/>
      <c r="R1112" s="209"/>
      <c r="S1112" s="209"/>
      <c r="T1112" s="210"/>
      <c r="U1112" s="14"/>
      <c r="V1112" s="14"/>
      <c r="W1112" s="14"/>
      <c r="X1112" s="14"/>
      <c r="Y1112" s="14"/>
      <c r="Z1112" s="14"/>
      <c r="AA1112" s="14"/>
      <c r="AB1112" s="14"/>
      <c r="AC1112" s="14"/>
      <c r="AD1112" s="14"/>
      <c r="AE1112" s="14"/>
      <c r="AT1112" s="204" t="s">
        <v>165</v>
      </c>
      <c r="AU1112" s="204" t="s">
        <v>85</v>
      </c>
      <c r="AV1112" s="14" t="s">
        <v>85</v>
      </c>
      <c r="AW1112" s="14" t="s">
        <v>3</v>
      </c>
      <c r="AX1112" s="14" t="s">
        <v>81</v>
      </c>
      <c r="AY1112" s="204" t="s">
        <v>155</v>
      </c>
    </row>
    <row r="1113" s="2" customFormat="1" ht="24.15" customHeight="1">
      <c r="A1113" s="38"/>
      <c r="B1113" s="180"/>
      <c r="C1113" s="181" t="s">
        <v>1433</v>
      </c>
      <c r="D1113" s="181" t="s">
        <v>157</v>
      </c>
      <c r="E1113" s="182" t="s">
        <v>1434</v>
      </c>
      <c r="F1113" s="183" t="s">
        <v>1435</v>
      </c>
      <c r="G1113" s="184" t="s">
        <v>1162</v>
      </c>
      <c r="H1113" s="241"/>
      <c r="I1113" s="186"/>
      <c r="J1113" s="187">
        <f>ROUND(I1113*H1113,2)</f>
        <v>0</v>
      </c>
      <c r="K1113" s="188"/>
      <c r="L1113" s="39"/>
      <c r="M1113" s="189" t="s">
        <v>1</v>
      </c>
      <c r="N1113" s="190" t="s">
        <v>43</v>
      </c>
      <c r="O1113" s="82"/>
      <c r="P1113" s="191">
        <f>O1113*H1113</f>
        <v>0</v>
      </c>
      <c r="Q1113" s="191">
        <v>0</v>
      </c>
      <c r="R1113" s="191">
        <f>Q1113*H1113</f>
        <v>0</v>
      </c>
      <c r="S1113" s="191">
        <v>0</v>
      </c>
      <c r="T1113" s="192">
        <f>S1113*H1113</f>
        <v>0</v>
      </c>
      <c r="U1113" s="38"/>
      <c r="V1113" s="38"/>
      <c r="W1113" s="38"/>
      <c r="X1113" s="38"/>
      <c r="Y1113" s="38"/>
      <c r="Z1113" s="38"/>
      <c r="AA1113" s="38"/>
      <c r="AB1113" s="38"/>
      <c r="AC1113" s="38"/>
      <c r="AD1113" s="38"/>
      <c r="AE1113" s="38"/>
      <c r="AR1113" s="193" t="s">
        <v>256</v>
      </c>
      <c r="AT1113" s="193" t="s">
        <v>157</v>
      </c>
      <c r="AU1113" s="193" t="s">
        <v>85</v>
      </c>
      <c r="AY1113" s="19" t="s">
        <v>155</v>
      </c>
      <c r="BE1113" s="194">
        <f>IF(N1113="základná",J1113,0)</f>
        <v>0</v>
      </c>
      <c r="BF1113" s="194">
        <f>IF(N1113="znížená",J1113,0)</f>
        <v>0</v>
      </c>
      <c r="BG1113" s="194">
        <f>IF(N1113="zákl. prenesená",J1113,0)</f>
        <v>0</v>
      </c>
      <c r="BH1113" s="194">
        <f>IF(N1113="zníž. prenesená",J1113,0)</f>
        <v>0</v>
      </c>
      <c r="BI1113" s="194">
        <f>IF(N1113="nulová",J1113,0)</f>
        <v>0</v>
      </c>
      <c r="BJ1113" s="19" t="s">
        <v>85</v>
      </c>
      <c r="BK1113" s="194">
        <f>ROUND(I1113*H1113,2)</f>
        <v>0</v>
      </c>
      <c r="BL1113" s="19" t="s">
        <v>256</v>
      </c>
      <c r="BM1113" s="193" t="s">
        <v>1436</v>
      </c>
    </row>
    <row r="1114" s="12" customFormat="1" ht="22.8" customHeight="1">
      <c r="A1114" s="12"/>
      <c r="B1114" s="167"/>
      <c r="C1114" s="12"/>
      <c r="D1114" s="168" t="s">
        <v>76</v>
      </c>
      <c r="E1114" s="178" t="s">
        <v>1437</v>
      </c>
      <c r="F1114" s="178" t="s">
        <v>1438</v>
      </c>
      <c r="G1114" s="12"/>
      <c r="H1114" s="12"/>
      <c r="I1114" s="170"/>
      <c r="J1114" s="179">
        <f>BK1114</f>
        <v>0</v>
      </c>
      <c r="K1114" s="12"/>
      <c r="L1114" s="167"/>
      <c r="M1114" s="172"/>
      <c r="N1114" s="173"/>
      <c r="O1114" s="173"/>
      <c r="P1114" s="174">
        <f>SUM(P1115:P1121)</f>
        <v>0</v>
      </c>
      <c r="Q1114" s="173"/>
      <c r="R1114" s="174">
        <f>SUM(R1115:R1121)</f>
        <v>0.00580096</v>
      </c>
      <c r="S1114" s="173"/>
      <c r="T1114" s="175">
        <f>SUM(T1115:T1121)</f>
        <v>0.040640000000000003</v>
      </c>
      <c r="U1114" s="12"/>
      <c r="V1114" s="12"/>
      <c r="W1114" s="12"/>
      <c r="X1114" s="12"/>
      <c r="Y1114" s="12"/>
      <c r="Z1114" s="12"/>
      <c r="AA1114" s="12"/>
      <c r="AB1114" s="12"/>
      <c r="AC1114" s="12"/>
      <c r="AD1114" s="12"/>
      <c r="AE1114" s="12"/>
      <c r="AR1114" s="168" t="s">
        <v>85</v>
      </c>
      <c r="AT1114" s="176" t="s">
        <v>76</v>
      </c>
      <c r="AU1114" s="176" t="s">
        <v>81</v>
      </c>
      <c r="AY1114" s="168" t="s">
        <v>155</v>
      </c>
      <c r="BK1114" s="177">
        <f>SUM(BK1115:BK1121)</f>
        <v>0</v>
      </c>
    </row>
    <row r="1115" s="2" customFormat="1" ht="24.15" customHeight="1">
      <c r="A1115" s="38"/>
      <c r="B1115" s="180"/>
      <c r="C1115" s="181" t="s">
        <v>1439</v>
      </c>
      <c r="D1115" s="181" t="s">
        <v>157</v>
      </c>
      <c r="E1115" s="182" t="s">
        <v>1440</v>
      </c>
      <c r="F1115" s="183" t="s">
        <v>1441</v>
      </c>
      <c r="G1115" s="184" t="s">
        <v>285</v>
      </c>
      <c r="H1115" s="185">
        <v>16</v>
      </c>
      <c r="I1115" s="186"/>
      <c r="J1115" s="187">
        <f>ROUND(I1115*H1115,2)</f>
        <v>0</v>
      </c>
      <c r="K1115" s="188"/>
      <c r="L1115" s="39"/>
      <c r="M1115" s="189" t="s">
        <v>1</v>
      </c>
      <c r="N1115" s="190" t="s">
        <v>43</v>
      </c>
      <c r="O1115" s="82"/>
      <c r="P1115" s="191">
        <f>O1115*H1115</f>
        <v>0</v>
      </c>
      <c r="Q1115" s="191">
        <v>4.0000000000000003E-05</v>
      </c>
      <c r="R1115" s="191">
        <f>Q1115*H1115</f>
        <v>0.00064000000000000005</v>
      </c>
      <c r="S1115" s="191">
        <v>0.0025400000000000002</v>
      </c>
      <c r="T1115" s="192">
        <f>S1115*H1115</f>
        <v>0.040640000000000003</v>
      </c>
      <c r="U1115" s="38"/>
      <c r="V1115" s="38"/>
      <c r="W1115" s="38"/>
      <c r="X1115" s="38"/>
      <c r="Y1115" s="38"/>
      <c r="Z1115" s="38"/>
      <c r="AA1115" s="38"/>
      <c r="AB1115" s="38"/>
      <c r="AC1115" s="38"/>
      <c r="AD1115" s="38"/>
      <c r="AE1115" s="38"/>
      <c r="AR1115" s="193" t="s">
        <v>256</v>
      </c>
      <c r="AT1115" s="193" t="s">
        <v>157</v>
      </c>
      <c r="AU1115" s="193" t="s">
        <v>85</v>
      </c>
      <c r="AY1115" s="19" t="s">
        <v>155</v>
      </c>
      <c r="BE1115" s="194">
        <f>IF(N1115="základná",J1115,0)</f>
        <v>0</v>
      </c>
      <c r="BF1115" s="194">
        <f>IF(N1115="znížená",J1115,0)</f>
        <v>0</v>
      </c>
      <c r="BG1115" s="194">
        <f>IF(N1115="zákl. prenesená",J1115,0)</f>
        <v>0</v>
      </c>
      <c r="BH1115" s="194">
        <f>IF(N1115="zníž. prenesená",J1115,0)</f>
        <v>0</v>
      </c>
      <c r="BI1115" s="194">
        <f>IF(N1115="nulová",J1115,0)</f>
        <v>0</v>
      </c>
      <c r="BJ1115" s="19" t="s">
        <v>85</v>
      </c>
      <c r="BK1115" s="194">
        <f>ROUND(I1115*H1115,2)</f>
        <v>0</v>
      </c>
      <c r="BL1115" s="19" t="s">
        <v>256</v>
      </c>
      <c r="BM1115" s="193" t="s">
        <v>1442</v>
      </c>
    </row>
    <row r="1116" s="13" customFormat="1">
      <c r="A1116" s="13"/>
      <c r="B1116" s="195"/>
      <c r="C1116" s="13"/>
      <c r="D1116" s="196" t="s">
        <v>165</v>
      </c>
      <c r="E1116" s="197" t="s">
        <v>1</v>
      </c>
      <c r="F1116" s="198" t="s">
        <v>1443</v>
      </c>
      <c r="G1116" s="13"/>
      <c r="H1116" s="197" t="s">
        <v>1</v>
      </c>
      <c r="I1116" s="199"/>
      <c r="J1116" s="13"/>
      <c r="K1116" s="13"/>
      <c r="L1116" s="195"/>
      <c r="M1116" s="200"/>
      <c r="N1116" s="201"/>
      <c r="O1116" s="201"/>
      <c r="P1116" s="201"/>
      <c r="Q1116" s="201"/>
      <c r="R1116" s="201"/>
      <c r="S1116" s="201"/>
      <c r="T1116" s="202"/>
      <c r="U1116" s="13"/>
      <c r="V1116" s="13"/>
      <c r="W1116" s="13"/>
      <c r="X1116" s="13"/>
      <c r="Y1116" s="13"/>
      <c r="Z1116" s="13"/>
      <c r="AA1116" s="13"/>
      <c r="AB1116" s="13"/>
      <c r="AC1116" s="13"/>
      <c r="AD1116" s="13"/>
      <c r="AE1116" s="13"/>
      <c r="AT1116" s="197" t="s">
        <v>165</v>
      </c>
      <c r="AU1116" s="197" t="s">
        <v>85</v>
      </c>
      <c r="AV1116" s="13" t="s">
        <v>81</v>
      </c>
      <c r="AW1116" s="13" t="s">
        <v>32</v>
      </c>
      <c r="AX1116" s="13" t="s">
        <v>7</v>
      </c>
      <c r="AY1116" s="197" t="s">
        <v>155</v>
      </c>
    </row>
    <row r="1117" s="14" customFormat="1">
      <c r="A1117" s="14"/>
      <c r="B1117" s="203"/>
      <c r="C1117" s="14"/>
      <c r="D1117" s="196" t="s">
        <v>165</v>
      </c>
      <c r="E1117" s="204" t="s">
        <v>1</v>
      </c>
      <c r="F1117" s="205" t="s">
        <v>1444</v>
      </c>
      <c r="G1117" s="14"/>
      <c r="H1117" s="206">
        <v>16</v>
      </c>
      <c r="I1117" s="207"/>
      <c r="J1117" s="14"/>
      <c r="K1117" s="14"/>
      <c r="L1117" s="203"/>
      <c r="M1117" s="208"/>
      <c r="N1117" s="209"/>
      <c r="O1117" s="209"/>
      <c r="P1117" s="209"/>
      <c r="Q1117" s="209"/>
      <c r="R1117" s="209"/>
      <c r="S1117" s="209"/>
      <c r="T1117" s="210"/>
      <c r="U1117" s="14"/>
      <c r="V1117" s="14"/>
      <c r="W1117" s="14"/>
      <c r="X1117" s="14"/>
      <c r="Y1117" s="14"/>
      <c r="Z1117" s="14"/>
      <c r="AA1117" s="14"/>
      <c r="AB1117" s="14"/>
      <c r="AC1117" s="14"/>
      <c r="AD1117" s="14"/>
      <c r="AE1117" s="14"/>
      <c r="AT1117" s="204" t="s">
        <v>165</v>
      </c>
      <c r="AU1117" s="204" t="s">
        <v>85</v>
      </c>
      <c r="AV1117" s="14" t="s">
        <v>85</v>
      </c>
      <c r="AW1117" s="14" t="s">
        <v>32</v>
      </c>
      <c r="AX1117" s="14" t="s">
        <v>81</v>
      </c>
      <c r="AY1117" s="204" t="s">
        <v>155</v>
      </c>
    </row>
    <row r="1118" s="2" customFormat="1" ht="24.15" customHeight="1">
      <c r="A1118" s="38"/>
      <c r="B1118" s="180"/>
      <c r="C1118" s="181" t="s">
        <v>1445</v>
      </c>
      <c r="D1118" s="181" t="s">
        <v>157</v>
      </c>
      <c r="E1118" s="182" t="s">
        <v>1446</v>
      </c>
      <c r="F1118" s="183" t="s">
        <v>1447</v>
      </c>
      <c r="G1118" s="184" t="s">
        <v>390</v>
      </c>
      <c r="H1118" s="185">
        <v>16</v>
      </c>
      <c r="I1118" s="186"/>
      <c r="J1118" s="187">
        <f>ROUND(I1118*H1118,2)</f>
        <v>0</v>
      </c>
      <c r="K1118" s="188"/>
      <c r="L1118" s="39"/>
      <c r="M1118" s="189" t="s">
        <v>1</v>
      </c>
      <c r="N1118" s="190" t="s">
        <v>43</v>
      </c>
      <c r="O1118" s="82"/>
      <c r="P1118" s="191">
        <f>O1118*H1118</f>
        <v>0</v>
      </c>
      <c r="Q1118" s="191">
        <v>0.00032256</v>
      </c>
      <c r="R1118" s="191">
        <f>Q1118*H1118</f>
        <v>0.00516096</v>
      </c>
      <c r="S1118" s="191">
        <v>0</v>
      </c>
      <c r="T1118" s="192">
        <f>S1118*H1118</f>
        <v>0</v>
      </c>
      <c r="U1118" s="38"/>
      <c r="V1118" s="38"/>
      <c r="W1118" s="38"/>
      <c r="X1118" s="38"/>
      <c r="Y1118" s="38"/>
      <c r="Z1118" s="38"/>
      <c r="AA1118" s="38"/>
      <c r="AB1118" s="38"/>
      <c r="AC1118" s="38"/>
      <c r="AD1118" s="38"/>
      <c r="AE1118" s="38"/>
      <c r="AR1118" s="193" t="s">
        <v>256</v>
      </c>
      <c r="AT1118" s="193" t="s">
        <v>157</v>
      </c>
      <c r="AU1118" s="193" t="s">
        <v>85</v>
      </c>
      <c r="AY1118" s="19" t="s">
        <v>155</v>
      </c>
      <c r="BE1118" s="194">
        <f>IF(N1118="základná",J1118,0)</f>
        <v>0</v>
      </c>
      <c r="BF1118" s="194">
        <f>IF(N1118="znížená",J1118,0)</f>
        <v>0</v>
      </c>
      <c r="BG1118" s="194">
        <f>IF(N1118="zákl. prenesená",J1118,0)</f>
        <v>0</v>
      </c>
      <c r="BH1118" s="194">
        <f>IF(N1118="zníž. prenesená",J1118,0)</f>
        <v>0</v>
      </c>
      <c r="BI1118" s="194">
        <f>IF(N1118="nulová",J1118,0)</f>
        <v>0</v>
      </c>
      <c r="BJ1118" s="19" t="s">
        <v>85</v>
      </c>
      <c r="BK1118" s="194">
        <f>ROUND(I1118*H1118,2)</f>
        <v>0</v>
      </c>
      <c r="BL1118" s="19" t="s">
        <v>256</v>
      </c>
      <c r="BM1118" s="193" t="s">
        <v>1448</v>
      </c>
    </row>
    <row r="1119" s="13" customFormat="1">
      <c r="A1119" s="13"/>
      <c r="B1119" s="195"/>
      <c r="C1119" s="13"/>
      <c r="D1119" s="196" t="s">
        <v>165</v>
      </c>
      <c r="E1119" s="197" t="s">
        <v>1</v>
      </c>
      <c r="F1119" s="198" t="s">
        <v>1443</v>
      </c>
      <c r="G1119" s="13"/>
      <c r="H1119" s="197" t="s">
        <v>1</v>
      </c>
      <c r="I1119" s="199"/>
      <c r="J1119" s="13"/>
      <c r="K1119" s="13"/>
      <c r="L1119" s="195"/>
      <c r="M1119" s="200"/>
      <c r="N1119" s="201"/>
      <c r="O1119" s="201"/>
      <c r="P1119" s="201"/>
      <c r="Q1119" s="201"/>
      <c r="R1119" s="201"/>
      <c r="S1119" s="201"/>
      <c r="T1119" s="202"/>
      <c r="U1119" s="13"/>
      <c r="V1119" s="13"/>
      <c r="W1119" s="13"/>
      <c r="X1119" s="13"/>
      <c r="Y1119" s="13"/>
      <c r="Z1119" s="13"/>
      <c r="AA1119" s="13"/>
      <c r="AB1119" s="13"/>
      <c r="AC1119" s="13"/>
      <c r="AD1119" s="13"/>
      <c r="AE1119" s="13"/>
      <c r="AT1119" s="197" t="s">
        <v>165</v>
      </c>
      <c r="AU1119" s="197" t="s">
        <v>85</v>
      </c>
      <c r="AV1119" s="13" t="s">
        <v>81</v>
      </c>
      <c r="AW1119" s="13" t="s">
        <v>32</v>
      </c>
      <c r="AX1119" s="13" t="s">
        <v>7</v>
      </c>
      <c r="AY1119" s="197" t="s">
        <v>155</v>
      </c>
    </row>
    <row r="1120" s="14" customFormat="1">
      <c r="A1120" s="14"/>
      <c r="B1120" s="203"/>
      <c r="C1120" s="14"/>
      <c r="D1120" s="196" t="s">
        <v>165</v>
      </c>
      <c r="E1120" s="204" t="s">
        <v>1</v>
      </c>
      <c r="F1120" s="205" t="s">
        <v>1449</v>
      </c>
      <c r="G1120" s="14"/>
      <c r="H1120" s="206">
        <v>16</v>
      </c>
      <c r="I1120" s="207"/>
      <c r="J1120" s="14"/>
      <c r="K1120" s="14"/>
      <c r="L1120" s="203"/>
      <c r="M1120" s="208"/>
      <c r="N1120" s="209"/>
      <c r="O1120" s="209"/>
      <c r="P1120" s="209"/>
      <c r="Q1120" s="209"/>
      <c r="R1120" s="209"/>
      <c r="S1120" s="209"/>
      <c r="T1120" s="210"/>
      <c r="U1120" s="14"/>
      <c r="V1120" s="14"/>
      <c r="W1120" s="14"/>
      <c r="X1120" s="14"/>
      <c r="Y1120" s="14"/>
      <c r="Z1120" s="14"/>
      <c r="AA1120" s="14"/>
      <c r="AB1120" s="14"/>
      <c r="AC1120" s="14"/>
      <c r="AD1120" s="14"/>
      <c r="AE1120" s="14"/>
      <c r="AT1120" s="204" t="s">
        <v>165</v>
      </c>
      <c r="AU1120" s="204" t="s">
        <v>85</v>
      </c>
      <c r="AV1120" s="14" t="s">
        <v>85</v>
      </c>
      <c r="AW1120" s="14" t="s">
        <v>32</v>
      </c>
      <c r="AX1120" s="14" t="s">
        <v>81</v>
      </c>
      <c r="AY1120" s="204" t="s">
        <v>155</v>
      </c>
    </row>
    <row r="1121" s="2" customFormat="1" ht="24.15" customHeight="1">
      <c r="A1121" s="38"/>
      <c r="B1121" s="180"/>
      <c r="C1121" s="181" t="s">
        <v>1450</v>
      </c>
      <c r="D1121" s="181" t="s">
        <v>157</v>
      </c>
      <c r="E1121" s="182" t="s">
        <v>1451</v>
      </c>
      <c r="F1121" s="183" t="s">
        <v>1452</v>
      </c>
      <c r="G1121" s="184" t="s">
        <v>1162</v>
      </c>
      <c r="H1121" s="241"/>
      <c r="I1121" s="186"/>
      <c r="J1121" s="187">
        <f>ROUND(I1121*H1121,2)</f>
        <v>0</v>
      </c>
      <c r="K1121" s="188"/>
      <c r="L1121" s="39"/>
      <c r="M1121" s="189" t="s">
        <v>1</v>
      </c>
      <c r="N1121" s="190" t="s">
        <v>43</v>
      </c>
      <c r="O1121" s="82"/>
      <c r="P1121" s="191">
        <f>O1121*H1121</f>
        <v>0</v>
      </c>
      <c r="Q1121" s="191">
        <v>0</v>
      </c>
      <c r="R1121" s="191">
        <f>Q1121*H1121</f>
        <v>0</v>
      </c>
      <c r="S1121" s="191">
        <v>0</v>
      </c>
      <c r="T1121" s="192">
        <f>S1121*H1121</f>
        <v>0</v>
      </c>
      <c r="U1121" s="38"/>
      <c r="V1121" s="38"/>
      <c r="W1121" s="38"/>
      <c r="X1121" s="38"/>
      <c r="Y1121" s="38"/>
      <c r="Z1121" s="38"/>
      <c r="AA1121" s="38"/>
      <c r="AB1121" s="38"/>
      <c r="AC1121" s="38"/>
      <c r="AD1121" s="38"/>
      <c r="AE1121" s="38"/>
      <c r="AR1121" s="193" t="s">
        <v>256</v>
      </c>
      <c r="AT1121" s="193" t="s">
        <v>157</v>
      </c>
      <c r="AU1121" s="193" t="s">
        <v>85</v>
      </c>
      <c r="AY1121" s="19" t="s">
        <v>155</v>
      </c>
      <c r="BE1121" s="194">
        <f>IF(N1121="základná",J1121,0)</f>
        <v>0</v>
      </c>
      <c r="BF1121" s="194">
        <f>IF(N1121="znížená",J1121,0)</f>
        <v>0</v>
      </c>
      <c r="BG1121" s="194">
        <f>IF(N1121="zákl. prenesená",J1121,0)</f>
        <v>0</v>
      </c>
      <c r="BH1121" s="194">
        <f>IF(N1121="zníž. prenesená",J1121,0)</f>
        <v>0</v>
      </c>
      <c r="BI1121" s="194">
        <f>IF(N1121="nulová",J1121,0)</f>
        <v>0</v>
      </c>
      <c r="BJ1121" s="19" t="s">
        <v>85</v>
      </c>
      <c r="BK1121" s="194">
        <f>ROUND(I1121*H1121,2)</f>
        <v>0</v>
      </c>
      <c r="BL1121" s="19" t="s">
        <v>256</v>
      </c>
      <c r="BM1121" s="193" t="s">
        <v>1453</v>
      </c>
    </row>
    <row r="1122" s="12" customFormat="1" ht="22.8" customHeight="1">
      <c r="A1122" s="12"/>
      <c r="B1122" s="167"/>
      <c r="C1122" s="12"/>
      <c r="D1122" s="168" t="s">
        <v>76</v>
      </c>
      <c r="E1122" s="178" t="s">
        <v>1454</v>
      </c>
      <c r="F1122" s="178" t="s">
        <v>1455</v>
      </c>
      <c r="G1122" s="12"/>
      <c r="H1122" s="12"/>
      <c r="I1122" s="170"/>
      <c r="J1122" s="179">
        <f>BK1122</f>
        <v>0</v>
      </c>
      <c r="K1122" s="12"/>
      <c r="L1122" s="167"/>
      <c r="M1122" s="172"/>
      <c r="N1122" s="173"/>
      <c r="O1122" s="173"/>
      <c r="P1122" s="174">
        <f>SUM(P1123:P1130)</f>
        <v>0</v>
      </c>
      <c r="Q1122" s="173"/>
      <c r="R1122" s="174">
        <f>SUM(R1123:R1130)</f>
        <v>0.0028800000000000002</v>
      </c>
      <c r="S1122" s="173"/>
      <c r="T1122" s="175">
        <f>SUM(T1123:T1130)</f>
        <v>0.0144</v>
      </c>
      <c r="U1122" s="12"/>
      <c r="V1122" s="12"/>
      <c r="W1122" s="12"/>
      <c r="X1122" s="12"/>
      <c r="Y1122" s="12"/>
      <c r="Z1122" s="12"/>
      <c r="AA1122" s="12"/>
      <c r="AB1122" s="12"/>
      <c r="AC1122" s="12"/>
      <c r="AD1122" s="12"/>
      <c r="AE1122" s="12"/>
      <c r="AR1122" s="168" t="s">
        <v>85</v>
      </c>
      <c r="AT1122" s="176" t="s">
        <v>76</v>
      </c>
      <c r="AU1122" s="176" t="s">
        <v>81</v>
      </c>
      <c r="AY1122" s="168" t="s">
        <v>155</v>
      </c>
      <c r="BK1122" s="177">
        <f>SUM(BK1123:BK1130)</f>
        <v>0</v>
      </c>
    </row>
    <row r="1123" s="2" customFormat="1" ht="24.15" customHeight="1">
      <c r="A1123" s="38"/>
      <c r="B1123" s="180"/>
      <c r="C1123" s="181" t="s">
        <v>1456</v>
      </c>
      <c r="D1123" s="181" t="s">
        <v>157</v>
      </c>
      <c r="E1123" s="182" t="s">
        <v>1457</v>
      </c>
      <c r="F1123" s="183" t="s">
        <v>1458</v>
      </c>
      <c r="G1123" s="184" t="s">
        <v>390</v>
      </c>
      <c r="H1123" s="185">
        <v>16</v>
      </c>
      <c r="I1123" s="186"/>
      <c r="J1123" s="187">
        <f>ROUND(I1123*H1123,2)</f>
        <v>0</v>
      </c>
      <c r="K1123" s="188"/>
      <c r="L1123" s="39"/>
      <c r="M1123" s="189" t="s">
        <v>1</v>
      </c>
      <c r="N1123" s="190" t="s">
        <v>43</v>
      </c>
      <c r="O1123" s="82"/>
      <c r="P1123" s="191">
        <f>O1123*H1123</f>
        <v>0</v>
      </c>
      <c r="Q1123" s="191">
        <v>9.0000000000000006E-05</v>
      </c>
      <c r="R1123" s="191">
        <f>Q1123*H1123</f>
        <v>0.0014400000000000001</v>
      </c>
      <c r="S1123" s="191">
        <v>0.00044999999999999999</v>
      </c>
      <c r="T1123" s="192">
        <f>S1123*H1123</f>
        <v>0.0071999999999999998</v>
      </c>
      <c r="U1123" s="38"/>
      <c r="V1123" s="38"/>
      <c r="W1123" s="38"/>
      <c r="X1123" s="38"/>
      <c r="Y1123" s="38"/>
      <c r="Z1123" s="38"/>
      <c r="AA1123" s="38"/>
      <c r="AB1123" s="38"/>
      <c r="AC1123" s="38"/>
      <c r="AD1123" s="38"/>
      <c r="AE1123" s="38"/>
      <c r="AR1123" s="193" t="s">
        <v>256</v>
      </c>
      <c r="AT1123" s="193" t="s">
        <v>157</v>
      </c>
      <c r="AU1123" s="193" t="s">
        <v>85</v>
      </c>
      <c r="AY1123" s="19" t="s">
        <v>155</v>
      </c>
      <c r="BE1123" s="194">
        <f>IF(N1123="základná",J1123,0)</f>
        <v>0</v>
      </c>
      <c r="BF1123" s="194">
        <f>IF(N1123="znížená",J1123,0)</f>
        <v>0</v>
      </c>
      <c r="BG1123" s="194">
        <f>IF(N1123="zákl. prenesená",J1123,0)</f>
        <v>0</v>
      </c>
      <c r="BH1123" s="194">
        <f>IF(N1123="zníž. prenesená",J1123,0)</f>
        <v>0</v>
      </c>
      <c r="BI1123" s="194">
        <f>IF(N1123="nulová",J1123,0)</f>
        <v>0</v>
      </c>
      <c r="BJ1123" s="19" t="s">
        <v>85</v>
      </c>
      <c r="BK1123" s="194">
        <f>ROUND(I1123*H1123,2)</f>
        <v>0</v>
      </c>
      <c r="BL1123" s="19" t="s">
        <v>256</v>
      </c>
      <c r="BM1123" s="193" t="s">
        <v>1459</v>
      </c>
    </row>
    <row r="1124" s="14" customFormat="1">
      <c r="A1124" s="14"/>
      <c r="B1124" s="203"/>
      <c r="C1124" s="14"/>
      <c r="D1124" s="196" t="s">
        <v>165</v>
      </c>
      <c r="E1124" s="204" t="s">
        <v>1</v>
      </c>
      <c r="F1124" s="205" t="s">
        <v>1460</v>
      </c>
      <c r="G1124" s="14"/>
      <c r="H1124" s="206">
        <v>8</v>
      </c>
      <c r="I1124" s="207"/>
      <c r="J1124" s="14"/>
      <c r="K1124" s="14"/>
      <c r="L1124" s="203"/>
      <c r="M1124" s="208"/>
      <c r="N1124" s="209"/>
      <c r="O1124" s="209"/>
      <c r="P1124" s="209"/>
      <c r="Q1124" s="209"/>
      <c r="R1124" s="209"/>
      <c r="S1124" s="209"/>
      <c r="T1124" s="210"/>
      <c r="U1124" s="14"/>
      <c r="V1124" s="14"/>
      <c r="W1124" s="14"/>
      <c r="X1124" s="14"/>
      <c r="Y1124" s="14"/>
      <c r="Z1124" s="14"/>
      <c r="AA1124" s="14"/>
      <c r="AB1124" s="14"/>
      <c r="AC1124" s="14"/>
      <c r="AD1124" s="14"/>
      <c r="AE1124" s="14"/>
      <c r="AT1124" s="204" t="s">
        <v>165</v>
      </c>
      <c r="AU1124" s="204" t="s">
        <v>85</v>
      </c>
      <c r="AV1124" s="14" t="s">
        <v>85</v>
      </c>
      <c r="AW1124" s="14" t="s">
        <v>32</v>
      </c>
      <c r="AX1124" s="14" t="s">
        <v>7</v>
      </c>
      <c r="AY1124" s="204" t="s">
        <v>155</v>
      </c>
    </row>
    <row r="1125" s="14" customFormat="1">
      <c r="A1125" s="14"/>
      <c r="B1125" s="203"/>
      <c r="C1125" s="14"/>
      <c r="D1125" s="196" t="s">
        <v>165</v>
      </c>
      <c r="E1125" s="204" t="s">
        <v>1</v>
      </c>
      <c r="F1125" s="205" t="s">
        <v>1461</v>
      </c>
      <c r="G1125" s="14"/>
      <c r="H1125" s="206">
        <v>8</v>
      </c>
      <c r="I1125" s="207"/>
      <c r="J1125" s="14"/>
      <c r="K1125" s="14"/>
      <c r="L1125" s="203"/>
      <c r="M1125" s="208"/>
      <c r="N1125" s="209"/>
      <c r="O1125" s="209"/>
      <c r="P1125" s="209"/>
      <c r="Q1125" s="209"/>
      <c r="R1125" s="209"/>
      <c r="S1125" s="209"/>
      <c r="T1125" s="210"/>
      <c r="U1125" s="14"/>
      <c r="V1125" s="14"/>
      <c r="W1125" s="14"/>
      <c r="X1125" s="14"/>
      <c r="Y1125" s="14"/>
      <c r="Z1125" s="14"/>
      <c r="AA1125" s="14"/>
      <c r="AB1125" s="14"/>
      <c r="AC1125" s="14"/>
      <c r="AD1125" s="14"/>
      <c r="AE1125" s="14"/>
      <c r="AT1125" s="204" t="s">
        <v>165</v>
      </c>
      <c r="AU1125" s="204" t="s">
        <v>85</v>
      </c>
      <c r="AV1125" s="14" t="s">
        <v>85</v>
      </c>
      <c r="AW1125" s="14" t="s">
        <v>32</v>
      </c>
      <c r="AX1125" s="14" t="s">
        <v>7</v>
      </c>
      <c r="AY1125" s="204" t="s">
        <v>155</v>
      </c>
    </row>
    <row r="1126" s="15" customFormat="1">
      <c r="A1126" s="15"/>
      <c r="B1126" s="211"/>
      <c r="C1126" s="15"/>
      <c r="D1126" s="196" t="s">
        <v>165</v>
      </c>
      <c r="E1126" s="212" t="s">
        <v>1</v>
      </c>
      <c r="F1126" s="213" t="s">
        <v>184</v>
      </c>
      <c r="G1126" s="15"/>
      <c r="H1126" s="214">
        <v>16</v>
      </c>
      <c r="I1126" s="215"/>
      <c r="J1126" s="15"/>
      <c r="K1126" s="15"/>
      <c r="L1126" s="211"/>
      <c r="M1126" s="216"/>
      <c r="N1126" s="217"/>
      <c r="O1126" s="217"/>
      <c r="P1126" s="217"/>
      <c r="Q1126" s="217"/>
      <c r="R1126" s="217"/>
      <c r="S1126" s="217"/>
      <c r="T1126" s="218"/>
      <c r="U1126" s="15"/>
      <c r="V1126" s="15"/>
      <c r="W1126" s="15"/>
      <c r="X1126" s="15"/>
      <c r="Y1126" s="15"/>
      <c r="Z1126" s="15"/>
      <c r="AA1126" s="15"/>
      <c r="AB1126" s="15"/>
      <c r="AC1126" s="15"/>
      <c r="AD1126" s="15"/>
      <c r="AE1126" s="15"/>
      <c r="AT1126" s="212" t="s">
        <v>165</v>
      </c>
      <c r="AU1126" s="212" t="s">
        <v>85</v>
      </c>
      <c r="AV1126" s="15" t="s">
        <v>91</v>
      </c>
      <c r="AW1126" s="15" t="s">
        <v>32</v>
      </c>
      <c r="AX1126" s="15" t="s">
        <v>81</v>
      </c>
      <c r="AY1126" s="212" t="s">
        <v>155</v>
      </c>
    </row>
    <row r="1127" s="2" customFormat="1" ht="24.15" customHeight="1">
      <c r="A1127" s="38"/>
      <c r="B1127" s="180"/>
      <c r="C1127" s="181" t="s">
        <v>1462</v>
      </c>
      <c r="D1127" s="181" t="s">
        <v>157</v>
      </c>
      <c r="E1127" s="182" t="s">
        <v>1463</v>
      </c>
      <c r="F1127" s="183" t="s">
        <v>1464</v>
      </c>
      <c r="G1127" s="184" t="s">
        <v>390</v>
      </c>
      <c r="H1127" s="185">
        <v>16</v>
      </c>
      <c r="I1127" s="186"/>
      <c r="J1127" s="187">
        <f>ROUND(I1127*H1127,2)</f>
        <v>0</v>
      </c>
      <c r="K1127" s="188"/>
      <c r="L1127" s="39"/>
      <c r="M1127" s="189" t="s">
        <v>1</v>
      </c>
      <c r="N1127" s="190" t="s">
        <v>43</v>
      </c>
      <c r="O1127" s="82"/>
      <c r="P1127" s="191">
        <f>O1127*H1127</f>
        <v>0</v>
      </c>
      <c r="Q1127" s="191">
        <v>9.0000000000000006E-05</v>
      </c>
      <c r="R1127" s="191">
        <f>Q1127*H1127</f>
        <v>0.0014400000000000001</v>
      </c>
      <c r="S1127" s="191">
        <v>0.00044999999999999999</v>
      </c>
      <c r="T1127" s="192">
        <f>S1127*H1127</f>
        <v>0.0071999999999999998</v>
      </c>
      <c r="U1127" s="38"/>
      <c r="V1127" s="38"/>
      <c r="W1127" s="38"/>
      <c r="X1127" s="38"/>
      <c r="Y1127" s="38"/>
      <c r="Z1127" s="38"/>
      <c r="AA1127" s="38"/>
      <c r="AB1127" s="38"/>
      <c r="AC1127" s="38"/>
      <c r="AD1127" s="38"/>
      <c r="AE1127" s="38"/>
      <c r="AR1127" s="193" t="s">
        <v>256</v>
      </c>
      <c r="AT1127" s="193" t="s">
        <v>157</v>
      </c>
      <c r="AU1127" s="193" t="s">
        <v>85</v>
      </c>
      <c r="AY1127" s="19" t="s">
        <v>155</v>
      </c>
      <c r="BE1127" s="194">
        <f>IF(N1127="základná",J1127,0)</f>
        <v>0</v>
      </c>
      <c r="BF1127" s="194">
        <f>IF(N1127="znížená",J1127,0)</f>
        <v>0</v>
      </c>
      <c r="BG1127" s="194">
        <f>IF(N1127="zákl. prenesená",J1127,0)</f>
        <v>0</v>
      </c>
      <c r="BH1127" s="194">
        <f>IF(N1127="zníž. prenesená",J1127,0)</f>
        <v>0</v>
      </c>
      <c r="BI1127" s="194">
        <f>IF(N1127="nulová",J1127,0)</f>
        <v>0</v>
      </c>
      <c r="BJ1127" s="19" t="s">
        <v>85</v>
      </c>
      <c r="BK1127" s="194">
        <f>ROUND(I1127*H1127,2)</f>
        <v>0</v>
      </c>
      <c r="BL1127" s="19" t="s">
        <v>256</v>
      </c>
      <c r="BM1127" s="193" t="s">
        <v>1465</v>
      </c>
    </row>
    <row r="1128" s="13" customFormat="1">
      <c r="A1128" s="13"/>
      <c r="B1128" s="195"/>
      <c r="C1128" s="13"/>
      <c r="D1128" s="196" t="s">
        <v>165</v>
      </c>
      <c r="E1128" s="197" t="s">
        <v>1</v>
      </c>
      <c r="F1128" s="198" t="s">
        <v>1443</v>
      </c>
      <c r="G1128" s="13"/>
      <c r="H1128" s="197" t="s">
        <v>1</v>
      </c>
      <c r="I1128" s="199"/>
      <c r="J1128" s="13"/>
      <c r="K1128" s="13"/>
      <c r="L1128" s="195"/>
      <c r="M1128" s="200"/>
      <c r="N1128" s="201"/>
      <c r="O1128" s="201"/>
      <c r="P1128" s="201"/>
      <c r="Q1128" s="201"/>
      <c r="R1128" s="201"/>
      <c r="S1128" s="201"/>
      <c r="T1128" s="202"/>
      <c r="U1128" s="13"/>
      <c r="V1128" s="13"/>
      <c r="W1128" s="13"/>
      <c r="X1128" s="13"/>
      <c r="Y1128" s="13"/>
      <c r="Z1128" s="13"/>
      <c r="AA1128" s="13"/>
      <c r="AB1128" s="13"/>
      <c r="AC1128" s="13"/>
      <c r="AD1128" s="13"/>
      <c r="AE1128" s="13"/>
      <c r="AT1128" s="197" t="s">
        <v>165</v>
      </c>
      <c r="AU1128" s="197" t="s">
        <v>85</v>
      </c>
      <c r="AV1128" s="13" t="s">
        <v>81</v>
      </c>
      <c r="AW1128" s="13" t="s">
        <v>32</v>
      </c>
      <c r="AX1128" s="13" t="s">
        <v>7</v>
      </c>
      <c r="AY1128" s="197" t="s">
        <v>155</v>
      </c>
    </row>
    <row r="1129" s="14" customFormat="1">
      <c r="A1129" s="14"/>
      <c r="B1129" s="203"/>
      <c r="C1129" s="14"/>
      <c r="D1129" s="196" t="s">
        <v>165</v>
      </c>
      <c r="E1129" s="204" t="s">
        <v>1</v>
      </c>
      <c r="F1129" s="205" t="s">
        <v>1449</v>
      </c>
      <c r="G1129" s="14"/>
      <c r="H1129" s="206">
        <v>16</v>
      </c>
      <c r="I1129" s="207"/>
      <c r="J1129" s="14"/>
      <c r="K1129" s="14"/>
      <c r="L1129" s="203"/>
      <c r="M1129" s="208"/>
      <c r="N1129" s="209"/>
      <c r="O1129" s="209"/>
      <c r="P1129" s="209"/>
      <c r="Q1129" s="209"/>
      <c r="R1129" s="209"/>
      <c r="S1129" s="209"/>
      <c r="T1129" s="210"/>
      <c r="U1129" s="14"/>
      <c r="V1129" s="14"/>
      <c r="W1129" s="14"/>
      <c r="X1129" s="14"/>
      <c r="Y1129" s="14"/>
      <c r="Z1129" s="14"/>
      <c r="AA1129" s="14"/>
      <c r="AB1129" s="14"/>
      <c r="AC1129" s="14"/>
      <c r="AD1129" s="14"/>
      <c r="AE1129" s="14"/>
      <c r="AT1129" s="204" t="s">
        <v>165</v>
      </c>
      <c r="AU1129" s="204" t="s">
        <v>85</v>
      </c>
      <c r="AV1129" s="14" t="s">
        <v>85</v>
      </c>
      <c r="AW1129" s="14" t="s">
        <v>32</v>
      </c>
      <c r="AX1129" s="14" t="s">
        <v>81</v>
      </c>
      <c r="AY1129" s="204" t="s">
        <v>155</v>
      </c>
    </row>
    <row r="1130" s="2" customFormat="1" ht="24.15" customHeight="1">
      <c r="A1130" s="38"/>
      <c r="B1130" s="180"/>
      <c r="C1130" s="181" t="s">
        <v>1466</v>
      </c>
      <c r="D1130" s="181" t="s">
        <v>157</v>
      </c>
      <c r="E1130" s="182" t="s">
        <v>1467</v>
      </c>
      <c r="F1130" s="183" t="s">
        <v>1468</v>
      </c>
      <c r="G1130" s="184" t="s">
        <v>1162</v>
      </c>
      <c r="H1130" s="241"/>
      <c r="I1130" s="186"/>
      <c r="J1130" s="187">
        <f>ROUND(I1130*H1130,2)</f>
        <v>0</v>
      </c>
      <c r="K1130" s="188"/>
      <c r="L1130" s="39"/>
      <c r="M1130" s="189" t="s">
        <v>1</v>
      </c>
      <c r="N1130" s="190" t="s">
        <v>43</v>
      </c>
      <c r="O1130" s="82"/>
      <c r="P1130" s="191">
        <f>O1130*H1130</f>
        <v>0</v>
      </c>
      <c r="Q1130" s="191">
        <v>0</v>
      </c>
      <c r="R1130" s="191">
        <f>Q1130*H1130</f>
        <v>0</v>
      </c>
      <c r="S1130" s="191">
        <v>0</v>
      </c>
      <c r="T1130" s="192">
        <f>S1130*H1130</f>
        <v>0</v>
      </c>
      <c r="U1130" s="38"/>
      <c r="V1130" s="38"/>
      <c r="W1130" s="38"/>
      <c r="X1130" s="38"/>
      <c r="Y1130" s="38"/>
      <c r="Z1130" s="38"/>
      <c r="AA1130" s="38"/>
      <c r="AB1130" s="38"/>
      <c r="AC1130" s="38"/>
      <c r="AD1130" s="38"/>
      <c r="AE1130" s="38"/>
      <c r="AR1130" s="193" t="s">
        <v>256</v>
      </c>
      <c r="AT1130" s="193" t="s">
        <v>157</v>
      </c>
      <c r="AU1130" s="193" t="s">
        <v>85</v>
      </c>
      <c r="AY1130" s="19" t="s">
        <v>155</v>
      </c>
      <c r="BE1130" s="194">
        <f>IF(N1130="základná",J1130,0)</f>
        <v>0</v>
      </c>
      <c r="BF1130" s="194">
        <f>IF(N1130="znížená",J1130,0)</f>
        <v>0</v>
      </c>
      <c r="BG1130" s="194">
        <f>IF(N1130="zákl. prenesená",J1130,0)</f>
        <v>0</v>
      </c>
      <c r="BH1130" s="194">
        <f>IF(N1130="zníž. prenesená",J1130,0)</f>
        <v>0</v>
      </c>
      <c r="BI1130" s="194">
        <f>IF(N1130="nulová",J1130,0)</f>
        <v>0</v>
      </c>
      <c r="BJ1130" s="19" t="s">
        <v>85</v>
      </c>
      <c r="BK1130" s="194">
        <f>ROUND(I1130*H1130,2)</f>
        <v>0</v>
      </c>
      <c r="BL1130" s="19" t="s">
        <v>256</v>
      </c>
      <c r="BM1130" s="193" t="s">
        <v>1469</v>
      </c>
    </row>
    <row r="1131" s="12" customFormat="1" ht="22.8" customHeight="1">
      <c r="A1131" s="12"/>
      <c r="B1131" s="167"/>
      <c r="C1131" s="12"/>
      <c r="D1131" s="168" t="s">
        <v>76</v>
      </c>
      <c r="E1131" s="178" t="s">
        <v>1470</v>
      </c>
      <c r="F1131" s="178" t="s">
        <v>1471</v>
      </c>
      <c r="G1131" s="12"/>
      <c r="H1131" s="12"/>
      <c r="I1131" s="170"/>
      <c r="J1131" s="179">
        <f>BK1131</f>
        <v>0</v>
      </c>
      <c r="K1131" s="12"/>
      <c r="L1131" s="167"/>
      <c r="M1131" s="172"/>
      <c r="N1131" s="173"/>
      <c r="O1131" s="173"/>
      <c r="P1131" s="174">
        <f>SUM(P1132:P1139)</f>
        <v>0</v>
      </c>
      <c r="Q1131" s="173"/>
      <c r="R1131" s="174">
        <f>SUM(R1132:R1139)</f>
        <v>0</v>
      </c>
      <c r="S1131" s="173"/>
      <c r="T1131" s="175">
        <f>SUM(T1132:T1139)</f>
        <v>1.9039999999999999</v>
      </c>
      <c r="U1131" s="12"/>
      <c r="V1131" s="12"/>
      <c r="W1131" s="12"/>
      <c r="X1131" s="12"/>
      <c r="Y1131" s="12"/>
      <c r="Z1131" s="12"/>
      <c r="AA1131" s="12"/>
      <c r="AB1131" s="12"/>
      <c r="AC1131" s="12"/>
      <c r="AD1131" s="12"/>
      <c r="AE1131" s="12"/>
      <c r="AR1131" s="168" t="s">
        <v>85</v>
      </c>
      <c r="AT1131" s="176" t="s">
        <v>76</v>
      </c>
      <c r="AU1131" s="176" t="s">
        <v>81</v>
      </c>
      <c r="AY1131" s="168" t="s">
        <v>155</v>
      </c>
      <c r="BK1131" s="177">
        <f>SUM(BK1132:BK1139)</f>
        <v>0</v>
      </c>
    </row>
    <row r="1132" s="2" customFormat="1" ht="24.15" customHeight="1">
      <c r="A1132" s="38"/>
      <c r="B1132" s="180"/>
      <c r="C1132" s="181" t="s">
        <v>1472</v>
      </c>
      <c r="D1132" s="181" t="s">
        <v>157</v>
      </c>
      <c r="E1132" s="182" t="s">
        <v>1473</v>
      </c>
      <c r="F1132" s="183" t="s">
        <v>1474</v>
      </c>
      <c r="G1132" s="184" t="s">
        <v>390</v>
      </c>
      <c r="H1132" s="185">
        <v>8</v>
      </c>
      <c r="I1132" s="186"/>
      <c r="J1132" s="187">
        <f>ROUND(I1132*H1132,2)</f>
        <v>0</v>
      </c>
      <c r="K1132" s="188"/>
      <c r="L1132" s="39"/>
      <c r="M1132" s="189" t="s">
        <v>1</v>
      </c>
      <c r="N1132" s="190" t="s">
        <v>43</v>
      </c>
      <c r="O1132" s="82"/>
      <c r="P1132" s="191">
        <f>O1132*H1132</f>
        <v>0</v>
      </c>
      <c r="Q1132" s="191">
        <v>0</v>
      </c>
      <c r="R1132" s="191">
        <f>Q1132*H1132</f>
        <v>0</v>
      </c>
      <c r="S1132" s="191">
        <v>0.23799999999999999</v>
      </c>
      <c r="T1132" s="192">
        <f>S1132*H1132</f>
        <v>1.9039999999999999</v>
      </c>
      <c r="U1132" s="38"/>
      <c r="V1132" s="38"/>
      <c r="W1132" s="38"/>
      <c r="X1132" s="38"/>
      <c r="Y1132" s="38"/>
      <c r="Z1132" s="38"/>
      <c r="AA1132" s="38"/>
      <c r="AB1132" s="38"/>
      <c r="AC1132" s="38"/>
      <c r="AD1132" s="38"/>
      <c r="AE1132" s="38"/>
      <c r="AR1132" s="193" t="s">
        <v>256</v>
      </c>
      <c r="AT1132" s="193" t="s">
        <v>157</v>
      </c>
      <c r="AU1132" s="193" t="s">
        <v>85</v>
      </c>
      <c r="AY1132" s="19" t="s">
        <v>155</v>
      </c>
      <c r="BE1132" s="194">
        <f>IF(N1132="základná",J1132,0)</f>
        <v>0</v>
      </c>
      <c r="BF1132" s="194">
        <f>IF(N1132="znížená",J1132,0)</f>
        <v>0</v>
      </c>
      <c r="BG1132" s="194">
        <f>IF(N1132="zákl. prenesená",J1132,0)</f>
        <v>0</v>
      </c>
      <c r="BH1132" s="194">
        <f>IF(N1132="zníž. prenesená",J1132,0)</f>
        <v>0</v>
      </c>
      <c r="BI1132" s="194">
        <f>IF(N1132="nulová",J1132,0)</f>
        <v>0</v>
      </c>
      <c r="BJ1132" s="19" t="s">
        <v>85</v>
      </c>
      <c r="BK1132" s="194">
        <f>ROUND(I1132*H1132,2)</f>
        <v>0</v>
      </c>
      <c r="BL1132" s="19" t="s">
        <v>256</v>
      </c>
      <c r="BM1132" s="193" t="s">
        <v>1475</v>
      </c>
    </row>
    <row r="1133" s="13" customFormat="1">
      <c r="A1133" s="13"/>
      <c r="B1133" s="195"/>
      <c r="C1133" s="13"/>
      <c r="D1133" s="196" t="s">
        <v>165</v>
      </c>
      <c r="E1133" s="197" t="s">
        <v>1</v>
      </c>
      <c r="F1133" s="198" t="s">
        <v>1443</v>
      </c>
      <c r="G1133" s="13"/>
      <c r="H1133" s="197" t="s">
        <v>1</v>
      </c>
      <c r="I1133" s="199"/>
      <c r="J1133" s="13"/>
      <c r="K1133" s="13"/>
      <c r="L1133" s="195"/>
      <c r="M1133" s="200"/>
      <c r="N1133" s="201"/>
      <c r="O1133" s="201"/>
      <c r="P1133" s="201"/>
      <c r="Q1133" s="201"/>
      <c r="R1133" s="201"/>
      <c r="S1133" s="201"/>
      <c r="T1133" s="202"/>
      <c r="U1133" s="13"/>
      <c r="V1133" s="13"/>
      <c r="W1133" s="13"/>
      <c r="X1133" s="13"/>
      <c r="Y1133" s="13"/>
      <c r="Z1133" s="13"/>
      <c r="AA1133" s="13"/>
      <c r="AB1133" s="13"/>
      <c r="AC1133" s="13"/>
      <c r="AD1133" s="13"/>
      <c r="AE1133" s="13"/>
      <c r="AT1133" s="197" t="s">
        <v>165</v>
      </c>
      <c r="AU1133" s="197" t="s">
        <v>85</v>
      </c>
      <c r="AV1133" s="13" t="s">
        <v>81</v>
      </c>
      <c r="AW1133" s="13" t="s">
        <v>32</v>
      </c>
      <c r="AX1133" s="13" t="s">
        <v>7</v>
      </c>
      <c r="AY1133" s="197" t="s">
        <v>155</v>
      </c>
    </row>
    <row r="1134" s="14" customFormat="1">
      <c r="A1134" s="14"/>
      <c r="B1134" s="203"/>
      <c r="C1134" s="14"/>
      <c r="D1134" s="196" t="s">
        <v>165</v>
      </c>
      <c r="E1134" s="204" t="s">
        <v>1</v>
      </c>
      <c r="F1134" s="205" t="s">
        <v>1476</v>
      </c>
      <c r="G1134" s="14"/>
      <c r="H1134" s="206">
        <v>2</v>
      </c>
      <c r="I1134" s="207"/>
      <c r="J1134" s="14"/>
      <c r="K1134" s="14"/>
      <c r="L1134" s="203"/>
      <c r="M1134" s="208"/>
      <c r="N1134" s="209"/>
      <c r="O1134" s="209"/>
      <c r="P1134" s="209"/>
      <c r="Q1134" s="209"/>
      <c r="R1134" s="209"/>
      <c r="S1134" s="209"/>
      <c r="T1134" s="210"/>
      <c r="U1134" s="14"/>
      <c r="V1134" s="14"/>
      <c r="W1134" s="14"/>
      <c r="X1134" s="14"/>
      <c r="Y1134" s="14"/>
      <c r="Z1134" s="14"/>
      <c r="AA1134" s="14"/>
      <c r="AB1134" s="14"/>
      <c r="AC1134" s="14"/>
      <c r="AD1134" s="14"/>
      <c r="AE1134" s="14"/>
      <c r="AT1134" s="204" t="s">
        <v>165</v>
      </c>
      <c r="AU1134" s="204" t="s">
        <v>85</v>
      </c>
      <c r="AV1134" s="14" t="s">
        <v>85</v>
      </c>
      <c r="AW1134" s="14" t="s">
        <v>32</v>
      </c>
      <c r="AX1134" s="14" t="s">
        <v>7</v>
      </c>
      <c r="AY1134" s="204" t="s">
        <v>155</v>
      </c>
    </row>
    <row r="1135" s="14" customFormat="1">
      <c r="A1135" s="14"/>
      <c r="B1135" s="203"/>
      <c r="C1135" s="14"/>
      <c r="D1135" s="196" t="s">
        <v>165</v>
      </c>
      <c r="E1135" s="204" t="s">
        <v>1</v>
      </c>
      <c r="F1135" s="205" t="s">
        <v>1477</v>
      </c>
      <c r="G1135" s="14"/>
      <c r="H1135" s="206">
        <v>1</v>
      </c>
      <c r="I1135" s="207"/>
      <c r="J1135" s="14"/>
      <c r="K1135" s="14"/>
      <c r="L1135" s="203"/>
      <c r="M1135" s="208"/>
      <c r="N1135" s="209"/>
      <c r="O1135" s="209"/>
      <c r="P1135" s="209"/>
      <c r="Q1135" s="209"/>
      <c r="R1135" s="209"/>
      <c r="S1135" s="209"/>
      <c r="T1135" s="210"/>
      <c r="U1135" s="14"/>
      <c r="V1135" s="14"/>
      <c r="W1135" s="14"/>
      <c r="X1135" s="14"/>
      <c r="Y1135" s="14"/>
      <c r="Z1135" s="14"/>
      <c r="AA1135" s="14"/>
      <c r="AB1135" s="14"/>
      <c r="AC1135" s="14"/>
      <c r="AD1135" s="14"/>
      <c r="AE1135" s="14"/>
      <c r="AT1135" s="204" t="s">
        <v>165</v>
      </c>
      <c r="AU1135" s="204" t="s">
        <v>85</v>
      </c>
      <c r="AV1135" s="14" t="s">
        <v>85</v>
      </c>
      <c r="AW1135" s="14" t="s">
        <v>32</v>
      </c>
      <c r="AX1135" s="14" t="s">
        <v>7</v>
      </c>
      <c r="AY1135" s="204" t="s">
        <v>155</v>
      </c>
    </row>
    <row r="1136" s="14" customFormat="1">
      <c r="A1136" s="14"/>
      <c r="B1136" s="203"/>
      <c r="C1136" s="14"/>
      <c r="D1136" s="196" t="s">
        <v>165</v>
      </c>
      <c r="E1136" s="204" t="s">
        <v>1</v>
      </c>
      <c r="F1136" s="205" t="s">
        <v>1478</v>
      </c>
      <c r="G1136" s="14"/>
      <c r="H1136" s="206">
        <v>2</v>
      </c>
      <c r="I1136" s="207"/>
      <c r="J1136" s="14"/>
      <c r="K1136" s="14"/>
      <c r="L1136" s="203"/>
      <c r="M1136" s="208"/>
      <c r="N1136" s="209"/>
      <c r="O1136" s="209"/>
      <c r="P1136" s="209"/>
      <c r="Q1136" s="209"/>
      <c r="R1136" s="209"/>
      <c r="S1136" s="209"/>
      <c r="T1136" s="210"/>
      <c r="U1136" s="14"/>
      <c r="V1136" s="14"/>
      <c r="W1136" s="14"/>
      <c r="X1136" s="14"/>
      <c r="Y1136" s="14"/>
      <c r="Z1136" s="14"/>
      <c r="AA1136" s="14"/>
      <c r="AB1136" s="14"/>
      <c r="AC1136" s="14"/>
      <c r="AD1136" s="14"/>
      <c r="AE1136" s="14"/>
      <c r="AT1136" s="204" t="s">
        <v>165</v>
      </c>
      <c r="AU1136" s="204" t="s">
        <v>85</v>
      </c>
      <c r="AV1136" s="14" t="s">
        <v>85</v>
      </c>
      <c r="AW1136" s="14" t="s">
        <v>32</v>
      </c>
      <c r="AX1136" s="14" t="s">
        <v>7</v>
      </c>
      <c r="AY1136" s="204" t="s">
        <v>155</v>
      </c>
    </row>
    <row r="1137" s="14" customFormat="1">
      <c r="A1137" s="14"/>
      <c r="B1137" s="203"/>
      <c r="C1137" s="14"/>
      <c r="D1137" s="196" t="s">
        <v>165</v>
      </c>
      <c r="E1137" s="204" t="s">
        <v>1</v>
      </c>
      <c r="F1137" s="205" t="s">
        <v>613</v>
      </c>
      <c r="G1137" s="14"/>
      <c r="H1137" s="206">
        <v>3</v>
      </c>
      <c r="I1137" s="207"/>
      <c r="J1137" s="14"/>
      <c r="K1137" s="14"/>
      <c r="L1137" s="203"/>
      <c r="M1137" s="208"/>
      <c r="N1137" s="209"/>
      <c r="O1137" s="209"/>
      <c r="P1137" s="209"/>
      <c r="Q1137" s="209"/>
      <c r="R1137" s="209"/>
      <c r="S1137" s="209"/>
      <c r="T1137" s="210"/>
      <c r="U1137" s="14"/>
      <c r="V1137" s="14"/>
      <c r="W1137" s="14"/>
      <c r="X1137" s="14"/>
      <c r="Y1137" s="14"/>
      <c r="Z1137" s="14"/>
      <c r="AA1137" s="14"/>
      <c r="AB1137" s="14"/>
      <c r="AC1137" s="14"/>
      <c r="AD1137" s="14"/>
      <c r="AE1137" s="14"/>
      <c r="AT1137" s="204" t="s">
        <v>165</v>
      </c>
      <c r="AU1137" s="204" t="s">
        <v>85</v>
      </c>
      <c r="AV1137" s="14" t="s">
        <v>85</v>
      </c>
      <c r="AW1137" s="14" t="s">
        <v>32</v>
      </c>
      <c r="AX1137" s="14" t="s">
        <v>7</v>
      </c>
      <c r="AY1137" s="204" t="s">
        <v>155</v>
      </c>
    </row>
    <row r="1138" s="15" customFormat="1">
      <c r="A1138" s="15"/>
      <c r="B1138" s="211"/>
      <c r="C1138" s="15"/>
      <c r="D1138" s="196" t="s">
        <v>165</v>
      </c>
      <c r="E1138" s="212" t="s">
        <v>1</v>
      </c>
      <c r="F1138" s="213" t="s">
        <v>184</v>
      </c>
      <c r="G1138" s="15"/>
      <c r="H1138" s="214">
        <v>8</v>
      </c>
      <c r="I1138" s="215"/>
      <c r="J1138" s="15"/>
      <c r="K1138" s="15"/>
      <c r="L1138" s="211"/>
      <c r="M1138" s="216"/>
      <c r="N1138" s="217"/>
      <c r="O1138" s="217"/>
      <c r="P1138" s="217"/>
      <c r="Q1138" s="217"/>
      <c r="R1138" s="217"/>
      <c r="S1138" s="217"/>
      <c r="T1138" s="218"/>
      <c r="U1138" s="15"/>
      <c r="V1138" s="15"/>
      <c r="W1138" s="15"/>
      <c r="X1138" s="15"/>
      <c r="Y1138" s="15"/>
      <c r="Z1138" s="15"/>
      <c r="AA1138" s="15"/>
      <c r="AB1138" s="15"/>
      <c r="AC1138" s="15"/>
      <c r="AD1138" s="15"/>
      <c r="AE1138" s="15"/>
      <c r="AT1138" s="212" t="s">
        <v>165</v>
      </c>
      <c r="AU1138" s="212" t="s">
        <v>85</v>
      </c>
      <c r="AV1138" s="15" t="s">
        <v>91</v>
      </c>
      <c r="AW1138" s="15" t="s">
        <v>32</v>
      </c>
      <c r="AX1138" s="15" t="s">
        <v>81</v>
      </c>
      <c r="AY1138" s="212" t="s">
        <v>155</v>
      </c>
    </row>
    <row r="1139" s="2" customFormat="1" ht="24.15" customHeight="1">
      <c r="A1139" s="38"/>
      <c r="B1139" s="180"/>
      <c r="C1139" s="181" t="s">
        <v>1479</v>
      </c>
      <c r="D1139" s="181" t="s">
        <v>157</v>
      </c>
      <c r="E1139" s="182" t="s">
        <v>1480</v>
      </c>
      <c r="F1139" s="183" t="s">
        <v>1481</v>
      </c>
      <c r="G1139" s="184" t="s">
        <v>1162</v>
      </c>
      <c r="H1139" s="241"/>
      <c r="I1139" s="186"/>
      <c r="J1139" s="187">
        <f>ROUND(I1139*H1139,2)</f>
        <v>0</v>
      </c>
      <c r="K1139" s="188"/>
      <c r="L1139" s="39"/>
      <c r="M1139" s="189" t="s">
        <v>1</v>
      </c>
      <c r="N1139" s="190" t="s">
        <v>43</v>
      </c>
      <c r="O1139" s="82"/>
      <c r="P1139" s="191">
        <f>O1139*H1139</f>
        <v>0</v>
      </c>
      <c r="Q1139" s="191">
        <v>0</v>
      </c>
      <c r="R1139" s="191">
        <f>Q1139*H1139</f>
        <v>0</v>
      </c>
      <c r="S1139" s="191">
        <v>0</v>
      </c>
      <c r="T1139" s="192">
        <f>S1139*H1139</f>
        <v>0</v>
      </c>
      <c r="U1139" s="38"/>
      <c r="V1139" s="38"/>
      <c r="W1139" s="38"/>
      <c r="X1139" s="38"/>
      <c r="Y1139" s="38"/>
      <c r="Z1139" s="38"/>
      <c r="AA1139" s="38"/>
      <c r="AB1139" s="38"/>
      <c r="AC1139" s="38"/>
      <c r="AD1139" s="38"/>
      <c r="AE1139" s="38"/>
      <c r="AR1139" s="193" t="s">
        <v>256</v>
      </c>
      <c r="AT1139" s="193" t="s">
        <v>157</v>
      </c>
      <c r="AU1139" s="193" t="s">
        <v>85</v>
      </c>
      <c r="AY1139" s="19" t="s">
        <v>155</v>
      </c>
      <c r="BE1139" s="194">
        <f>IF(N1139="základná",J1139,0)</f>
        <v>0</v>
      </c>
      <c r="BF1139" s="194">
        <f>IF(N1139="znížená",J1139,0)</f>
        <v>0</v>
      </c>
      <c r="BG1139" s="194">
        <f>IF(N1139="zákl. prenesená",J1139,0)</f>
        <v>0</v>
      </c>
      <c r="BH1139" s="194">
        <f>IF(N1139="zníž. prenesená",J1139,0)</f>
        <v>0</v>
      </c>
      <c r="BI1139" s="194">
        <f>IF(N1139="nulová",J1139,0)</f>
        <v>0</v>
      </c>
      <c r="BJ1139" s="19" t="s">
        <v>85</v>
      </c>
      <c r="BK1139" s="194">
        <f>ROUND(I1139*H1139,2)</f>
        <v>0</v>
      </c>
      <c r="BL1139" s="19" t="s">
        <v>256</v>
      </c>
      <c r="BM1139" s="193" t="s">
        <v>1482</v>
      </c>
    </row>
    <row r="1140" s="12" customFormat="1" ht="22.8" customHeight="1">
      <c r="A1140" s="12"/>
      <c r="B1140" s="167"/>
      <c r="C1140" s="12"/>
      <c r="D1140" s="168" t="s">
        <v>76</v>
      </c>
      <c r="E1140" s="178" t="s">
        <v>1483</v>
      </c>
      <c r="F1140" s="178" t="s">
        <v>1484</v>
      </c>
      <c r="G1140" s="12"/>
      <c r="H1140" s="12"/>
      <c r="I1140" s="170"/>
      <c r="J1140" s="179">
        <f>BK1140</f>
        <v>0</v>
      </c>
      <c r="K1140" s="12"/>
      <c r="L1140" s="167"/>
      <c r="M1140" s="172"/>
      <c r="N1140" s="173"/>
      <c r="O1140" s="173"/>
      <c r="P1140" s="174">
        <f>SUM(P1141:P1158)</f>
        <v>0</v>
      </c>
      <c r="Q1140" s="173"/>
      <c r="R1140" s="174">
        <f>SUM(R1141:R1158)</f>
        <v>6.7180113279999993</v>
      </c>
      <c r="S1140" s="173"/>
      <c r="T1140" s="175">
        <f>SUM(T1141:T1158)</f>
        <v>0</v>
      </c>
      <c r="U1140" s="12"/>
      <c r="V1140" s="12"/>
      <c r="W1140" s="12"/>
      <c r="X1140" s="12"/>
      <c r="Y1140" s="12"/>
      <c r="Z1140" s="12"/>
      <c r="AA1140" s="12"/>
      <c r="AB1140" s="12"/>
      <c r="AC1140" s="12"/>
      <c r="AD1140" s="12"/>
      <c r="AE1140" s="12"/>
      <c r="AR1140" s="168" t="s">
        <v>85</v>
      </c>
      <c r="AT1140" s="176" t="s">
        <v>76</v>
      </c>
      <c r="AU1140" s="176" t="s">
        <v>81</v>
      </c>
      <c r="AY1140" s="168" t="s">
        <v>155</v>
      </c>
      <c r="BK1140" s="177">
        <f>SUM(BK1141:BK1158)</f>
        <v>0</v>
      </c>
    </row>
    <row r="1141" s="2" customFormat="1" ht="24.15" customHeight="1">
      <c r="A1141" s="38"/>
      <c r="B1141" s="180"/>
      <c r="C1141" s="181" t="s">
        <v>1485</v>
      </c>
      <c r="D1141" s="181" t="s">
        <v>157</v>
      </c>
      <c r="E1141" s="182" t="s">
        <v>1486</v>
      </c>
      <c r="F1141" s="183" t="s">
        <v>1487</v>
      </c>
      <c r="G1141" s="184" t="s">
        <v>160</v>
      </c>
      <c r="H1141" s="185">
        <v>156.80000000000001</v>
      </c>
      <c r="I1141" s="186"/>
      <c r="J1141" s="187">
        <f>ROUND(I1141*H1141,2)</f>
        <v>0</v>
      </c>
      <c r="K1141" s="188"/>
      <c r="L1141" s="39"/>
      <c r="M1141" s="189" t="s">
        <v>1</v>
      </c>
      <c r="N1141" s="190" t="s">
        <v>43</v>
      </c>
      <c r="O1141" s="82"/>
      <c r="P1141" s="191">
        <f>O1141*H1141</f>
        <v>0</v>
      </c>
      <c r="Q1141" s="191">
        <v>0.020920000000000001</v>
      </c>
      <c r="R1141" s="191">
        <f>Q1141*H1141</f>
        <v>3.2802560000000005</v>
      </c>
      <c r="S1141" s="191">
        <v>0</v>
      </c>
      <c r="T1141" s="192">
        <f>S1141*H1141</f>
        <v>0</v>
      </c>
      <c r="U1141" s="38"/>
      <c r="V1141" s="38"/>
      <c r="W1141" s="38"/>
      <c r="X1141" s="38"/>
      <c r="Y1141" s="38"/>
      <c r="Z1141" s="38"/>
      <c r="AA1141" s="38"/>
      <c r="AB1141" s="38"/>
      <c r="AC1141" s="38"/>
      <c r="AD1141" s="38"/>
      <c r="AE1141" s="38"/>
      <c r="AR1141" s="193" t="s">
        <v>256</v>
      </c>
      <c r="AT1141" s="193" t="s">
        <v>157</v>
      </c>
      <c r="AU1141" s="193" t="s">
        <v>85</v>
      </c>
      <c r="AY1141" s="19" t="s">
        <v>155</v>
      </c>
      <c r="BE1141" s="194">
        <f>IF(N1141="základná",J1141,0)</f>
        <v>0</v>
      </c>
      <c r="BF1141" s="194">
        <f>IF(N1141="znížená",J1141,0)</f>
        <v>0</v>
      </c>
      <c r="BG1141" s="194">
        <f>IF(N1141="zákl. prenesená",J1141,0)</f>
        <v>0</v>
      </c>
      <c r="BH1141" s="194">
        <f>IF(N1141="zníž. prenesená",J1141,0)</f>
        <v>0</v>
      </c>
      <c r="BI1141" s="194">
        <f>IF(N1141="nulová",J1141,0)</f>
        <v>0</v>
      </c>
      <c r="BJ1141" s="19" t="s">
        <v>85</v>
      </c>
      <c r="BK1141" s="194">
        <f>ROUND(I1141*H1141,2)</f>
        <v>0</v>
      </c>
      <c r="BL1141" s="19" t="s">
        <v>256</v>
      </c>
      <c r="BM1141" s="193" t="s">
        <v>1488</v>
      </c>
    </row>
    <row r="1142" s="13" customFormat="1">
      <c r="A1142" s="13"/>
      <c r="B1142" s="195"/>
      <c r="C1142" s="13"/>
      <c r="D1142" s="196" t="s">
        <v>165</v>
      </c>
      <c r="E1142" s="197" t="s">
        <v>1</v>
      </c>
      <c r="F1142" s="198" t="s">
        <v>1489</v>
      </c>
      <c r="G1142" s="13"/>
      <c r="H1142" s="197" t="s">
        <v>1</v>
      </c>
      <c r="I1142" s="199"/>
      <c r="J1142" s="13"/>
      <c r="K1142" s="13"/>
      <c r="L1142" s="195"/>
      <c r="M1142" s="200"/>
      <c r="N1142" s="201"/>
      <c r="O1142" s="201"/>
      <c r="P1142" s="201"/>
      <c r="Q1142" s="201"/>
      <c r="R1142" s="201"/>
      <c r="S1142" s="201"/>
      <c r="T1142" s="202"/>
      <c r="U1142" s="13"/>
      <c r="V1142" s="13"/>
      <c r="W1142" s="13"/>
      <c r="X1142" s="13"/>
      <c r="Y1142" s="13"/>
      <c r="Z1142" s="13"/>
      <c r="AA1142" s="13"/>
      <c r="AB1142" s="13"/>
      <c r="AC1142" s="13"/>
      <c r="AD1142" s="13"/>
      <c r="AE1142" s="13"/>
      <c r="AT1142" s="197" t="s">
        <v>165</v>
      </c>
      <c r="AU1142" s="197" t="s">
        <v>85</v>
      </c>
      <c r="AV1142" s="13" t="s">
        <v>81</v>
      </c>
      <c r="AW1142" s="13" t="s">
        <v>32</v>
      </c>
      <c r="AX1142" s="13" t="s">
        <v>7</v>
      </c>
      <c r="AY1142" s="197" t="s">
        <v>155</v>
      </c>
    </row>
    <row r="1143" s="14" customFormat="1">
      <c r="A1143" s="14"/>
      <c r="B1143" s="203"/>
      <c r="C1143" s="14"/>
      <c r="D1143" s="196" t="s">
        <v>165</v>
      </c>
      <c r="E1143" s="204" t="s">
        <v>1</v>
      </c>
      <c r="F1143" s="205" t="s">
        <v>1490</v>
      </c>
      <c r="G1143" s="14"/>
      <c r="H1143" s="206">
        <v>40.530000000000001</v>
      </c>
      <c r="I1143" s="207"/>
      <c r="J1143" s="14"/>
      <c r="K1143" s="14"/>
      <c r="L1143" s="203"/>
      <c r="M1143" s="208"/>
      <c r="N1143" s="209"/>
      <c r="O1143" s="209"/>
      <c r="P1143" s="209"/>
      <c r="Q1143" s="209"/>
      <c r="R1143" s="209"/>
      <c r="S1143" s="209"/>
      <c r="T1143" s="210"/>
      <c r="U1143" s="14"/>
      <c r="V1143" s="14"/>
      <c r="W1143" s="14"/>
      <c r="X1143" s="14"/>
      <c r="Y1143" s="14"/>
      <c r="Z1143" s="14"/>
      <c r="AA1143" s="14"/>
      <c r="AB1143" s="14"/>
      <c r="AC1143" s="14"/>
      <c r="AD1143" s="14"/>
      <c r="AE1143" s="14"/>
      <c r="AT1143" s="204" t="s">
        <v>165</v>
      </c>
      <c r="AU1143" s="204" t="s">
        <v>85</v>
      </c>
      <c r="AV1143" s="14" t="s">
        <v>85</v>
      </c>
      <c r="AW1143" s="14" t="s">
        <v>32</v>
      </c>
      <c r="AX1143" s="14" t="s">
        <v>7</v>
      </c>
      <c r="AY1143" s="204" t="s">
        <v>155</v>
      </c>
    </row>
    <row r="1144" s="13" customFormat="1">
      <c r="A1144" s="13"/>
      <c r="B1144" s="195"/>
      <c r="C1144" s="13"/>
      <c r="D1144" s="196" t="s">
        <v>165</v>
      </c>
      <c r="E1144" s="197" t="s">
        <v>1</v>
      </c>
      <c r="F1144" s="198" t="s">
        <v>1491</v>
      </c>
      <c r="G1144" s="13"/>
      <c r="H1144" s="197" t="s">
        <v>1</v>
      </c>
      <c r="I1144" s="199"/>
      <c r="J1144" s="13"/>
      <c r="K1144" s="13"/>
      <c r="L1144" s="195"/>
      <c r="M1144" s="200"/>
      <c r="N1144" s="201"/>
      <c r="O1144" s="201"/>
      <c r="P1144" s="201"/>
      <c r="Q1144" s="201"/>
      <c r="R1144" s="201"/>
      <c r="S1144" s="201"/>
      <c r="T1144" s="202"/>
      <c r="U1144" s="13"/>
      <c r="V1144" s="13"/>
      <c r="W1144" s="13"/>
      <c r="X1144" s="13"/>
      <c r="Y1144" s="13"/>
      <c r="Z1144" s="13"/>
      <c r="AA1144" s="13"/>
      <c r="AB1144" s="13"/>
      <c r="AC1144" s="13"/>
      <c r="AD1144" s="13"/>
      <c r="AE1144" s="13"/>
      <c r="AT1144" s="197" t="s">
        <v>165</v>
      </c>
      <c r="AU1144" s="197" t="s">
        <v>85</v>
      </c>
      <c r="AV1144" s="13" t="s">
        <v>81</v>
      </c>
      <c r="AW1144" s="13" t="s">
        <v>32</v>
      </c>
      <c r="AX1144" s="13" t="s">
        <v>7</v>
      </c>
      <c r="AY1144" s="197" t="s">
        <v>155</v>
      </c>
    </row>
    <row r="1145" s="14" customFormat="1">
      <c r="A1145" s="14"/>
      <c r="B1145" s="203"/>
      <c r="C1145" s="14"/>
      <c r="D1145" s="196" t="s">
        <v>165</v>
      </c>
      <c r="E1145" s="204" t="s">
        <v>1</v>
      </c>
      <c r="F1145" s="205" t="s">
        <v>1492</v>
      </c>
      <c r="G1145" s="14"/>
      <c r="H1145" s="206">
        <v>42.219999999999999</v>
      </c>
      <c r="I1145" s="207"/>
      <c r="J1145" s="14"/>
      <c r="K1145" s="14"/>
      <c r="L1145" s="203"/>
      <c r="M1145" s="208"/>
      <c r="N1145" s="209"/>
      <c r="O1145" s="209"/>
      <c r="P1145" s="209"/>
      <c r="Q1145" s="209"/>
      <c r="R1145" s="209"/>
      <c r="S1145" s="209"/>
      <c r="T1145" s="210"/>
      <c r="U1145" s="14"/>
      <c r="V1145" s="14"/>
      <c r="W1145" s="14"/>
      <c r="X1145" s="14"/>
      <c r="Y1145" s="14"/>
      <c r="Z1145" s="14"/>
      <c r="AA1145" s="14"/>
      <c r="AB1145" s="14"/>
      <c r="AC1145" s="14"/>
      <c r="AD1145" s="14"/>
      <c r="AE1145" s="14"/>
      <c r="AT1145" s="204" t="s">
        <v>165</v>
      </c>
      <c r="AU1145" s="204" t="s">
        <v>85</v>
      </c>
      <c r="AV1145" s="14" t="s">
        <v>85</v>
      </c>
      <c r="AW1145" s="14" t="s">
        <v>32</v>
      </c>
      <c r="AX1145" s="14" t="s">
        <v>7</v>
      </c>
      <c r="AY1145" s="204" t="s">
        <v>155</v>
      </c>
    </row>
    <row r="1146" s="13" customFormat="1">
      <c r="A1146" s="13"/>
      <c r="B1146" s="195"/>
      <c r="C1146" s="13"/>
      <c r="D1146" s="196" t="s">
        <v>165</v>
      </c>
      <c r="E1146" s="197" t="s">
        <v>1</v>
      </c>
      <c r="F1146" s="198" t="s">
        <v>1493</v>
      </c>
      <c r="G1146" s="13"/>
      <c r="H1146" s="197" t="s">
        <v>1</v>
      </c>
      <c r="I1146" s="199"/>
      <c r="J1146" s="13"/>
      <c r="K1146" s="13"/>
      <c r="L1146" s="195"/>
      <c r="M1146" s="200"/>
      <c r="N1146" s="201"/>
      <c r="O1146" s="201"/>
      <c r="P1146" s="201"/>
      <c r="Q1146" s="201"/>
      <c r="R1146" s="201"/>
      <c r="S1146" s="201"/>
      <c r="T1146" s="202"/>
      <c r="U1146" s="13"/>
      <c r="V1146" s="13"/>
      <c r="W1146" s="13"/>
      <c r="X1146" s="13"/>
      <c r="Y1146" s="13"/>
      <c r="Z1146" s="13"/>
      <c r="AA1146" s="13"/>
      <c r="AB1146" s="13"/>
      <c r="AC1146" s="13"/>
      <c r="AD1146" s="13"/>
      <c r="AE1146" s="13"/>
      <c r="AT1146" s="197" t="s">
        <v>165</v>
      </c>
      <c r="AU1146" s="197" t="s">
        <v>85</v>
      </c>
      <c r="AV1146" s="13" t="s">
        <v>81</v>
      </c>
      <c r="AW1146" s="13" t="s">
        <v>32</v>
      </c>
      <c r="AX1146" s="13" t="s">
        <v>7</v>
      </c>
      <c r="AY1146" s="197" t="s">
        <v>155</v>
      </c>
    </row>
    <row r="1147" s="14" customFormat="1">
      <c r="A1147" s="14"/>
      <c r="B1147" s="203"/>
      <c r="C1147" s="14"/>
      <c r="D1147" s="196" t="s">
        <v>165</v>
      </c>
      <c r="E1147" s="204" t="s">
        <v>1</v>
      </c>
      <c r="F1147" s="205" t="s">
        <v>1494</v>
      </c>
      <c r="G1147" s="14"/>
      <c r="H1147" s="206">
        <v>4.71</v>
      </c>
      <c r="I1147" s="207"/>
      <c r="J1147" s="14"/>
      <c r="K1147" s="14"/>
      <c r="L1147" s="203"/>
      <c r="M1147" s="208"/>
      <c r="N1147" s="209"/>
      <c r="O1147" s="209"/>
      <c r="P1147" s="209"/>
      <c r="Q1147" s="209"/>
      <c r="R1147" s="209"/>
      <c r="S1147" s="209"/>
      <c r="T1147" s="210"/>
      <c r="U1147" s="14"/>
      <c r="V1147" s="14"/>
      <c r="W1147" s="14"/>
      <c r="X1147" s="14"/>
      <c r="Y1147" s="14"/>
      <c r="Z1147" s="14"/>
      <c r="AA1147" s="14"/>
      <c r="AB1147" s="14"/>
      <c r="AC1147" s="14"/>
      <c r="AD1147" s="14"/>
      <c r="AE1147" s="14"/>
      <c r="AT1147" s="204" t="s">
        <v>165</v>
      </c>
      <c r="AU1147" s="204" t="s">
        <v>85</v>
      </c>
      <c r="AV1147" s="14" t="s">
        <v>85</v>
      </c>
      <c r="AW1147" s="14" t="s">
        <v>32</v>
      </c>
      <c r="AX1147" s="14" t="s">
        <v>7</v>
      </c>
      <c r="AY1147" s="204" t="s">
        <v>155</v>
      </c>
    </row>
    <row r="1148" s="16" customFormat="1">
      <c r="A1148" s="16"/>
      <c r="B1148" s="233"/>
      <c r="C1148" s="16"/>
      <c r="D1148" s="196" t="s">
        <v>165</v>
      </c>
      <c r="E1148" s="234" t="s">
        <v>1</v>
      </c>
      <c r="F1148" s="235" t="s">
        <v>660</v>
      </c>
      <c r="G1148" s="16"/>
      <c r="H1148" s="236">
        <v>87.459999999999994</v>
      </c>
      <c r="I1148" s="237"/>
      <c r="J1148" s="16"/>
      <c r="K1148" s="16"/>
      <c r="L1148" s="233"/>
      <c r="M1148" s="238"/>
      <c r="N1148" s="239"/>
      <c r="O1148" s="239"/>
      <c r="P1148" s="239"/>
      <c r="Q1148" s="239"/>
      <c r="R1148" s="239"/>
      <c r="S1148" s="239"/>
      <c r="T1148" s="240"/>
      <c r="U1148" s="16"/>
      <c r="V1148" s="16"/>
      <c r="W1148" s="16"/>
      <c r="X1148" s="16"/>
      <c r="Y1148" s="16"/>
      <c r="Z1148" s="16"/>
      <c r="AA1148" s="16"/>
      <c r="AB1148" s="16"/>
      <c r="AC1148" s="16"/>
      <c r="AD1148" s="16"/>
      <c r="AE1148" s="16"/>
      <c r="AT1148" s="234" t="s">
        <v>165</v>
      </c>
      <c r="AU1148" s="234" t="s">
        <v>85</v>
      </c>
      <c r="AV1148" s="16" t="s">
        <v>88</v>
      </c>
      <c r="AW1148" s="16" t="s">
        <v>32</v>
      </c>
      <c r="AX1148" s="16" t="s">
        <v>7</v>
      </c>
      <c r="AY1148" s="234" t="s">
        <v>155</v>
      </c>
    </row>
    <row r="1149" s="13" customFormat="1">
      <c r="A1149" s="13"/>
      <c r="B1149" s="195"/>
      <c r="C1149" s="13"/>
      <c r="D1149" s="196" t="s">
        <v>165</v>
      </c>
      <c r="E1149" s="197" t="s">
        <v>1</v>
      </c>
      <c r="F1149" s="198" t="s">
        <v>1495</v>
      </c>
      <c r="G1149" s="13"/>
      <c r="H1149" s="197" t="s">
        <v>1</v>
      </c>
      <c r="I1149" s="199"/>
      <c r="J1149" s="13"/>
      <c r="K1149" s="13"/>
      <c r="L1149" s="195"/>
      <c r="M1149" s="200"/>
      <c r="N1149" s="201"/>
      <c r="O1149" s="201"/>
      <c r="P1149" s="201"/>
      <c r="Q1149" s="201"/>
      <c r="R1149" s="201"/>
      <c r="S1149" s="201"/>
      <c r="T1149" s="202"/>
      <c r="U1149" s="13"/>
      <c r="V1149" s="13"/>
      <c r="W1149" s="13"/>
      <c r="X1149" s="13"/>
      <c r="Y1149" s="13"/>
      <c r="Z1149" s="13"/>
      <c r="AA1149" s="13"/>
      <c r="AB1149" s="13"/>
      <c r="AC1149" s="13"/>
      <c r="AD1149" s="13"/>
      <c r="AE1149" s="13"/>
      <c r="AT1149" s="197" t="s">
        <v>165</v>
      </c>
      <c r="AU1149" s="197" t="s">
        <v>85</v>
      </c>
      <c r="AV1149" s="13" t="s">
        <v>81</v>
      </c>
      <c r="AW1149" s="13" t="s">
        <v>32</v>
      </c>
      <c r="AX1149" s="13" t="s">
        <v>7</v>
      </c>
      <c r="AY1149" s="197" t="s">
        <v>155</v>
      </c>
    </row>
    <row r="1150" s="14" customFormat="1">
      <c r="A1150" s="14"/>
      <c r="B1150" s="203"/>
      <c r="C1150" s="14"/>
      <c r="D1150" s="196" t="s">
        <v>165</v>
      </c>
      <c r="E1150" s="204" t="s">
        <v>1</v>
      </c>
      <c r="F1150" s="205" t="s">
        <v>1496</v>
      </c>
      <c r="G1150" s="14"/>
      <c r="H1150" s="206">
        <v>69.340000000000003</v>
      </c>
      <c r="I1150" s="207"/>
      <c r="J1150" s="14"/>
      <c r="K1150" s="14"/>
      <c r="L1150" s="203"/>
      <c r="M1150" s="208"/>
      <c r="N1150" s="209"/>
      <c r="O1150" s="209"/>
      <c r="P1150" s="209"/>
      <c r="Q1150" s="209"/>
      <c r="R1150" s="209"/>
      <c r="S1150" s="209"/>
      <c r="T1150" s="210"/>
      <c r="U1150" s="14"/>
      <c r="V1150" s="14"/>
      <c r="W1150" s="14"/>
      <c r="X1150" s="14"/>
      <c r="Y1150" s="14"/>
      <c r="Z1150" s="14"/>
      <c r="AA1150" s="14"/>
      <c r="AB1150" s="14"/>
      <c r="AC1150" s="14"/>
      <c r="AD1150" s="14"/>
      <c r="AE1150" s="14"/>
      <c r="AT1150" s="204" t="s">
        <v>165</v>
      </c>
      <c r="AU1150" s="204" t="s">
        <v>85</v>
      </c>
      <c r="AV1150" s="14" t="s">
        <v>85</v>
      </c>
      <c r="AW1150" s="14" t="s">
        <v>32</v>
      </c>
      <c r="AX1150" s="14" t="s">
        <v>7</v>
      </c>
      <c r="AY1150" s="204" t="s">
        <v>155</v>
      </c>
    </row>
    <row r="1151" s="16" customFormat="1">
      <c r="A1151" s="16"/>
      <c r="B1151" s="233"/>
      <c r="C1151" s="16"/>
      <c r="D1151" s="196" t="s">
        <v>165</v>
      </c>
      <c r="E1151" s="234" t="s">
        <v>1</v>
      </c>
      <c r="F1151" s="235" t="s">
        <v>660</v>
      </c>
      <c r="G1151" s="16"/>
      <c r="H1151" s="236">
        <v>69.340000000000003</v>
      </c>
      <c r="I1151" s="237"/>
      <c r="J1151" s="16"/>
      <c r="K1151" s="16"/>
      <c r="L1151" s="233"/>
      <c r="M1151" s="238"/>
      <c r="N1151" s="239"/>
      <c r="O1151" s="239"/>
      <c r="P1151" s="239"/>
      <c r="Q1151" s="239"/>
      <c r="R1151" s="239"/>
      <c r="S1151" s="239"/>
      <c r="T1151" s="240"/>
      <c r="U1151" s="16"/>
      <c r="V1151" s="16"/>
      <c r="W1151" s="16"/>
      <c r="X1151" s="16"/>
      <c r="Y1151" s="16"/>
      <c r="Z1151" s="16"/>
      <c r="AA1151" s="16"/>
      <c r="AB1151" s="16"/>
      <c r="AC1151" s="16"/>
      <c r="AD1151" s="16"/>
      <c r="AE1151" s="16"/>
      <c r="AT1151" s="234" t="s">
        <v>165</v>
      </c>
      <c r="AU1151" s="234" t="s">
        <v>85</v>
      </c>
      <c r="AV1151" s="16" t="s">
        <v>88</v>
      </c>
      <c r="AW1151" s="16" t="s">
        <v>32</v>
      </c>
      <c r="AX1151" s="16" t="s">
        <v>7</v>
      </c>
      <c r="AY1151" s="234" t="s">
        <v>155</v>
      </c>
    </row>
    <row r="1152" s="15" customFormat="1">
      <c r="A1152" s="15"/>
      <c r="B1152" s="211"/>
      <c r="C1152" s="15"/>
      <c r="D1152" s="196" t="s">
        <v>165</v>
      </c>
      <c r="E1152" s="212" t="s">
        <v>1</v>
      </c>
      <c r="F1152" s="213" t="s">
        <v>184</v>
      </c>
      <c r="G1152" s="15"/>
      <c r="H1152" s="214">
        <v>156.80000000000001</v>
      </c>
      <c r="I1152" s="215"/>
      <c r="J1152" s="15"/>
      <c r="K1152" s="15"/>
      <c r="L1152" s="211"/>
      <c r="M1152" s="216"/>
      <c r="N1152" s="217"/>
      <c r="O1152" s="217"/>
      <c r="P1152" s="217"/>
      <c r="Q1152" s="217"/>
      <c r="R1152" s="217"/>
      <c r="S1152" s="217"/>
      <c r="T1152" s="218"/>
      <c r="U1152" s="15"/>
      <c r="V1152" s="15"/>
      <c r="W1152" s="15"/>
      <c r="X1152" s="15"/>
      <c r="Y1152" s="15"/>
      <c r="Z1152" s="15"/>
      <c r="AA1152" s="15"/>
      <c r="AB1152" s="15"/>
      <c r="AC1152" s="15"/>
      <c r="AD1152" s="15"/>
      <c r="AE1152" s="15"/>
      <c r="AT1152" s="212" t="s">
        <v>165</v>
      </c>
      <c r="AU1152" s="212" t="s">
        <v>85</v>
      </c>
      <c r="AV1152" s="15" t="s">
        <v>91</v>
      </c>
      <c r="AW1152" s="15" t="s">
        <v>32</v>
      </c>
      <c r="AX1152" s="15" t="s">
        <v>81</v>
      </c>
      <c r="AY1152" s="212" t="s">
        <v>155</v>
      </c>
    </row>
    <row r="1153" s="2" customFormat="1" ht="24.15" customHeight="1">
      <c r="A1153" s="38"/>
      <c r="B1153" s="180"/>
      <c r="C1153" s="221" t="s">
        <v>1497</v>
      </c>
      <c r="D1153" s="221" t="s">
        <v>271</v>
      </c>
      <c r="E1153" s="223" t="s">
        <v>1498</v>
      </c>
      <c r="F1153" s="224" t="s">
        <v>1499</v>
      </c>
      <c r="G1153" s="225" t="s">
        <v>160</v>
      </c>
      <c r="H1153" s="226">
        <v>96.206000000000003</v>
      </c>
      <c r="I1153" s="227"/>
      <c r="J1153" s="228">
        <f>ROUND(I1153*H1153,2)</f>
        <v>0</v>
      </c>
      <c r="K1153" s="229"/>
      <c r="L1153" s="230"/>
      <c r="M1153" s="231" t="s">
        <v>1</v>
      </c>
      <c r="N1153" s="232" t="s">
        <v>43</v>
      </c>
      <c r="O1153" s="82"/>
      <c r="P1153" s="191">
        <f>O1153*H1153</f>
        <v>0</v>
      </c>
      <c r="Q1153" s="191">
        <v>0.019879999999999998</v>
      </c>
      <c r="R1153" s="191">
        <f>Q1153*H1153</f>
        <v>1.91257528</v>
      </c>
      <c r="S1153" s="191">
        <v>0</v>
      </c>
      <c r="T1153" s="192">
        <f>S1153*H1153</f>
        <v>0</v>
      </c>
      <c r="U1153" s="38"/>
      <c r="V1153" s="38"/>
      <c r="W1153" s="38"/>
      <c r="X1153" s="38"/>
      <c r="Y1153" s="38"/>
      <c r="Z1153" s="38"/>
      <c r="AA1153" s="38"/>
      <c r="AB1153" s="38"/>
      <c r="AC1153" s="38"/>
      <c r="AD1153" s="38"/>
      <c r="AE1153" s="38"/>
      <c r="AR1153" s="193" t="s">
        <v>387</v>
      </c>
      <c r="AT1153" s="193" t="s">
        <v>271</v>
      </c>
      <c r="AU1153" s="193" t="s">
        <v>85</v>
      </c>
      <c r="AY1153" s="19" t="s">
        <v>155</v>
      </c>
      <c r="BE1153" s="194">
        <f>IF(N1153="základná",J1153,0)</f>
        <v>0</v>
      </c>
      <c r="BF1153" s="194">
        <f>IF(N1153="znížená",J1153,0)</f>
        <v>0</v>
      </c>
      <c r="BG1153" s="194">
        <f>IF(N1153="zákl. prenesená",J1153,0)</f>
        <v>0</v>
      </c>
      <c r="BH1153" s="194">
        <f>IF(N1153="zníž. prenesená",J1153,0)</f>
        <v>0</v>
      </c>
      <c r="BI1153" s="194">
        <f>IF(N1153="nulová",J1153,0)</f>
        <v>0</v>
      </c>
      <c r="BJ1153" s="19" t="s">
        <v>85</v>
      </c>
      <c r="BK1153" s="194">
        <f>ROUND(I1153*H1153,2)</f>
        <v>0</v>
      </c>
      <c r="BL1153" s="19" t="s">
        <v>256</v>
      </c>
      <c r="BM1153" s="193" t="s">
        <v>1500</v>
      </c>
    </row>
    <row r="1154" s="14" customFormat="1">
      <c r="A1154" s="14"/>
      <c r="B1154" s="203"/>
      <c r="C1154" s="14"/>
      <c r="D1154" s="196" t="s">
        <v>165</v>
      </c>
      <c r="E1154" s="204" t="s">
        <v>1</v>
      </c>
      <c r="F1154" s="205" t="s">
        <v>1501</v>
      </c>
      <c r="G1154" s="14"/>
      <c r="H1154" s="206">
        <v>96.206000000000003</v>
      </c>
      <c r="I1154" s="207"/>
      <c r="J1154" s="14"/>
      <c r="K1154" s="14"/>
      <c r="L1154" s="203"/>
      <c r="M1154" s="208"/>
      <c r="N1154" s="209"/>
      <c r="O1154" s="209"/>
      <c r="P1154" s="209"/>
      <c r="Q1154" s="209"/>
      <c r="R1154" s="209"/>
      <c r="S1154" s="209"/>
      <c r="T1154" s="210"/>
      <c r="U1154" s="14"/>
      <c r="V1154" s="14"/>
      <c r="W1154" s="14"/>
      <c r="X1154" s="14"/>
      <c r="Y1154" s="14"/>
      <c r="Z1154" s="14"/>
      <c r="AA1154" s="14"/>
      <c r="AB1154" s="14"/>
      <c r="AC1154" s="14"/>
      <c r="AD1154" s="14"/>
      <c r="AE1154" s="14"/>
      <c r="AT1154" s="204" t="s">
        <v>165</v>
      </c>
      <c r="AU1154" s="204" t="s">
        <v>85</v>
      </c>
      <c r="AV1154" s="14" t="s">
        <v>85</v>
      </c>
      <c r="AW1154" s="14" t="s">
        <v>32</v>
      </c>
      <c r="AX1154" s="14" t="s">
        <v>81</v>
      </c>
      <c r="AY1154" s="204" t="s">
        <v>155</v>
      </c>
    </row>
    <row r="1155" s="2" customFormat="1" ht="37.8" customHeight="1">
      <c r="A1155" s="38"/>
      <c r="B1155" s="180"/>
      <c r="C1155" s="221" t="s">
        <v>1502</v>
      </c>
      <c r="D1155" s="221" t="s">
        <v>271</v>
      </c>
      <c r="E1155" s="223" t="s">
        <v>1503</v>
      </c>
      <c r="F1155" s="224" t="s">
        <v>1504</v>
      </c>
      <c r="G1155" s="225" t="s">
        <v>160</v>
      </c>
      <c r="H1155" s="226">
        <v>76.274000000000001</v>
      </c>
      <c r="I1155" s="227"/>
      <c r="J1155" s="228">
        <f>ROUND(I1155*H1155,2)</f>
        <v>0</v>
      </c>
      <c r="K1155" s="229"/>
      <c r="L1155" s="230"/>
      <c r="M1155" s="231" t="s">
        <v>1</v>
      </c>
      <c r="N1155" s="232" t="s">
        <v>43</v>
      </c>
      <c r="O1155" s="82"/>
      <c r="P1155" s="191">
        <f>O1155*H1155</f>
        <v>0</v>
      </c>
      <c r="Q1155" s="191">
        <v>0.019879999999999998</v>
      </c>
      <c r="R1155" s="191">
        <f>Q1155*H1155</f>
        <v>1.5163271199999999</v>
      </c>
      <c r="S1155" s="191">
        <v>0</v>
      </c>
      <c r="T1155" s="192">
        <f>S1155*H1155</f>
        <v>0</v>
      </c>
      <c r="U1155" s="38"/>
      <c r="V1155" s="38"/>
      <c r="W1155" s="38"/>
      <c r="X1155" s="38"/>
      <c r="Y1155" s="38"/>
      <c r="Z1155" s="38"/>
      <c r="AA1155" s="38"/>
      <c r="AB1155" s="38"/>
      <c r="AC1155" s="38"/>
      <c r="AD1155" s="38"/>
      <c r="AE1155" s="38"/>
      <c r="AR1155" s="193" t="s">
        <v>387</v>
      </c>
      <c r="AT1155" s="193" t="s">
        <v>271</v>
      </c>
      <c r="AU1155" s="193" t="s">
        <v>85</v>
      </c>
      <c r="AY1155" s="19" t="s">
        <v>155</v>
      </c>
      <c r="BE1155" s="194">
        <f>IF(N1155="základná",J1155,0)</f>
        <v>0</v>
      </c>
      <c r="BF1155" s="194">
        <f>IF(N1155="znížená",J1155,0)</f>
        <v>0</v>
      </c>
      <c r="BG1155" s="194">
        <f>IF(N1155="zákl. prenesená",J1155,0)</f>
        <v>0</v>
      </c>
      <c r="BH1155" s="194">
        <f>IF(N1155="zníž. prenesená",J1155,0)</f>
        <v>0</v>
      </c>
      <c r="BI1155" s="194">
        <f>IF(N1155="nulová",J1155,0)</f>
        <v>0</v>
      </c>
      <c r="BJ1155" s="19" t="s">
        <v>85</v>
      </c>
      <c r="BK1155" s="194">
        <f>ROUND(I1155*H1155,2)</f>
        <v>0</v>
      </c>
      <c r="BL1155" s="19" t="s">
        <v>256</v>
      </c>
      <c r="BM1155" s="193" t="s">
        <v>1505</v>
      </c>
    </row>
    <row r="1156" s="14" customFormat="1">
      <c r="A1156" s="14"/>
      <c r="B1156" s="203"/>
      <c r="C1156" s="14"/>
      <c r="D1156" s="196" t="s">
        <v>165</v>
      </c>
      <c r="E1156" s="204" t="s">
        <v>1</v>
      </c>
      <c r="F1156" s="205" t="s">
        <v>1506</v>
      </c>
      <c r="G1156" s="14"/>
      <c r="H1156" s="206">
        <v>76.274000000000001</v>
      </c>
      <c r="I1156" s="207"/>
      <c r="J1156" s="14"/>
      <c r="K1156" s="14"/>
      <c r="L1156" s="203"/>
      <c r="M1156" s="208"/>
      <c r="N1156" s="209"/>
      <c r="O1156" s="209"/>
      <c r="P1156" s="209"/>
      <c r="Q1156" s="209"/>
      <c r="R1156" s="209"/>
      <c r="S1156" s="209"/>
      <c r="T1156" s="210"/>
      <c r="U1156" s="14"/>
      <c r="V1156" s="14"/>
      <c r="W1156" s="14"/>
      <c r="X1156" s="14"/>
      <c r="Y1156" s="14"/>
      <c r="Z1156" s="14"/>
      <c r="AA1156" s="14"/>
      <c r="AB1156" s="14"/>
      <c r="AC1156" s="14"/>
      <c r="AD1156" s="14"/>
      <c r="AE1156" s="14"/>
      <c r="AT1156" s="204" t="s">
        <v>165</v>
      </c>
      <c r="AU1156" s="204" t="s">
        <v>85</v>
      </c>
      <c r="AV1156" s="14" t="s">
        <v>85</v>
      </c>
      <c r="AW1156" s="14" t="s">
        <v>32</v>
      </c>
      <c r="AX1156" s="14" t="s">
        <v>81</v>
      </c>
      <c r="AY1156" s="204" t="s">
        <v>155</v>
      </c>
    </row>
    <row r="1157" s="2" customFormat="1" ht="24.15" customHeight="1">
      <c r="A1157" s="38"/>
      <c r="B1157" s="180"/>
      <c r="C1157" s="181" t="s">
        <v>1507</v>
      </c>
      <c r="D1157" s="181" t="s">
        <v>157</v>
      </c>
      <c r="E1157" s="182" t="s">
        <v>1508</v>
      </c>
      <c r="F1157" s="183" t="s">
        <v>1509</v>
      </c>
      <c r="G1157" s="184" t="s">
        <v>160</v>
      </c>
      <c r="H1157" s="185">
        <v>156.80000000000001</v>
      </c>
      <c r="I1157" s="186"/>
      <c r="J1157" s="187">
        <f>ROUND(I1157*H1157,2)</f>
        <v>0</v>
      </c>
      <c r="K1157" s="188"/>
      <c r="L1157" s="39"/>
      <c r="M1157" s="189" t="s">
        <v>1</v>
      </c>
      <c r="N1157" s="190" t="s">
        <v>43</v>
      </c>
      <c r="O1157" s="82"/>
      <c r="P1157" s="191">
        <f>O1157*H1157</f>
        <v>0</v>
      </c>
      <c r="Q1157" s="191">
        <v>5.6459999999999998E-05</v>
      </c>
      <c r="R1157" s="191">
        <f>Q1157*H1157</f>
        <v>0.0088529279999999995</v>
      </c>
      <c r="S1157" s="191">
        <v>0</v>
      </c>
      <c r="T1157" s="192">
        <f>S1157*H1157</f>
        <v>0</v>
      </c>
      <c r="U1157" s="38"/>
      <c r="V1157" s="38"/>
      <c r="W1157" s="38"/>
      <c r="X1157" s="38"/>
      <c r="Y1157" s="38"/>
      <c r="Z1157" s="38"/>
      <c r="AA1157" s="38"/>
      <c r="AB1157" s="38"/>
      <c r="AC1157" s="38"/>
      <c r="AD1157" s="38"/>
      <c r="AE1157" s="38"/>
      <c r="AR1157" s="193" t="s">
        <v>256</v>
      </c>
      <c r="AT1157" s="193" t="s">
        <v>157</v>
      </c>
      <c r="AU1157" s="193" t="s">
        <v>85</v>
      </c>
      <c r="AY1157" s="19" t="s">
        <v>155</v>
      </c>
      <c r="BE1157" s="194">
        <f>IF(N1157="základná",J1157,0)</f>
        <v>0</v>
      </c>
      <c r="BF1157" s="194">
        <f>IF(N1157="znížená",J1157,0)</f>
        <v>0</v>
      </c>
      <c r="BG1157" s="194">
        <f>IF(N1157="zákl. prenesená",J1157,0)</f>
        <v>0</v>
      </c>
      <c r="BH1157" s="194">
        <f>IF(N1157="zníž. prenesená",J1157,0)</f>
        <v>0</v>
      </c>
      <c r="BI1157" s="194">
        <f>IF(N1157="nulová",J1157,0)</f>
        <v>0</v>
      </c>
      <c r="BJ1157" s="19" t="s">
        <v>85</v>
      </c>
      <c r="BK1157" s="194">
        <f>ROUND(I1157*H1157,2)</f>
        <v>0</v>
      </c>
      <c r="BL1157" s="19" t="s">
        <v>256</v>
      </c>
      <c r="BM1157" s="193" t="s">
        <v>1510</v>
      </c>
    </row>
    <row r="1158" s="2" customFormat="1" ht="24.15" customHeight="1">
      <c r="A1158" s="38"/>
      <c r="B1158" s="180"/>
      <c r="C1158" s="181" t="s">
        <v>1511</v>
      </c>
      <c r="D1158" s="181" t="s">
        <v>157</v>
      </c>
      <c r="E1158" s="182" t="s">
        <v>1512</v>
      </c>
      <c r="F1158" s="183" t="s">
        <v>1513</v>
      </c>
      <c r="G1158" s="184" t="s">
        <v>1162</v>
      </c>
      <c r="H1158" s="241"/>
      <c r="I1158" s="186"/>
      <c r="J1158" s="187">
        <f>ROUND(I1158*H1158,2)</f>
        <v>0</v>
      </c>
      <c r="K1158" s="188"/>
      <c r="L1158" s="39"/>
      <c r="M1158" s="189" t="s">
        <v>1</v>
      </c>
      <c r="N1158" s="190" t="s">
        <v>43</v>
      </c>
      <c r="O1158" s="82"/>
      <c r="P1158" s="191">
        <f>O1158*H1158</f>
        <v>0</v>
      </c>
      <c r="Q1158" s="191">
        <v>0</v>
      </c>
      <c r="R1158" s="191">
        <f>Q1158*H1158</f>
        <v>0</v>
      </c>
      <c r="S1158" s="191">
        <v>0</v>
      </c>
      <c r="T1158" s="192">
        <f>S1158*H1158</f>
        <v>0</v>
      </c>
      <c r="U1158" s="38"/>
      <c r="V1158" s="38"/>
      <c r="W1158" s="38"/>
      <c r="X1158" s="38"/>
      <c r="Y1158" s="38"/>
      <c r="Z1158" s="38"/>
      <c r="AA1158" s="38"/>
      <c r="AB1158" s="38"/>
      <c r="AC1158" s="38"/>
      <c r="AD1158" s="38"/>
      <c r="AE1158" s="38"/>
      <c r="AR1158" s="193" t="s">
        <v>256</v>
      </c>
      <c r="AT1158" s="193" t="s">
        <v>157</v>
      </c>
      <c r="AU1158" s="193" t="s">
        <v>85</v>
      </c>
      <c r="AY1158" s="19" t="s">
        <v>155</v>
      </c>
      <c r="BE1158" s="194">
        <f>IF(N1158="základná",J1158,0)</f>
        <v>0</v>
      </c>
      <c r="BF1158" s="194">
        <f>IF(N1158="znížená",J1158,0)</f>
        <v>0</v>
      </c>
      <c r="BG1158" s="194">
        <f>IF(N1158="zákl. prenesená",J1158,0)</f>
        <v>0</v>
      </c>
      <c r="BH1158" s="194">
        <f>IF(N1158="zníž. prenesená",J1158,0)</f>
        <v>0</v>
      </c>
      <c r="BI1158" s="194">
        <f>IF(N1158="nulová",J1158,0)</f>
        <v>0</v>
      </c>
      <c r="BJ1158" s="19" t="s">
        <v>85</v>
      </c>
      <c r="BK1158" s="194">
        <f>ROUND(I1158*H1158,2)</f>
        <v>0</v>
      </c>
      <c r="BL1158" s="19" t="s">
        <v>256</v>
      </c>
      <c r="BM1158" s="193" t="s">
        <v>1514</v>
      </c>
    </row>
    <row r="1159" s="12" customFormat="1" ht="22.8" customHeight="1">
      <c r="A1159" s="12"/>
      <c r="B1159" s="167"/>
      <c r="C1159" s="12"/>
      <c r="D1159" s="168" t="s">
        <v>76</v>
      </c>
      <c r="E1159" s="178" t="s">
        <v>1515</v>
      </c>
      <c r="F1159" s="178" t="s">
        <v>1516</v>
      </c>
      <c r="G1159" s="12"/>
      <c r="H1159" s="12"/>
      <c r="I1159" s="170"/>
      <c r="J1159" s="179">
        <f>BK1159</f>
        <v>0</v>
      </c>
      <c r="K1159" s="12"/>
      <c r="L1159" s="167"/>
      <c r="M1159" s="172"/>
      <c r="N1159" s="173"/>
      <c r="O1159" s="173"/>
      <c r="P1159" s="174">
        <f>SUM(P1160:P1257)</f>
        <v>0</v>
      </c>
      <c r="Q1159" s="173"/>
      <c r="R1159" s="174">
        <f>SUM(R1160:R1257)</f>
        <v>44.487398719200002</v>
      </c>
      <c r="S1159" s="173"/>
      <c r="T1159" s="175">
        <f>SUM(T1160:T1257)</f>
        <v>0</v>
      </c>
      <c r="U1159" s="12"/>
      <c r="V1159" s="12"/>
      <c r="W1159" s="12"/>
      <c r="X1159" s="12"/>
      <c r="Y1159" s="12"/>
      <c r="Z1159" s="12"/>
      <c r="AA1159" s="12"/>
      <c r="AB1159" s="12"/>
      <c r="AC1159" s="12"/>
      <c r="AD1159" s="12"/>
      <c r="AE1159" s="12"/>
      <c r="AR1159" s="168" t="s">
        <v>85</v>
      </c>
      <c r="AT1159" s="176" t="s">
        <v>76</v>
      </c>
      <c r="AU1159" s="176" t="s">
        <v>81</v>
      </c>
      <c r="AY1159" s="168" t="s">
        <v>155</v>
      </c>
      <c r="BK1159" s="177">
        <f>SUM(BK1160:BK1257)</f>
        <v>0</v>
      </c>
    </row>
    <row r="1160" s="2" customFormat="1" ht="33" customHeight="1">
      <c r="A1160" s="38"/>
      <c r="B1160" s="180"/>
      <c r="C1160" s="181" t="s">
        <v>1517</v>
      </c>
      <c r="D1160" s="181" t="s">
        <v>157</v>
      </c>
      <c r="E1160" s="182" t="s">
        <v>1518</v>
      </c>
      <c r="F1160" s="183" t="s">
        <v>1519</v>
      </c>
      <c r="G1160" s="184" t="s">
        <v>160</v>
      </c>
      <c r="H1160" s="185">
        <v>362.65800000000002</v>
      </c>
      <c r="I1160" s="186"/>
      <c r="J1160" s="187">
        <f>ROUND(I1160*H1160,2)</f>
        <v>0</v>
      </c>
      <c r="K1160" s="188"/>
      <c r="L1160" s="39"/>
      <c r="M1160" s="189" t="s">
        <v>1</v>
      </c>
      <c r="N1160" s="190" t="s">
        <v>43</v>
      </c>
      <c r="O1160" s="82"/>
      <c r="P1160" s="191">
        <f>O1160*H1160</f>
        <v>0</v>
      </c>
      <c r="Q1160" s="191">
        <v>0.047390000000000002</v>
      </c>
      <c r="R1160" s="191">
        <f>Q1160*H1160</f>
        <v>17.186362620000001</v>
      </c>
      <c r="S1160" s="191">
        <v>0</v>
      </c>
      <c r="T1160" s="192">
        <f>S1160*H1160</f>
        <v>0</v>
      </c>
      <c r="U1160" s="38"/>
      <c r="V1160" s="38"/>
      <c r="W1160" s="38"/>
      <c r="X1160" s="38"/>
      <c r="Y1160" s="38"/>
      <c r="Z1160" s="38"/>
      <c r="AA1160" s="38"/>
      <c r="AB1160" s="38"/>
      <c r="AC1160" s="38"/>
      <c r="AD1160" s="38"/>
      <c r="AE1160" s="38"/>
      <c r="AR1160" s="193" t="s">
        <v>256</v>
      </c>
      <c r="AT1160" s="193" t="s">
        <v>157</v>
      </c>
      <c r="AU1160" s="193" t="s">
        <v>85</v>
      </c>
      <c r="AY1160" s="19" t="s">
        <v>155</v>
      </c>
      <c r="BE1160" s="194">
        <f>IF(N1160="základná",J1160,0)</f>
        <v>0</v>
      </c>
      <c r="BF1160" s="194">
        <f>IF(N1160="znížená",J1160,0)</f>
        <v>0</v>
      </c>
      <c r="BG1160" s="194">
        <f>IF(N1160="zákl. prenesená",J1160,0)</f>
        <v>0</v>
      </c>
      <c r="BH1160" s="194">
        <f>IF(N1160="zníž. prenesená",J1160,0)</f>
        <v>0</v>
      </c>
      <c r="BI1160" s="194">
        <f>IF(N1160="nulová",J1160,0)</f>
        <v>0</v>
      </c>
      <c r="BJ1160" s="19" t="s">
        <v>85</v>
      </c>
      <c r="BK1160" s="194">
        <f>ROUND(I1160*H1160,2)</f>
        <v>0</v>
      </c>
      <c r="BL1160" s="19" t="s">
        <v>256</v>
      </c>
      <c r="BM1160" s="193" t="s">
        <v>1520</v>
      </c>
    </row>
    <row r="1161" s="13" customFormat="1">
      <c r="A1161" s="13"/>
      <c r="B1161" s="195"/>
      <c r="C1161" s="13"/>
      <c r="D1161" s="196" t="s">
        <v>165</v>
      </c>
      <c r="E1161" s="197" t="s">
        <v>1</v>
      </c>
      <c r="F1161" s="198" t="s">
        <v>354</v>
      </c>
      <c r="G1161" s="13"/>
      <c r="H1161" s="197" t="s">
        <v>1</v>
      </c>
      <c r="I1161" s="199"/>
      <c r="J1161" s="13"/>
      <c r="K1161" s="13"/>
      <c r="L1161" s="195"/>
      <c r="M1161" s="200"/>
      <c r="N1161" s="201"/>
      <c r="O1161" s="201"/>
      <c r="P1161" s="201"/>
      <c r="Q1161" s="201"/>
      <c r="R1161" s="201"/>
      <c r="S1161" s="201"/>
      <c r="T1161" s="202"/>
      <c r="U1161" s="13"/>
      <c r="V1161" s="13"/>
      <c r="W1161" s="13"/>
      <c r="X1161" s="13"/>
      <c r="Y1161" s="13"/>
      <c r="Z1161" s="13"/>
      <c r="AA1161" s="13"/>
      <c r="AB1161" s="13"/>
      <c r="AC1161" s="13"/>
      <c r="AD1161" s="13"/>
      <c r="AE1161" s="13"/>
      <c r="AT1161" s="197" t="s">
        <v>165</v>
      </c>
      <c r="AU1161" s="197" t="s">
        <v>85</v>
      </c>
      <c r="AV1161" s="13" t="s">
        <v>81</v>
      </c>
      <c r="AW1161" s="13" t="s">
        <v>32</v>
      </c>
      <c r="AX1161" s="13" t="s">
        <v>7</v>
      </c>
      <c r="AY1161" s="197" t="s">
        <v>155</v>
      </c>
    </row>
    <row r="1162" s="14" customFormat="1">
      <c r="A1162" s="14"/>
      <c r="B1162" s="203"/>
      <c r="C1162" s="14"/>
      <c r="D1162" s="196" t="s">
        <v>165</v>
      </c>
      <c r="E1162" s="204" t="s">
        <v>1</v>
      </c>
      <c r="F1162" s="205" t="s">
        <v>1521</v>
      </c>
      <c r="G1162" s="14"/>
      <c r="H1162" s="206">
        <v>86.162999999999997</v>
      </c>
      <c r="I1162" s="207"/>
      <c r="J1162" s="14"/>
      <c r="K1162" s="14"/>
      <c r="L1162" s="203"/>
      <c r="M1162" s="208"/>
      <c r="N1162" s="209"/>
      <c r="O1162" s="209"/>
      <c r="P1162" s="209"/>
      <c r="Q1162" s="209"/>
      <c r="R1162" s="209"/>
      <c r="S1162" s="209"/>
      <c r="T1162" s="210"/>
      <c r="U1162" s="14"/>
      <c r="V1162" s="14"/>
      <c r="W1162" s="14"/>
      <c r="X1162" s="14"/>
      <c r="Y1162" s="14"/>
      <c r="Z1162" s="14"/>
      <c r="AA1162" s="14"/>
      <c r="AB1162" s="14"/>
      <c r="AC1162" s="14"/>
      <c r="AD1162" s="14"/>
      <c r="AE1162" s="14"/>
      <c r="AT1162" s="204" t="s">
        <v>165</v>
      </c>
      <c r="AU1162" s="204" t="s">
        <v>85</v>
      </c>
      <c r="AV1162" s="14" t="s">
        <v>85</v>
      </c>
      <c r="AW1162" s="14" t="s">
        <v>32</v>
      </c>
      <c r="AX1162" s="14" t="s">
        <v>7</v>
      </c>
      <c r="AY1162" s="204" t="s">
        <v>155</v>
      </c>
    </row>
    <row r="1163" s="13" customFormat="1">
      <c r="A1163" s="13"/>
      <c r="B1163" s="195"/>
      <c r="C1163" s="13"/>
      <c r="D1163" s="196" t="s">
        <v>165</v>
      </c>
      <c r="E1163" s="197" t="s">
        <v>1</v>
      </c>
      <c r="F1163" s="198" t="s">
        <v>415</v>
      </c>
      <c r="G1163" s="13"/>
      <c r="H1163" s="197" t="s">
        <v>1</v>
      </c>
      <c r="I1163" s="199"/>
      <c r="J1163" s="13"/>
      <c r="K1163" s="13"/>
      <c r="L1163" s="195"/>
      <c r="M1163" s="200"/>
      <c r="N1163" s="201"/>
      <c r="O1163" s="201"/>
      <c r="P1163" s="201"/>
      <c r="Q1163" s="201"/>
      <c r="R1163" s="201"/>
      <c r="S1163" s="201"/>
      <c r="T1163" s="202"/>
      <c r="U1163" s="13"/>
      <c r="V1163" s="13"/>
      <c r="W1163" s="13"/>
      <c r="X1163" s="13"/>
      <c r="Y1163" s="13"/>
      <c r="Z1163" s="13"/>
      <c r="AA1163" s="13"/>
      <c r="AB1163" s="13"/>
      <c r="AC1163" s="13"/>
      <c r="AD1163" s="13"/>
      <c r="AE1163" s="13"/>
      <c r="AT1163" s="197" t="s">
        <v>165</v>
      </c>
      <c r="AU1163" s="197" t="s">
        <v>85</v>
      </c>
      <c r="AV1163" s="13" t="s">
        <v>81</v>
      </c>
      <c r="AW1163" s="13" t="s">
        <v>32</v>
      </c>
      <c r="AX1163" s="13" t="s">
        <v>7</v>
      </c>
      <c r="AY1163" s="197" t="s">
        <v>155</v>
      </c>
    </row>
    <row r="1164" s="14" customFormat="1">
      <c r="A1164" s="14"/>
      <c r="B1164" s="203"/>
      <c r="C1164" s="14"/>
      <c r="D1164" s="196" t="s">
        <v>165</v>
      </c>
      <c r="E1164" s="204" t="s">
        <v>1</v>
      </c>
      <c r="F1164" s="205" t="s">
        <v>1522</v>
      </c>
      <c r="G1164" s="14"/>
      <c r="H1164" s="206">
        <v>62.683999999999998</v>
      </c>
      <c r="I1164" s="207"/>
      <c r="J1164" s="14"/>
      <c r="K1164" s="14"/>
      <c r="L1164" s="203"/>
      <c r="M1164" s="208"/>
      <c r="N1164" s="209"/>
      <c r="O1164" s="209"/>
      <c r="P1164" s="209"/>
      <c r="Q1164" s="209"/>
      <c r="R1164" s="209"/>
      <c r="S1164" s="209"/>
      <c r="T1164" s="210"/>
      <c r="U1164" s="14"/>
      <c r="V1164" s="14"/>
      <c r="W1164" s="14"/>
      <c r="X1164" s="14"/>
      <c r="Y1164" s="14"/>
      <c r="Z1164" s="14"/>
      <c r="AA1164" s="14"/>
      <c r="AB1164" s="14"/>
      <c r="AC1164" s="14"/>
      <c r="AD1164" s="14"/>
      <c r="AE1164" s="14"/>
      <c r="AT1164" s="204" t="s">
        <v>165</v>
      </c>
      <c r="AU1164" s="204" t="s">
        <v>85</v>
      </c>
      <c r="AV1164" s="14" t="s">
        <v>85</v>
      </c>
      <c r="AW1164" s="14" t="s">
        <v>32</v>
      </c>
      <c r="AX1164" s="14" t="s">
        <v>7</v>
      </c>
      <c r="AY1164" s="204" t="s">
        <v>155</v>
      </c>
    </row>
    <row r="1165" s="13" customFormat="1">
      <c r="A1165" s="13"/>
      <c r="B1165" s="195"/>
      <c r="C1165" s="13"/>
      <c r="D1165" s="196" t="s">
        <v>165</v>
      </c>
      <c r="E1165" s="197" t="s">
        <v>1</v>
      </c>
      <c r="F1165" s="198" t="s">
        <v>416</v>
      </c>
      <c r="G1165" s="13"/>
      <c r="H1165" s="197" t="s">
        <v>1</v>
      </c>
      <c r="I1165" s="199"/>
      <c r="J1165" s="13"/>
      <c r="K1165" s="13"/>
      <c r="L1165" s="195"/>
      <c r="M1165" s="200"/>
      <c r="N1165" s="201"/>
      <c r="O1165" s="201"/>
      <c r="P1165" s="201"/>
      <c r="Q1165" s="201"/>
      <c r="R1165" s="201"/>
      <c r="S1165" s="201"/>
      <c r="T1165" s="202"/>
      <c r="U1165" s="13"/>
      <c r="V1165" s="13"/>
      <c r="W1165" s="13"/>
      <c r="X1165" s="13"/>
      <c r="Y1165" s="13"/>
      <c r="Z1165" s="13"/>
      <c r="AA1165" s="13"/>
      <c r="AB1165" s="13"/>
      <c r="AC1165" s="13"/>
      <c r="AD1165" s="13"/>
      <c r="AE1165" s="13"/>
      <c r="AT1165" s="197" t="s">
        <v>165</v>
      </c>
      <c r="AU1165" s="197" t="s">
        <v>85</v>
      </c>
      <c r="AV1165" s="13" t="s">
        <v>81</v>
      </c>
      <c r="AW1165" s="13" t="s">
        <v>32</v>
      </c>
      <c r="AX1165" s="13" t="s">
        <v>7</v>
      </c>
      <c r="AY1165" s="197" t="s">
        <v>155</v>
      </c>
    </row>
    <row r="1166" s="14" customFormat="1">
      <c r="A1166" s="14"/>
      <c r="B1166" s="203"/>
      <c r="C1166" s="14"/>
      <c r="D1166" s="196" t="s">
        <v>165</v>
      </c>
      <c r="E1166" s="204" t="s">
        <v>1</v>
      </c>
      <c r="F1166" s="205" t="s">
        <v>1523</v>
      </c>
      <c r="G1166" s="14"/>
      <c r="H1166" s="206">
        <v>129.70699999999999</v>
      </c>
      <c r="I1166" s="207"/>
      <c r="J1166" s="14"/>
      <c r="K1166" s="14"/>
      <c r="L1166" s="203"/>
      <c r="M1166" s="208"/>
      <c r="N1166" s="209"/>
      <c r="O1166" s="209"/>
      <c r="P1166" s="209"/>
      <c r="Q1166" s="209"/>
      <c r="R1166" s="209"/>
      <c r="S1166" s="209"/>
      <c r="T1166" s="210"/>
      <c r="U1166" s="14"/>
      <c r="V1166" s="14"/>
      <c r="W1166" s="14"/>
      <c r="X1166" s="14"/>
      <c r="Y1166" s="14"/>
      <c r="Z1166" s="14"/>
      <c r="AA1166" s="14"/>
      <c r="AB1166" s="14"/>
      <c r="AC1166" s="14"/>
      <c r="AD1166" s="14"/>
      <c r="AE1166" s="14"/>
      <c r="AT1166" s="204" t="s">
        <v>165</v>
      </c>
      <c r="AU1166" s="204" t="s">
        <v>85</v>
      </c>
      <c r="AV1166" s="14" t="s">
        <v>85</v>
      </c>
      <c r="AW1166" s="14" t="s">
        <v>32</v>
      </c>
      <c r="AX1166" s="14" t="s">
        <v>7</v>
      </c>
      <c r="AY1166" s="204" t="s">
        <v>155</v>
      </c>
    </row>
    <row r="1167" s="13" customFormat="1">
      <c r="A1167" s="13"/>
      <c r="B1167" s="195"/>
      <c r="C1167" s="13"/>
      <c r="D1167" s="196" t="s">
        <v>165</v>
      </c>
      <c r="E1167" s="197" t="s">
        <v>1</v>
      </c>
      <c r="F1167" s="198" t="s">
        <v>417</v>
      </c>
      <c r="G1167" s="13"/>
      <c r="H1167" s="197" t="s">
        <v>1</v>
      </c>
      <c r="I1167" s="199"/>
      <c r="J1167" s="13"/>
      <c r="K1167" s="13"/>
      <c r="L1167" s="195"/>
      <c r="M1167" s="200"/>
      <c r="N1167" s="201"/>
      <c r="O1167" s="201"/>
      <c r="P1167" s="201"/>
      <c r="Q1167" s="201"/>
      <c r="R1167" s="201"/>
      <c r="S1167" s="201"/>
      <c r="T1167" s="202"/>
      <c r="U1167" s="13"/>
      <c r="V1167" s="13"/>
      <c r="W1167" s="13"/>
      <c r="X1167" s="13"/>
      <c r="Y1167" s="13"/>
      <c r="Z1167" s="13"/>
      <c r="AA1167" s="13"/>
      <c r="AB1167" s="13"/>
      <c r="AC1167" s="13"/>
      <c r="AD1167" s="13"/>
      <c r="AE1167" s="13"/>
      <c r="AT1167" s="197" t="s">
        <v>165</v>
      </c>
      <c r="AU1167" s="197" t="s">
        <v>85</v>
      </c>
      <c r="AV1167" s="13" t="s">
        <v>81</v>
      </c>
      <c r="AW1167" s="13" t="s">
        <v>32</v>
      </c>
      <c r="AX1167" s="13" t="s">
        <v>7</v>
      </c>
      <c r="AY1167" s="197" t="s">
        <v>155</v>
      </c>
    </row>
    <row r="1168" s="14" customFormat="1">
      <c r="A1168" s="14"/>
      <c r="B1168" s="203"/>
      <c r="C1168" s="14"/>
      <c r="D1168" s="196" t="s">
        <v>165</v>
      </c>
      <c r="E1168" s="204" t="s">
        <v>1</v>
      </c>
      <c r="F1168" s="205" t="s">
        <v>1524</v>
      </c>
      <c r="G1168" s="14"/>
      <c r="H1168" s="206">
        <v>84.103999999999999</v>
      </c>
      <c r="I1168" s="207"/>
      <c r="J1168" s="14"/>
      <c r="K1168" s="14"/>
      <c r="L1168" s="203"/>
      <c r="M1168" s="208"/>
      <c r="N1168" s="209"/>
      <c r="O1168" s="209"/>
      <c r="P1168" s="209"/>
      <c r="Q1168" s="209"/>
      <c r="R1168" s="209"/>
      <c r="S1168" s="209"/>
      <c r="T1168" s="210"/>
      <c r="U1168" s="14"/>
      <c r="V1168" s="14"/>
      <c r="W1168" s="14"/>
      <c r="X1168" s="14"/>
      <c r="Y1168" s="14"/>
      <c r="Z1168" s="14"/>
      <c r="AA1168" s="14"/>
      <c r="AB1168" s="14"/>
      <c r="AC1168" s="14"/>
      <c r="AD1168" s="14"/>
      <c r="AE1168" s="14"/>
      <c r="AT1168" s="204" t="s">
        <v>165</v>
      </c>
      <c r="AU1168" s="204" t="s">
        <v>85</v>
      </c>
      <c r="AV1168" s="14" t="s">
        <v>85</v>
      </c>
      <c r="AW1168" s="14" t="s">
        <v>32</v>
      </c>
      <c r="AX1168" s="14" t="s">
        <v>7</v>
      </c>
      <c r="AY1168" s="204" t="s">
        <v>155</v>
      </c>
    </row>
    <row r="1169" s="15" customFormat="1">
      <c r="A1169" s="15"/>
      <c r="B1169" s="211"/>
      <c r="C1169" s="15"/>
      <c r="D1169" s="196" t="s">
        <v>165</v>
      </c>
      <c r="E1169" s="212" t="s">
        <v>1</v>
      </c>
      <c r="F1169" s="213" t="s">
        <v>184</v>
      </c>
      <c r="G1169" s="15"/>
      <c r="H1169" s="214">
        <v>362.65799999999996</v>
      </c>
      <c r="I1169" s="215"/>
      <c r="J1169" s="15"/>
      <c r="K1169" s="15"/>
      <c r="L1169" s="211"/>
      <c r="M1169" s="216"/>
      <c r="N1169" s="217"/>
      <c r="O1169" s="217"/>
      <c r="P1169" s="217"/>
      <c r="Q1169" s="217"/>
      <c r="R1169" s="217"/>
      <c r="S1169" s="217"/>
      <c r="T1169" s="218"/>
      <c r="U1169" s="15"/>
      <c r="V1169" s="15"/>
      <c r="W1169" s="15"/>
      <c r="X1169" s="15"/>
      <c r="Y1169" s="15"/>
      <c r="Z1169" s="15"/>
      <c r="AA1169" s="15"/>
      <c r="AB1169" s="15"/>
      <c r="AC1169" s="15"/>
      <c r="AD1169" s="15"/>
      <c r="AE1169" s="15"/>
      <c r="AT1169" s="212" t="s">
        <v>165</v>
      </c>
      <c r="AU1169" s="212" t="s">
        <v>85</v>
      </c>
      <c r="AV1169" s="15" t="s">
        <v>91</v>
      </c>
      <c r="AW1169" s="15" t="s">
        <v>32</v>
      </c>
      <c r="AX1169" s="15" t="s">
        <v>81</v>
      </c>
      <c r="AY1169" s="212" t="s">
        <v>155</v>
      </c>
    </row>
    <row r="1170" s="2" customFormat="1" ht="37.8" customHeight="1">
      <c r="A1170" s="38"/>
      <c r="B1170" s="180"/>
      <c r="C1170" s="181" t="s">
        <v>1525</v>
      </c>
      <c r="D1170" s="220" t="s">
        <v>157</v>
      </c>
      <c r="E1170" s="182" t="s">
        <v>1526</v>
      </c>
      <c r="F1170" s="183" t="s">
        <v>1527</v>
      </c>
      <c r="G1170" s="184" t="s">
        <v>160</v>
      </c>
      <c r="H1170" s="185">
        <v>0</v>
      </c>
      <c r="I1170" s="186"/>
      <c r="J1170" s="187">
        <f>ROUND(I1170*H1170,2)</f>
        <v>0</v>
      </c>
      <c r="K1170" s="188"/>
      <c r="L1170" s="39"/>
      <c r="M1170" s="189" t="s">
        <v>1</v>
      </c>
      <c r="N1170" s="190" t="s">
        <v>43</v>
      </c>
      <c r="O1170" s="82"/>
      <c r="P1170" s="191">
        <f>O1170*H1170</f>
        <v>0</v>
      </c>
      <c r="Q1170" s="191">
        <v>0.011820000000000001</v>
      </c>
      <c r="R1170" s="191">
        <f>Q1170*H1170</f>
        <v>0</v>
      </c>
      <c r="S1170" s="191">
        <v>0</v>
      </c>
      <c r="T1170" s="192">
        <f>S1170*H1170</f>
        <v>0</v>
      </c>
      <c r="U1170" s="38"/>
      <c r="V1170" s="38"/>
      <c r="W1170" s="38"/>
      <c r="X1170" s="38"/>
      <c r="Y1170" s="38"/>
      <c r="Z1170" s="38"/>
      <c r="AA1170" s="38"/>
      <c r="AB1170" s="38"/>
      <c r="AC1170" s="38"/>
      <c r="AD1170" s="38"/>
      <c r="AE1170" s="38"/>
      <c r="AR1170" s="193" t="s">
        <v>256</v>
      </c>
      <c r="AT1170" s="193" t="s">
        <v>157</v>
      </c>
      <c r="AU1170" s="193" t="s">
        <v>85</v>
      </c>
      <c r="AY1170" s="19" t="s">
        <v>155</v>
      </c>
      <c r="BE1170" s="194">
        <f>IF(N1170="základná",J1170,0)</f>
        <v>0</v>
      </c>
      <c r="BF1170" s="194">
        <f>IF(N1170="znížená",J1170,0)</f>
        <v>0</v>
      </c>
      <c r="BG1170" s="194">
        <f>IF(N1170="zákl. prenesená",J1170,0)</f>
        <v>0</v>
      </c>
      <c r="BH1170" s="194">
        <f>IF(N1170="zníž. prenesená",J1170,0)</f>
        <v>0</v>
      </c>
      <c r="BI1170" s="194">
        <f>IF(N1170="nulová",J1170,0)</f>
        <v>0</v>
      </c>
      <c r="BJ1170" s="19" t="s">
        <v>85</v>
      </c>
      <c r="BK1170" s="194">
        <f>ROUND(I1170*H1170,2)</f>
        <v>0</v>
      </c>
      <c r="BL1170" s="19" t="s">
        <v>256</v>
      </c>
      <c r="BM1170" s="193" t="s">
        <v>1528</v>
      </c>
    </row>
    <row r="1171" s="2" customFormat="1" ht="37.8" customHeight="1">
      <c r="A1171" s="38"/>
      <c r="B1171" s="180"/>
      <c r="C1171" s="181" t="s">
        <v>1529</v>
      </c>
      <c r="D1171" s="220" t="s">
        <v>157</v>
      </c>
      <c r="E1171" s="182" t="s">
        <v>1530</v>
      </c>
      <c r="F1171" s="183" t="s">
        <v>1531</v>
      </c>
      <c r="G1171" s="184" t="s">
        <v>160</v>
      </c>
      <c r="H1171" s="185">
        <v>24.989999999999998</v>
      </c>
      <c r="I1171" s="186"/>
      <c r="J1171" s="187">
        <f>ROUND(I1171*H1171,2)</f>
        <v>0</v>
      </c>
      <c r="K1171" s="188"/>
      <c r="L1171" s="39"/>
      <c r="M1171" s="189" t="s">
        <v>1</v>
      </c>
      <c r="N1171" s="190" t="s">
        <v>43</v>
      </c>
      <c r="O1171" s="82"/>
      <c r="P1171" s="191">
        <f>O1171*H1171</f>
        <v>0</v>
      </c>
      <c r="Q1171" s="191">
        <v>0.02176196</v>
      </c>
      <c r="R1171" s="191">
        <f>Q1171*H1171</f>
        <v>0.54383138040000001</v>
      </c>
      <c r="S1171" s="191">
        <v>0</v>
      </c>
      <c r="T1171" s="192">
        <f>S1171*H1171</f>
        <v>0</v>
      </c>
      <c r="U1171" s="38"/>
      <c r="V1171" s="38"/>
      <c r="W1171" s="38"/>
      <c r="X1171" s="38"/>
      <c r="Y1171" s="38"/>
      <c r="Z1171" s="38"/>
      <c r="AA1171" s="38"/>
      <c r="AB1171" s="38"/>
      <c r="AC1171" s="38"/>
      <c r="AD1171" s="38"/>
      <c r="AE1171" s="38"/>
      <c r="AR1171" s="193" t="s">
        <v>256</v>
      </c>
      <c r="AT1171" s="193" t="s">
        <v>157</v>
      </c>
      <c r="AU1171" s="193" t="s">
        <v>85</v>
      </c>
      <c r="AY1171" s="19" t="s">
        <v>155</v>
      </c>
      <c r="BE1171" s="194">
        <f>IF(N1171="základná",J1171,0)</f>
        <v>0</v>
      </c>
      <c r="BF1171" s="194">
        <f>IF(N1171="znížená",J1171,0)</f>
        <v>0</v>
      </c>
      <c r="BG1171" s="194">
        <f>IF(N1171="zákl. prenesená",J1171,0)</f>
        <v>0</v>
      </c>
      <c r="BH1171" s="194">
        <f>IF(N1171="zníž. prenesená",J1171,0)</f>
        <v>0</v>
      </c>
      <c r="BI1171" s="194">
        <f>IF(N1171="nulová",J1171,0)</f>
        <v>0</v>
      </c>
      <c r="BJ1171" s="19" t="s">
        <v>85</v>
      </c>
      <c r="BK1171" s="194">
        <f>ROUND(I1171*H1171,2)</f>
        <v>0</v>
      </c>
      <c r="BL1171" s="19" t="s">
        <v>256</v>
      </c>
      <c r="BM1171" s="193" t="s">
        <v>1532</v>
      </c>
    </row>
    <row r="1172" s="13" customFormat="1">
      <c r="A1172" s="13"/>
      <c r="B1172" s="195"/>
      <c r="C1172" s="13"/>
      <c r="D1172" s="196" t="s">
        <v>165</v>
      </c>
      <c r="E1172" s="197" t="s">
        <v>1</v>
      </c>
      <c r="F1172" s="198" t="s">
        <v>1533</v>
      </c>
      <c r="G1172" s="13"/>
      <c r="H1172" s="197" t="s">
        <v>1</v>
      </c>
      <c r="I1172" s="199"/>
      <c r="J1172" s="13"/>
      <c r="K1172" s="13"/>
      <c r="L1172" s="195"/>
      <c r="M1172" s="200"/>
      <c r="N1172" s="201"/>
      <c r="O1172" s="201"/>
      <c r="P1172" s="201"/>
      <c r="Q1172" s="201"/>
      <c r="R1172" s="201"/>
      <c r="S1172" s="201"/>
      <c r="T1172" s="202"/>
      <c r="U1172" s="13"/>
      <c r="V1172" s="13"/>
      <c r="W1172" s="13"/>
      <c r="X1172" s="13"/>
      <c r="Y1172" s="13"/>
      <c r="Z1172" s="13"/>
      <c r="AA1172" s="13"/>
      <c r="AB1172" s="13"/>
      <c r="AC1172" s="13"/>
      <c r="AD1172" s="13"/>
      <c r="AE1172" s="13"/>
      <c r="AT1172" s="197" t="s">
        <v>165</v>
      </c>
      <c r="AU1172" s="197" t="s">
        <v>85</v>
      </c>
      <c r="AV1172" s="13" t="s">
        <v>81</v>
      </c>
      <c r="AW1172" s="13" t="s">
        <v>32</v>
      </c>
      <c r="AX1172" s="13" t="s">
        <v>7</v>
      </c>
      <c r="AY1172" s="197" t="s">
        <v>155</v>
      </c>
    </row>
    <row r="1173" s="14" customFormat="1">
      <c r="A1173" s="14"/>
      <c r="B1173" s="203"/>
      <c r="C1173" s="14"/>
      <c r="D1173" s="196" t="s">
        <v>165</v>
      </c>
      <c r="E1173" s="204" t="s">
        <v>1</v>
      </c>
      <c r="F1173" s="205" t="s">
        <v>1534</v>
      </c>
      <c r="G1173" s="14"/>
      <c r="H1173" s="206">
        <v>24.989999999999998</v>
      </c>
      <c r="I1173" s="207"/>
      <c r="J1173" s="14"/>
      <c r="K1173" s="14"/>
      <c r="L1173" s="203"/>
      <c r="M1173" s="208"/>
      <c r="N1173" s="209"/>
      <c r="O1173" s="209"/>
      <c r="P1173" s="209"/>
      <c r="Q1173" s="209"/>
      <c r="R1173" s="209"/>
      <c r="S1173" s="209"/>
      <c r="T1173" s="210"/>
      <c r="U1173" s="14"/>
      <c r="V1173" s="14"/>
      <c r="W1173" s="14"/>
      <c r="X1173" s="14"/>
      <c r="Y1173" s="14"/>
      <c r="Z1173" s="14"/>
      <c r="AA1173" s="14"/>
      <c r="AB1173" s="14"/>
      <c r="AC1173" s="14"/>
      <c r="AD1173" s="14"/>
      <c r="AE1173" s="14"/>
      <c r="AT1173" s="204" t="s">
        <v>165</v>
      </c>
      <c r="AU1173" s="204" t="s">
        <v>85</v>
      </c>
      <c r="AV1173" s="14" t="s">
        <v>85</v>
      </c>
      <c r="AW1173" s="14" t="s">
        <v>32</v>
      </c>
      <c r="AX1173" s="14" t="s">
        <v>81</v>
      </c>
      <c r="AY1173" s="204" t="s">
        <v>155</v>
      </c>
    </row>
    <row r="1174" s="2" customFormat="1" ht="49.05" customHeight="1">
      <c r="A1174" s="38"/>
      <c r="B1174" s="180"/>
      <c r="C1174" s="181" t="s">
        <v>1535</v>
      </c>
      <c r="D1174" s="181" t="s">
        <v>157</v>
      </c>
      <c r="E1174" s="182" t="s">
        <v>1536</v>
      </c>
      <c r="F1174" s="183" t="s">
        <v>1537</v>
      </c>
      <c r="G1174" s="184" t="s">
        <v>160</v>
      </c>
      <c r="H1174" s="185">
        <v>420.75099999999998</v>
      </c>
      <c r="I1174" s="186"/>
      <c r="J1174" s="187">
        <f>ROUND(I1174*H1174,2)</f>
        <v>0</v>
      </c>
      <c r="K1174" s="188"/>
      <c r="L1174" s="39"/>
      <c r="M1174" s="189" t="s">
        <v>1</v>
      </c>
      <c r="N1174" s="190" t="s">
        <v>43</v>
      </c>
      <c r="O1174" s="82"/>
      <c r="P1174" s="191">
        <f>O1174*H1174</f>
        <v>0</v>
      </c>
      <c r="Q1174" s="191">
        <v>0.046629999999999998</v>
      </c>
      <c r="R1174" s="191">
        <f>Q1174*H1174</f>
        <v>19.619619129999997</v>
      </c>
      <c r="S1174" s="191">
        <v>0</v>
      </c>
      <c r="T1174" s="192">
        <f>S1174*H1174</f>
        <v>0</v>
      </c>
      <c r="U1174" s="38"/>
      <c r="V1174" s="38"/>
      <c r="W1174" s="38"/>
      <c r="X1174" s="38"/>
      <c r="Y1174" s="38"/>
      <c r="Z1174" s="38"/>
      <c r="AA1174" s="38"/>
      <c r="AB1174" s="38"/>
      <c r="AC1174" s="38"/>
      <c r="AD1174" s="38"/>
      <c r="AE1174" s="38"/>
      <c r="AR1174" s="193" t="s">
        <v>256</v>
      </c>
      <c r="AT1174" s="193" t="s">
        <v>157</v>
      </c>
      <c r="AU1174" s="193" t="s">
        <v>85</v>
      </c>
      <c r="AY1174" s="19" t="s">
        <v>155</v>
      </c>
      <c r="BE1174" s="194">
        <f>IF(N1174="základná",J1174,0)</f>
        <v>0</v>
      </c>
      <c r="BF1174" s="194">
        <f>IF(N1174="znížená",J1174,0)</f>
        <v>0</v>
      </c>
      <c r="BG1174" s="194">
        <f>IF(N1174="zákl. prenesená",J1174,0)</f>
        <v>0</v>
      </c>
      <c r="BH1174" s="194">
        <f>IF(N1174="zníž. prenesená",J1174,0)</f>
        <v>0</v>
      </c>
      <c r="BI1174" s="194">
        <f>IF(N1174="nulová",J1174,0)</f>
        <v>0</v>
      </c>
      <c r="BJ1174" s="19" t="s">
        <v>85</v>
      </c>
      <c r="BK1174" s="194">
        <f>ROUND(I1174*H1174,2)</f>
        <v>0</v>
      </c>
      <c r="BL1174" s="19" t="s">
        <v>256</v>
      </c>
      <c r="BM1174" s="193" t="s">
        <v>1538</v>
      </c>
    </row>
    <row r="1175" s="14" customFormat="1">
      <c r="A1175" s="14"/>
      <c r="B1175" s="203"/>
      <c r="C1175" s="14"/>
      <c r="D1175" s="196" t="s">
        <v>165</v>
      </c>
      <c r="E1175" s="204" t="s">
        <v>1</v>
      </c>
      <c r="F1175" s="205" t="s">
        <v>1539</v>
      </c>
      <c r="G1175" s="14"/>
      <c r="H1175" s="206">
        <v>5.5999999999999996</v>
      </c>
      <c r="I1175" s="207"/>
      <c r="J1175" s="14"/>
      <c r="K1175" s="14"/>
      <c r="L1175" s="203"/>
      <c r="M1175" s="208"/>
      <c r="N1175" s="209"/>
      <c r="O1175" s="209"/>
      <c r="P1175" s="209"/>
      <c r="Q1175" s="209"/>
      <c r="R1175" s="209"/>
      <c r="S1175" s="209"/>
      <c r="T1175" s="210"/>
      <c r="U1175" s="14"/>
      <c r="V1175" s="14"/>
      <c r="W1175" s="14"/>
      <c r="X1175" s="14"/>
      <c r="Y1175" s="14"/>
      <c r="Z1175" s="14"/>
      <c r="AA1175" s="14"/>
      <c r="AB1175" s="14"/>
      <c r="AC1175" s="14"/>
      <c r="AD1175" s="14"/>
      <c r="AE1175" s="14"/>
      <c r="AT1175" s="204" t="s">
        <v>165</v>
      </c>
      <c r="AU1175" s="204" t="s">
        <v>85</v>
      </c>
      <c r="AV1175" s="14" t="s">
        <v>85</v>
      </c>
      <c r="AW1175" s="14" t="s">
        <v>32</v>
      </c>
      <c r="AX1175" s="14" t="s">
        <v>7</v>
      </c>
      <c r="AY1175" s="204" t="s">
        <v>155</v>
      </c>
    </row>
    <row r="1176" s="14" customFormat="1">
      <c r="A1176" s="14"/>
      <c r="B1176" s="203"/>
      <c r="C1176" s="14"/>
      <c r="D1176" s="196" t="s">
        <v>165</v>
      </c>
      <c r="E1176" s="204" t="s">
        <v>1</v>
      </c>
      <c r="F1176" s="205" t="s">
        <v>1540</v>
      </c>
      <c r="G1176" s="14"/>
      <c r="H1176" s="206">
        <v>3.3599999999999999</v>
      </c>
      <c r="I1176" s="207"/>
      <c r="J1176" s="14"/>
      <c r="K1176" s="14"/>
      <c r="L1176" s="203"/>
      <c r="M1176" s="208"/>
      <c r="N1176" s="209"/>
      <c r="O1176" s="209"/>
      <c r="P1176" s="209"/>
      <c r="Q1176" s="209"/>
      <c r="R1176" s="209"/>
      <c r="S1176" s="209"/>
      <c r="T1176" s="210"/>
      <c r="U1176" s="14"/>
      <c r="V1176" s="14"/>
      <c r="W1176" s="14"/>
      <c r="X1176" s="14"/>
      <c r="Y1176" s="14"/>
      <c r="Z1176" s="14"/>
      <c r="AA1176" s="14"/>
      <c r="AB1176" s="14"/>
      <c r="AC1176" s="14"/>
      <c r="AD1176" s="14"/>
      <c r="AE1176" s="14"/>
      <c r="AT1176" s="204" t="s">
        <v>165</v>
      </c>
      <c r="AU1176" s="204" t="s">
        <v>85</v>
      </c>
      <c r="AV1176" s="14" t="s">
        <v>85</v>
      </c>
      <c r="AW1176" s="14" t="s">
        <v>32</v>
      </c>
      <c r="AX1176" s="14" t="s">
        <v>7</v>
      </c>
      <c r="AY1176" s="204" t="s">
        <v>155</v>
      </c>
    </row>
    <row r="1177" s="14" customFormat="1">
      <c r="A1177" s="14"/>
      <c r="B1177" s="203"/>
      <c r="C1177" s="14"/>
      <c r="D1177" s="196" t="s">
        <v>165</v>
      </c>
      <c r="E1177" s="204" t="s">
        <v>1</v>
      </c>
      <c r="F1177" s="205" t="s">
        <v>1541</v>
      </c>
      <c r="G1177" s="14"/>
      <c r="H1177" s="206">
        <v>8.4000000000000004</v>
      </c>
      <c r="I1177" s="207"/>
      <c r="J1177" s="14"/>
      <c r="K1177" s="14"/>
      <c r="L1177" s="203"/>
      <c r="M1177" s="208"/>
      <c r="N1177" s="209"/>
      <c r="O1177" s="209"/>
      <c r="P1177" s="209"/>
      <c r="Q1177" s="209"/>
      <c r="R1177" s="209"/>
      <c r="S1177" s="209"/>
      <c r="T1177" s="210"/>
      <c r="U1177" s="14"/>
      <c r="V1177" s="14"/>
      <c r="W1177" s="14"/>
      <c r="X1177" s="14"/>
      <c r="Y1177" s="14"/>
      <c r="Z1177" s="14"/>
      <c r="AA1177" s="14"/>
      <c r="AB1177" s="14"/>
      <c r="AC1177" s="14"/>
      <c r="AD1177" s="14"/>
      <c r="AE1177" s="14"/>
      <c r="AT1177" s="204" t="s">
        <v>165</v>
      </c>
      <c r="AU1177" s="204" t="s">
        <v>85</v>
      </c>
      <c r="AV1177" s="14" t="s">
        <v>85</v>
      </c>
      <c r="AW1177" s="14" t="s">
        <v>32</v>
      </c>
      <c r="AX1177" s="14" t="s">
        <v>7</v>
      </c>
      <c r="AY1177" s="204" t="s">
        <v>155</v>
      </c>
    </row>
    <row r="1178" s="14" customFormat="1">
      <c r="A1178" s="14"/>
      <c r="B1178" s="203"/>
      <c r="C1178" s="14"/>
      <c r="D1178" s="196" t="s">
        <v>165</v>
      </c>
      <c r="E1178" s="204" t="s">
        <v>1</v>
      </c>
      <c r="F1178" s="205" t="s">
        <v>1542</v>
      </c>
      <c r="G1178" s="14"/>
      <c r="H1178" s="206">
        <v>8.4000000000000004</v>
      </c>
      <c r="I1178" s="207"/>
      <c r="J1178" s="14"/>
      <c r="K1178" s="14"/>
      <c r="L1178" s="203"/>
      <c r="M1178" s="208"/>
      <c r="N1178" s="209"/>
      <c r="O1178" s="209"/>
      <c r="P1178" s="209"/>
      <c r="Q1178" s="209"/>
      <c r="R1178" s="209"/>
      <c r="S1178" s="209"/>
      <c r="T1178" s="210"/>
      <c r="U1178" s="14"/>
      <c r="V1178" s="14"/>
      <c r="W1178" s="14"/>
      <c r="X1178" s="14"/>
      <c r="Y1178" s="14"/>
      <c r="Z1178" s="14"/>
      <c r="AA1178" s="14"/>
      <c r="AB1178" s="14"/>
      <c r="AC1178" s="14"/>
      <c r="AD1178" s="14"/>
      <c r="AE1178" s="14"/>
      <c r="AT1178" s="204" t="s">
        <v>165</v>
      </c>
      <c r="AU1178" s="204" t="s">
        <v>85</v>
      </c>
      <c r="AV1178" s="14" t="s">
        <v>85</v>
      </c>
      <c r="AW1178" s="14" t="s">
        <v>32</v>
      </c>
      <c r="AX1178" s="14" t="s">
        <v>7</v>
      </c>
      <c r="AY1178" s="204" t="s">
        <v>155</v>
      </c>
    </row>
    <row r="1179" s="14" customFormat="1">
      <c r="A1179" s="14"/>
      <c r="B1179" s="203"/>
      <c r="C1179" s="14"/>
      <c r="D1179" s="196" t="s">
        <v>165</v>
      </c>
      <c r="E1179" s="204" t="s">
        <v>1</v>
      </c>
      <c r="F1179" s="205" t="s">
        <v>1543</v>
      </c>
      <c r="G1179" s="14"/>
      <c r="H1179" s="206">
        <v>5.7050000000000001</v>
      </c>
      <c r="I1179" s="207"/>
      <c r="J1179" s="14"/>
      <c r="K1179" s="14"/>
      <c r="L1179" s="203"/>
      <c r="M1179" s="208"/>
      <c r="N1179" s="209"/>
      <c r="O1179" s="209"/>
      <c r="P1179" s="209"/>
      <c r="Q1179" s="209"/>
      <c r="R1179" s="209"/>
      <c r="S1179" s="209"/>
      <c r="T1179" s="210"/>
      <c r="U1179" s="14"/>
      <c r="V1179" s="14"/>
      <c r="W1179" s="14"/>
      <c r="X1179" s="14"/>
      <c r="Y1179" s="14"/>
      <c r="Z1179" s="14"/>
      <c r="AA1179" s="14"/>
      <c r="AB1179" s="14"/>
      <c r="AC1179" s="14"/>
      <c r="AD1179" s="14"/>
      <c r="AE1179" s="14"/>
      <c r="AT1179" s="204" t="s">
        <v>165</v>
      </c>
      <c r="AU1179" s="204" t="s">
        <v>85</v>
      </c>
      <c r="AV1179" s="14" t="s">
        <v>85</v>
      </c>
      <c r="AW1179" s="14" t="s">
        <v>32</v>
      </c>
      <c r="AX1179" s="14" t="s">
        <v>7</v>
      </c>
      <c r="AY1179" s="204" t="s">
        <v>155</v>
      </c>
    </row>
    <row r="1180" s="14" customFormat="1">
      <c r="A1180" s="14"/>
      <c r="B1180" s="203"/>
      <c r="C1180" s="14"/>
      <c r="D1180" s="196" t="s">
        <v>165</v>
      </c>
      <c r="E1180" s="204" t="s">
        <v>1</v>
      </c>
      <c r="F1180" s="205" t="s">
        <v>1544</v>
      </c>
      <c r="G1180" s="14"/>
      <c r="H1180" s="206">
        <v>8.4000000000000004</v>
      </c>
      <c r="I1180" s="207"/>
      <c r="J1180" s="14"/>
      <c r="K1180" s="14"/>
      <c r="L1180" s="203"/>
      <c r="M1180" s="208"/>
      <c r="N1180" s="209"/>
      <c r="O1180" s="209"/>
      <c r="P1180" s="209"/>
      <c r="Q1180" s="209"/>
      <c r="R1180" s="209"/>
      <c r="S1180" s="209"/>
      <c r="T1180" s="210"/>
      <c r="U1180" s="14"/>
      <c r="V1180" s="14"/>
      <c r="W1180" s="14"/>
      <c r="X1180" s="14"/>
      <c r="Y1180" s="14"/>
      <c r="Z1180" s="14"/>
      <c r="AA1180" s="14"/>
      <c r="AB1180" s="14"/>
      <c r="AC1180" s="14"/>
      <c r="AD1180" s="14"/>
      <c r="AE1180" s="14"/>
      <c r="AT1180" s="204" t="s">
        <v>165</v>
      </c>
      <c r="AU1180" s="204" t="s">
        <v>85</v>
      </c>
      <c r="AV1180" s="14" t="s">
        <v>85</v>
      </c>
      <c r="AW1180" s="14" t="s">
        <v>32</v>
      </c>
      <c r="AX1180" s="14" t="s">
        <v>7</v>
      </c>
      <c r="AY1180" s="204" t="s">
        <v>155</v>
      </c>
    </row>
    <row r="1181" s="14" customFormat="1">
      <c r="A1181" s="14"/>
      <c r="B1181" s="203"/>
      <c r="C1181" s="14"/>
      <c r="D1181" s="196" t="s">
        <v>165</v>
      </c>
      <c r="E1181" s="204" t="s">
        <v>1</v>
      </c>
      <c r="F1181" s="205" t="s">
        <v>1545</v>
      </c>
      <c r="G1181" s="14"/>
      <c r="H1181" s="206">
        <v>40.740000000000002</v>
      </c>
      <c r="I1181" s="207"/>
      <c r="J1181" s="14"/>
      <c r="K1181" s="14"/>
      <c r="L1181" s="203"/>
      <c r="M1181" s="208"/>
      <c r="N1181" s="209"/>
      <c r="O1181" s="209"/>
      <c r="P1181" s="209"/>
      <c r="Q1181" s="209"/>
      <c r="R1181" s="209"/>
      <c r="S1181" s="209"/>
      <c r="T1181" s="210"/>
      <c r="U1181" s="14"/>
      <c r="V1181" s="14"/>
      <c r="W1181" s="14"/>
      <c r="X1181" s="14"/>
      <c r="Y1181" s="14"/>
      <c r="Z1181" s="14"/>
      <c r="AA1181" s="14"/>
      <c r="AB1181" s="14"/>
      <c r="AC1181" s="14"/>
      <c r="AD1181" s="14"/>
      <c r="AE1181" s="14"/>
      <c r="AT1181" s="204" t="s">
        <v>165</v>
      </c>
      <c r="AU1181" s="204" t="s">
        <v>85</v>
      </c>
      <c r="AV1181" s="14" t="s">
        <v>85</v>
      </c>
      <c r="AW1181" s="14" t="s">
        <v>32</v>
      </c>
      <c r="AX1181" s="14" t="s">
        <v>7</v>
      </c>
      <c r="AY1181" s="204" t="s">
        <v>155</v>
      </c>
    </row>
    <row r="1182" s="14" customFormat="1">
      <c r="A1182" s="14"/>
      <c r="B1182" s="203"/>
      <c r="C1182" s="14"/>
      <c r="D1182" s="196" t="s">
        <v>165</v>
      </c>
      <c r="E1182" s="204" t="s">
        <v>1</v>
      </c>
      <c r="F1182" s="205" t="s">
        <v>1546</v>
      </c>
      <c r="G1182" s="14"/>
      <c r="H1182" s="206">
        <v>39.585000000000001</v>
      </c>
      <c r="I1182" s="207"/>
      <c r="J1182" s="14"/>
      <c r="K1182" s="14"/>
      <c r="L1182" s="203"/>
      <c r="M1182" s="208"/>
      <c r="N1182" s="209"/>
      <c r="O1182" s="209"/>
      <c r="P1182" s="209"/>
      <c r="Q1182" s="209"/>
      <c r="R1182" s="209"/>
      <c r="S1182" s="209"/>
      <c r="T1182" s="210"/>
      <c r="U1182" s="14"/>
      <c r="V1182" s="14"/>
      <c r="W1182" s="14"/>
      <c r="X1182" s="14"/>
      <c r="Y1182" s="14"/>
      <c r="Z1182" s="14"/>
      <c r="AA1182" s="14"/>
      <c r="AB1182" s="14"/>
      <c r="AC1182" s="14"/>
      <c r="AD1182" s="14"/>
      <c r="AE1182" s="14"/>
      <c r="AT1182" s="204" t="s">
        <v>165</v>
      </c>
      <c r="AU1182" s="204" t="s">
        <v>85</v>
      </c>
      <c r="AV1182" s="14" t="s">
        <v>85</v>
      </c>
      <c r="AW1182" s="14" t="s">
        <v>32</v>
      </c>
      <c r="AX1182" s="14" t="s">
        <v>7</v>
      </c>
      <c r="AY1182" s="204" t="s">
        <v>155</v>
      </c>
    </row>
    <row r="1183" s="14" customFormat="1">
      <c r="A1183" s="14"/>
      <c r="B1183" s="203"/>
      <c r="C1183" s="14"/>
      <c r="D1183" s="196" t="s">
        <v>165</v>
      </c>
      <c r="E1183" s="204" t="s">
        <v>1</v>
      </c>
      <c r="F1183" s="205" t="s">
        <v>1547</v>
      </c>
      <c r="G1183" s="14"/>
      <c r="H1183" s="206">
        <v>3.6400000000000001</v>
      </c>
      <c r="I1183" s="207"/>
      <c r="J1183" s="14"/>
      <c r="K1183" s="14"/>
      <c r="L1183" s="203"/>
      <c r="M1183" s="208"/>
      <c r="N1183" s="209"/>
      <c r="O1183" s="209"/>
      <c r="P1183" s="209"/>
      <c r="Q1183" s="209"/>
      <c r="R1183" s="209"/>
      <c r="S1183" s="209"/>
      <c r="T1183" s="210"/>
      <c r="U1183" s="14"/>
      <c r="V1183" s="14"/>
      <c r="W1183" s="14"/>
      <c r="X1183" s="14"/>
      <c r="Y1183" s="14"/>
      <c r="Z1183" s="14"/>
      <c r="AA1183" s="14"/>
      <c r="AB1183" s="14"/>
      <c r="AC1183" s="14"/>
      <c r="AD1183" s="14"/>
      <c r="AE1183" s="14"/>
      <c r="AT1183" s="204" t="s">
        <v>165</v>
      </c>
      <c r="AU1183" s="204" t="s">
        <v>85</v>
      </c>
      <c r="AV1183" s="14" t="s">
        <v>85</v>
      </c>
      <c r="AW1183" s="14" t="s">
        <v>32</v>
      </c>
      <c r="AX1183" s="14" t="s">
        <v>7</v>
      </c>
      <c r="AY1183" s="204" t="s">
        <v>155</v>
      </c>
    </row>
    <row r="1184" s="14" customFormat="1">
      <c r="A1184" s="14"/>
      <c r="B1184" s="203"/>
      <c r="C1184" s="14"/>
      <c r="D1184" s="196" t="s">
        <v>165</v>
      </c>
      <c r="E1184" s="204" t="s">
        <v>1</v>
      </c>
      <c r="F1184" s="205" t="s">
        <v>1548</v>
      </c>
      <c r="G1184" s="14"/>
      <c r="H1184" s="206">
        <v>44.292999999999999</v>
      </c>
      <c r="I1184" s="207"/>
      <c r="J1184" s="14"/>
      <c r="K1184" s="14"/>
      <c r="L1184" s="203"/>
      <c r="M1184" s="208"/>
      <c r="N1184" s="209"/>
      <c r="O1184" s="209"/>
      <c r="P1184" s="209"/>
      <c r="Q1184" s="209"/>
      <c r="R1184" s="209"/>
      <c r="S1184" s="209"/>
      <c r="T1184" s="210"/>
      <c r="U1184" s="14"/>
      <c r="V1184" s="14"/>
      <c r="W1184" s="14"/>
      <c r="X1184" s="14"/>
      <c r="Y1184" s="14"/>
      <c r="Z1184" s="14"/>
      <c r="AA1184" s="14"/>
      <c r="AB1184" s="14"/>
      <c r="AC1184" s="14"/>
      <c r="AD1184" s="14"/>
      <c r="AE1184" s="14"/>
      <c r="AT1184" s="204" t="s">
        <v>165</v>
      </c>
      <c r="AU1184" s="204" t="s">
        <v>85</v>
      </c>
      <c r="AV1184" s="14" t="s">
        <v>85</v>
      </c>
      <c r="AW1184" s="14" t="s">
        <v>32</v>
      </c>
      <c r="AX1184" s="14" t="s">
        <v>7</v>
      </c>
      <c r="AY1184" s="204" t="s">
        <v>155</v>
      </c>
    </row>
    <row r="1185" s="14" customFormat="1">
      <c r="A1185" s="14"/>
      <c r="B1185" s="203"/>
      <c r="C1185" s="14"/>
      <c r="D1185" s="196" t="s">
        <v>165</v>
      </c>
      <c r="E1185" s="204" t="s">
        <v>1</v>
      </c>
      <c r="F1185" s="205" t="s">
        <v>1549</v>
      </c>
      <c r="G1185" s="14"/>
      <c r="H1185" s="206">
        <v>2.3100000000000001</v>
      </c>
      <c r="I1185" s="207"/>
      <c r="J1185" s="14"/>
      <c r="K1185" s="14"/>
      <c r="L1185" s="203"/>
      <c r="M1185" s="208"/>
      <c r="N1185" s="209"/>
      <c r="O1185" s="209"/>
      <c r="P1185" s="209"/>
      <c r="Q1185" s="209"/>
      <c r="R1185" s="209"/>
      <c r="S1185" s="209"/>
      <c r="T1185" s="210"/>
      <c r="U1185" s="14"/>
      <c r="V1185" s="14"/>
      <c r="W1185" s="14"/>
      <c r="X1185" s="14"/>
      <c r="Y1185" s="14"/>
      <c r="Z1185" s="14"/>
      <c r="AA1185" s="14"/>
      <c r="AB1185" s="14"/>
      <c r="AC1185" s="14"/>
      <c r="AD1185" s="14"/>
      <c r="AE1185" s="14"/>
      <c r="AT1185" s="204" t="s">
        <v>165</v>
      </c>
      <c r="AU1185" s="204" t="s">
        <v>85</v>
      </c>
      <c r="AV1185" s="14" t="s">
        <v>85</v>
      </c>
      <c r="AW1185" s="14" t="s">
        <v>32</v>
      </c>
      <c r="AX1185" s="14" t="s">
        <v>7</v>
      </c>
      <c r="AY1185" s="204" t="s">
        <v>155</v>
      </c>
    </row>
    <row r="1186" s="14" customFormat="1">
      <c r="A1186" s="14"/>
      <c r="B1186" s="203"/>
      <c r="C1186" s="14"/>
      <c r="D1186" s="196" t="s">
        <v>165</v>
      </c>
      <c r="E1186" s="204" t="s">
        <v>1</v>
      </c>
      <c r="F1186" s="205" t="s">
        <v>1550</v>
      </c>
      <c r="G1186" s="14"/>
      <c r="H1186" s="206">
        <v>27.859999999999999</v>
      </c>
      <c r="I1186" s="207"/>
      <c r="J1186" s="14"/>
      <c r="K1186" s="14"/>
      <c r="L1186" s="203"/>
      <c r="M1186" s="208"/>
      <c r="N1186" s="209"/>
      <c r="O1186" s="209"/>
      <c r="P1186" s="209"/>
      <c r="Q1186" s="209"/>
      <c r="R1186" s="209"/>
      <c r="S1186" s="209"/>
      <c r="T1186" s="210"/>
      <c r="U1186" s="14"/>
      <c r="V1186" s="14"/>
      <c r="W1186" s="14"/>
      <c r="X1186" s="14"/>
      <c r="Y1186" s="14"/>
      <c r="Z1186" s="14"/>
      <c r="AA1186" s="14"/>
      <c r="AB1186" s="14"/>
      <c r="AC1186" s="14"/>
      <c r="AD1186" s="14"/>
      <c r="AE1186" s="14"/>
      <c r="AT1186" s="204" t="s">
        <v>165</v>
      </c>
      <c r="AU1186" s="204" t="s">
        <v>85</v>
      </c>
      <c r="AV1186" s="14" t="s">
        <v>85</v>
      </c>
      <c r="AW1186" s="14" t="s">
        <v>32</v>
      </c>
      <c r="AX1186" s="14" t="s">
        <v>7</v>
      </c>
      <c r="AY1186" s="204" t="s">
        <v>155</v>
      </c>
    </row>
    <row r="1187" s="14" customFormat="1">
      <c r="A1187" s="14"/>
      <c r="B1187" s="203"/>
      <c r="C1187" s="14"/>
      <c r="D1187" s="196" t="s">
        <v>165</v>
      </c>
      <c r="E1187" s="204" t="s">
        <v>1</v>
      </c>
      <c r="F1187" s="205" t="s">
        <v>1551</v>
      </c>
      <c r="G1187" s="14"/>
      <c r="H1187" s="206">
        <v>10.658</v>
      </c>
      <c r="I1187" s="207"/>
      <c r="J1187" s="14"/>
      <c r="K1187" s="14"/>
      <c r="L1187" s="203"/>
      <c r="M1187" s="208"/>
      <c r="N1187" s="209"/>
      <c r="O1187" s="209"/>
      <c r="P1187" s="209"/>
      <c r="Q1187" s="209"/>
      <c r="R1187" s="209"/>
      <c r="S1187" s="209"/>
      <c r="T1187" s="210"/>
      <c r="U1187" s="14"/>
      <c r="V1187" s="14"/>
      <c r="W1187" s="14"/>
      <c r="X1187" s="14"/>
      <c r="Y1187" s="14"/>
      <c r="Z1187" s="14"/>
      <c r="AA1187" s="14"/>
      <c r="AB1187" s="14"/>
      <c r="AC1187" s="14"/>
      <c r="AD1187" s="14"/>
      <c r="AE1187" s="14"/>
      <c r="AT1187" s="204" t="s">
        <v>165</v>
      </c>
      <c r="AU1187" s="204" t="s">
        <v>85</v>
      </c>
      <c r="AV1187" s="14" t="s">
        <v>85</v>
      </c>
      <c r="AW1187" s="14" t="s">
        <v>32</v>
      </c>
      <c r="AX1187" s="14" t="s">
        <v>7</v>
      </c>
      <c r="AY1187" s="204" t="s">
        <v>155</v>
      </c>
    </row>
    <row r="1188" s="14" customFormat="1">
      <c r="A1188" s="14"/>
      <c r="B1188" s="203"/>
      <c r="C1188" s="14"/>
      <c r="D1188" s="196" t="s">
        <v>165</v>
      </c>
      <c r="E1188" s="204" t="s">
        <v>1</v>
      </c>
      <c r="F1188" s="205" t="s">
        <v>1552</v>
      </c>
      <c r="G1188" s="14"/>
      <c r="H1188" s="206">
        <v>20.789999999999999</v>
      </c>
      <c r="I1188" s="207"/>
      <c r="J1188" s="14"/>
      <c r="K1188" s="14"/>
      <c r="L1188" s="203"/>
      <c r="M1188" s="208"/>
      <c r="N1188" s="209"/>
      <c r="O1188" s="209"/>
      <c r="P1188" s="209"/>
      <c r="Q1188" s="209"/>
      <c r="R1188" s="209"/>
      <c r="S1188" s="209"/>
      <c r="T1188" s="210"/>
      <c r="U1188" s="14"/>
      <c r="V1188" s="14"/>
      <c r="W1188" s="14"/>
      <c r="X1188" s="14"/>
      <c r="Y1188" s="14"/>
      <c r="Z1188" s="14"/>
      <c r="AA1188" s="14"/>
      <c r="AB1188" s="14"/>
      <c r="AC1188" s="14"/>
      <c r="AD1188" s="14"/>
      <c r="AE1188" s="14"/>
      <c r="AT1188" s="204" t="s">
        <v>165</v>
      </c>
      <c r="AU1188" s="204" t="s">
        <v>85</v>
      </c>
      <c r="AV1188" s="14" t="s">
        <v>85</v>
      </c>
      <c r="AW1188" s="14" t="s">
        <v>32</v>
      </c>
      <c r="AX1188" s="14" t="s">
        <v>7</v>
      </c>
      <c r="AY1188" s="204" t="s">
        <v>155</v>
      </c>
    </row>
    <row r="1189" s="14" customFormat="1">
      <c r="A1189" s="14"/>
      <c r="B1189" s="203"/>
      <c r="C1189" s="14"/>
      <c r="D1189" s="196" t="s">
        <v>165</v>
      </c>
      <c r="E1189" s="204" t="s">
        <v>1</v>
      </c>
      <c r="F1189" s="205" t="s">
        <v>1553</v>
      </c>
      <c r="G1189" s="14"/>
      <c r="H1189" s="206">
        <v>20.789999999999999</v>
      </c>
      <c r="I1189" s="207"/>
      <c r="J1189" s="14"/>
      <c r="K1189" s="14"/>
      <c r="L1189" s="203"/>
      <c r="M1189" s="208"/>
      <c r="N1189" s="209"/>
      <c r="O1189" s="209"/>
      <c r="P1189" s="209"/>
      <c r="Q1189" s="209"/>
      <c r="R1189" s="209"/>
      <c r="S1189" s="209"/>
      <c r="T1189" s="210"/>
      <c r="U1189" s="14"/>
      <c r="V1189" s="14"/>
      <c r="W1189" s="14"/>
      <c r="X1189" s="14"/>
      <c r="Y1189" s="14"/>
      <c r="Z1189" s="14"/>
      <c r="AA1189" s="14"/>
      <c r="AB1189" s="14"/>
      <c r="AC1189" s="14"/>
      <c r="AD1189" s="14"/>
      <c r="AE1189" s="14"/>
      <c r="AT1189" s="204" t="s">
        <v>165</v>
      </c>
      <c r="AU1189" s="204" t="s">
        <v>85</v>
      </c>
      <c r="AV1189" s="14" t="s">
        <v>85</v>
      </c>
      <c r="AW1189" s="14" t="s">
        <v>32</v>
      </c>
      <c r="AX1189" s="14" t="s">
        <v>7</v>
      </c>
      <c r="AY1189" s="204" t="s">
        <v>155</v>
      </c>
    </row>
    <row r="1190" s="14" customFormat="1">
      <c r="A1190" s="14"/>
      <c r="B1190" s="203"/>
      <c r="C1190" s="14"/>
      <c r="D1190" s="196" t="s">
        <v>165</v>
      </c>
      <c r="E1190" s="204" t="s">
        <v>1</v>
      </c>
      <c r="F1190" s="205" t="s">
        <v>1554</v>
      </c>
      <c r="G1190" s="14"/>
      <c r="H1190" s="206">
        <v>2.7999999999999998</v>
      </c>
      <c r="I1190" s="207"/>
      <c r="J1190" s="14"/>
      <c r="K1190" s="14"/>
      <c r="L1190" s="203"/>
      <c r="M1190" s="208"/>
      <c r="N1190" s="209"/>
      <c r="O1190" s="209"/>
      <c r="P1190" s="209"/>
      <c r="Q1190" s="209"/>
      <c r="R1190" s="209"/>
      <c r="S1190" s="209"/>
      <c r="T1190" s="210"/>
      <c r="U1190" s="14"/>
      <c r="V1190" s="14"/>
      <c r="W1190" s="14"/>
      <c r="X1190" s="14"/>
      <c r="Y1190" s="14"/>
      <c r="Z1190" s="14"/>
      <c r="AA1190" s="14"/>
      <c r="AB1190" s="14"/>
      <c r="AC1190" s="14"/>
      <c r="AD1190" s="14"/>
      <c r="AE1190" s="14"/>
      <c r="AT1190" s="204" t="s">
        <v>165</v>
      </c>
      <c r="AU1190" s="204" t="s">
        <v>85</v>
      </c>
      <c r="AV1190" s="14" t="s">
        <v>85</v>
      </c>
      <c r="AW1190" s="14" t="s">
        <v>32</v>
      </c>
      <c r="AX1190" s="14" t="s">
        <v>7</v>
      </c>
      <c r="AY1190" s="204" t="s">
        <v>155</v>
      </c>
    </row>
    <row r="1191" s="14" customFormat="1">
      <c r="A1191" s="14"/>
      <c r="B1191" s="203"/>
      <c r="C1191" s="14"/>
      <c r="D1191" s="196" t="s">
        <v>165</v>
      </c>
      <c r="E1191" s="204" t="s">
        <v>1</v>
      </c>
      <c r="F1191" s="205" t="s">
        <v>1555</v>
      </c>
      <c r="G1191" s="14"/>
      <c r="H1191" s="206">
        <v>23.545000000000002</v>
      </c>
      <c r="I1191" s="207"/>
      <c r="J1191" s="14"/>
      <c r="K1191" s="14"/>
      <c r="L1191" s="203"/>
      <c r="M1191" s="208"/>
      <c r="N1191" s="209"/>
      <c r="O1191" s="209"/>
      <c r="P1191" s="209"/>
      <c r="Q1191" s="209"/>
      <c r="R1191" s="209"/>
      <c r="S1191" s="209"/>
      <c r="T1191" s="210"/>
      <c r="U1191" s="14"/>
      <c r="V1191" s="14"/>
      <c r="W1191" s="14"/>
      <c r="X1191" s="14"/>
      <c r="Y1191" s="14"/>
      <c r="Z1191" s="14"/>
      <c r="AA1191" s="14"/>
      <c r="AB1191" s="14"/>
      <c r="AC1191" s="14"/>
      <c r="AD1191" s="14"/>
      <c r="AE1191" s="14"/>
      <c r="AT1191" s="204" t="s">
        <v>165</v>
      </c>
      <c r="AU1191" s="204" t="s">
        <v>85</v>
      </c>
      <c r="AV1191" s="14" t="s">
        <v>85</v>
      </c>
      <c r="AW1191" s="14" t="s">
        <v>32</v>
      </c>
      <c r="AX1191" s="14" t="s">
        <v>7</v>
      </c>
      <c r="AY1191" s="204" t="s">
        <v>155</v>
      </c>
    </row>
    <row r="1192" s="14" customFormat="1">
      <c r="A1192" s="14"/>
      <c r="B1192" s="203"/>
      <c r="C1192" s="14"/>
      <c r="D1192" s="196" t="s">
        <v>165</v>
      </c>
      <c r="E1192" s="204" t="s">
        <v>1</v>
      </c>
      <c r="F1192" s="205" t="s">
        <v>1556</v>
      </c>
      <c r="G1192" s="14"/>
      <c r="H1192" s="206">
        <v>2.7999999999999998</v>
      </c>
      <c r="I1192" s="207"/>
      <c r="J1192" s="14"/>
      <c r="K1192" s="14"/>
      <c r="L1192" s="203"/>
      <c r="M1192" s="208"/>
      <c r="N1192" s="209"/>
      <c r="O1192" s="209"/>
      <c r="P1192" s="209"/>
      <c r="Q1192" s="209"/>
      <c r="R1192" s="209"/>
      <c r="S1192" s="209"/>
      <c r="T1192" s="210"/>
      <c r="U1192" s="14"/>
      <c r="V1192" s="14"/>
      <c r="W1192" s="14"/>
      <c r="X1192" s="14"/>
      <c r="Y1192" s="14"/>
      <c r="Z1192" s="14"/>
      <c r="AA1192" s="14"/>
      <c r="AB1192" s="14"/>
      <c r="AC1192" s="14"/>
      <c r="AD1192" s="14"/>
      <c r="AE1192" s="14"/>
      <c r="AT1192" s="204" t="s">
        <v>165</v>
      </c>
      <c r="AU1192" s="204" t="s">
        <v>85</v>
      </c>
      <c r="AV1192" s="14" t="s">
        <v>85</v>
      </c>
      <c r="AW1192" s="14" t="s">
        <v>32</v>
      </c>
      <c r="AX1192" s="14" t="s">
        <v>7</v>
      </c>
      <c r="AY1192" s="204" t="s">
        <v>155</v>
      </c>
    </row>
    <row r="1193" s="14" customFormat="1">
      <c r="A1193" s="14"/>
      <c r="B1193" s="203"/>
      <c r="C1193" s="14"/>
      <c r="D1193" s="196" t="s">
        <v>165</v>
      </c>
      <c r="E1193" s="204" t="s">
        <v>1</v>
      </c>
      <c r="F1193" s="205" t="s">
        <v>1557</v>
      </c>
      <c r="G1193" s="14"/>
      <c r="H1193" s="206">
        <v>4.2699999999999996</v>
      </c>
      <c r="I1193" s="207"/>
      <c r="J1193" s="14"/>
      <c r="K1193" s="14"/>
      <c r="L1193" s="203"/>
      <c r="M1193" s="208"/>
      <c r="N1193" s="209"/>
      <c r="O1193" s="209"/>
      <c r="P1193" s="209"/>
      <c r="Q1193" s="209"/>
      <c r="R1193" s="209"/>
      <c r="S1193" s="209"/>
      <c r="T1193" s="210"/>
      <c r="U1193" s="14"/>
      <c r="V1193" s="14"/>
      <c r="W1193" s="14"/>
      <c r="X1193" s="14"/>
      <c r="Y1193" s="14"/>
      <c r="Z1193" s="14"/>
      <c r="AA1193" s="14"/>
      <c r="AB1193" s="14"/>
      <c r="AC1193" s="14"/>
      <c r="AD1193" s="14"/>
      <c r="AE1193" s="14"/>
      <c r="AT1193" s="204" t="s">
        <v>165</v>
      </c>
      <c r="AU1193" s="204" t="s">
        <v>85</v>
      </c>
      <c r="AV1193" s="14" t="s">
        <v>85</v>
      </c>
      <c r="AW1193" s="14" t="s">
        <v>32</v>
      </c>
      <c r="AX1193" s="14" t="s">
        <v>7</v>
      </c>
      <c r="AY1193" s="204" t="s">
        <v>155</v>
      </c>
    </row>
    <row r="1194" s="14" customFormat="1">
      <c r="A1194" s="14"/>
      <c r="B1194" s="203"/>
      <c r="C1194" s="14"/>
      <c r="D1194" s="196" t="s">
        <v>165</v>
      </c>
      <c r="E1194" s="204" t="s">
        <v>1</v>
      </c>
      <c r="F1194" s="205" t="s">
        <v>1558</v>
      </c>
      <c r="G1194" s="14"/>
      <c r="H1194" s="206">
        <v>2.3100000000000001</v>
      </c>
      <c r="I1194" s="207"/>
      <c r="J1194" s="14"/>
      <c r="K1194" s="14"/>
      <c r="L1194" s="203"/>
      <c r="M1194" s="208"/>
      <c r="N1194" s="209"/>
      <c r="O1194" s="209"/>
      <c r="P1194" s="209"/>
      <c r="Q1194" s="209"/>
      <c r="R1194" s="209"/>
      <c r="S1194" s="209"/>
      <c r="T1194" s="210"/>
      <c r="U1194" s="14"/>
      <c r="V1194" s="14"/>
      <c r="W1194" s="14"/>
      <c r="X1194" s="14"/>
      <c r="Y1194" s="14"/>
      <c r="Z1194" s="14"/>
      <c r="AA1194" s="14"/>
      <c r="AB1194" s="14"/>
      <c r="AC1194" s="14"/>
      <c r="AD1194" s="14"/>
      <c r="AE1194" s="14"/>
      <c r="AT1194" s="204" t="s">
        <v>165</v>
      </c>
      <c r="AU1194" s="204" t="s">
        <v>85</v>
      </c>
      <c r="AV1194" s="14" t="s">
        <v>85</v>
      </c>
      <c r="AW1194" s="14" t="s">
        <v>32</v>
      </c>
      <c r="AX1194" s="14" t="s">
        <v>7</v>
      </c>
      <c r="AY1194" s="204" t="s">
        <v>155</v>
      </c>
    </row>
    <row r="1195" s="14" customFormat="1">
      <c r="A1195" s="14"/>
      <c r="B1195" s="203"/>
      <c r="C1195" s="14"/>
      <c r="D1195" s="196" t="s">
        <v>165</v>
      </c>
      <c r="E1195" s="204" t="s">
        <v>1</v>
      </c>
      <c r="F1195" s="205" t="s">
        <v>1559</v>
      </c>
      <c r="G1195" s="14"/>
      <c r="H1195" s="206">
        <v>37.100000000000001</v>
      </c>
      <c r="I1195" s="207"/>
      <c r="J1195" s="14"/>
      <c r="K1195" s="14"/>
      <c r="L1195" s="203"/>
      <c r="M1195" s="208"/>
      <c r="N1195" s="209"/>
      <c r="O1195" s="209"/>
      <c r="P1195" s="209"/>
      <c r="Q1195" s="209"/>
      <c r="R1195" s="209"/>
      <c r="S1195" s="209"/>
      <c r="T1195" s="210"/>
      <c r="U1195" s="14"/>
      <c r="V1195" s="14"/>
      <c r="W1195" s="14"/>
      <c r="X1195" s="14"/>
      <c r="Y1195" s="14"/>
      <c r="Z1195" s="14"/>
      <c r="AA1195" s="14"/>
      <c r="AB1195" s="14"/>
      <c r="AC1195" s="14"/>
      <c r="AD1195" s="14"/>
      <c r="AE1195" s="14"/>
      <c r="AT1195" s="204" t="s">
        <v>165</v>
      </c>
      <c r="AU1195" s="204" t="s">
        <v>85</v>
      </c>
      <c r="AV1195" s="14" t="s">
        <v>85</v>
      </c>
      <c r="AW1195" s="14" t="s">
        <v>32</v>
      </c>
      <c r="AX1195" s="14" t="s">
        <v>7</v>
      </c>
      <c r="AY1195" s="204" t="s">
        <v>155</v>
      </c>
    </row>
    <row r="1196" s="14" customFormat="1">
      <c r="A1196" s="14"/>
      <c r="B1196" s="203"/>
      <c r="C1196" s="14"/>
      <c r="D1196" s="196" t="s">
        <v>165</v>
      </c>
      <c r="E1196" s="204" t="s">
        <v>1</v>
      </c>
      <c r="F1196" s="205" t="s">
        <v>1560</v>
      </c>
      <c r="G1196" s="14"/>
      <c r="H1196" s="206">
        <v>25.934999999999999</v>
      </c>
      <c r="I1196" s="207"/>
      <c r="J1196" s="14"/>
      <c r="K1196" s="14"/>
      <c r="L1196" s="203"/>
      <c r="M1196" s="208"/>
      <c r="N1196" s="209"/>
      <c r="O1196" s="209"/>
      <c r="P1196" s="209"/>
      <c r="Q1196" s="209"/>
      <c r="R1196" s="209"/>
      <c r="S1196" s="209"/>
      <c r="T1196" s="210"/>
      <c r="U1196" s="14"/>
      <c r="V1196" s="14"/>
      <c r="W1196" s="14"/>
      <c r="X1196" s="14"/>
      <c r="Y1196" s="14"/>
      <c r="Z1196" s="14"/>
      <c r="AA1196" s="14"/>
      <c r="AB1196" s="14"/>
      <c r="AC1196" s="14"/>
      <c r="AD1196" s="14"/>
      <c r="AE1196" s="14"/>
      <c r="AT1196" s="204" t="s">
        <v>165</v>
      </c>
      <c r="AU1196" s="204" t="s">
        <v>85</v>
      </c>
      <c r="AV1196" s="14" t="s">
        <v>85</v>
      </c>
      <c r="AW1196" s="14" t="s">
        <v>32</v>
      </c>
      <c r="AX1196" s="14" t="s">
        <v>7</v>
      </c>
      <c r="AY1196" s="204" t="s">
        <v>155</v>
      </c>
    </row>
    <row r="1197" s="14" customFormat="1">
      <c r="A1197" s="14"/>
      <c r="B1197" s="203"/>
      <c r="C1197" s="14"/>
      <c r="D1197" s="196" t="s">
        <v>165</v>
      </c>
      <c r="E1197" s="204" t="s">
        <v>1</v>
      </c>
      <c r="F1197" s="205" t="s">
        <v>1561</v>
      </c>
      <c r="G1197" s="14"/>
      <c r="H1197" s="206">
        <v>27.622</v>
      </c>
      <c r="I1197" s="207"/>
      <c r="J1197" s="14"/>
      <c r="K1197" s="14"/>
      <c r="L1197" s="203"/>
      <c r="M1197" s="208"/>
      <c r="N1197" s="209"/>
      <c r="O1197" s="209"/>
      <c r="P1197" s="209"/>
      <c r="Q1197" s="209"/>
      <c r="R1197" s="209"/>
      <c r="S1197" s="209"/>
      <c r="T1197" s="210"/>
      <c r="U1197" s="14"/>
      <c r="V1197" s="14"/>
      <c r="W1197" s="14"/>
      <c r="X1197" s="14"/>
      <c r="Y1197" s="14"/>
      <c r="Z1197" s="14"/>
      <c r="AA1197" s="14"/>
      <c r="AB1197" s="14"/>
      <c r="AC1197" s="14"/>
      <c r="AD1197" s="14"/>
      <c r="AE1197" s="14"/>
      <c r="AT1197" s="204" t="s">
        <v>165</v>
      </c>
      <c r="AU1197" s="204" t="s">
        <v>85</v>
      </c>
      <c r="AV1197" s="14" t="s">
        <v>85</v>
      </c>
      <c r="AW1197" s="14" t="s">
        <v>32</v>
      </c>
      <c r="AX1197" s="14" t="s">
        <v>7</v>
      </c>
      <c r="AY1197" s="204" t="s">
        <v>155</v>
      </c>
    </row>
    <row r="1198" s="14" customFormat="1">
      <c r="A1198" s="14"/>
      <c r="B1198" s="203"/>
      <c r="C1198" s="14"/>
      <c r="D1198" s="196" t="s">
        <v>165</v>
      </c>
      <c r="E1198" s="204" t="s">
        <v>1</v>
      </c>
      <c r="F1198" s="205" t="s">
        <v>1562</v>
      </c>
      <c r="G1198" s="14"/>
      <c r="H1198" s="206">
        <v>32.463000000000001</v>
      </c>
      <c r="I1198" s="207"/>
      <c r="J1198" s="14"/>
      <c r="K1198" s="14"/>
      <c r="L1198" s="203"/>
      <c r="M1198" s="208"/>
      <c r="N1198" s="209"/>
      <c r="O1198" s="209"/>
      <c r="P1198" s="209"/>
      <c r="Q1198" s="209"/>
      <c r="R1198" s="209"/>
      <c r="S1198" s="209"/>
      <c r="T1198" s="210"/>
      <c r="U1198" s="14"/>
      <c r="V1198" s="14"/>
      <c r="W1198" s="14"/>
      <c r="X1198" s="14"/>
      <c r="Y1198" s="14"/>
      <c r="Z1198" s="14"/>
      <c r="AA1198" s="14"/>
      <c r="AB1198" s="14"/>
      <c r="AC1198" s="14"/>
      <c r="AD1198" s="14"/>
      <c r="AE1198" s="14"/>
      <c r="AT1198" s="204" t="s">
        <v>165</v>
      </c>
      <c r="AU1198" s="204" t="s">
        <v>85</v>
      </c>
      <c r="AV1198" s="14" t="s">
        <v>85</v>
      </c>
      <c r="AW1198" s="14" t="s">
        <v>32</v>
      </c>
      <c r="AX1198" s="14" t="s">
        <v>7</v>
      </c>
      <c r="AY1198" s="204" t="s">
        <v>155</v>
      </c>
    </row>
    <row r="1199" s="14" customFormat="1">
      <c r="A1199" s="14"/>
      <c r="B1199" s="203"/>
      <c r="C1199" s="14"/>
      <c r="D1199" s="196" t="s">
        <v>165</v>
      </c>
      <c r="E1199" s="204" t="s">
        <v>1</v>
      </c>
      <c r="F1199" s="205" t="s">
        <v>1563</v>
      </c>
      <c r="G1199" s="14"/>
      <c r="H1199" s="206">
        <v>9.0649999999999995</v>
      </c>
      <c r="I1199" s="207"/>
      <c r="J1199" s="14"/>
      <c r="K1199" s="14"/>
      <c r="L1199" s="203"/>
      <c r="M1199" s="208"/>
      <c r="N1199" s="209"/>
      <c r="O1199" s="209"/>
      <c r="P1199" s="209"/>
      <c r="Q1199" s="209"/>
      <c r="R1199" s="209"/>
      <c r="S1199" s="209"/>
      <c r="T1199" s="210"/>
      <c r="U1199" s="14"/>
      <c r="V1199" s="14"/>
      <c r="W1199" s="14"/>
      <c r="X1199" s="14"/>
      <c r="Y1199" s="14"/>
      <c r="Z1199" s="14"/>
      <c r="AA1199" s="14"/>
      <c r="AB1199" s="14"/>
      <c r="AC1199" s="14"/>
      <c r="AD1199" s="14"/>
      <c r="AE1199" s="14"/>
      <c r="AT1199" s="204" t="s">
        <v>165</v>
      </c>
      <c r="AU1199" s="204" t="s">
        <v>85</v>
      </c>
      <c r="AV1199" s="14" t="s">
        <v>85</v>
      </c>
      <c r="AW1199" s="14" t="s">
        <v>32</v>
      </c>
      <c r="AX1199" s="14" t="s">
        <v>7</v>
      </c>
      <c r="AY1199" s="204" t="s">
        <v>155</v>
      </c>
    </row>
    <row r="1200" s="14" customFormat="1">
      <c r="A1200" s="14"/>
      <c r="B1200" s="203"/>
      <c r="C1200" s="14"/>
      <c r="D1200" s="196" t="s">
        <v>165</v>
      </c>
      <c r="E1200" s="204" t="s">
        <v>1</v>
      </c>
      <c r="F1200" s="205" t="s">
        <v>1564</v>
      </c>
      <c r="G1200" s="14"/>
      <c r="H1200" s="206">
        <v>2.3100000000000001</v>
      </c>
      <c r="I1200" s="207"/>
      <c r="J1200" s="14"/>
      <c r="K1200" s="14"/>
      <c r="L1200" s="203"/>
      <c r="M1200" s="208"/>
      <c r="N1200" s="209"/>
      <c r="O1200" s="209"/>
      <c r="P1200" s="209"/>
      <c r="Q1200" s="209"/>
      <c r="R1200" s="209"/>
      <c r="S1200" s="209"/>
      <c r="T1200" s="210"/>
      <c r="U1200" s="14"/>
      <c r="V1200" s="14"/>
      <c r="W1200" s="14"/>
      <c r="X1200" s="14"/>
      <c r="Y1200" s="14"/>
      <c r="Z1200" s="14"/>
      <c r="AA1200" s="14"/>
      <c r="AB1200" s="14"/>
      <c r="AC1200" s="14"/>
      <c r="AD1200" s="14"/>
      <c r="AE1200" s="14"/>
      <c r="AT1200" s="204" t="s">
        <v>165</v>
      </c>
      <c r="AU1200" s="204" t="s">
        <v>85</v>
      </c>
      <c r="AV1200" s="14" t="s">
        <v>85</v>
      </c>
      <c r="AW1200" s="14" t="s">
        <v>32</v>
      </c>
      <c r="AX1200" s="14" t="s">
        <v>7</v>
      </c>
      <c r="AY1200" s="204" t="s">
        <v>155</v>
      </c>
    </row>
    <row r="1201" s="15" customFormat="1">
      <c r="A1201" s="15"/>
      <c r="B1201" s="211"/>
      <c r="C1201" s="15"/>
      <c r="D1201" s="196" t="s">
        <v>165</v>
      </c>
      <c r="E1201" s="212" t="s">
        <v>1</v>
      </c>
      <c r="F1201" s="213" t="s">
        <v>184</v>
      </c>
      <c r="G1201" s="15"/>
      <c r="H1201" s="214">
        <v>420.75100000000003</v>
      </c>
      <c r="I1201" s="215"/>
      <c r="J1201" s="15"/>
      <c r="K1201" s="15"/>
      <c r="L1201" s="211"/>
      <c r="M1201" s="216"/>
      <c r="N1201" s="217"/>
      <c r="O1201" s="217"/>
      <c r="P1201" s="217"/>
      <c r="Q1201" s="217"/>
      <c r="R1201" s="217"/>
      <c r="S1201" s="217"/>
      <c r="T1201" s="218"/>
      <c r="U1201" s="15"/>
      <c r="V1201" s="15"/>
      <c r="W1201" s="15"/>
      <c r="X1201" s="15"/>
      <c r="Y1201" s="15"/>
      <c r="Z1201" s="15"/>
      <c r="AA1201" s="15"/>
      <c r="AB1201" s="15"/>
      <c r="AC1201" s="15"/>
      <c r="AD1201" s="15"/>
      <c r="AE1201" s="15"/>
      <c r="AT1201" s="212" t="s">
        <v>165</v>
      </c>
      <c r="AU1201" s="212" t="s">
        <v>85</v>
      </c>
      <c r="AV1201" s="15" t="s">
        <v>91</v>
      </c>
      <c r="AW1201" s="15" t="s">
        <v>32</v>
      </c>
      <c r="AX1201" s="15" t="s">
        <v>81</v>
      </c>
      <c r="AY1201" s="212" t="s">
        <v>155</v>
      </c>
    </row>
    <row r="1202" s="2" customFormat="1" ht="44.25" customHeight="1">
      <c r="A1202" s="38"/>
      <c r="B1202" s="180"/>
      <c r="C1202" s="181" t="s">
        <v>1565</v>
      </c>
      <c r="D1202" s="181" t="s">
        <v>157</v>
      </c>
      <c r="E1202" s="182" t="s">
        <v>1566</v>
      </c>
      <c r="F1202" s="183" t="s">
        <v>1567</v>
      </c>
      <c r="G1202" s="184" t="s">
        <v>160</v>
      </c>
      <c r="H1202" s="185">
        <v>589.83799999999997</v>
      </c>
      <c r="I1202" s="186"/>
      <c r="J1202" s="187">
        <f>ROUND(I1202*H1202,2)</f>
        <v>0</v>
      </c>
      <c r="K1202" s="188"/>
      <c r="L1202" s="39"/>
      <c r="M1202" s="189" t="s">
        <v>1</v>
      </c>
      <c r="N1202" s="190" t="s">
        <v>43</v>
      </c>
      <c r="O1202" s="82"/>
      <c r="P1202" s="191">
        <f>O1202*H1202</f>
        <v>0</v>
      </c>
      <c r="Q1202" s="191">
        <v>0.0081300000000000001</v>
      </c>
      <c r="R1202" s="191">
        <f>Q1202*H1202</f>
        <v>4.7953829399999996</v>
      </c>
      <c r="S1202" s="191">
        <v>0</v>
      </c>
      <c r="T1202" s="192">
        <f>S1202*H1202</f>
        <v>0</v>
      </c>
      <c r="U1202" s="38"/>
      <c r="V1202" s="38"/>
      <c r="W1202" s="38"/>
      <c r="X1202" s="38"/>
      <c r="Y1202" s="38"/>
      <c r="Z1202" s="38"/>
      <c r="AA1202" s="38"/>
      <c r="AB1202" s="38"/>
      <c r="AC1202" s="38"/>
      <c r="AD1202" s="38"/>
      <c r="AE1202" s="38"/>
      <c r="AR1202" s="193" t="s">
        <v>256</v>
      </c>
      <c r="AT1202" s="193" t="s">
        <v>157</v>
      </c>
      <c r="AU1202" s="193" t="s">
        <v>85</v>
      </c>
      <c r="AY1202" s="19" t="s">
        <v>155</v>
      </c>
      <c r="BE1202" s="194">
        <f>IF(N1202="základná",J1202,0)</f>
        <v>0</v>
      </c>
      <c r="BF1202" s="194">
        <f>IF(N1202="znížená",J1202,0)</f>
        <v>0</v>
      </c>
      <c r="BG1202" s="194">
        <f>IF(N1202="zákl. prenesená",J1202,0)</f>
        <v>0</v>
      </c>
      <c r="BH1202" s="194">
        <f>IF(N1202="zníž. prenesená",J1202,0)</f>
        <v>0</v>
      </c>
      <c r="BI1202" s="194">
        <f>IF(N1202="nulová",J1202,0)</f>
        <v>0</v>
      </c>
      <c r="BJ1202" s="19" t="s">
        <v>85</v>
      </c>
      <c r="BK1202" s="194">
        <f>ROUND(I1202*H1202,2)</f>
        <v>0</v>
      </c>
      <c r="BL1202" s="19" t="s">
        <v>256</v>
      </c>
      <c r="BM1202" s="193" t="s">
        <v>1568</v>
      </c>
    </row>
    <row r="1203" s="13" customFormat="1">
      <c r="A1203" s="13"/>
      <c r="B1203" s="195"/>
      <c r="C1203" s="13"/>
      <c r="D1203" s="196" t="s">
        <v>165</v>
      </c>
      <c r="E1203" s="197" t="s">
        <v>1</v>
      </c>
      <c r="F1203" s="198" t="s">
        <v>1569</v>
      </c>
      <c r="G1203" s="13"/>
      <c r="H1203" s="197" t="s">
        <v>1</v>
      </c>
      <c r="I1203" s="199"/>
      <c r="J1203" s="13"/>
      <c r="K1203" s="13"/>
      <c r="L1203" s="195"/>
      <c r="M1203" s="200"/>
      <c r="N1203" s="201"/>
      <c r="O1203" s="201"/>
      <c r="P1203" s="201"/>
      <c r="Q1203" s="201"/>
      <c r="R1203" s="201"/>
      <c r="S1203" s="201"/>
      <c r="T1203" s="202"/>
      <c r="U1203" s="13"/>
      <c r="V1203" s="13"/>
      <c r="W1203" s="13"/>
      <c r="X1203" s="13"/>
      <c r="Y1203" s="13"/>
      <c r="Z1203" s="13"/>
      <c r="AA1203" s="13"/>
      <c r="AB1203" s="13"/>
      <c r="AC1203" s="13"/>
      <c r="AD1203" s="13"/>
      <c r="AE1203" s="13"/>
      <c r="AT1203" s="197" t="s">
        <v>165</v>
      </c>
      <c r="AU1203" s="197" t="s">
        <v>85</v>
      </c>
      <c r="AV1203" s="13" t="s">
        <v>81</v>
      </c>
      <c r="AW1203" s="13" t="s">
        <v>32</v>
      </c>
      <c r="AX1203" s="13" t="s">
        <v>7</v>
      </c>
      <c r="AY1203" s="197" t="s">
        <v>155</v>
      </c>
    </row>
    <row r="1204" s="14" customFormat="1">
      <c r="A1204" s="14"/>
      <c r="B1204" s="203"/>
      <c r="C1204" s="14"/>
      <c r="D1204" s="196" t="s">
        <v>165</v>
      </c>
      <c r="E1204" s="204" t="s">
        <v>1</v>
      </c>
      <c r="F1204" s="205" t="s">
        <v>1570</v>
      </c>
      <c r="G1204" s="14"/>
      <c r="H1204" s="206">
        <v>31.780000000000001</v>
      </c>
      <c r="I1204" s="207"/>
      <c r="J1204" s="14"/>
      <c r="K1204" s="14"/>
      <c r="L1204" s="203"/>
      <c r="M1204" s="208"/>
      <c r="N1204" s="209"/>
      <c r="O1204" s="209"/>
      <c r="P1204" s="209"/>
      <c r="Q1204" s="209"/>
      <c r="R1204" s="209"/>
      <c r="S1204" s="209"/>
      <c r="T1204" s="210"/>
      <c r="U1204" s="14"/>
      <c r="V1204" s="14"/>
      <c r="W1204" s="14"/>
      <c r="X1204" s="14"/>
      <c r="Y1204" s="14"/>
      <c r="Z1204" s="14"/>
      <c r="AA1204" s="14"/>
      <c r="AB1204" s="14"/>
      <c r="AC1204" s="14"/>
      <c r="AD1204" s="14"/>
      <c r="AE1204" s="14"/>
      <c r="AT1204" s="204" t="s">
        <v>165</v>
      </c>
      <c r="AU1204" s="204" t="s">
        <v>85</v>
      </c>
      <c r="AV1204" s="14" t="s">
        <v>85</v>
      </c>
      <c r="AW1204" s="14" t="s">
        <v>32</v>
      </c>
      <c r="AX1204" s="14" t="s">
        <v>7</v>
      </c>
      <c r="AY1204" s="204" t="s">
        <v>155</v>
      </c>
    </row>
    <row r="1205" s="14" customFormat="1">
      <c r="A1205" s="14"/>
      <c r="B1205" s="203"/>
      <c r="C1205" s="14"/>
      <c r="D1205" s="196" t="s">
        <v>165</v>
      </c>
      <c r="E1205" s="204" t="s">
        <v>1</v>
      </c>
      <c r="F1205" s="205" t="s">
        <v>886</v>
      </c>
      <c r="G1205" s="14"/>
      <c r="H1205" s="206">
        <v>8.1699999999999999</v>
      </c>
      <c r="I1205" s="207"/>
      <c r="J1205" s="14"/>
      <c r="K1205" s="14"/>
      <c r="L1205" s="203"/>
      <c r="M1205" s="208"/>
      <c r="N1205" s="209"/>
      <c r="O1205" s="209"/>
      <c r="P1205" s="209"/>
      <c r="Q1205" s="209"/>
      <c r="R1205" s="209"/>
      <c r="S1205" s="209"/>
      <c r="T1205" s="210"/>
      <c r="U1205" s="14"/>
      <c r="V1205" s="14"/>
      <c r="W1205" s="14"/>
      <c r="X1205" s="14"/>
      <c r="Y1205" s="14"/>
      <c r="Z1205" s="14"/>
      <c r="AA1205" s="14"/>
      <c r="AB1205" s="14"/>
      <c r="AC1205" s="14"/>
      <c r="AD1205" s="14"/>
      <c r="AE1205" s="14"/>
      <c r="AT1205" s="204" t="s">
        <v>165</v>
      </c>
      <c r="AU1205" s="204" t="s">
        <v>85</v>
      </c>
      <c r="AV1205" s="14" t="s">
        <v>85</v>
      </c>
      <c r="AW1205" s="14" t="s">
        <v>32</v>
      </c>
      <c r="AX1205" s="14" t="s">
        <v>7</v>
      </c>
      <c r="AY1205" s="204" t="s">
        <v>155</v>
      </c>
    </row>
    <row r="1206" s="14" customFormat="1">
      <c r="A1206" s="14"/>
      <c r="B1206" s="203"/>
      <c r="C1206" s="14"/>
      <c r="D1206" s="196" t="s">
        <v>165</v>
      </c>
      <c r="E1206" s="204" t="s">
        <v>1</v>
      </c>
      <c r="F1206" s="205" t="s">
        <v>1571</v>
      </c>
      <c r="G1206" s="14"/>
      <c r="H1206" s="206">
        <v>5.5570000000000004</v>
      </c>
      <c r="I1206" s="207"/>
      <c r="J1206" s="14"/>
      <c r="K1206" s="14"/>
      <c r="L1206" s="203"/>
      <c r="M1206" s="208"/>
      <c r="N1206" s="209"/>
      <c r="O1206" s="209"/>
      <c r="P1206" s="209"/>
      <c r="Q1206" s="209"/>
      <c r="R1206" s="209"/>
      <c r="S1206" s="209"/>
      <c r="T1206" s="210"/>
      <c r="U1206" s="14"/>
      <c r="V1206" s="14"/>
      <c r="W1206" s="14"/>
      <c r="X1206" s="14"/>
      <c r="Y1206" s="14"/>
      <c r="Z1206" s="14"/>
      <c r="AA1206" s="14"/>
      <c r="AB1206" s="14"/>
      <c r="AC1206" s="14"/>
      <c r="AD1206" s="14"/>
      <c r="AE1206" s="14"/>
      <c r="AT1206" s="204" t="s">
        <v>165</v>
      </c>
      <c r="AU1206" s="204" t="s">
        <v>85</v>
      </c>
      <c r="AV1206" s="14" t="s">
        <v>85</v>
      </c>
      <c r="AW1206" s="14" t="s">
        <v>32</v>
      </c>
      <c r="AX1206" s="14" t="s">
        <v>7</v>
      </c>
      <c r="AY1206" s="204" t="s">
        <v>155</v>
      </c>
    </row>
    <row r="1207" s="14" customFormat="1">
      <c r="A1207" s="14"/>
      <c r="B1207" s="203"/>
      <c r="C1207" s="14"/>
      <c r="D1207" s="196" t="s">
        <v>165</v>
      </c>
      <c r="E1207" s="204" t="s">
        <v>1</v>
      </c>
      <c r="F1207" s="205" t="s">
        <v>1572</v>
      </c>
      <c r="G1207" s="14"/>
      <c r="H1207" s="206">
        <v>43.396000000000001</v>
      </c>
      <c r="I1207" s="207"/>
      <c r="J1207" s="14"/>
      <c r="K1207" s="14"/>
      <c r="L1207" s="203"/>
      <c r="M1207" s="208"/>
      <c r="N1207" s="209"/>
      <c r="O1207" s="209"/>
      <c r="P1207" s="209"/>
      <c r="Q1207" s="209"/>
      <c r="R1207" s="209"/>
      <c r="S1207" s="209"/>
      <c r="T1207" s="210"/>
      <c r="U1207" s="14"/>
      <c r="V1207" s="14"/>
      <c r="W1207" s="14"/>
      <c r="X1207" s="14"/>
      <c r="Y1207" s="14"/>
      <c r="Z1207" s="14"/>
      <c r="AA1207" s="14"/>
      <c r="AB1207" s="14"/>
      <c r="AC1207" s="14"/>
      <c r="AD1207" s="14"/>
      <c r="AE1207" s="14"/>
      <c r="AT1207" s="204" t="s">
        <v>165</v>
      </c>
      <c r="AU1207" s="204" t="s">
        <v>85</v>
      </c>
      <c r="AV1207" s="14" t="s">
        <v>85</v>
      </c>
      <c r="AW1207" s="14" t="s">
        <v>32</v>
      </c>
      <c r="AX1207" s="14" t="s">
        <v>7</v>
      </c>
      <c r="AY1207" s="204" t="s">
        <v>155</v>
      </c>
    </row>
    <row r="1208" s="14" customFormat="1">
      <c r="A1208" s="14"/>
      <c r="B1208" s="203"/>
      <c r="C1208" s="14"/>
      <c r="D1208" s="196" t="s">
        <v>165</v>
      </c>
      <c r="E1208" s="204" t="s">
        <v>1</v>
      </c>
      <c r="F1208" s="205" t="s">
        <v>1573</v>
      </c>
      <c r="G1208" s="14"/>
      <c r="H1208" s="206">
        <v>44.277999999999999</v>
      </c>
      <c r="I1208" s="207"/>
      <c r="J1208" s="14"/>
      <c r="K1208" s="14"/>
      <c r="L1208" s="203"/>
      <c r="M1208" s="208"/>
      <c r="N1208" s="209"/>
      <c r="O1208" s="209"/>
      <c r="P1208" s="209"/>
      <c r="Q1208" s="209"/>
      <c r="R1208" s="209"/>
      <c r="S1208" s="209"/>
      <c r="T1208" s="210"/>
      <c r="U1208" s="14"/>
      <c r="V1208" s="14"/>
      <c r="W1208" s="14"/>
      <c r="X1208" s="14"/>
      <c r="Y1208" s="14"/>
      <c r="Z1208" s="14"/>
      <c r="AA1208" s="14"/>
      <c r="AB1208" s="14"/>
      <c r="AC1208" s="14"/>
      <c r="AD1208" s="14"/>
      <c r="AE1208" s="14"/>
      <c r="AT1208" s="204" t="s">
        <v>165</v>
      </c>
      <c r="AU1208" s="204" t="s">
        <v>85</v>
      </c>
      <c r="AV1208" s="14" t="s">
        <v>85</v>
      </c>
      <c r="AW1208" s="14" t="s">
        <v>32</v>
      </c>
      <c r="AX1208" s="14" t="s">
        <v>7</v>
      </c>
      <c r="AY1208" s="204" t="s">
        <v>155</v>
      </c>
    </row>
    <row r="1209" s="14" customFormat="1">
      <c r="A1209" s="14"/>
      <c r="B1209" s="203"/>
      <c r="C1209" s="14"/>
      <c r="D1209" s="196" t="s">
        <v>165</v>
      </c>
      <c r="E1209" s="204" t="s">
        <v>1</v>
      </c>
      <c r="F1209" s="205" t="s">
        <v>1574</v>
      </c>
      <c r="G1209" s="14"/>
      <c r="H1209" s="206">
        <v>11.878</v>
      </c>
      <c r="I1209" s="207"/>
      <c r="J1209" s="14"/>
      <c r="K1209" s="14"/>
      <c r="L1209" s="203"/>
      <c r="M1209" s="208"/>
      <c r="N1209" s="209"/>
      <c r="O1209" s="209"/>
      <c r="P1209" s="209"/>
      <c r="Q1209" s="209"/>
      <c r="R1209" s="209"/>
      <c r="S1209" s="209"/>
      <c r="T1209" s="210"/>
      <c r="U1209" s="14"/>
      <c r="V1209" s="14"/>
      <c r="W1209" s="14"/>
      <c r="X1209" s="14"/>
      <c r="Y1209" s="14"/>
      <c r="Z1209" s="14"/>
      <c r="AA1209" s="14"/>
      <c r="AB1209" s="14"/>
      <c r="AC1209" s="14"/>
      <c r="AD1209" s="14"/>
      <c r="AE1209" s="14"/>
      <c r="AT1209" s="204" t="s">
        <v>165</v>
      </c>
      <c r="AU1209" s="204" t="s">
        <v>85</v>
      </c>
      <c r="AV1209" s="14" t="s">
        <v>85</v>
      </c>
      <c r="AW1209" s="14" t="s">
        <v>32</v>
      </c>
      <c r="AX1209" s="14" t="s">
        <v>7</v>
      </c>
      <c r="AY1209" s="204" t="s">
        <v>155</v>
      </c>
    </row>
    <row r="1210" s="14" customFormat="1">
      <c r="A1210" s="14"/>
      <c r="B1210" s="203"/>
      <c r="C1210" s="14"/>
      <c r="D1210" s="196" t="s">
        <v>165</v>
      </c>
      <c r="E1210" s="204" t="s">
        <v>1</v>
      </c>
      <c r="F1210" s="205" t="s">
        <v>1575</v>
      </c>
      <c r="G1210" s="14"/>
      <c r="H1210" s="206">
        <v>54.183</v>
      </c>
      <c r="I1210" s="207"/>
      <c r="J1210" s="14"/>
      <c r="K1210" s="14"/>
      <c r="L1210" s="203"/>
      <c r="M1210" s="208"/>
      <c r="N1210" s="209"/>
      <c r="O1210" s="209"/>
      <c r="P1210" s="209"/>
      <c r="Q1210" s="209"/>
      <c r="R1210" s="209"/>
      <c r="S1210" s="209"/>
      <c r="T1210" s="210"/>
      <c r="U1210" s="14"/>
      <c r="V1210" s="14"/>
      <c r="W1210" s="14"/>
      <c r="X1210" s="14"/>
      <c r="Y1210" s="14"/>
      <c r="Z1210" s="14"/>
      <c r="AA1210" s="14"/>
      <c r="AB1210" s="14"/>
      <c r="AC1210" s="14"/>
      <c r="AD1210" s="14"/>
      <c r="AE1210" s="14"/>
      <c r="AT1210" s="204" t="s">
        <v>165</v>
      </c>
      <c r="AU1210" s="204" t="s">
        <v>85</v>
      </c>
      <c r="AV1210" s="14" t="s">
        <v>85</v>
      </c>
      <c r="AW1210" s="14" t="s">
        <v>32</v>
      </c>
      <c r="AX1210" s="14" t="s">
        <v>7</v>
      </c>
      <c r="AY1210" s="204" t="s">
        <v>155</v>
      </c>
    </row>
    <row r="1211" s="14" customFormat="1">
      <c r="A1211" s="14"/>
      <c r="B1211" s="203"/>
      <c r="C1211" s="14"/>
      <c r="D1211" s="196" t="s">
        <v>165</v>
      </c>
      <c r="E1211" s="204" t="s">
        <v>1</v>
      </c>
      <c r="F1211" s="205" t="s">
        <v>1576</v>
      </c>
      <c r="G1211" s="14"/>
      <c r="H1211" s="206">
        <v>43.462000000000003</v>
      </c>
      <c r="I1211" s="207"/>
      <c r="J1211" s="14"/>
      <c r="K1211" s="14"/>
      <c r="L1211" s="203"/>
      <c r="M1211" s="208"/>
      <c r="N1211" s="209"/>
      <c r="O1211" s="209"/>
      <c r="P1211" s="209"/>
      <c r="Q1211" s="209"/>
      <c r="R1211" s="209"/>
      <c r="S1211" s="209"/>
      <c r="T1211" s="210"/>
      <c r="U1211" s="14"/>
      <c r="V1211" s="14"/>
      <c r="W1211" s="14"/>
      <c r="X1211" s="14"/>
      <c r="Y1211" s="14"/>
      <c r="Z1211" s="14"/>
      <c r="AA1211" s="14"/>
      <c r="AB1211" s="14"/>
      <c r="AC1211" s="14"/>
      <c r="AD1211" s="14"/>
      <c r="AE1211" s="14"/>
      <c r="AT1211" s="204" t="s">
        <v>165</v>
      </c>
      <c r="AU1211" s="204" t="s">
        <v>85</v>
      </c>
      <c r="AV1211" s="14" t="s">
        <v>85</v>
      </c>
      <c r="AW1211" s="14" t="s">
        <v>32</v>
      </c>
      <c r="AX1211" s="14" t="s">
        <v>7</v>
      </c>
      <c r="AY1211" s="204" t="s">
        <v>155</v>
      </c>
    </row>
    <row r="1212" s="14" customFormat="1">
      <c r="A1212" s="14"/>
      <c r="B1212" s="203"/>
      <c r="C1212" s="14"/>
      <c r="D1212" s="196" t="s">
        <v>165</v>
      </c>
      <c r="E1212" s="204" t="s">
        <v>1</v>
      </c>
      <c r="F1212" s="205" t="s">
        <v>1577</v>
      </c>
      <c r="G1212" s="14"/>
      <c r="H1212" s="206">
        <v>12.284000000000001</v>
      </c>
      <c r="I1212" s="207"/>
      <c r="J1212" s="14"/>
      <c r="K1212" s="14"/>
      <c r="L1212" s="203"/>
      <c r="M1212" s="208"/>
      <c r="N1212" s="209"/>
      <c r="O1212" s="209"/>
      <c r="P1212" s="209"/>
      <c r="Q1212" s="209"/>
      <c r="R1212" s="209"/>
      <c r="S1212" s="209"/>
      <c r="T1212" s="210"/>
      <c r="U1212" s="14"/>
      <c r="V1212" s="14"/>
      <c r="W1212" s="14"/>
      <c r="X1212" s="14"/>
      <c r="Y1212" s="14"/>
      <c r="Z1212" s="14"/>
      <c r="AA1212" s="14"/>
      <c r="AB1212" s="14"/>
      <c r="AC1212" s="14"/>
      <c r="AD1212" s="14"/>
      <c r="AE1212" s="14"/>
      <c r="AT1212" s="204" t="s">
        <v>165</v>
      </c>
      <c r="AU1212" s="204" t="s">
        <v>85</v>
      </c>
      <c r="AV1212" s="14" t="s">
        <v>85</v>
      </c>
      <c r="AW1212" s="14" t="s">
        <v>32</v>
      </c>
      <c r="AX1212" s="14" t="s">
        <v>7</v>
      </c>
      <c r="AY1212" s="204" t="s">
        <v>155</v>
      </c>
    </row>
    <row r="1213" s="14" customFormat="1">
      <c r="A1213" s="14"/>
      <c r="B1213" s="203"/>
      <c r="C1213" s="14"/>
      <c r="D1213" s="196" t="s">
        <v>165</v>
      </c>
      <c r="E1213" s="204" t="s">
        <v>1</v>
      </c>
      <c r="F1213" s="205" t="s">
        <v>1578</v>
      </c>
      <c r="G1213" s="14"/>
      <c r="H1213" s="206">
        <v>39.448</v>
      </c>
      <c r="I1213" s="207"/>
      <c r="J1213" s="14"/>
      <c r="K1213" s="14"/>
      <c r="L1213" s="203"/>
      <c r="M1213" s="208"/>
      <c r="N1213" s="209"/>
      <c r="O1213" s="209"/>
      <c r="P1213" s="209"/>
      <c r="Q1213" s="209"/>
      <c r="R1213" s="209"/>
      <c r="S1213" s="209"/>
      <c r="T1213" s="210"/>
      <c r="U1213" s="14"/>
      <c r="V1213" s="14"/>
      <c r="W1213" s="14"/>
      <c r="X1213" s="14"/>
      <c r="Y1213" s="14"/>
      <c r="Z1213" s="14"/>
      <c r="AA1213" s="14"/>
      <c r="AB1213" s="14"/>
      <c r="AC1213" s="14"/>
      <c r="AD1213" s="14"/>
      <c r="AE1213" s="14"/>
      <c r="AT1213" s="204" t="s">
        <v>165</v>
      </c>
      <c r="AU1213" s="204" t="s">
        <v>85</v>
      </c>
      <c r="AV1213" s="14" t="s">
        <v>85</v>
      </c>
      <c r="AW1213" s="14" t="s">
        <v>32</v>
      </c>
      <c r="AX1213" s="14" t="s">
        <v>7</v>
      </c>
      <c r="AY1213" s="204" t="s">
        <v>155</v>
      </c>
    </row>
    <row r="1214" s="14" customFormat="1">
      <c r="A1214" s="14"/>
      <c r="B1214" s="203"/>
      <c r="C1214" s="14"/>
      <c r="D1214" s="196" t="s">
        <v>165</v>
      </c>
      <c r="E1214" s="204" t="s">
        <v>1</v>
      </c>
      <c r="F1214" s="205" t="s">
        <v>1579</v>
      </c>
      <c r="G1214" s="14"/>
      <c r="H1214" s="206">
        <v>13.837</v>
      </c>
      <c r="I1214" s="207"/>
      <c r="J1214" s="14"/>
      <c r="K1214" s="14"/>
      <c r="L1214" s="203"/>
      <c r="M1214" s="208"/>
      <c r="N1214" s="209"/>
      <c r="O1214" s="209"/>
      <c r="P1214" s="209"/>
      <c r="Q1214" s="209"/>
      <c r="R1214" s="209"/>
      <c r="S1214" s="209"/>
      <c r="T1214" s="210"/>
      <c r="U1214" s="14"/>
      <c r="V1214" s="14"/>
      <c r="W1214" s="14"/>
      <c r="X1214" s="14"/>
      <c r="Y1214" s="14"/>
      <c r="Z1214" s="14"/>
      <c r="AA1214" s="14"/>
      <c r="AB1214" s="14"/>
      <c r="AC1214" s="14"/>
      <c r="AD1214" s="14"/>
      <c r="AE1214" s="14"/>
      <c r="AT1214" s="204" t="s">
        <v>165</v>
      </c>
      <c r="AU1214" s="204" t="s">
        <v>85</v>
      </c>
      <c r="AV1214" s="14" t="s">
        <v>85</v>
      </c>
      <c r="AW1214" s="14" t="s">
        <v>32</v>
      </c>
      <c r="AX1214" s="14" t="s">
        <v>7</v>
      </c>
      <c r="AY1214" s="204" t="s">
        <v>155</v>
      </c>
    </row>
    <row r="1215" s="14" customFormat="1">
      <c r="A1215" s="14"/>
      <c r="B1215" s="203"/>
      <c r="C1215" s="14"/>
      <c r="D1215" s="196" t="s">
        <v>165</v>
      </c>
      <c r="E1215" s="204" t="s">
        <v>1</v>
      </c>
      <c r="F1215" s="205" t="s">
        <v>1580</v>
      </c>
      <c r="G1215" s="14"/>
      <c r="H1215" s="206">
        <v>13.388</v>
      </c>
      <c r="I1215" s="207"/>
      <c r="J1215" s="14"/>
      <c r="K1215" s="14"/>
      <c r="L1215" s="203"/>
      <c r="M1215" s="208"/>
      <c r="N1215" s="209"/>
      <c r="O1215" s="209"/>
      <c r="P1215" s="209"/>
      <c r="Q1215" s="209"/>
      <c r="R1215" s="209"/>
      <c r="S1215" s="209"/>
      <c r="T1215" s="210"/>
      <c r="U1215" s="14"/>
      <c r="V1215" s="14"/>
      <c r="W1215" s="14"/>
      <c r="X1215" s="14"/>
      <c r="Y1215" s="14"/>
      <c r="Z1215" s="14"/>
      <c r="AA1215" s="14"/>
      <c r="AB1215" s="14"/>
      <c r="AC1215" s="14"/>
      <c r="AD1215" s="14"/>
      <c r="AE1215" s="14"/>
      <c r="AT1215" s="204" t="s">
        <v>165</v>
      </c>
      <c r="AU1215" s="204" t="s">
        <v>85</v>
      </c>
      <c r="AV1215" s="14" t="s">
        <v>85</v>
      </c>
      <c r="AW1215" s="14" t="s">
        <v>32</v>
      </c>
      <c r="AX1215" s="14" t="s">
        <v>7</v>
      </c>
      <c r="AY1215" s="204" t="s">
        <v>155</v>
      </c>
    </row>
    <row r="1216" s="14" customFormat="1">
      <c r="A1216" s="14"/>
      <c r="B1216" s="203"/>
      <c r="C1216" s="14"/>
      <c r="D1216" s="196" t="s">
        <v>165</v>
      </c>
      <c r="E1216" s="204" t="s">
        <v>1</v>
      </c>
      <c r="F1216" s="205" t="s">
        <v>1581</v>
      </c>
      <c r="G1216" s="14"/>
      <c r="H1216" s="206">
        <v>46.850999999999999</v>
      </c>
      <c r="I1216" s="207"/>
      <c r="J1216" s="14"/>
      <c r="K1216" s="14"/>
      <c r="L1216" s="203"/>
      <c r="M1216" s="208"/>
      <c r="N1216" s="209"/>
      <c r="O1216" s="209"/>
      <c r="P1216" s="209"/>
      <c r="Q1216" s="209"/>
      <c r="R1216" s="209"/>
      <c r="S1216" s="209"/>
      <c r="T1216" s="210"/>
      <c r="U1216" s="14"/>
      <c r="V1216" s="14"/>
      <c r="W1216" s="14"/>
      <c r="X1216" s="14"/>
      <c r="Y1216" s="14"/>
      <c r="Z1216" s="14"/>
      <c r="AA1216" s="14"/>
      <c r="AB1216" s="14"/>
      <c r="AC1216" s="14"/>
      <c r="AD1216" s="14"/>
      <c r="AE1216" s="14"/>
      <c r="AT1216" s="204" t="s">
        <v>165</v>
      </c>
      <c r="AU1216" s="204" t="s">
        <v>85</v>
      </c>
      <c r="AV1216" s="14" t="s">
        <v>85</v>
      </c>
      <c r="AW1216" s="14" t="s">
        <v>32</v>
      </c>
      <c r="AX1216" s="14" t="s">
        <v>7</v>
      </c>
      <c r="AY1216" s="204" t="s">
        <v>155</v>
      </c>
    </row>
    <row r="1217" s="14" customFormat="1">
      <c r="A1217" s="14"/>
      <c r="B1217" s="203"/>
      <c r="C1217" s="14"/>
      <c r="D1217" s="196" t="s">
        <v>165</v>
      </c>
      <c r="E1217" s="204" t="s">
        <v>1</v>
      </c>
      <c r="F1217" s="205" t="s">
        <v>1582</v>
      </c>
      <c r="G1217" s="14"/>
      <c r="H1217" s="206">
        <v>49.453000000000003</v>
      </c>
      <c r="I1217" s="207"/>
      <c r="J1217" s="14"/>
      <c r="K1217" s="14"/>
      <c r="L1217" s="203"/>
      <c r="M1217" s="208"/>
      <c r="N1217" s="209"/>
      <c r="O1217" s="209"/>
      <c r="P1217" s="209"/>
      <c r="Q1217" s="209"/>
      <c r="R1217" s="209"/>
      <c r="S1217" s="209"/>
      <c r="T1217" s="210"/>
      <c r="U1217" s="14"/>
      <c r="V1217" s="14"/>
      <c r="W1217" s="14"/>
      <c r="X1217" s="14"/>
      <c r="Y1217" s="14"/>
      <c r="Z1217" s="14"/>
      <c r="AA1217" s="14"/>
      <c r="AB1217" s="14"/>
      <c r="AC1217" s="14"/>
      <c r="AD1217" s="14"/>
      <c r="AE1217" s="14"/>
      <c r="AT1217" s="204" t="s">
        <v>165</v>
      </c>
      <c r="AU1217" s="204" t="s">
        <v>85</v>
      </c>
      <c r="AV1217" s="14" t="s">
        <v>85</v>
      </c>
      <c r="AW1217" s="14" t="s">
        <v>32</v>
      </c>
      <c r="AX1217" s="14" t="s">
        <v>7</v>
      </c>
      <c r="AY1217" s="204" t="s">
        <v>155</v>
      </c>
    </row>
    <row r="1218" s="14" customFormat="1">
      <c r="A1218" s="14"/>
      <c r="B1218" s="203"/>
      <c r="C1218" s="14"/>
      <c r="D1218" s="196" t="s">
        <v>165</v>
      </c>
      <c r="E1218" s="204" t="s">
        <v>1</v>
      </c>
      <c r="F1218" s="205" t="s">
        <v>1583</v>
      </c>
      <c r="G1218" s="14"/>
      <c r="H1218" s="206">
        <v>2.0339999999999998</v>
      </c>
      <c r="I1218" s="207"/>
      <c r="J1218" s="14"/>
      <c r="K1218" s="14"/>
      <c r="L1218" s="203"/>
      <c r="M1218" s="208"/>
      <c r="N1218" s="209"/>
      <c r="O1218" s="209"/>
      <c r="P1218" s="209"/>
      <c r="Q1218" s="209"/>
      <c r="R1218" s="209"/>
      <c r="S1218" s="209"/>
      <c r="T1218" s="210"/>
      <c r="U1218" s="14"/>
      <c r="V1218" s="14"/>
      <c r="W1218" s="14"/>
      <c r="X1218" s="14"/>
      <c r="Y1218" s="14"/>
      <c r="Z1218" s="14"/>
      <c r="AA1218" s="14"/>
      <c r="AB1218" s="14"/>
      <c r="AC1218" s="14"/>
      <c r="AD1218" s="14"/>
      <c r="AE1218" s="14"/>
      <c r="AT1218" s="204" t="s">
        <v>165</v>
      </c>
      <c r="AU1218" s="204" t="s">
        <v>85</v>
      </c>
      <c r="AV1218" s="14" t="s">
        <v>85</v>
      </c>
      <c r="AW1218" s="14" t="s">
        <v>32</v>
      </c>
      <c r="AX1218" s="14" t="s">
        <v>7</v>
      </c>
      <c r="AY1218" s="204" t="s">
        <v>155</v>
      </c>
    </row>
    <row r="1219" s="14" customFormat="1">
      <c r="A1219" s="14"/>
      <c r="B1219" s="203"/>
      <c r="C1219" s="14"/>
      <c r="D1219" s="196" t="s">
        <v>165</v>
      </c>
      <c r="E1219" s="204" t="s">
        <v>1</v>
      </c>
      <c r="F1219" s="205" t="s">
        <v>1584</v>
      </c>
      <c r="G1219" s="14"/>
      <c r="H1219" s="206">
        <v>8.3900000000000006</v>
      </c>
      <c r="I1219" s="207"/>
      <c r="J1219" s="14"/>
      <c r="K1219" s="14"/>
      <c r="L1219" s="203"/>
      <c r="M1219" s="208"/>
      <c r="N1219" s="209"/>
      <c r="O1219" s="209"/>
      <c r="P1219" s="209"/>
      <c r="Q1219" s="209"/>
      <c r="R1219" s="209"/>
      <c r="S1219" s="209"/>
      <c r="T1219" s="210"/>
      <c r="U1219" s="14"/>
      <c r="V1219" s="14"/>
      <c r="W1219" s="14"/>
      <c r="X1219" s="14"/>
      <c r="Y1219" s="14"/>
      <c r="Z1219" s="14"/>
      <c r="AA1219" s="14"/>
      <c r="AB1219" s="14"/>
      <c r="AC1219" s="14"/>
      <c r="AD1219" s="14"/>
      <c r="AE1219" s="14"/>
      <c r="AT1219" s="204" t="s">
        <v>165</v>
      </c>
      <c r="AU1219" s="204" t="s">
        <v>85</v>
      </c>
      <c r="AV1219" s="14" t="s">
        <v>85</v>
      </c>
      <c r="AW1219" s="14" t="s">
        <v>32</v>
      </c>
      <c r="AX1219" s="14" t="s">
        <v>7</v>
      </c>
      <c r="AY1219" s="204" t="s">
        <v>155</v>
      </c>
    </row>
    <row r="1220" s="14" customFormat="1">
      <c r="A1220" s="14"/>
      <c r="B1220" s="203"/>
      <c r="C1220" s="14"/>
      <c r="D1220" s="196" t="s">
        <v>165</v>
      </c>
      <c r="E1220" s="204" t="s">
        <v>1</v>
      </c>
      <c r="F1220" s="205" t="s">
        <v>1585</v>
      </c>
      <c r="G1220" s="14"/>
      <c r="H1220" s="206">
        <v>1.9510000000000001</v>
      </c>
      <c r="I1220" s="207"/>
      <c r="J1220" s="14"/>
      <c r="K1220" s="14"/>
      <c r="L1220" s="203"/>
      <c r="M1220" s="208"/>
      <c r="N1220" s="209"/>
      <c r="O1220" s="209"/>
      <c r="P1220" s="209"/>
      <c r="Q1220" s="209"/>
      <c r="R1220" s="209"/>
      <c r="S1220" s="209"/>
      <c r="T1220" s="210"/>
      <c r="U1220" s="14"/>
      <c r="V1220" s="14"/>
      <c r="W1220" s="14"/>
      <c r="X1220" s="14"/>
      <c r="Y1220" s="14"/>
      <c r="Z1220" s="14"/>
      <c r="AA1220" s="14"/>
      <c r="AB1220" s="14"/>
      <c r="AC1220" s="14"/>
      <c r="AD1220" s="14"/>
      <c r="AE1220" s="14"/>
      <c r="AT1220" s="204" t="s">
        <v>165</v>
      </c>
      <c r="AU1220" s="204" t="s">
        <v>85</v>
      </c>
      <c r="AV1220" s="14" t="s">
        <v>85</v>
      </c>
      <c r="AW1220" s="14" t="s">
        <v>32</v>
      </c>
      <c r="AX1220" s="14" t="s">
        <v>7</v>
      </c>
      <c r="AY1220" s="204" t="s">
        <v>155</v>
      </c>
    </row>
    <row r="1221" s="14" customFormat="1">
      <c r="A1221" s="14"/>
      <c r="B1221" s="203"/>
      <c r="C1221" s="14"/>
      <c r="D1221" s="196" t="s">
        <v>165</v>
      </c>
      <c r="E1221" s="204" t="s">
        <v>1</v>
      </c>
      <c r="F1221" s="205" t="s">
        <v>1586</v>
      </c>
      <c r="G1221" s="14"/>
      <c r="H1221" s="206">
        <v>2.2069999999999999</v>
      </c>
      <c r="I1221" s="207"/>
      <c r="J1221" s="14"/>
      <c r="K1221" s="14"/>
      <c r="L1221" s="203"/>
      <c r="M1221" s="208"/>
      <c r="N1221" s="209"/>
      <c r="O1221" s="209"/>
      <c r="P1221" s="209"/>
      <c r="Q1221" s="209"/>
      <c r="R1221" s="209"/>
      <c r="S1221" s="209"/>
      <c r="T1221" s="210"/>
      <c r="U1221" s="14"/>
      <c r="V1221" s="14"/>
      <c r="W1221" s="14"/>
      <c r="X1221" s="14"/>
      <c r="Y1221" s="14"/>
      <c r="Z1221" s="14"/>
      <c r="AA1221" s="14"/>
      <c r="AB1221" s="14"/>
      <c r="AC1221" s="14"/>
      <c r="AD1221" s="14"/>
      <c r="AE1221" s="14"/>
      <c r="AT1221" s="204" t="s">
        <v>165</v>
      </c>
      <c r="AU1221" s="204" t="s">
        <v>85</v>
      </c>
      <c r="AV1221" s="14" t="s">
        <v>85</v>
      </c>
      <c r="AW1221" s="14" t="s">
        <v>32</v>
      </c>
      <c r="AX1221" s="14" t="s">
        <v>7</v>
      </c>
      <c r="AY1221" s="204" t="s">
        <v>155</v>
      </c>
    </row>
    <row r="1222" s="14" customFormat="1">
      <c r="A1222" s="14"/>
      <c r="B1222" s="203"/>
      <c r="C1222" s="14"/>
      <c r="D1222" s="196" t="s">
        <v>165</v>
      </c>
      <c r="E1222" s="204" t="s">
        <v>1</v>
      </c>
      <c r="F1222" s="205" t="s">
        <v>1587</v>
      </c>
      <c r="G1222" s="14"/>
      <c r="H1222" s="206">
        <v>7.9740000000000002</v>
      </c>
      <c r="I1222" s="207"/>
      <c r="J1222" s="14"/>
      <c r="K1222" s="14"/>
      <c r="L1222" s="203"/>
      <c r="M1222" s="208"/>
      <c r="N1222" s="209"/>
      <c r="O1222" s="209"/>
      <c r="P1222" s="209"/>
      <c r="Q1222" s="209"/>
      <c r="R1222" s="209"/>
      <c r="S1222" s="209"/>
      <c r="T1222" s="210"/>
      <c r="U1222" s="14"/>
      <c r="V1222" s="14"/>
      <c r="W1222" s="14"/>
      <c r="X1222" s="14"/>
      <c r="Y1222" s="14"/>
      <c r="Z1222" s="14"/>
      <c r="AA1222" s="14"/>
      <c r="AB1222" s="14"/>
      <c r="AC1222" s="14"/>
      <c r="AD1222" s="14"/>
      <c r="AE1222" s="14"/>
      <c r="AT1222" s="204" t="s">
        <v>165</v>
      </c>
      <c r="AU1222" s="204" t="s">
        <v>85</v>
      </c>
      <c r="AV1222" s="14" t="s">
        <v>85</v>
      </c>
      <c r="AW1222" s="14" t="s">
        <v>32</v>
      </c>
      <c r="AX1222" s="14" t="s">
        <v>7</v>
      </c>
      <c r="AY1222" s="204" t="s">
        <v>155</v>
      </c>
    </row>
    <row r="1223" s="14" customFormat="1">
      <c r="A1223" s="14"/>
      <c r="B1223" s="203"/>
      <c r="C1223" s="14"/>
      <c r="D1223" s="196" t="s">
        <v>165</v>
      </c>
      <c r="E1223" s="204" t="s">
        <v>1</v>
      </c>
      <c r="F1223" s="205" t="s">
        <v>1588</v>
      </c>
      <c r="G1223" s="14"/>
      <c r="H1223" s="206">
        <v>0.97099999999999997</v>
      </c>
      <c r="I1223" s="207"/>
      <c r="J1223" s="14"/>
      <c r="K1223" s="14"/>
      <c r="L1223" s="203"/>
      <c r="M1223" s="208"/>
      <c r="N1223" s="209"/>
      <c r="O1223" s="209"/>
      <c r="P1223" s="209"/>
      <c r="Q1223" s="209"/>
      <c r="R1223" s="209"/>
      <c r="S1223" s="209"/>
      <c r="T1223" s="210"/>
      <c r="U1223" s="14"/>
      <c r="V1223" s="14"/>
      <c r="W1223" s="14"/>
      <c r="X1223" s="14"/>
      <c r="Y1223" s="14"/>
      <c r="Z1223" s="14"/>
      <c r="AA1223" s="14"/>
      <c r="AB1223" s="14"/>
      <c r="AC1223" s="14"/>
      <c r="AD1223" s="14"/>
      <c r="AE1223" s="14"/>
      <c r="AT1223" s="204" t="s">
        <v>165</v>
      </c>
      <c r="AU1223" s="204" t="s">
        <v>85</v>
      </c>
      <c r="AV1223" s="14" t="s">
        <v>85</v>
      </c>
      <c r="AW1223" s="14" t="s">
        <v>32</v>
      </c>
      <c r="AX1223" s="14" t="s">
        <v>7</v>
      </c>
      <c r="AY1223" s="204" t="s">
        <v>155</v>
      </c>
    </row>
    <row r="1224" s="14" customFormat="1">
      <c r="A1224" s="14"/>
      <c r="B1224" s="203"/>
      <c r="C1224" s="14"/>
      <c r="D1224" s="196" t="s">
        <v>165</v>
      </c>
      <c r="E1224" s="204" t="s">
        <v>1</v>
      </c>
      <c r="F1224" s="205" t="s">
        <v>1589</v>
      </c>
      <c r="G1224" s="14"/>
      <c r="H1224" s="206">
        <v>41.079999999999998</v>
      </c>
      <c r="I1224" s="207"/>
      <c r="J1224" s="14"/>
      <c r="K1224" s="14"/>
      <c r="L1224" s="203"/>
      <c r="M1224" s="208"/>
      <c r="N1224" s="209"/>
      <c r="O1224" s="209"/>
      <c r="P1224" s="209"/>
      <c r="Q1224" s="209"/>
      <c r="R1224" s="209"/>
      <c r="S1224" s="209"/>
      <c r="T1224" s="210"/>
      <c r="U1224" s="14"/>
      <c r="V1224" s="14"/>
      <c r="W1224" s="14"/>
      <c r="X1224" s="14"/>
      <c r="Y1224" s="14"/>
      <c r="Z1224" s="14"/>
      <c r="AA1224" s="14"/>
      <c r="AB1224" s="14"/>
      <c r="AC1224" s="14"/>
      <c r="AD1224" s="14"/>
      <c r="AE1224" s="14"/>
      <c r="AT1224" s="204" t="s">
        <v>165</v>
      </c>
      <c r="AU1224" s="204" t="s">
        <v>85</v>
      </c>
      <c r="AV1224" s="14" t="s">
        <v>85</v>
      </c>
      <c r="AW1224" s="14" t="s">
        <v>32</v>
      </c>
      <c r="AX1224" s="14" t="s">
        <v>7</v>
      </c>
      <c r="AY1224" s="204" t="s">
        <v>155</v>
      </c>
    </row>
    <row r="1225" s="14" customFormat="1">
      <c r="A1225" s="14"/>
      <c r="B1225" s="203"/>
      <c r="C1225" s="14"/>
      <c r="D1225" s="196" t="s">
        <v>165</v>
      </c>
      <c r="E1225" s="204" t="s">
        <v>1</v>
      </c>
      <c r="F1225" s="205" t="s">
        <v>1590</v>
      </c>
      <c r="G1225" s="14"/>
      <c r="H1225" s="206">
        <v>12.778000000000001</v>
      </c>
      <c r="I1225" s="207"/>
      <c r="J1225" s="14"/>
      <c r="K1225" s="14"/>
      <c r="L1225" s="203"/>
      <c r="M1225" s="208"/>
      <c r="N1225" s="209"/>
      <c r="O1225" s="209"/>
      <c r="P1225" s="209"/>
      <c r="Q1225" s="209"/>
      <c r="R1225" s="209"/>
      <c r="S1225" s="209"/>
      <c r="T1225" s="210"/>
      <c r="U1225" s="14"/>
      <c r="V1225" s="14"/>
      <c r="W1225" s="14"/>
      <c r="X1225" s="14"/>
      <c r="Y1225" s="14"/>
      <c r="Z1225" s="14"/>
      <c r="AA1225" s="14"/>
      <c r="AB1225" s="14"/>
      <c r="AC1225" s="14"/>
      <c r="AD1225" s="14"/>
      <c r="AE1225" s="14"/>
      <c r="AT1225" s="204" t="s">
        <v>165</v>
      </c>
      <c r="AU1225" s="204" t="s">
        <v>85</v>
      </c>
      <c r="AV1225" s="14" t="s">
        <v>85</v>
      </c>
      <c r="AW1225" s="14" t="s">
        <v>32</v>
      </c>
      <c r="AX1225" s="14" t="s">
        <v>7</v>
      </c>
      <c r="AY1225" s="204" t="s">
        <v>155</v>
      </c>
    </row>
    <row r="1226" s="14" customFormat="1">
      <c r="A1226" s="14"/>
      <c r="B1226" s="203"/>
      <c r="C1226" s="14"/>
      <c r="D1226" s="196" t="s">
        <v>165</v>
      </c>
      <c r="E1226" s="204" t="s">
        <v>1</v>
      </c>
      <c r="F1226" s="205" t="s">
        <v>1591</v>
      </c>
      <c r="G1226" s="14"/>
      <c r="H1226" s="206">
        <v>56.25</v>
      </c>
      <c r="I1226" s="207"/>
      <c r="J1226" s="14"/>
      <c r="K1226" s="14"/>
      <c r="L1226" s="203"/>
      <c r="M1226" s="208"/>
      <c r="N1226" s="209"/>
      <c r="O1226" s="209"/>
      <c r="P1226" s="209"/>
      <c r="Q1226" s="209"/>
      <c r="R1226" s="209"/>
      <c r="S1226" s="209"/>
      <c r="T1226" s="210"/>
      <c r="U1226" s="14"/>
      <c r="V1226" s="14"/>
      <c r="W1226" s="14"/>
      <c r="X1226" s="14"/>
      <c r="Y1226" s="14"/>
      <c r="Z1226" s="14"/>
      <c r="AA1226" s="14"/>
      <c r="AB1226" s="14"/>
      <c r="AC1226" s="14"/>
      <c r="AD1226" s="14"/>
      <c r="AE1226" s="14"/>
      <c r="AT1226" s="204" t="s">
        <v>165</v>
      </c>
      <c r="AU1226" s="204" t="s">
        <v>85</v>
      </c>
      <c r="AV1226" s="14" t="s">
        <v>85</v>
      </c>
      <c r="AW1226" s="14" t="s">
        <v>32</v>
      </c>
      <c r="AX1226" s="14" t="s">
        <v>7</v>
      </c>
      <c r="AY1226" s="204" t="s">
        <v>155</v>
      </c>
    </row>
    <row r="1227" s="14" customFormat="1">
      <c r="A1227" s="14"/>
      <c r="B1227" s="203"/>
      <c r="C1227" s="14"/>
      <c r="D1227" s="196" t="s">
        <v>165</v>
      </c>
      <c r="E1227" s="204" t="s">
        <v>1</v>
      </c>
      <c r="F1227" s="205" t="s">
        <v>1592</v>
      </c>
      <c r="G1227" s="14"/>
      <c r="H1227" s="206">
        <v>26.617999999999999</v>
      </c>
      <c r="I1227" s="207"/>
      <c r="J1227" s="14"/>
      <c r="K1227" s="14"/>
      <c r="L1227" s="203"/>
      <c r="M1227" s="208"/>
      <c r="N1227" s="209"/>
      <c r="O1227" s="209"/>
      <c r="P1227" s="209"/>
      <c r="Q1227" s="209"/>
      <c r="R1227" s="209"/>
      <c r="S1227" s="209"/>
      <c r="T1227" s="210"/>
      <c r="U1227" s="14"/>
      <c r="V1227" s="14"/>
      <c r="W1227" s="14"/>
      <c r="X1227" s="14"/>
      <c r="Y1227" s="14"/>
      <c r="Z1227" s="14"/>
      <c r="AA1227" s="14"/>
      <c r="AB1227" s="14"/>
      <c r="AC1227" s="14"/>
      <c r="AD1227" s="14"/>
      <c r="AE1227" s="14"/>
      <c r="AT1227" s="204" t="s">
        <v>165</v>
      </c>
      <c r="AU1227" s="204" t="s">
        <v>85</v>
      </c>
      <c r="AV1227" s="14" t="s">
        <v>85</v>
      </c>
      <c r="AW1227" s="14" t="s">
        <v>32</v>
      </c>
      <c r="AX1227" s="14" t="s">
        <v>7</v>
      </c>
      <c r="AY1227" s="204" t="s">
        <v>155</v>
      </c>
    </row>
    <row r="1228" s="14" customFormat="1">
      <c r="A1228" s="14"/>
      <c r="B1228" s="203"/>
      <c r="C1228" s="14"/>
      <c r="D1228" s="196" t="s">
        <v>165</v>
      </c>
      <c r="E1228" s="204" t="s">
        <v>1</v>
      </c>
      <c r="F1228" s="205" t="s">
        <v>1593</v>
      </c>
      <c r="G1228" s="14"/>
      <c r="H1228" s="206">
        <v>11.619999999999999</v>
      </c>
      <c r="I1228" s="207"/>
      <c r="J1228" s="14"/>
      <c r="K1228" s="14"/>
      <c r="L1228" s="203"/>
      <c r="M1228" s="208"/>
      <c r="N1228" s="209"/>
      <c r="O1228" s="209"/>
      <c r="P1228" s="209"/>
      <c r="Q1228" s="209"/>
      <c r="R1228" s="209"/>
      <c r="S1228" s="209"/>
      <c r="T1228" s="210"/>
      <c r="U1228" s="14"/>
      <c r="V1228" s="14"/>
      <c r="W1228" s="14"/>
      <c r="X1228" s="14"/>
      <c r="Y1228" s="14"/>
      <c r="Z1228" s="14"/>
      <c r="AA1228" s="14"/>
      <c r="AB1228" s="14"/>
      <c r="AC1228" s="14"/>
      <c r="AD1228" s="14"/>
      <c r="AE1228" s="14"/>
      <c r="AT1228" s="204" t="s">
        <v>165</v>
      </c>
      <c r="AU1228" s="204" t="s">
        <v>85</v>
      </c>
      <c r="AV1228" s="14" t="s">
        <v>85</v>
      </c>
      <c r="AW1228" s="14" t="s">
        <v>32</v>
      </c>
      <c r="AX1228" s="14" t="s">
        <v>7</v>
      </c>
      <c r="AY1228" s="204" t="s">
        <v>155</v>
      </c>
    </row>
    <row r="1229" s="15" customFormat="1">
      <c r="A1229" s="15"/>
      <c r="B1229" s="211"/>
      <c r="C1229" s="15"/>
      <c r="D1229" s="196" t="s">
        <v>165</v>
      </c>
      <c r="E1229" s="212" t="s">
        <v>1</v>
      </c>
      <c r="F1229" s="213" t="s">
        <v>184</v>
      </c>
      <c r="G1229" s="15"/>
      <c r="H1229" s="214">
        <v>589.83799999999997</v>
      </c>
      <c r="I1229" s="215"/>
      <c r="J1229" s="15"/>
      <c r="K1229" s="15"/>
      <c r="L1229" s="211"/>
      <c r="M1229" s="216"/>
      <c r="N1229" s="217"/>
      <c r="O1229" s="217"/>
      <c r="P1229" s="217"/>
      <c r="Q1229" s="217"/>
      <c r="R1229" s="217"/>
      <c r="S1229" s="217"/>
      <c r="T1229" s="218"/>
      <c r="U1229" s="15"/>
      <c r="V1229" s="15"/>
      <c r="W1229" s="15"/>
      <c r="X1229" s="15"/>
      <c r="Y1229" s="15"/>
      <c r="Z1229" s="15"/>
      <c r="AA1229" s="15"/>
      <c r="AB1229" s="15"/>
      <c r="AC1229" s="15"/>
      <c r="AD1229" s="15"/>
      <c r="AE1229" s="15"/>
      <c r="AT1229" s="212" t="s">
        <v>165</v>
      </c>
      <c r="AU1229" s="212" t="s">
        <v>85</v>
      </c>
      <c r="AV1229" s="15" t="s">
        <v>91</v>
      </c>
      <c r="AW1229" s="15" t="s">
        <v>32</v>
      </c>
      <c r="AX1229" s="15" t="s">
        <v>81</v>
      </c>
      <c r="AY1229" s="212" t="s">
        <v>155</v>
      </c>
    </row>
    <row r="1230" s="2" customFormat="1" ht="33" customHeight="1">
      <c r="A1230" s="38"/>
      <c r="B1230" s="180"/>
      <c r="C1230" s="181" t="s">
        <v>1594</v>
      </c>
      <c r="D1230" s="181" t="s">
        <v>157</v>
      </c>
      <c r="E1230" s="182" t="s">
        <v>1595</v>
      </c>
      <c r="F1230" s="183" t="s">
        <v>1596</v>
      </c>
      <c r="G1230" s="184" t="s">
        <v>160</v>
      </c>
      <c r="H1230" s="185">
        <v>197.416</v>
      </c>
      <c r="I1230" s="186"/>
      <c r="J1230" s="187">
        <f>ROUND(I1230*H1230,2)</f>
        <v>0</v>
      </c>
      <c r="K1230" s="188"/>
      <c r="L1230" s="39"/>
      <c r="M1230" s="189" t="s">
        <v>1</v>
      </c>
      <c r="N1230" s="190" t="s">
        <v>43</v>
      </c>
      <c r="O1230" s="82"/>
      <c r="P1230" s="191">
        <f>O1230*H1230</f>
        <v>0</v>
      </c>
      <c r="Q1230" s="191">
        <v>0.0118643</v>
      </c>
      <c r="R1230" s="191">
        <f>Q1230*H1230</f>
        <v>2.3422026487999998</v>
      </c>
      <c r="S1230" s="191">
        <v>0</v>
      </c>
      <c r="T1230" s="192">
        <f>S1230*H1230</f>
        <v>0</v>
      </c>
      <c r="U1230" s="38"/>
      <c r="V1230" s="38"/>
      <c r="W1230" s="38"/>
      <c r="X1230" s="38"/>
      <c r="Y1230" s="38"/>
      <c r="Z1230" s="38"/>
      <c r="AA1230" s="38"/>
      <c r="AB1230" s="38"/>
      <c r="AC1230" s="38"/>
      <c r="AD1230" s="38"/>
      <c r="AE1230" s="38"/>
      <c r="AR1230" s="193" t="s">
        <v>256</v>
      </c>
      <c r="AT1230" s="193" t="s">
        <v>157</v>
      </c>
      <c r="AU1230" s="193" t="s">
        <v>85</v>
      </c>
      <c r="AY1230" s="19" t="s">
        <v>155</v>
      </c>
      <c r="BE1230" s="194">
        <f>IF(N1230="základná",J1230,0)</f>
        <v>0</v>
      </c>
      <c r="BF1230" s="194">
        <f>IF(N1230="znížená",J1230,0)</f>
        <v>0</v>
      </c>
      <c r="BG1230" s="194">
        <f>IF(N1230="zákl. prenesená",J1230,0)</f>
        <v>0</v>
      </c>
      <c r="BH1230" s="194">
        <f>IF(N1230="zníž. prenesená",J1230,0)</f>
        <v>0</v>
      </c>
      <c r="BI1230" s="194">
        <f>IF(N1230="nulová",J1230,0)</f>
        <v>0</v>
      </c>
      <c r="BJ1230" s="19" t="s">
        <v>85</v>
      </c>
      <c r="BK1230" s="194">
        <f>ROUND(I1230*H1230,2)</f>
        <v>0</v>
      </c>
      <c r="BL1230" s="19" t="s">
        <v>256</v>
      </c>
      <c r="BM1230" s="193" t="s">
        <v>1597</v>
      </c>
    </row>
    <row r="1231" s="13" customFormat="1">
      <c r="A1231" s="13"/>
      <c r="B1231" s="195"/>
      <c r="C1231" s="13"/>
      <c r="D1231" s="196" t="s">
        <v>165</v>
      </c>
      <c r="E1231" s="197" t="s">
        <v>1</v>
      </c>
      <c r="F1231" s="198" t="s">
        <v>1598</v>
      </c>
      <c r="G1231" s="13"/>
      <c r="H1231" s="197" t="s">
        <v>1</v>
      </c>
      <c r="I1231" s="199"/>
      <c r="J1231" s="13"/>
      <c r="K1231" s="13"/>
      <c r="L1231" s="195"/>
      <c r="M1231" s="200"/>
      <c r="N1231" s="201"/>
      <c r="O1231" s="201"/>
      <c r="P1231" s="201"/>
      <c r="Q1231" s="201"/>
      <c r="R1231" s="201"/>
      <c r="S1231" s="201"/>
      <c r="T1231" s="202"/>
      <c r="U1231" s="13"/>
      <c r="V1231" s="13"/>
      <c r="W1231" s="13"/>
      <c r="X1231" s="13"/>
      <c r="Y1231" s="13"/>
      <c r="Z1231" s="13"/>
      <c r="AA1231" s="13"/>
      <c r="AB1231" s="13"/>
      <c r="AC1231" s="13"/>
      <c r="AD1231" s="13"/>
      <c r="AE1231" s="13"/>
      <c r="AT1231" s="197" t="s">
        <v>165</v>
      </c>
      <c r="AU1231" s="197" t="s">
        <v>85</v>
      </c>
      <c r="AV1231" s="13" t="s">
        <v>81</v>
      </c>
      <c r="AW1231" s="13" t="s">
        <v>32</v>
      </c>
      <c r="AX1231" s="13" t="s">
        <v>7</v>
      </c>
      <c r="AY1231" s="197" t="s">
        <v>155</v>
      </c>
    </row>
    <row r="1232" s="14" customFormat="1">
      <c r="A1232" s="14"/>
      <c r="B1232" s="203"/>
      <c r="C1232" s="14"/>
      <c r="D1232" s="196" t="s">
        <v>165</v>
      </c>
      <c r="E1232" s="204" t="s">
        <v>1</v>
      </c>
      <c r="F1232" s="205" t="s">
        <v>1599</v>
      </c>
      <c r="G1232" s="14"/>
      <c r="H1232" s="206">
        <v>7.5209999999999999</v>
      </c>
      <c r="I1232" s="207"/>
      <c r="J1232" s="14"/>
      <c r="K1232" s="14"/>
      <c r="L1232" s="203"/>
      <c r="M1232" s="208"/>
      <c r="N1232" s="209"/>
      <c r="O1232" s="209"/>
      <c r="P1232" s="209"/>
      <c r="Q1232" s="209"/>
      <c r="R1232" s="209"/>
      <c r="S1232" s="209"/>
      <c r="T1232" s="210"/>
      <c r="U1232" s="14"/>
      <c r="V1232" s="14"/>
      <c r="W1232" s="14"/>
      <c r="X1232" s="14"/>
      <c r="Y1232" s="14"/>
      <c r="Z1232" s="14"/>
      <c r="AA1232" s="14"/>
      <c r="AB1232" s="14"/>
      <c r="AC1232" s="14"/>
      <c r="AD1232" s="14"/>
      <c r="AE1232" s="14"/>
      <c r="AT1232" s="204" t="s">
        <v>165</v>
      </c>
      <c r="AU1232" s="204" t="s">
        <v>85</v>
      </c>
      <c r="AV1232" s="14" t="s">
        <v>85</v>
      </c>
      <c r="AW1232" s="14" t="s">
        <v>32</v>
      </c>
      <c r="AX1232" s="14" t="s">
        <v>7</v>
      </c>
      <c r="AY1232" s="204" t="s">
        <v>155</v>
      </c>
    </row>
    <row r="1233" s="14" customFormat="1">
      <c r="A1233" s="14"/>
      <c r="B1233" s="203"/>
      <c r="C1233" s="14"/>
      <c r="D1233" s="196" t="s">
        <v>165</v>
      </c>
      <c r="E1233" s="204" t="s">
        <v>1</v>
      </c>
      <c r="F1233" s="205" t="s">
        <v>1600</v>
      </c>
      <c r="G1233" s="14"/>
      <c r="H1233" s="206">
        <v>3.4319999999999999</v>
      </c>
      <c r="I1233" s="207"/>
      <c r="J1233" s="14"/>
      <c r="K1233" s="14"/>
      <c r="L1233" s="203"/>
      <c r="M1233" s="208"/>
      <c r="N1233" s="209"/>
      <c r="O1233" s="209"/>
      <c r="P1233" s="209"/>
      <c r="Q1233" s="209"/>
      <c r="R1233" s="209"/>
      <c r="S1233" s="209"/>
      <c r="T1233" s="210"/>
      <c r="U1233" s="14"/>
      <c r="V1233" s="14"/>
      <c r="W1233" s="14"/>
      <c r="X1233" s="14"/>
      <c r="Y1233" s="14"/>
      <c r="Z1233" s="14"/>
      <c r="AA1233" s="14"/>
      <c r="AB1233" s="14"/>
      <c r="AC1233" s="14"/>
      <c r="AD1233" s="14"/>
      <c r="AE1233" s="14"/>
      <c r="AT1233" s="204" t="s">
        <v>165</v>
      </c>
      <c r="AU1233" s="204" t="s">
        <v>85</v>
      </c>
      <c r="AV1233" s="14" t="s">
        <v>85</v>
      </c>
      <c r="AW1233" s="14" t="s">
        <v>32</v>
      </c>
      <c r="AX1233" s="14" t="s">
        <v>7</v>
      </c>
      <c r="AY1233" s="204" t="s">
        <v>155</v>
      </c>
    </row>
    <row r="1234" s="14" customFormat="1">
      <c r="A1234" s="14"/>
      <c r="B1234" s="203"/>
      <c r="C1234" s="14"/>
      <c r="D1234" s="196" t="s">
        <v>165</v>
      </c>
      <c r="E1234" s="204" t="s">
        <v>1</v>
      </c>
      <c r="F1234" s="205" t="s">
        <v>1601</v>
      </c>
      <c r="G1234" s="14"/>
      <c r="H1234" s="206">
        <v>10.608000000000001</v>
      </c>
      <c r="I1234" s="207"/>
      <c r="J1234" s="14"/>
      <c r="K1234" s="14"/>
      <c r="L1234" s="203"/>
      <c r="M1234" s="208"/>
      <c r="N1234" s="209"/>
      <c r="O1234" s="209"/>
      <c r="P1234" s="209"/>
      <c r="Q1234" s="209"/>
      <c r="R1234" s="209"/>
      <c r="S1234" s="209"/>
      <c r="T1234" s="210"/>
      <c r="U1234" s="14"/>
      <c r="V1234" s="14"/>
      <c r="W1234" s="14"/>
      <c r="X1234" s="14"/>
      <c r="Y1234" s="14"/>
      <c r="Z1234" s="14"/>
      <c r="AA1234" s="14"/>
      <c r="AB1234" s="14"/>
      <c r="AC1234" s="14"/>
      <c r="AD1234" s="14"/>
      <c r="AE1234" s="14"/>
      <c r="AT1234" s="204" t="s">
        <v>165</v>
      </c>
      <c r="AU1234" s="204" t="s">
        <v>85</v>
      </c>
      <c r="AV1234" s="14" t="s">
        <v>85</v>
      </c>
      <c r="AW1234" s="14" t="s">
        <v>32</v>
      </c>
      <c r="AX1234" s="14" t="s">
        <v>7</v>
      </c>
      <c r="AY1234" s="204" t="s">
        <v>155</v>
      </c>
    </row>
    <row r="1235" s="14" customFormat="1">
      <c r="A1235" s="14"/>
      <c r="B1235" s="203"/>
      <c r="C1235" s="14"/>
      <c r="D1235" s="196" t="s">
        <v>165</v>
      </c>
      <c r="E1235" s="204" t="s">
        <v>1</v>
      </c>
      <c r="F1235" s="205" t="s">
        <v>1602</v>
      </c>
      <c r="G1235" s="14"/>
      <c r="H1235" s="206">
        <v>10.692</v>
      </c>
      <c r="I1235" s="207"/>
      <c r="J1235" s="14"/>
      <c r="K1235" s="14"/>
      <c r="L1235" s="203"/>
      <c r="M1235" s="208"/>
      <c r="N1235" s="209"/>
      <c r="O1235" s="209"/>
      <c r="P1235" s="209"/>
      <c r="Q1235" s="209"/>
      <c r="R1235" s="209"/>
      <c r="S1235" s="209"/>
      <c r="T1235" s="210"/>
      <c r="U1235" s="14"/>
      <c r="V1235" s="14"/>
      <c r="W1235" s="14"/>
      <c r="X1235" s="14"/>
      <c r="Y1235" s="14"/>
      <c r="Z1235" s="14"/>
      <c r="AA1235" s="14"/>
      <c r="AB1235" s="14"/>
      <c r="AC1235" s="14"/>
      <c r="AD1235" s="14"/>
      <c r="AE1235" s="14"/>
      <c r="AT1235" s="204" t="s">
        <v>165</v>
      </c>
      <c r="AU1235" s="204" t="s">
        <v>85</v>
      </c>
      <c r="AV1235" s="14" t="s">
        <v>85</v>
      </c>
      <c r="AW1235" s="14" t="s">
        <v>32</v>
      </c>
      <c r="AX1235" s="14" t="s">
        <v>7</v>
      </c>
      <c r="AY1235" s="204" t="s">
        <v>155</v>
      </c>
    </row>
    <row r="1236" s="14" customFormat="1">
      <c r="A1236" s="14"/>
      <c r="B1236" s="203"/>
      <c r="C1236" s="14"/>
      <c r="D1236" s="196" t="s">
        <v>165</v>
      </c>
      <c r="E1236" s="204" t="s">
        <v>1</v>
      </c>
      <c r="F1236" s="205" t="s">
        <v>1603</v>
      </c>
      <c r="G1236" s="14"/>
      <c r="H1236" s="206">
        <v>3.706</v>
      </c>
      <c r="I1236" s="207"/>
      <c r="J1236" s="14"/>
      <c r="K1236" s="14"/>
      <c r="L1236" s="203"/>
      <c r="M1236" s="208"/>
      <c r="N1236" s="209"/>
      <c r="O1236" s="209"/>
      <c r="P1236" s="209"/>
      <c r="Q1236" s="209"/>
      <c r="R1236" s="209"/>
      <c r="S1236" s="209"/>
      <c r="T1236" s="210"/>
      <c r="U1236" s="14"/>
      <c r="V1236" s="14"/>
      <c r="W1236" s="14"/>
      <c r="X1236" s="14"/>
      <c r="Y1236" s="14"/>
      <c r="Z1236" s="14"/>
      <c r="AA1236" s="14"/>
      <c r="AB1236" s="14"/>
      <c r="AC1236" s="14"/>
      <c r="AD1236" s="14"/>
      <c r="AE1236" s="14"/>
      <c r="AT1236" s="204" t="s">
        <v>165</v>
      </c>
      <c r="AU1236" s="204" t="s">
        <v>85</v>
      </c>
      <c r="AV1236" s="14" t="s">
        <v>85</v>
      </c>
      <c r="AW1236" s="14" t="s">
        <v>32</v>
      </c>
      <c r="AX1236" s="14" t="s">
        <v>7</v>
      </c>
      <c r="AY1236" s="204" t="s">
        <v>155</v>
      </c>
    </row>
    <row r="1237" s="14" customFormat="1">
      <c r="A1237" s="14"/>
      <c r="B1237" s="203"/>
      <c r="C1237" s="14"/>
      <c r="D1237" s="196" t="s">
        <v>165</v>
      </c>
      <c r="E1237" s="204" t="s">
        <v>1</v>
      </c>
      <c r="F1237" s="205" t="s">
        <v>1604</v>
      </c>
      <c r="G1237" s="14"/>
      <c r="H1237" s="206">
        <v>19.181000000000001</v>
      </c>
      <c r="I1237" s="207"/>
      <c r="J1237" s="14"/>
      <c r="K1237" s="14"/>
      <c r="L1237" s="203"/>
      <c r="M1237" s="208"/>
      <c r="N1237" s="209"/>
      <c r="O1237" s="209"/>
      <c r="P1237" s="209"/>
      <c r="Q1237" s="209"/>
      <c r="R1237" s="209"/>
      <c r="S1237" s="209"/>
      <c r="T1237" s="210"/>
      <c r="U1237" s="14"/>
      <c r="V1237" s="14"/>
      <c r="W1237" s="14"/>
      <c r="X1237" s="14"/>
      <c r="Y1237" s="14"/>
      <c r="Z1237" s="14"/>
      <c r="AA1237" s="14"/>
      <c r="AB1237" s="14"/>
      <c r="AC1237" s="14"/>
      <c r="AD1237" s="14"/>
      <c r="AE1237" s="14"/>
      <c r="AT1237" s="204" t="s">
        <v>165</v>
      </c>
      <c r="AU1237" s="204" t="s">
        <v>85</v>
      </c>
      <c r="AV1237" s="14" t="s">
        <v>85</v>
      </c>
      <c r="AW1237" s="14" t="s">
        <v>32</v>
      </c>
      <c r="AX1237" s="14" t="s">
        <v>7</v>
      </c>
      <c r="AY1237" s="204" t="s">
        <v>155</v>
      </c>
    </row>
    <row r="1238" s="14" customFormat="1">
      <c r="A1238" s="14"/>
      <c r="B1238" s="203"/>
      <c r="C1238" s="14"/>
      <c r="D1238" s="196" t="s">
        <v>165</v>
      </c>
      <c r="E1238" s="204" t="s">
        <v>1</v>
      </c>
      <c r="F1238" s="205" t="s">
        <v>1605</v>
      </c>
      <c r="G1238" s="14"/>
      <c r="H1238" s="206">
        <v>15.509</v>
      </c>
      <c r="I1238" s="207"/>
      <c r="J1238" s="14"/>
      <c r="K1238" s="14"/>
      <c r="L1238" s="203"/>
      <c r="M1238" s="208"/>
      <c r="N1238" s="209"/>
      <c r="O1238" s="209"/>
      <c r="P1238" s="209"/>
      <c r="Q1238" s="209"/>
      <c r="R1238" s="209"/>
      <c r="S1238" s="209"/>
      <c r="T1238" s="210"/>
      <c r="U1238" s="14"/>
      <c r="V1238" s="14"/>
      <c r="W1238" s="14"/>
      <c r="X1238" s="14"/>
      <c r="Y1238" s="14"/>
      <c r="Z1238" s="14"/>
      <c r="AA1238" s="14"/>
      <c r="AB1238" s="14"/>
      <c r="AC1238" s="14"/>
      <c r="AD1238" s="14"/>
      <c r="AE1238" s="14"/>
      <c r="AT1238" s="204" t="s">
        <v>165</v>
      </c>
      <c r="AU1238" s="204" t="s">
        <v>85</v>
      </c>
      <c r="AV1238" s="14" t="s">
        <v>85</v>
      </c>
      <c r="AW1238" s="14" t="s">
        <v>32</v>
      </c>
      <c r="AX1238" s="14" t="s">
        <v>7</v>
      </c>
      <c r="AY1238" s="204" t="s">
        <v>155</v>
      </c>
    </row>
    <row r="1239" s="14" customFormat="1">
      <c r="A1239" s="14"/>
      <c r="B1239" s="203"/>
      <c r="C1239" s="14"/>
      <c r="D1239" s="196" t="s">
        <v>165</v>
      </c>
      <c r="E1239" s="204" t="s">
        <v>1</v>
      </c>
      <c r="F1239" s="205" t="s">
        <v>1606</v>
      </c>
      <c r="G1239" s="14"/>
      <c r="H1239" s="206">
        <v>4.3220000000000001</v>
      </c>
      <c r="I1239" s="207"/>
      <c r="J1239" s="14"/>
      <c r="K1239" s="14"/>
      <c r="L1239" s="203"/>
      <c r="M1239" s="208"/>
      <c r="N1239" s="209"/>
      <c r="O1239" s="209"/>
      <c r="P1239" s="209"/>
      <c r="Q1239" s="209"/>
      <c r="R1239" s="209"/>
      <c r="S1239" s="209"/>
      <c r="T1239" s="210"/>
      <c r="U1239" s="14"/>
      <c r="V1239" s="14"/>
      <c r="W1239" s="14"/>
      <c r="X1239" s="14"/>
      <c r="Y1239" s="14"/>
      <c r="Z1239" s="14"/>
      <c r="AA1239" s="14"/>
      <c r="AB1239" s="14"/>
      <c r="AC1239" s="14"/>
      <c r="AD1239" s="14"/>
      <c r="AE1239" s="14"/>
      <c r="AT1239" s="204" t="s">
        <v>165</v>
      </c>
      <c r="AU1239" s="204" t="s">
        <v>85</v>
      </c>
      <c r="AV1239" s="14" t="s">
        <v>85</v>
      </c>
      <c r="AW1239" s="14" t="s">
        <v>32</v>
      </c>
      <c r="AX1239" s="14" t="s">
        <v>7</v>
      </c>
      <c r="AY1239" s="204" t="s">
        <v>155</v>
      </c>
    </row>
    <row r="1240" s="14" customFormat="1">
      <c r="A1240" s="14"/>
      <c r="B1240" s="203"/>
      <c r="C1240" s="14"/>
      <c r="D1240" s="196" t="s">
        <v>165</v>
      </c>
      <c r="E1240" s="204" t="s">
        <v>1</v>
      </c>
      <c r="F1240" s="205" t="s">
        <v>1607</v>
      </c>
      <c r="G1240" s="14"/>
      <c r="H1240" s="206">
        <v>15.380000000000001</v>
      </c>
      <c r="I1240" s="207"/>
      <c r="J1240" s="14"/>
      <c r="K1240" s="14"/>
      <c r="L1240" s="203"/>
      <c r="M1240" s="208"/>
      <c r="N1240" s="209"/>
      <c r="O1240" s="209"/>
      <c r="P1240" s="209"/>
      <c r="Q1240" s="209"/>
      <c r="R1240" s="209"/>
      <c r="S1240" s="209"/>
      <c r="T1240" s="210"/>
      <c r="U1240" s="14"/>
      <c r="V1240" s="14"/>
      <c r="W1240" s="14"/>
      <c r="X1240" s="14"/>
      <c r="Y1240" s="14"/>
      <c r="Z1240" s="14"/>
      <c r="AA1240" s="14"/>
      <c r="AB1240" s="14"/>
      <c r="AC1240" s="14"/>
      <c r="AD1240" s="14"/>
      <c r="AE1240" s="14"/>
      <c r="AT1240" s="204" t="s">
        <v>165</v>
      </c>
      <c r="AU1240" s="204" t="s">
        <v>85</v>
      </c>
      <c r="AV1240" s="14" t="s">
        <v>85</v>
      </c>
      <c r="AW1240" s="14" t="s">
        <v>32</v>
      </c>
      <c r="AX1240" s="14" t="s">
        <v>7</v>
      </c>
      <c r="AY1240" s="204" t="s">
        <v>155</v>
      </c>
    </row>
    <row r="1241" s="14" customFormat="1">
      <c r="A1241" s="14"/>
      <c r="B1241" s="203"/>
      <c r="C1241" s="14"/>
      <c r="D1241" s="196" t="s">
        <v>165</v>
      </c>
      <c r="E1241" s="204" t="s">
        <v>1</v>
      </c>
      <c r="F1241" s="205" t="s">
        <v>1608</v>
      </c>
      <c r="G1241" s="14"/>
      <c r="H1241" s="206">
        <v>4.8579999999999997</v>
      </c>
      <c r="I1241" s="207"/>
      <c r="J1241" s="14"/>
      <c r="K1241" s="14"/>
      <c r="L1241" s="203"/>
      <c r="M1241" s="208"/>
      <c r="N1241" s="209"/>
      <c r="O1241" s="209"/>
      <c r="P1241" s="209"/>
      <c r="Q1241" s="209"/>
      <c r="R1241" s="209"/>
      <c r="S1241" s="209"/>
      <c r="T1241" s="210"/>
      <c r="U1241" s="14"/>
      <c r="V1241" s="14"/>
      <c r="W1241" s="14"/>
      <c r="X1241" s="14"/>
      <c r="Y1241" s="14"/>
      <c r="Z1241" s="14"/>
      <c r="AA1241" s="14"/>
      <c r="AB1241" s="14"/>
      <c r="AC1241" s="14"/>
      <c r="AD1241" s="14"/>
      <c r="AE1241" s="14"/>
      <c r="AT1241" s="204" t="s">
        <v>165</v>
      </c>
      <c r="AU1241" s="204" t="s">
        <v>85</v>
      </c>
      <c r="AV1241" s="14" t="s">
        <v>85</v>
      </c>
      <c r="AW1241" s="14" t="s">
        <v>32</v>
      </c>
      <c r="AX1241" s="14" t="s">
        <v>7</v>
      </c>
      <c r="AY1241" s="204" t="s">
        <v>155</v>
      </c>
    </row>
    <row r="1242" s="14" customFormat="1">
      <c r="A1242" s="14"/>
      <c r="B1242" s="203"/>
      <c r="C1242" s="14"/>
      <c r="D1242" s="196" t="s">
        <v>165</v>
      </c>
      <c r="E1242" s="204" t="s">
        <v>1</v>
      </c>
      <c r="F1242" s="205" t="s">
        <v>1609</v>
      </c>
      <c r="G1242" s="14"/>
      <c r="H1242" s="206">
        <v>4.8310000000000004</v>
      </c>
      <c r="I1242" s="207"/>
      <c r="J1242" s="14"/>
      <c r="K1242" s="14"/>
      <c r="L1242" s="203"/>
      <c r="M1242" s="208"/>
      <c r="N1242" s="209"/>
      <c r="O1242" s="209"/>
      <c r="P1242" s="209"/>
      <c r="Q1242" s="209"/>
      <c r="R1242" s="209"/>
      <c r="S1242" s="209"/>
      <c r="T1242" s="210"/>
      <c r="U1242" s="14"/>
      <c r="V1242" s="14"/>
      <c r="W1242" s="14"/>
      <c r="X1242" s="14"/>
      <c r="Y1242" s="14"/>
      <c r="Z1242" s="14"/>
      <c r="AA1242" s="14"/>
      <c r="AB1242" s="14"/>
      <c r="AC1242" s="14"/>
      <c r="AD1242" s="14"/>
      <c r="AE1242" s="14"/>
      <c r="AT1242" s="204" t="s">
        <v>165</v>
      </c>
      <c r="AU1242" s="204" t="s">
        <v>85</v>
      </c>
      <c r="AV1242" s="14" t="s">
        <v>85</v>
      </c>
      <c r="AW1242" s="14" t="s">
        <v>32</v>
      </c>
      <c r="AX1242" s="14" t="s">
        <v>7</v>
      </c>
      <c r="AY1242" s="204" t="s">
        <v>155</v>
      </c>
    </row>
    <row r="1243" s="14" customFormat="1">
      <c r="A1243" s="14"/>
      <c r="B1243" s="203"/>
      <c r="C1243" s="14"/>
      <c r="D1243" s="196" t="s">
        <v>165</v>
      </c>
      <c r="E1243" s="204" t="s">
        <v>1</v>
      </c>
      <c r="F1243" s="205" t="s">
        <v>1610</v>
      </c>
      <c r="G1243" s="14"/>
      <c r="H1243" s="206">
        <v>16.628</v>
      </c>
      <c r="I1243" s="207"/>
      <c r="J1243" s="14"/>
      <c r="K1243" s="14"/>
      <c r="L1243" s="203"/>
      <c r="M1243" s="208"/>
      <c r="N1243" s="209"/>
      <c r="O1243" s="209"/>
      <c r="P1243" s="209"/>
      <c r="Q1243" s="209"/>
      <c r="R1243" s="209"/>
      <c r="S1243" s="209"/>
      <c r="T1243" s="210"/>
      <c r="U1243" s="14"/>
      <c r="V1243" s="14"/>
      <c r="W1243" s="14"/>
      <c r="X1243" s="14"/>
      <c r="Y1243" s="14"/>
      <c r="Z1243" s="14"/>
      <c r="AA1243" s="14"/>
      <c r="AB1243" s="14"/>
      <c r="AC1243" s="14"/>
      <c r="AD1243" s="14"/>
      <c r="AE1243" s="14"/>
      <c r="AT1243" s="204" t="s">
        <v>165</v>
      </c>
      <c r="AU1243" s="204" t="s">
        <v>85</v>
      </c>
      <c r="AV1243" s="14" t="s">
        <v>85</v>
      </c>
      <c r="AW1243" s="14" t="s">
        <v>32</v>
      </c>
      <c r="AX1243" s="14" t="s">
        <v>7</v>
      </c>
      <c r="AY1243" s="204" t="s">
        <v>155</v>
      </c>
    </row>
    <row r="1244" s="14" customFormat="1">
      <c r="A1244" s="14"/>
      <c r="B1244" s="203"/>
      <c r="C1244" s="14"/>
      <c r="D1244" s="196" t="s">
        <v>165</v>
      </c>
      <c r="E1244" s="204" t="s">
        <v>1</v>
      </c>
      <c r="F1244" s="205" t="s">
        <v>1611</v>
      </c>
      <c r="G1244" s="14"/>
      <c r="H1244" s="206">
        <v>17.524999999999999</v>
      </c>
      <c r="I1244" s="207"/>
      <c r="J1244" s="14"/>
      <c r="K1244" s="14"/>
      <c r="L1244" s="203"/>
      <c r="M1244" s="208"/>
      <c r="N1244" s="209"/>
      <c r="O1244" s="209"/>
      <c r="P1244" s="209"/>
      <c r="Q1244" s="209"/>
      <c r="R1244" s="209"/>
      <c r="S1244" s="209"/>
      <c r="T1244" s="210"/>
      <c r="U1244" s="14"/>
      <c r="V1244" s="14"/>
      <c r="W1244" s="14"/>
      <c r="X1244" s="14"/>
      <c r="Y1244" s="14"/>
      <c r="Z1244" s="14"/>
      <c r="AA1244" s="14"/>
      <c r="AB1244" s="14"/>
      <c r="AC1244" s="14"/>
      <c r="AD1244" s="14"/>
      <c r="AE1244" s="14"/>
      <c r="AT1244" s="204" t="s">
        <v>165</v>
      </c>
      <c r="AU1244" s="204" t="s">
        <v>85</v>
      </c>
      <c r="AV1244" s="14" t="s">
        <v>85</v>
      </c>
      <c r="AW1244" s="14" t="s">
        <v>32</v>
      </c>
      <c r="AX1244" s="14" t="s">
        <v>7</v>
      </c>
      <c r="AY1244" s="204" t="s">
        <v>155</v>
      </c>
    </row>
    <row r="1245" s="14" customFormat="1">
      <c r="A1245" s="14"/>
      <c r="B1245" s="203"/>
      <c r="C1245" s="14"/>
      <c r="D1245" s="196" t="s">
        <v>165</v>
      </c>
      <c r="E1245" s="204" t="s">
        <v>1</v>
      </c>
      <c r="F1245" s="205" t="s">
        <v>1612</v>
      </c>
      <c r="G1245" s="14"/>
      <c r="H1245" s="206">
        <v>2.0779999999999998</v>
      </c>
      <c r="I1245" s="207"/>
      <c r="J1245" s="14"/>
      <c r="K1245" s="14"/>
      <c r="L1245" s="203"/>
      <c r="M1245" s="208"/>
      <c r="N1245" s="209"/>
      <c r="O1245" s="209"/>
      <c r="P1245" s="209"/>
      <c r="Q1245" s="209"/>
      <c r="R1245" s="209"/>
      <c r="S1245" s="209"/>
      <c r="T1245" s="210"/>
      <c r="U1245" s="14"/>
      <c r="V1245" s="14"/>
      <c r="W1245" s="14"/>
      <c r="X1245" s="14"/>
      <c r="Y1245" s="14"/>
      <c r="Z1245" s="14"/>
      <c r="AA1245" s="14"/>
      <c r="AB1245" s="14"/>
      <c r="AC1245" s="14"/>
      <c r="AD1245" s="14"/>
      <c r="AE1245" s="14"/>
      <c r="AT1245" s="204" t="s">
        <v>165</v>
      </c>
      <c r="AU1245" s="204" t="s">
        <v>85</v>
      </c>
      <c r="AV1245" s="14" t="s">
        <v>85</v>
      </c>
      <c r="AW1245" s="14" t="s">
        <v>32</v>
      </c>
      <c r="AX1245" s="14" t="s">
        <v>7</v>
      </c>
      <c r="AY1245" s="204" t="s">
        <v>155</v>
      </c>
    </row>
    <row r="1246" s="14" customFormat="1">
      <c r="A1246" s="14"/>
      <c r="B1246" s="203"/>
      <c r="C1246" s="14"/>
      <c r="D1246" s="196" t="s">
        <v>165</v>
      </c>
      <c r="E1246" s="204" t="s">
        <v>1</v>
      </c>
      <c r="F1246" s="205" t="s">
        <v>1613</v>
      </c>
      <c r="G1246" s="14"/>
      <c r="H1246" s="206">
        <v>1.26</v>
      </c>
      <c r="I1246" s="207"/>
      <c r="J1246" s="14"/>
      <c r="K1246" s="14"/>
      <c r="L1246" s="203"/>
      <c r="M1246" s="208"/>
      <c r="N1246" s="209"/>
      <c r="O1246" s="209"/>
      <c r="P1246" s="209"/>
      <c r="Q1246" s="209"/>
      <c r="R1246" s="209"/>
      <c r="S1246" s="209"/>
      <c r="T1246" s="210"/>
      <c r="U1246" s="14"/>
      <c r="V1246" s="14"/>
      <c r="W1246" s="14"/>
      <c r="X1246" s="14"/>
      <c r="Y1246" s="14"/>
      <c r="Z1246" s="14"/>
      <c r="AA1246" s="14"/>
      <c r="AB1246" s="14"/>
      <c r="AC1246" s="14"/>
      <c r="AD1246" s="14"/>
      <c r="AE1246" s="14"/>
      <c r="AT1246" s="204" t="s">
        <v>165</v>
      </c>
      <c r="AU1246" s="204" t="s">
        <v>85</v>
      </c>
      <c r="AV1246" s="14" t="s">
        <v>85</v>
      </c>
      <c r="AW1246" s="14" t="s">
        <v>32</v>
      </c>
      <c r="AX1246" s="14" t="s">
        <v>7</v>
      </c>
      <c r="AY1246" s="204" t="s">
        <v>155</v>
      </c>
    </row>
    <row r="1247" s="14" customFormat="1">
      <c r="A1247" s="14"/>
      <c r="B1247" s="203"/>
      <c r="C1247" s="14"/>
      <c r="D1247" s="196" t="s">
        <v>165</v>
      </c>
      <c r="E1247" s="204" t="s">
        <v>1</v>
      </c>
      <c r="F1247" s="205" t="s">
        <v>1614</v>
      </c>
      <c r="G1247" s="14"/>
      <c r="H1247" s="206">
        <v>2.0230000000000001</v>
      </c>
      <c r="I1247" s="207"/>
      <c r="J1247" s="14"/>
      <c r="K1247" s="14"/>
      <c r="L1247" s="203"/>
      <c r="M1247" s="208"/>
      <c r="N1247" s="209"/>
      <c r="O1247" s="209"/>
      <c r="P1247" s="209"/>
      <c r="Q1247" s="209"/>
      <c r="R1247" s="209"/>
      <c r="S1247" s="209"/>
      <c r="T1247" s="210"/>
      <c r="U1247" s="14"/>
      <c r="V1247" s="14"/>
      <c r="W1247" s="14"/>
      <c r="X1247" s="14"/>
      <c r="Y1247" s="14"/>
      <c r="Z1247" s="14"/>
      <c r="AA1247" s="14"/>
      <c r="AB1247" s="14"/>
      <c r="AC1247" s="14"/>
      <c r="AD1247" s="14"/>
      <c r="AE1247" s="14"/>
      <c r="AT1247" s="204" t="s">
        <v>165</v>
      </c>
      <c r="AU1247" s="204" t="s">
        <v>85</v>
      </c>
      <c r="AV1247" s="14" t="s">
        <v>85</v>
      </c>
      <c r="AW1247" s="14" t="s">
        <v>32</v>
      </c>
      <c r="AX1247" s="14" t="s">
        <v>7</v>
      </c>
      <c r="AY1247" s="204" t="s">
        <v>155</v>
      </c>
    </row>
    <row r="1248" s="14" customFormat="1">
      <c r="A1248" s="14"/>
      <c r="B1248" s="203"/>
      <c r="C1248" s="14"/>
      <c r="D1248" s="196" t="s">
        <v>165</v>
      </c>
      <c r="E1248" s="204" t="s">
        <v>1</v>
      </c>
      <c r="F1248" s="205" t="s">
        <v>1615</v>
      </c>
      <c r="G1248" s="14"/>
      <c r="H1248" s="206">
        <v>2.2170000000000001</v>
      </c>
      <c r="I1248" s="207"/>
      <c r="J1248" s="14"/>
      <c r="K1248" s="14"/>
      <c r="L1248" s="203"/>
      <c r="M1248" s="208"/>
      <c r="N1248" s="209"/>
      <c r="O1248" s="209"/>
      <c r="P1248" s="209"/>
      <c r="Q1248" s="209"/>
      <c r="R1248" s="209"/>
      <c r="S1248" s="209"/>
      <c r="T1248" s="210"/>
      <c r="U1248" s="14"/>
      <c r="V1248" s="14"/>
      <c r="W1248" s="14"/>
      <c r="X1248" s="14"/>
      <c r="Y1248" s="14"/>
      <c r="Z1248" s="14"/>
      <c r="AA1248" s="14"/>
      <c r="AB1248" s="14"/>
      <c r="AC1248" s="14"/>
      <c r="AD1248" s="14"/>
      <c r="AE1248" s="14"/>
      <c r="AT1248" s="204" t="s">
        <v>165</v>
      </c>
      <c r="AU1248" s="204" t="s">
        <v>85</v>
      </c>
      <c r="AV1248" s="14" t="s">
        <v>85</v>
      </c>
      <c r="AW1248" s="14" t="s">
        <v>32</v>
      </c>
      <c r="AX1248" s="14" t="s">
        <v>7</v>
      </c>
      <c r="AY1248" s="204" t="s">
        <v>155</v>
      </c>
    </row>
    <row r="1249" s="14" customFormat="1">
      <c r="A1249" s="14"/>
      <c r="B1249" s="203"/>
      <c r="C1249" s="14"/>
      <c r="D1249" s="196" t="s">
        <v>165</v>
      </c>
      <c r="E1249" s="204" t="s">
        <v>1</v>
      </c>
      <c r="F1249" s="205" t="s">
        <v>1616</v>
      </c>
      <c r="G1249" s="14"/>
      <c r="H1249" s="206">
        <v>1.236</v>
      </c>
      <c r="I1249" s="207"/>
      <c r="J1249" s="14"/>
      <c r="K1249" s="14"/>
      <c r="L1249" s="203"/>
      <c r="M1249" s="208"/>
      <c r="N1249" s="209"/>
      <c r="O1249" s="209"/>
      <c r="P1249" s="209"/>
      <c r="Q1249" s="209"/>
      <c r="R1249" s="209"/>
      <c r="S1249" s="209"/>
      <c r="T1249" s="210"/>
      <c r="U1249" s="14"/>
      <c r="V1249" s="14"/>
      <c r="W1249" s="14"/>
      <c r="X1249" s="14"/>
      <c r="Y1249" s="14"/>
      <c r="Z1249" s="14"/>
      <c r="AA1249" s="14"/>
      <c r="AB1249" s="14"/>
      <c r="AC1249" s="14"/>
      <c r="AD1249" s="14"/>
      <c r="AE1249" s="14"/>
      <c r="AT1249" s="204" t="s">
        <v>165</v>
      </c>
      <c r="AU1249" s="204" t="s">
        <v>85</v>
      </c>
      <c r="AV1249" s="14" t="s">
        <v>85</v>
      </c>
      <c r="AW1249" s="14" t="s">
        <v>32</v>
      </c>
      <c r="AX1249" s="14" t="s">
        <v>7</v>
      </c>
      <c r="AY1249" s="204" t="s">
        <v>155</v>
      </c>
    </row>
    <row r="1250" s="14" customFormat="1">
      <c r="A1250" s="14"/>
      <c r="B1250" s="203"/>
      <c r="C1250" s="14"/>
      <c r="D1250" s="196" t="s">
        <v>165</v>
      </c>
      <c r="E1250" s="204" t="s">
        <v>1</v>
      </c>
      <c r="F1250" s="205" t="s">
        <v>1617</v>
      </c>
      <c r="G1250" s="14"/>
      <c r="H1250" s="206">
        <v>1.373</v>
      </c>
      <c r="I1250" s="207"/>
      <c r="J1250" s="14"/>
      <c r="K1250" s="14"/>
      <c r="L1250" s="203"/>
      <c r="M1250" s="208"/>
      <c r="N1250" s="209"/>
      <c r="O1250" s="209"/>
      <c r="P1250" s="209"/>
      <c r="Q1250" s="209"/>
      <c r="R1250" s="209"/>
      <c r="S1250" s="209"/>
      <c r="T1250" s="210"/>
      <c r="U1250" s="14"/>
      <c r="V1250" s="14"/>
      <c r="W1250" s="14"/>
      <c r="X1250" s="14"/>
      <c r="Y1250" s="14"/>
      <c r="Z1250" s="14"/>
      <c r="AA1250" s="14"/>
      <c r="AB1250" s="14"/>
      <c r="AC1250" s="14"/>
      <c r="AD1250" s="14"/>
      <c r="AE1250" s="14"/>
      <c r="AT1250" s="204" t="s">
        <v>165</v>
      </c>
      <c r="AU1250" s="204" t="s">
        <v>85</v>
      </c>
      <c r="AV1250" s="14" t="s">
        <v>85</v>
      </c>
      <c r="AW1250" s="14" t="s">
        <v>32</v>
      </c>
      <c r="AX1250" s="14" t="s">
        <v>7</v>
      </c>
      <c r="AY1250" s="204" t="s">
        <v>155</v>
      </c>
    </row>
    <row r="1251" s="14" customFormat="1">
      <c r="A1251" s="14"/>
      <c r="B1251" s="203"/>
      <c r="C1251" s="14"/>
      <c r="D1251" s="196" t="s">
        <v>165</v>
      </c>
      <c r="E1251" s="204" t="s">
        <v>1</v>
      </c>
      <c r="F1251" s="205" t="s">
        <v>1618</v>
      </c>
      <c r="G1251" s="14"/>
      <c r="H1251" s="206">
        <v>14.561999999999999</v>
      </c>
      <c r="I1251" s="207"/>
      <c r="J1251" s="14"/>
      <c r="K1251" s="14"/>
      <c r="L1251" s="203"/>
      <c r="M1251" s="208"/>
      <c r="N1251" s="209"/>
      <c r="O1251" s="209"/>
      <c r="P1251" s="209"/>
      <c r="Q1251" s="209"/>
      <c r="R1251" s="209"/>
      <c r="S1251" s="209"/>
      <c r="T1251" s="210"/>
      <c r="U1251" s="14"/>
      <c r="V1251" s="14"/>
      <c r="W1251" s="14"/>
      <c r="X1251" s="14"/>
      <c r="Y1251" s="14"/>
      <c r="Z1251" s="14"/>
      <c r="AA1251" s="14"/>
      <c r="AB1251" s="14"/>
      <c r="AC1251" s="14"/>
      <c r="AD1251" s="14"/>
      <c r="AE1251" s="14"/>
      <c r="AT1251" s="204" t="s">
        <v>165</v>
      </c>
      <c r="AU1251" s="204" t="s">
        <v>85</v>
      </c>
      <c r="AV1251" s="14" t="s">
        <v>85</v>
      </c>
      <c r="AW1251" s="14" t="s">
        <v>32</v>
      </c>
      <c r="AX1251" s="14" t="s">
        <v>7</v>
      </c>
      <c r="AY1251" s="204" t="s">
        <v>155</v>
      </c>
    </row>
    <row r="1252" s="14" customFormat="1">
      <c r="A1252" s="14"/>
      <c r="B1252" s="203"/>
      <c r="C1252" s="14"/>
      <c r="D1252" s="196" t="s">
        <v>165</v>
      </c>
      <c r="E1252" s="204" t="s">
        <v>1</v>
      </c>
      <c r="F1252" s="205" t="s">
        <v>1619</v>
      </c>
      <c r="G1252" s="14"/>
      <c r="H1252" s="206">
        <v>4.8310000000000004</v>
      </c>
      <c r="I1252" s="207"/>
      <c r="J1252" s="14"/>
      <c r="K1252" s="14"/>
      <c r="L1252" s="203"/>
      <c r="M1252" s="208"/>
      <c r="N1252" s="209"/>
      <c r="O1252" s="209"/>
      <c r="P1252" s="209"/>
      <c r="Q1252" s="209"/>
      <c r="R1252" s="209"/>
      <c r="S1252" s="209"/>
      <c r="T1252" s="210"/>
      <c r="U1252" s="14"/>
      <c r="V1252" s="14"/>
      <c r="W1252" s="14"/>
      <c r="X1252" s="14"/>
      <c r="Y1252" s="14"/>
      <c r="Z1252" s="14"/>
      <c r="AA1252" s="14"/>
      <c r="AB1252" s="14"/>
      <c r="AC1252" s="14"/>
      <c r="AD1252" s="14"/>
      <c r="AE1252" s="14"/>
      <c r="AT1252" s="204" t="s">
        <v>165</v>
      </c>
      <c r="AU1252" s="204" t="s">
        <v>85</v>
      </c>
      <c r="AV1252" s="14" t="s">
        <v>85</v>
      </c>
      <c r="AW1252" s="14" t="s">
        <v>32</v>
      </c>
      <c r="AX1252" s="14" t="s">
        <v>7</v>
      </c>
      <c r="AY1252" s="204" t="s">
        <v>155</v>
      </c>
    </row>
    <row r="1253" s="14" customFormat="1">
      <c r="A1253" s="14"/>
      <c r="B1253" s="203"/>
      <c r="C1253" s="14"/>
      <c r="D1253" s="196" t="s">
        <v>165</v>
      </c>
      <c r="E1253" s="204" t="s">
        <v>1</v>
      </c>
      <c r="F1253" s="205" t="s">
        <v>1620</v>
      </c>
      <c r="G1253" s="14"/>
      <c r="H1253" s="206">
        <v>19.966999999999999</v>
      </c>
      <c r="I1253" s="207"/>
      <c r="J1253" s="14"/>
      <c r="K1253" s="14"/>
      <c r="L1253" s="203"/>
      <c r="M1253" s="208"/>
      <c r="N1253" s="209"/>
      <c r="O1253" s="209"/>
      <c r="P1253" s="209"/>
      <c r="Q1253" s="209"/>
      <c r="R1253" s="209"/>
      <c r="S1253" s="209"/>
      <c r="T1253" s="210"/>
      <c r="U1253" s="14"/>
      <c r="V1253" s="14"/>
      <c r="W1253" s="14"/>
      <c r="X1253" s="14"/>
      <c r="Y1253" s="14"/>
      <c r="Z1253" s="14"/>
      <c r="AA1253" s="14"/>
      <c r="AB1253" s="14"/>
      <c r="AC1253" s="14"/>
      <c r="AD1253" s="14"/>
      <c r="AE1253" s="14"/>
      <c r="AT1253" s="204" t="s">
        <v>165</v>
      </c>
      <c r="AU1253" s="204" t="s">
        <v>85</v>
      </c>
      <c r="AV1253" s="14" t="s">
        <v>85</v>
      </c>
      <c r="AW1253" s="14" t="s">
        <v>32</v>
      </c>
      <c r="AX1253" s="14" t="s">
        <v>7</v>
      </c>
      <c r="AY1253" s="204" t="s">
        <v>155</v>
      </c>
    </row>
    <row r="1254" s="14" customFormat="1">
      <c r="A1254" s="14"/>
      <c r="B1254" s="203"/>
      <c r="C1254" s="14"/>
      <c r="D1254" s="196" t="s">
        <v>165</v>
      </c>
      <c r="E1254" s="204" t="s">
        <v>1</v>
      </c>
      <c r="F1254" s="205" t="s">
        <v>1621</v>
      </c>
      <c r="G1254" s="14"/>
      <c r="H1254" s="206">
        <v>9.9160000000000004</v>
      </c>
      <c r="I1254" s="207"/>
      <c r="J1254" s="14"/>
      <c r="K1254" s="14"/>
      <c r="L1254" s="203"/>
      <c r="M1254" s="208"/>
      <c r="N1254" s="209"/>
      <c r="O1254" s="209"/>
      <c r="P1254" s="209"/>
      <c r="Q1254" s="209"/>
      <c r="R1254" s="209"/>
      <c r="S1254" s="209"/>
      <c r="T1254" s="210"/>
      <c r="U1254" s="14"/>
      <c r="V1254" s="14"/>
      <c r="W1254" s="14"/>
      <c r="X1254" s="14"/>
      <c r="Y1254" s="14"/>
      <c r="Z1254" s="14"/>
      <c r="AA1254" s="14"/>
      <c r="AB1254" s="14"/>
      <c r="AC1254" s="14"/>
      <c r="AD1254" s="14"/>
      <c r="AE1254" s="14"/>
      <c r="AT1254" s="204" t="s">
        <v>165</v>
      </c>
      <c r="AU1254" s="204" t="s">
        <v>85</v>
      </c>
      <c r="AV1254" s="14" t="s">
        <v>85</v>
      </c>
      <c r="AW1254" s="14" t="s">
        <v>32</v>
      </c>
      <c r="AX1254" s="14" t="s">
        <v>7</v>
      </c>
      <c r="AY1254" s="204" t="s">
        <v>155</v>
      </c>
    </row>
    <row r="1255" s="14" customFormat="1">
      <c r="A1255" s="14"/>
      <c r="B1255" s="203"/>
      <c r="C1255" s="14"/>
      <c r="D1255" s="196" t="s">
        <v>165</v>
      </c>
      <c r="E1255" s="204" t="s">
        <v>1</v>
      </c>
      <c r="F1255" s="205" t="s">
        <v>1622</v>
      </c>
      <c r="G1255" s="14"/>
      <c r="H1255" s="206">
        <v>3.7599999999999998</v>
      </c>
      <c r="I1255" s="207"/>
      <c r="J1255" s="14"/>
      <c r="K1255" s="14"/>
      <c r="L1255" s="203"/>
      <c r="M1255" s="208"/>
      <c r="N1255" s="209"/>
      <c r="O1255" s="209"/>
      <c r="P1255" s="209"/>
      <c r="Q1255" s="209"/>
      <c r="R1255" s="209"/>
      <c r="S1255" s="209"/>
      <c r="T1255" s="210"/>
      <c r="U1255" s="14"/>
      <c r="V1255" s="14"/>
      <c r="W1255" s="14"/>
      <c r="X1255" s="14"/>
      <c r="Y1255" s="14"/>
      <c r="Z1255" s="14"/>
      <c r="AA1255" s="14"/>
      <c r="AB1255" s="14"/>
      <c r="AC1255" s="14"/>
      <c r="AD1255" s="14"/>
      <c r="AE1255" s="14"/>
      <c r="AT1255" s="204" t="s">
        <v>165</v>
      </c>
      <c r="AU1255" s="204" t="s">
        <v>85</v>
      </c>
      <c r="AV1255" s="14" t="s">
        <v>85</v>
      </c>
      <c r="AW1255" s="14" t="s">
        <v>32</v>
      </c>
      <c r="AX1255" s="14" t="s">
        <v>7</v>
      </c>
      <c r="AY1255" s="204" t="s">
        <v>155</v>
      </c>
    </row>
    <row r="1256" s="15" customFormat="1">
      <c r="A1256" s="15"/>
      <c r="B1256" s="211"/>
      <c r="C1256" s="15"/>
      <c r="D1256" s="196" t="s">
        <v>165</v>
      </c>
      <c r="E1256" s="212" t="s">
        <v>1</v>
      </c>
      <c r="F1256" s="213" t="s">
        <v>184</v>
      </c>
      <c r="G1256" s="15"/>
      <c r="H1256" s="214">
        <v>197.416</v>
      </c>
      <c r="I1256" s="215"/>
      <c r="J1256" s="15"/>
      <c r="K1256" s="15"/>
      <c r="L1256" s="211"/>
      <c r="M1256" s="216"/>
      <c r="N1256" s="217"/>
      <c r="O1256" s="217"/>
      <c r="P1256" s="217"/>
      <c r="Q1256" s="217"/>
      <c r="R1256" s="217"/>
      <c r="S1256" s="217"/>
      <c r="T1256" s="218"/>
      <c r="U1256" s="15"/>
      <c r="V1256" s="15"/>
      <c r="W1256" s="15"/>
      <c r="X1256" s="15"/>
      <c r="Y1256" s="15"/>
      <c r="Z1256" s="15"/>
      <c r="AA1256" s="15"/>
      <c r="AB1256" s="15"/>
      <c r="AC1256" s="15"/>
      <c r="AD1256" s="15"/>
      <c r="AE1256" s="15"/>
      <c r="AT1256" s="212" t="s">
        <v>165</v>
      </c>
      <c r="AU1256" s="212" t="s">
        <v>85</v>
      </c>
      <c r="AV1256" s="15" t="s">
        <v>91</v>
      </c>
      <c r="AW1256" s="15" t="s">
        <v>32</v>
      </c>
      <c r="AX1256" s="15" t="s">
        <v>81</v>
      </c>
      <c r="AY1256" s="212" t="s">
        <v>155</v>
      </c>
    </row>
    <row r="1257" s="2" customFormat="1" ht="24.15" customHeight="1">
      <c r="A1257" s="38"/>
      <c r="B1257" s="180"/>
      <c r="C1257" s="181" t="s">
        <v>1623</v>
      </c>
      <c r="D1257" s="181" t="s">
        <v>157</v>
      </c>
      <c r="E1257" s="182" t="s">
        <v>1624</v>
      </c>
      <c r="F1257" s="183" t="s">
        <v>1625</v>
      </c>
      <c r="G1257" s="184" t="s">
        <v>1162</v>
      </c>
      <c r="H1257" s="241"/>
      <c r="I1257" s="186"/>
      <c r="J1257" s="187">
        <f>ROUND(I1257*H1257,2)</f>
        <v>0</v>
      </c>
      <c r="K1257" s="188"/>
      <c r="L1257" s="39"/>
      <c r="M1257" s="189" t="s">
        <v>1</v>
      </c>
      <c r="N1257" s="190" t="s">
        <v>43</v>
      </c>
      <c r="O1257" s="82"/>
      <c r="P1257" s="191">
        <f>O1257*H1257</f>
        <v>0</v>
      </c>
      <c r="Q1257" s="191">
        <v>0</v>
      </c>
      <c r="R1257" s="191">
        <f>Q1257*H1257</f>
        <v>0</v>
      </c>
      <c r="S1257" s="191">
        <v>0</v>
      </c>
      <c r="T1257" s="192">
        <f>S1257*H1257</f>
        <v>0</v>
      </c>
      <c r="U1257" s="38"/>
      <c r="V1257" s="38"/>
      <c r="W1257" s="38"/>
      <c r="X1257" s="38"/>
      <c r="Y1257" s="38"/>
      <c r="Z1257" s="38"/>
      <c r="AA1257" s="38"/>
      <c r="AB1257" s="38"/>
      <c r="AC1257" s="38"/>
      <c r="AD1257" s="38"/>
      <c r="AE1257" s="38"/>
      <c r="AR1257" s="193" t="s">
        <v>256</v>
      </c>
      <c r="AT1257" s="193" t="s">
        <v>157</v>
      </c>
      <c r="AU1257" s="193" t="s">
        <v>85</v>
      </c>
      <c r="AY1257" s="19" t="s">
        <v>155</v>
      </c>
      <c r="BE1257" s="194">
        <f>IF(N1257="základná",J1257,0)</f>
        <v>0</v>
      </c>
      <c r="BF1257" s="194">
        <f>IF(N1257="znížená",J1257,0)</f>
        <v>0</v>
      </c>
      <c r="BG1257" s="194">
        <f>IF(N1257="zákl. prenesená",J1257,0)</f>
        <v>0</v>
      </c>
      <c r="BH1257" s="194">
        <f>IF(N1257="zníž. prenesená",J1257,0)</f>
        <v>0</v>
      </c>
      <c r="BI1257" s="194">
        <f>IF(N1257="nulová",J1257,0)</f>
        <v>0</v>
      </c>
      <c r="BJ1257" s="19" t="s">
        <v>85</v>
      </c>
      <c r="BK1257" s="194">
        <f>ROUND(I1257*H1257,2)</f>
        <v>0</v>
      </c>
      <c r="BL1257" s="19" t="s">
        <v>256</v>
      </c>
      <c r="BM1257" s="193" t="s">
        <v>1626</v>
      </c>
    </row>
    <row r="1258" s="12" customFormat="1" ht="22.8" customHeight="1">
      <c r="A1258" s="12"/>
      <c r="B1258" s="167"/>
      <c r="C1258" s="12"/>
      <c r="D1258" s="168" t="s">
        <v>76</v>
      </c>
      <c r="E1258" s="178" t="s">
        <v>1627</v>
      </c>
      <c r="F1258" s="178" t="s">
        <v>1628</v>
      </c>
      <c r="G1258" s="12"/>
      <c r="H1258" s="12"/>
      <c r="I1258" s="170"/>
      <c r="J1258" s="179">
        <f>BK1258</f>
        <v>0</v>
      </c>
      <c r="K1258" s="12"/>
      <c r="L1258" s="167"/>
      <c r="M1258" s="172"/>
      <c r="N1258" s="173"/>
      <c r="O1258" s="173"/>
      <c r="P1258" s="174">
        <f>SUM(P1259:P1286)</f>
        <v>0</v>
      </c>
      <c r="Q1258" s="173"/>
      <c r="R1258" s="174">
        <f>SUM(R1259:R1286)</f>
        <v>0.024434032000000001</v>
      </c>
      <c r="S1258" s="173"/>
      <c r="T1258" s="175">
        <f>SUM(T1259:T1286)</f>
        <v>0.441936</v>
      </c>
      <c r="U1258" s="12"/>
      <c r="V1258" s="12"/>
      <c r="W1258" s="12"/>
      <c r="X1258" s="12"/>
      <c r="Y1258" s="12"/>
      <c r="Z1258" s="12"/>
      <c r="AA1258" s="12"/>
      <c r="AB1258" s="12"/>
      <c r="AC1258" s="12"/>
      <c r="AD1258" s="12"/>
      <c r="AE1258" s="12"/>
      <c r="AR1258" s="168" t="s">
        <v>85</v>
      </c>
      <c r="AT1258" s="176" t="s">
        <v>76</v>
      </c>
      <c r="AU1258" s="176" t="s">
        <v>81</v>
      </c>
      <c r="AY1258" s="168" t="s">
        <v>155</v>
      </c>
      <c r="BK1258" s="177">
        <f>SUM(BK1259:BK1286)</f>
        <v>0</v>
      </c>
    </row>
    <row r="1259" s="2" customFormat="1" ht="24.15" customHeight="1">
      <c r="A1259" s="38"/>
      <c r="B1259" s="180"/>
      <c r="C1259" s="181" t="s">
        <v>1629</v>
      </c>
      <c r="D1259" s="181" t="s">
        <v>157</v>
      </c>
      <c r="E1259" s="182" t="s">
        <v>1630</v>
      </c>
      <c r="F1259" s="183" t="s">
        <v>1631</v>
      </c>
      <c r="G1259" s="184" t="s">
        <v>160</v>
      </c>
      <c r="H1259" s="185">
        <v>5.5940000000000003</v>
      </c>
      <c r="I1259" s="186"/>
      <c r="J1259" s="187">
        <f>ROUND(I1259*H1259,2)</f>
        <v>0</v>
      </c>
      <c r="K1259" s="188"/>
      <c r="L1259" s="39"/>
      <c r="M1259" s="189" t="s">
        <v>1</v>
      </c>
      <c r="N1259" s="190" t="s">
        <v>43</v>
      </c>
      <c r="O1259" s="82"/>
      <c r="P1259" s="191">
        <f>O1259*H1259</f>
        <v>0</v>
      </c>
      <c r="Q1259" s="191">
        <v>0</v>
      </c>
      <c r="R1259" s="191">
        <f>Q1259*H1259</f>
        <v>0</v>
      </c>
      <c r="S1259" s="191">
        <v>0.0074200000000000004</v>
      </c>
      <c r="T1259" s="192">
        <f>S1259*H1259</f>
        <v>0.041507480000000006</v>
      </c>
      <c r="U1259" s="38"/>
      <c r="V1259" s="38"/>
      <c r="W1259" s="38"/>
      <c r="X1259" s="38"/>
      <c r="Y1259" s="38"/>
      <c r="Z1259" s="38"/>
      <c r="AA1259" s="38"/>
      <c r="AB1259" s="38"/>
      <c r="AC1259" s="38"/>
      <c r="AD1259" s="38"/>
      <c r="AE1259" s="38"/>
      <c r="AR1259" s="193" t="s">
        <v>256</v>
      </c>
      <c r="AT1259" s="193" t="s">
        <v>157</v>
      </c>
      <c r="AU1259" s="193" t="s">
        <v>85</v>
      </c>
      <c r="AY1259" s="19" t="s">
        <v>155</v>
      </c>
      <c r="BE1259" s="194">
        <f>IF(N1259="základná",J1259,0)</f>
        <v>0</v>
      </c>
      <c r="BF1259" s="194">
        <f>IF(N1259="znížená",J1259,0)</f>
        <v>0</v>
      </c>
      <c r="BG1259" s="194">
        <f>IF(N1259="zákl. prenesená",J1259,0)</f>
        <v>0</v>
      </c>
      <c r="BH1259" s="194">
        <f>IF(N1259="zníž. prenesená",J1259,0)</f>
        <v>0</v>
      </c>
      <c r="BI1259" s="194">
        <f>IF(N1259="nulová",J1259,0)</f>
        <v>0</v>
      </c>
      <c r="BJ1259" s="19" t="s">
        <v>85</v>
      </c>
      <c r="BK1259" s="194">
        <f>ROUND(I1259*H1259,2)</f>
        <v>0</v>
      </c>
      <c r="BL1259" s="19" t="s">
        <v>256</v>
      </c>
      <c r="BM1259" s="193" t="s">
        <v>1632</v>
      </c>
    </row>
    <row r="1260" s="13" customFormat="1">
      <c r="A1260" s="13"/>
      <c r="B1260" s="195"/>
      <c r="C1260" s="13"/>
      <c r="D1260" s="196" t="s">
        <v>165</v>
      </c>
      <c r="E1260" s="197" t="s">
        <v>1</v>
      </c>
      <c r="F1260" s="198" t="s">
        <v>976</v>
      </c>
      <c r="G1260" s="13"/>
      <c r="H1260" s="197" t="s">
        <v>1</v>
      </c>
      <c r="I1260" s="199"/>
      <c r="J1260" s="13"/>
      <c r="K1260" s="13"/>
      <c r="L1260" s="195"/>
      <c r="M1260" s="200"/>
      <c r="N1260" s="201"/>
      <c r="O1260" s="201"/>
      <c r="P1260" s="201"/>
      <c r="Q1260" s="201"/>
      <c r="R1260" s="201"/>
      <c r="S1260" s="201"/>
      <c r="T1260" s="202"/>
      <c r="U1260" s="13"/>
      <c r="V1260" s="13"/>
      <c r="W1260" s="13"/>
      <c r="X1260" s="13"/>
      <c r="Y1260" s="13"/>
      <c r="Z1260" s="13"/>
      <c r="AA1260" s="13"/>
      <c r="AB1260" s="13"/>
      <c r="AC1260" s="13"/>
      <c r="AD1260" s="13"/>
      <c r="AE1260" s="13"/>
      <c r="AT1260" s="197" t="s">
        <v>165</v>
      </c>
      <c r="AU1260" s="197" t="s">
        <v>85</v>
      </c>
      <c r="AV1260" s="13" t="s">
        <v>81</v>
      </c>
      <c r="AW1260" s="13" t="s">
        <v>32</v>
      </c>
      <c r="AX1260" s="13" t="s">
        <v>7</v>
      </c>
      <c r="AY1260" s="197" t="s">
        <v>155</v>
      </c>
    </row>
    <row r="1261" s="14" customFormat="1">
      <c r="A1261" s="14"/>
      <c r="B1261" s="203"/>
      <c r="C1261" s="14"/>
      <c r="D1261" s="196" t="s">
        <v>165</v>
      </c>
      <c r="E1261" s="204" t="s">
        <v>1</v>
      </c>
      <c r="F1261" s="205" t="s">
        <v>1633</v>
      </c>
      <c r="G1261" s="14"/>
      <c r="H1261" s="206">
        <v>5.5940000000000003</v>
      </c>
      <c r="I1261" s="207"/>
      <c r="J1261" s="14"/>
      <c r="K1261" s="14"/>
      <c r="L1261" s="203"/>
      <c r="M1261" s="208"/>
      <c r="N1261" s="209"/>
      <c r="O1261" s="209"/>
      <c r="P1261" s="209"/>
      <c r="Q1261" s="209"/>
      <c r="R1261" s="209"/>
      <c r="S1261" s="209"/>
      <c r="T1261" s="210"/>
      <c r="U1261" s="14"/>
      <c r="V1261" s="14"/>
      <c r="W1261" s="14"/>
      <c r="X1261" s="14"/>
      <c r="Y1261" s="14"/>
      <c r="Z1261" s="14"/>
      <c r="AA1261" s="14"/>
      <c r="AB1261" s="14"/>
      <c r="AC1261" s="14"/>
      <c r="AD1261" s="14"/>
      <c r="AE1261" s="14"/>
      <c r="AT1261" s="204" t="s">
        <v>165</v>
      </c>
      <c r="AU1261" s="204" t="s">
        <v>85</v>
      </c>
      <c r="AV1261" s="14" t="s">
        <v>85</v>
      </c>
      <c r="AW1261" s="14" t="s">
        <v>32</v>
      </c>
      <c r="AX1261" s="14" t="s">
        <v>81</v>
      </c>
      <c r="AY1261" s="204" t="s">
        <v>155</v>
      </c>
    </row>
    <row r="1262" s="2" customFormat="1" ht="24.15" customHeight="1">
      <c r="A1262" s="38"/>
      <c r="B1262" s="180"/>
      <c r="C1262" s="181" t="s">
        <v>1634</v>
      </c>
      <c r="D1262" s="181" t="s">
        <v>157</v>
      </c>
      <c r="E1262" s="182" t="s">
        <v>1635</v>
      </c>
      <c r="F1262" s="183" t="s">
        <v>1636</v>
      </c>
      <c r="G1262" s="184" t="s">
        <v>390</v>
      </c>
      <c r="H1262" s="185">
        <v>2</v>
      </c>
      <c r="I1262" s="186"/>
      <c r="J1262" s="187">
        <f>ROUND(I1262*H1262,2)</f>
        <v>0</v>
      </c>
      <c r="K1262" s="188"/>
      <c r="L1262" s="39"/>
      <c r="M1262" s="189" t="s">
        <v>1</v>
      </c>
      <c r="N1262" s="190" t="s">
        <v>43</v>
      </c>
      <c r="O1262" s="82"/>
      <c r="P1262" s="191">
        <f>O1262*H1262</f>
        <v>0</v>
      </c>
      <c r="Q1262" s="191">
        <v>0</v>
      </c>
      <c r="R1262" s="191">
        <f>Q1262*H1262</f>
        <v>0</v>
      </c>
      <c r="S1262" s="191">
        <v>0.0032000000000000002</v>
      </c>
      <c r="T1262" s="192">
        <f>S1262*H1262</f>
        <v>0.0064000000000000003</v>
      </c>
      <c r="U1262" s="38"/>
      <c r="V1262" s="38"/>
      <c r="W1262" s="38"/>
      <c r="X1262" s="38"/>
      <c r="Y1262" s="38"/>
      <c r="Z1262" s="38"/>
      <c r="AA1262" s="38"/>
      <c r="AB1262" s="38"/>
      <c r="AC1262" s="38"/>
      <c r="AD1262" s="38"/>
      <c r="AE1262" s="38"/>
      <c r="AR1262" s="193" t="s">
        <v>256</v>
      </c>
      <c r="AT1262" s="193" t="s">
        <v>157</v>
      </c>
      <c r="AU1262" s="193" t="s">
        <v>85</v>
      </c>
      <c r="AY1262" s="19" t="s">
        <v>155</v>
      </c>
      <c r="BE1262" s="194">
        <f>IF(N1262="základná",J1262,0)</f>
        <v>0</v>
      </c>
      <c r="BF1262" s="194">
        <f>IF(N1262="znížená",J1262,0)</f>
        <v>0</v>
      </c>
      <c r="BG1262" s="194">
        <f>IF(N1262="zákl. prenesená",J1262,0)</f>
        <v>0</v>
      </c>
      <c r="BH1262" s="194">
        <f>IF(N1262="zníž. prenesená",J1262,0)</f>
        <v>0</v>
      </c>
      <c r="BI1262" s="194">
        <f>IF(N1262="nulová",J1262,0)</f>
        <v>0</v>
      </c>
      <c r="BJ1262" s="19" t="s">
        <v>85</v>
      </c>
      <c r="BK1262" s="194">
        <f>ROUND(I1262*H1262,2)</f>
        <v>0</v>
      </c>
      <c r="BL1262" s="19" t="s">
        <v>256</v>
      </c>
      <c r="BM1262" s="193" t="s">
        <v>1637</v>
      </c>
    </row>
    <row r="1263" s="13" customFormat="1">
      <c r="A1263" s="13"/>
      <c r="B1263" s="195"/>
      <c r="C1263" s="13"/>
      <c r="D1263" s="196" t="s">
        <v>165</v>
      </c>
      <c r="E1263" s="197" t="s">
        <v>1</v>
      </c>
      <c r="F1263" s="198" t="s">
        <v>1401</v>
      </c>
      <c r="G1263" s="13"/>
      <c r="H1263" s="197" t="s">
        <v>1</v>
      </c>
      <c r="I1263" s="199"/>
      <c r="J1263" s="13"/>
      <c r="K1263" s="13"/>
      <c r="L1263" s="195"/>
      <c r="M1263" s="200"/>
      <c r="N1263" s="201"/>
      <c r="O1263" s="201"/>
      <c r="P1263" s="201"/>
      <c r="Q1263" s="201"/>
      <c r="R1263" s="201"/>
      <c r="S1263" s="201"/>
      <c r="T1263" s="202"/>
      <c r="U1263" s="13"/>
      <c r="V1263" s="13"/>
      <c r="W1263" s="13"/>
      <c r="X1263" s="13"/>
      <c r="Y1263" s="13"/>
      <c r="Z1263" s="13"/>
      <c r="AA1263" s="13"/>
      <c r="AB1263" s="13"/>
      <c r="AC1263" s="13"/>
      <c r="AD1263" s="13"/>
      <c r="AE1263" s="13"/>
      <c r="AT1263" s="197" t="s">
        <v>165</v>
      </c>
      <c r="AU1263" s="197" t="s">
        <v>85</v>
      </c>
      <c r="AV1263" s="13" t="s">
        <v>81</v>
      </c>
      <c r="AW1263" s="13" t="s">
        <v>32</v>
      </c>
      <c r="AX1263" s="13" t="s">
        <v>7</v>
      </c>
      <c r="AY1263" s="197" t="s">
        <v>155</v>
      </c>
    </row>
    <row r="1264" s="14" customFormat="1">
      <c r="A1264" s="14"/>
      <c r="B1264" s="203"/>
      <c r="C1264" s="14"/>
      <c r="D1264" s="196" t="s">
        <v>165</v>
      </c>
      <c r="E1264" s="204" t="s">
        <v>1</v>
      </c>
      <c r="F1264" s="205" t="s">
        <v>85</v>
      </c>
      <c r="G1264" s="14"/>
      <c r="H1264" s="206">
        <v>2</v>
      </c>
      <c r="I1264" s="207"/>
      <c r="J1264" s="14"/>
      <c r="K1264" s="14"/>
      <c r="L1264" s="203"/>
      <c r="M1264" s="208"/>
      <c r="N1264" s="209"/>
      <c r="O1264" s="209"/>
      <c r="P1264" s="209"/>
      <c r="Q1264" s="209"/>
      <c r="R1264" s="209"/>
      <c r="S1264" s="209"/>
      <c r="T1264" s="210"/>
      <c r="U1264" s="14"/>
      <c r="V1264" s="14"/>
      <c r="W1264" s="14"/>
      <c r="X1264" s="14"/>
      <c r="Y1264" s="14"/>
      <c r="Z1264" s="14"/>
      <c r="AA1264" s="14"/>
      <c r="AB1264" s="14"/>
      <c r="AC1264" s="14"/>
      <c r="AD1264" s="14"/>
      <c r="AE1264" s="14"/>
      <c r="AT1264" s="204" t="s">
        <v>165</v>
      </c>
      <c r="AU1264" s="204" t="s">
        <v>85</v>
      </c>
      <c r="AV1264" s="14" t="s">
        <v>85</v>
      </c>
      <c r="AW1264" s="14" t="s">
        <v>32</v>
      </c>
      <c r="AX1264" s="14" t="s">
        <v>81</v>
      </c>
      <c r="AY1264" s="204" t="s">
        <v>155</v>
      </c>
    </row>
    <row r="1265" s="2" customFormat="1" ht="24.15" customHeight="1">
      <c r="A1265" s="38"/>
      <c r="B1265" s="180"/>
      <c r="C1265" s="181" t="s">
        <v>1638</v>
      </c>
      <c r="D1265" s="181" t="s">
        <v>157</v>
      </c>
      <c r="E1265" s="182" t="s">
        <v>1639</v>
      </c>
      <c r="F1265" s="183" t="s">
        <v>1640</v>
      </c>
      <c r="G1265" s="184" t="s">
        <v>285</v>
      </c>
      <c r="H1265" s="185">
        <v>21.91</v>
      </c>
      <c r="I1265" s="186"/>
      <c r="J1265" s="187">
        <f>ROUND(I1265*H1265,2)</f>
        <v>0</v>
      </c>
      <c r="K1265" s="188"/>
      <c r="L1265" s="39"/>
      <c r="M1265" s="189" t="s">
        <v>1</v>
      </c>
      <c r="N1265" s="190" t="s">
        <v>43</v>
      </c>
      <c r="O1265" s="82"/>
      <c r="P1265" s="191">
        <f>O1265*H1265</f>
        <v>0</v>
      </c>
      <c r="Q1265" s="191">
        <v>0.0011152</v>
      </c>
      <c r="R1265" s="191">
        <f>Q1265*H1265</f>
        <v>0.024434032000000001</v>
      </c>
      <c r="S1265" s="191">
        <v>0</v>
      </c>
      <c r="T1265" s="192">
        <f>S1265*H1265</f>
        <v>0</v>
      </c>
      <c r="U1265" s="38"/>
      <c r="V1265" s="38"/>
      <c r="W1265" s="38"/>
      <c r="X1265" s="38"/>
      <c r="Y1265" s="38"/>
      <c r="Z1265" s="38"/>
      <c r="AA1265" s="38"/>
      <c r="AB1265" s="38"/>
      <c r="AC1265" s="38"/>
      <c r="AD1265" s="38"/>
      <c r="AE1265" s="38"/>
      <c r="AR1265" s="193" t="s">
        <v>256</v>
      </c>
      <c r="AT1265" s="193" t="s">
        <v>157</v>
      </c>
      <c r="AU1265" s="193" t="s">
        <v>85</v>
      </c>
      <c r="AY1265" s="19" t="s">
        <v>155</v>
      </c>
      <c r="BE1265" s="194">
        <f>IF(N1265="základná",J1265,0)</f>
        <v>0</v>
      </c>
      <c r="BF1265" s="194">
        <f>IF(N1265="znížená",J1265,0)</f>
        <v>0</v>
      </c>
      <c r="BG1265" s="194">
        <f>IF(N1265="zákl. prenesená",J1265,0)</f>
        <v>0</v>
      </c>
      <c r="BH1265" s="194">
        <f>IF(N1265="zníž. prenesená",J1265,0)</f>
        <v>0</v>
      </c>
      <c r="BI1265" s="194">
        <f>IF(N1265="nulová",J1265,0)</f>
        <v>0</v>
      </c>
      <c r="BJ1265" s="19" t="s">
        <v>85</v>
      </c>
      <c r="BK1265" s="194">
        <f>ROUND(I1265*H1265,2)</f>
        <v>0</v>
      </c>
      <c r="BL1265" s="19" t="s">
        <v>256</v>
      </c>
      <c r="BM1265" s="193" t="s">
        <v>1641</v>
      </c>
    </row>
    <row r="1266" s="13" customFormat="1">
      <c r="A1266" s="13"/>
      <c r="B1266" s="195"/>
      <c r="C1266" s="13"/>
      <c r="D1266" s="196" t="s">
        <v>165</v>
      </c>
      <c r="E1266" s="197" t="s">
        <v>1</v>
      </c>
      <c r="F1266" s="198" t="s">
        <v>1642</v>
      </c>
      <c r="G1266" s="13"/>
      <c r="H1266" s="197" t="s">
        <v>1</v>
      </c>
      <c r="I1266" s="199"/>
      <c r="J1266" s="13"/>
      <c r="K1266" s="13"/>
      <c r="L1266" s="195"/>
      <c r="M1266" s="200"/>
      <c r="N1266" s="201"/>
      <c r="O1266" s="201"/>
      <c r="P1266" s="201"/>
      <c r="Q1266" s="201"/>
      <c r="R1266" s="201"/>
      <c r="S1266" s="201"/>
      <c r="T1266" s="202"/>
      <c r="U1266" s="13"/>
      <c r="V1266" s="13"/>
      <c r="W1266" s="13"/>
      <c r="X1266" s="13"/>
      <c r="Y1266" s="13"/>
      <c r="Z1266" s="13"/>
      <c r="AA1266" s="13"/>
      <c r="AB1266" s="13"/>
      <c r="AC1266" s="13"/>
      <c r="AD1266" s="13"/>
      <c r="AE1266" s="13"/>
      <c r="AT1266" s="197" t="s">
        <v>165</v>
      </c>
      <c r="AU1266" s="197" t="s">
        <v>85</v>
      </c>
      <c r="AV1266" s="13" t="s">
        <v>81</v>
      </c>
      <c r="AW1266" s="13" t="s">
        <v>32</v>
      </c>
      <c r="AX1266" s="13" t="s">
        <v>7</v>
      </c>
      <c r="AY1266" s="197" t="s">
        <v>155</v>
      </c>
    </row>
    <row r="1267" s="14" customFormat="1">
      <c r="A1267" s="14"/>
      <c r="B1267" s="203"/>
      <c r="C1267" s="14"/>
      <c r="D1267" s="196" t="s">
        <v>165</v>
      </c>
      <c r="E1267" s="204" t="s">
        <v>1</v>
      </c>
      <c r="F1267" s="205" t="s">
        <v>751</v>
      </c>
      <c r="G1267" s="14"/>
      <c r="H1267" s="206">
        <v>2.2000000000000002</v>
      </c>
      <c r="I1267" s="207"/>
      <c r="J1267" s="14"/>
      <c r="K1267" s="14"/>
      <c r="L1267" s="203"/>
      <c r="M1267" s="208"/>
      <c r="N1267" s="209"/>
      <c r="O1267" s="209"/>
      <c r="P1267" s="209"/>
      <c r="Q1267" s="209"/>
      <c r="R1267" s="209"/>
      <c r="S1267" s="209"/>
      <c r="T1267" s="210"/>
      <c r="U1267" s="14"/>
      <c r="V1267" s="14"/>
      <c r="W1267" s="14"/>
      <c r="X1267" s="14"/>
      <c r="Y1267" s="14"/>
      <c r="Z1267" s="14"/>
      <c r="AA1267" s="14"/>
      <c r="AB1267" s="14"/>
      <c r="AC1267" s="14"/>
      <c r="AD1267" s="14"/>
      <c r="AE1267" s="14"/>
      <c r="AT1267" s="204" t="s">
        <v>165</v>
      </c>
      <c r="AU1267" s="204" t="s">
        <v>85</v>
      </c>
      <c r="AV1267" s="14" t="s">
        <v>85</v>
      </c>
      <c r="AW1267" s="14" t="s">
        <v>32</v>
      </c>
      <c r="AX1267" s="14" t="s">
        <v>7</v>
      </c>
      <c r="AY1267" s="204" t="s">
        <v>155</v>
      </c>
    </row>
    <row r="1268" s="14" customFormat="1">
      <c r="A1268" s="14"/>
      <c r="B1268" s="203"/>
      <c r="C1268" s="14"/>
      <c r="D1268" s="196" t="s">
        <v>165</v>
      </c>
      <c r="E1268" s="204" t="s">
        <v>1</v>
      </c>
      <c r="F1268" s="205" t="s">
        <v>752</v>
      </c>
      <c r="G1268" s="14"/>
      <c r="H1268" s="206">
        <v>17.600000000000001</v>
      </c>
      <c r="I1268" s="207"/>
      <c r="J1268" s="14"/>
      <c r="K1268" s="14"/>
      <c r="L1268" s="203"/>
      <c r="M1268" s="208"/>
      <c r="N1268" s="209"/>
      <c r="O1268" s="209"/>
      <c r="P1268" s="209"/>
      <c r="Q1268" s="209"/>
      <c r="R1268" s="209"/>
      <c r="S1268" s="209"/>
      <c r="T1268" s="210"/>
      <c r="U1268" s="14"/>
      <c r="V1268" s="14"/>
      <c r="W1268" s="14"/>
      <c r="X1268" s="14"/>
      <c r="Y1268" s="14"/>
      <c r="Z1268" s="14"/>
      <c r="AA1268" s="14"/>
      <c r="AB1268" s="14"/>
      <c r="AC1268" s="14"/>
      <c r="AD1268" s="14"/>
      <c r="AE1268" s="14"/>
      <c r="AT1268" s="204" t="s">
        <v>165</v>
      </c>
      <c r="AU1268" s="204" t="s">
        <v>85</v>
      </c>
      <c r="AV1268" s="14" t="s">
        <v>85</v>
      </c>
      <c r="AW1268" s="14" t="s">
        <v>32</v>
      </c>
      <c r="AX1268" s="14" t="s">
        <v>7</v>
      </c>
      <c r="AY1268" s="204" t="s">
        <v>155</v>
      </c>
    </row>
    <row r="1269" s="14" customFormat="1">
      <c r="A1269" s="14"/>
      <c r="B1269" s="203"/>
      <c r="C1269" s="14"/>
      <c r="D1269" s="196" t="s">
        <v>165</v>
      </c>
      <c r="E1269" s="204" t="s">
        <v>1</v>
      </c>
      <c r="F1269" s="205" t="s">
        <v>753</v>
      </c>
      <c r="G1269" s="14"/>
      <c r="H1269" s="206">
        <v>1.45</v>
      </c>
      <c r="I1269" s="207"/>
      <c r="J1269" s="14"/>
      <c r="K1269" s="14"/>
      <c r="L1269" s="203"/>
      <c r="M1269" s="208"/>
      <c r="N1269" s="209"/>
      <c r="O1269" s="209"/>
      <c r="P1269" s="209"/>
      <c r="Q1269" s="209"/>
      <c r="R1269" s="209"/>
      <c r="S1269" s="209"/>
      <c r="T1269" s="210"/>
      <c r="U1269" s="14"/>
      <c r="V1269" s="14"/>
      <c r="W1269" s="14"/>
      <c r="X1269" s="14"/>
      <c r="Y1269" s="14"/>
      <c r="Z1269" s="14"/>
      <c r="AA1269" s="14"/>
      <c r="AB1269" s="14"/>
      <c r="AC1269" s="14"/>
      <c r="AD1269" s="14"/>
      <c r="AE1269" s="14"/>
      <c r="AT1269" s="204" t="s">
        <v>165</v>
      </c>
      <c r="AU1269" s="204" t="s">
        <v>85</v>
      </c>
      <c r="AV1269" s="14" t="s">
        <v>85</v>
      </c>
      <c r="AW1269" s="14" t="s">
        <v>32</v>
      </c>
      <c r="AX1269" s="14" t="s">
        <v>7</v>
      </c>
      <c r="AY1269" s="204" t="s">
        <v>155</v>
      </c>
    </row>
    <row r="1270" s="14" customFormat="1">
      <c r="A1270" s="14"/>
      <c r="B1270" s="203"/>
      <c r="C1270" s="14"/>
      <c r="D1270" s="196" t="s">
        <v>165</v>
      </c>
      <c r="E1270" s="204" t="s">
        <v>1</v>
      </c>
      <c r="F1270" s="205" t="s">
        <v>1643</v>
      </c>
      <c r="G1270" s="14"/>
      <c r="H1270" s="206">
        <v>0.66000000000000003</v>
      </c>
      <c r="I1270" s="207"/>
      <c r="J1270" s="14"/>
      <c r="K1270" s="14"/>
      <c r="L1270" s="203"/>
      <c r="M1270" s="208"/>
      <c r="N1270" s="209"/>
      <c r="O1270" s="209"/>
      <c r="P1270" s="209"/>
      <c r="Q1270" s="209"/>
      <c r="R1270" s="209"/>
      <c r="S1270" s="209"/>
      <c r="T1270" s="210"/>
      <c r="U1270" s="14"/>
      <c r="V1270" s="14"/>
      <c r="W1270" s="14"/>
      <c r="X1270" s="14"/>
      <c r="Y1270" s="14"/>
      <c r="Z1270" s="14"/>
      <c r="AA1270" s="14"/>
      <c r="AB1270" s="14"/>
      <c r="AC1270" s="14"/>
      <c r="AD1270" s="14"/>
      <c r="AE1270" s="14"/>
      <c r="AT1270" s="204" t="s">
        <v>165</v>
      </c>
      <c r="AU1270" s="204" t="s">
        <v>85</v>
      </c>
      <c r="AV1270" s="14" t="s">
        <v>85</v>
      </c>
      <c r="AW1270" s="14" t="s">
        <v>32</v>
      </c>
      <c r="AX1270" s="14" t="s">
        <v>7</v>
      </c>
      <c r="AY1270" s="204" t="s">
        <v>155</v>
      </c>
    </row>
    <row r="1271" s="15" customFormat="1">
      <c r="A1271" s="15"/>
      <c r="B1271" s="211"/>
      <c r="C1271" s="15"/>
      <c r="D1271" s="196" t="s">
        <v>165</v>
      </c>
      <c r="E1271" s="212" t="s">
        <v>1</v>
      </c>
      <c r="F1271" s="213" t="s">
        <v>184</v>
      </c>
      <c r="G1271" s="15"/>
      <c r="H1271" s="214">
        <v>21.91</v>
      </c>
      <c r="I1271" s="215"/>
      <c r="J1271" s="15"/>
      <c r="K1271" s="15"/>
      <c r="L1271" s="211"/>
      <c r="M1271" s="216"/>
      <c r="N1271" s="217"/>
      <c r="O1271" s="217"/>
      <c r="P1271" s="217"/>
      <c r="Q1271" s="217"/>
      <c r="R1271" s="217"/>
      <c r="S1271" s="217"/>
      <c r="T1271" s="218"/>
      <c r="U1271" s="15"/>
      <c r="V1271" s="15"/>
      <c r="W1271" s="15"/>
      <c r="X1271" s="15"/>
      <c r="Y1271" s="15"/>
      <c r="Z1271" s="15"/>
      <c r="AA1271" s="15"/>
      <c r="AB1271" s="15"/>
      <c r="AC1271" s="15"/>
      <c r="AD1271" s="15"/>
      <c r="AE1271" s="15"/>
      <c r="AT1271" s="212" t="s">
        <v>165</v>
      </c>
      <c r="AU1271" s="212" t="s">
        <v>85</v>
      </c>
      <c r="AV1271" s="15" t="s">
        <v>91</v>
      </c>
      <c r="AW1271" s="15" t="s">
        <v>32</v>
      </c>
      <c r="AX1271" s="15" t="s">
        <v>81</v>
      </c>
      <c r="AY1271" s="212" t="s">
        <v>155</v>
      </c>
    </row>
    <row r="1272" s="2" customFormat="1" ht="24.15" customHeight="1">
      <c r="A1272" s="38"/>
      <c r="B1272" s="180"/>
      <c r="C1272" s="181" t="s">
        <v>1644</v>
      </c>
      <c r="D1272" s="181" t="s">
        <v>157</v>
      </c>
      <c r="E1272" s="182" t="s">
        <v>1645</v>
      </c>
      <c r="F1272" s="183" t="s">
        <v>1646</v>
      </c>
      <c r="G1272" s="184" t="s">
        <v>285</v>
      </c>
      <c r="H1272" s="185">
        <v>120.93000000000001</v>
      </c>
      <c r="I1272" s="186"/>
      <c r="J1272" s="187">
        <f>ROUND(I1272*H1272,2)</f>
        <v>0</v>
      </c>
      <c r="K1272" s="188"/>
      <c r="L1272" s="39"/>
      <c r="M1272" s="189" t="s">
        <v>1</v>
      </c>
      <c r="N1272" s="190" t="s">
        <v>43</v>
      </c>
      <c r="O1272" s="82"/>
      <c r="P1272" s="191">
        <f>O1272*H1272</f>
        <v>0</v>
      </c>
      <c r="Q1272" s="191">
        <v>0</v>
      </c>
      <c r="R1272" s="191">
        <f>Q1272*H1272</f>
        <v>0</v>
      </c>
      <c r="S1272" s="191">
        <v>0.0013500000000000001</v>
      </c>
      <c r="T1272" s="192">
        <f>S1272*H1272</f>
        <v>0.16325550000000003</v>
      </c>
      <c r="U1272" s="38"/>
      <c r="V1272" s="38"/>
      <c r="W1272" s="38"/>
      <c r="X1272" s="38"/>
      <c r="Y1272" s="38"/>
      <c r="Z1272" s="38"/>
      <c r="AA1272" s="38"/>
      <c r="AB1272" s="38"/>
      <c r="AC1272" s="38"/>
      <c r="AD1272" s="38"/>
      <c r="AE1272" s="38"/>
      <c r="AR1272" s="193" t="s">
        <v>256</v>
      </c>
      <c r="AT1272" s="193" t="s">
        <v>157</v>
      </c>
      <c r="AU1272" s="193" t="s">
        <v>85</v>
      </c>
      <c r="AY1272" s="19" t="s">
        <v>155</v>
      </c>
      <c r="BE1272" s="194">
        <f>IF(N1272="základná",J1272,0)</f>
        <v>0</v>
      </c>
      <c r="BF1272" s="194">
        <f>IF(N1272="znížená",J1272,0)</f>
        <v>0</v>
      </c>
      <c r="BG1272" s="194">
        <f>IF(N1272="zákl. prenesená",J1272,0)</f>
        <v>0</v>
      </c>
      <c r="BH1272" s="194">
        <f>IF(N1272="zníž. prenesená",J1272,0)</f>
        <v>0</v>
      </c>
      <c r="BI1272" s="194">
        <f>IF(N1272="nulová",J1272,0)</f>
        <v>0</v>
      </c>
      <c r="BJ1272" s="19" t="s">
        <v>85</v>
      </c>
      <c r="BK1272" s="194">
        <f>ROUND(I1272*H1272,2)</f>
        <v>0</v>
      </c>
      <c r="BL1272" s="19" t="s">
        <v>256</v>
      </c>
      <c r="BM1272" s="193" t="s">
        <v>1647</v>
      </c>
    </row>
    <row r="1273" s="13" customFormat="1">
      <c r="A1273" s="13"/>
      <c r="B1273" s="195"/>
      <c r="C1273" s="13"/>
      <c r="D1273" s="196" t="s">
        <v>165</v>
      </c>
      <c r="E1273" s="197" t="s">
        <v>1</v>
      </c>
      <c r="F1273" s="198" t="s">
        <v>1007</v>
      </c>
      <c r="G1273" s="13"/>
      <c r="H1273" s="197" t="s">
        <v>1</v>
      </c>
      <c r="I1273" s="199"/>
      <c r="J1273" s="13"/>
      <c r="K1273" s="13"/>
      <c r="L1273" s="195"/>
      <c r="M1273" s="200"/>
      <c r="N1273" s="201"/>
      <c r="O1273" s="201"/>
      <c r="P1273" s="201"/>
      <c r="Q1273" s="201"/>
      <c r="R1273" s="201"/>
      <c r="S1273" s="201"/>
      <c r="T1273" s="202"/>
      <c r="U1273" s="13"/>
      <c r="V1273" s="13"/>
      <c r="W1273" s="13"/>
      <c r="X1273" s="13"/>
      <c r="Y1273" s="13"/>
      <c r="Z1273" s="13"/>
      <c r="AA1273" s="13"/>
      <c r="AB1273" s="13"/>
      <c r="AC1273" s="13"/>
      <c r="AD1273" s="13"/>
      <c r="AE1273" s="13"/>
      <c r="AT1273" s="197" t="s">
        <v>165</v>
      </c>
      <c r="AU1273" s="197" t="s">
        <v>85</v>
      </c>
      <c r="AV1273" s="13" t="s">
        <v>81</v>
      </c>
      <c r="AW1273" s="13" t="s">
        <v>32</v>
      </c>
      <c r="AX1273" s="13" t="s">
        <v>7</v>
      </c>
      <c r="AY1273" s="197" t="s">
        <v>155</v>
      </c>
    </row>
    <row r="1274" s="14" customFormat="1">
      <c r="A1274" s="14"/>
      <c r="B1274" s="203"/>
      <c r="C1274" s="14"/>
      <c r="D1274" s="196" t="s">
        <v>165</v>
      </c>
      <c r="E1274" s="204" t="s">
        <v>1</v>
      </c>
      <c r="F1274" s="205" t="s">
        <v>1648</v>
      </c>
      <c r="G1274" s="14"/>
      <c r="H1274" s="206">
        <v>10.300000000000001</v>
      </c>
      <c r="I1274" s="207"/>
      <c r="J1274" s="14"/>
      <c r="K1274" s="14"/>
      <c r="L1274" s="203"/>
      <c r="M1274" s="208"/>
      <c r="N1274" s="209"/>
      <c r="O1274" s="209"/>
      <c r="P1274" s="209"/>
      <c r="Q1274" s="209"/>
      <c r="R1274" s="209"/>
      <c r="S1274" s="209"/>
      <c r="T1274" s="210"/>
      <c r="U1274" s="14"/>
      <c r="V1274" s="14"/>
      <c r="W1274" s="14"/>
      <c r="X1274" s="14"/>
      <c r="Y1274" s="14"/>
      <c r="Z1274" s="14"/>
      <c r="AA1274" s="14"/>
      <c r="AB1274" s="14"/>
      <c r="AC1274" s="14"/>
      <c r="AD1274" s="14"/>
      <c r="AE1274" s="14"/>
      <c r="AT1274" s="204" t="s">
        <v>165</v>
      </c>
      <c r="AU1274" s="204" t="s">
        <v>85</v>
      </c>
      <c r="AV1274" s="14" t="s">
        <v>85</v>
      </c>
      <c r="AW1274" s="14" t="s">
        <v>32</v>
      </c>
      <c r="AX1274" s="14" t="s">
        <v>7</v>
      </c>
      <c r="AY1274" s="204" t="s">
        <v>155</v>
      </c>
    </row>
    <row r="1275" s="14" customFormat="1">
      <c r="A1275" s="14"/>
      <c r="B1275" s="203"/>
      <c r="C1275" s="14"/>
      <c r="D1275" s="196" t="s">
        <v>165</v>
      </c>
      <c r="E1275" s="204" t="s">
        <v>1</v>
      </c>
      <c r="F1275" s="205" t="s">
        <v>1649</v>
      </c>
      <c r="G1275" s="14"/>
      <c r="H1275" s="206">
        <v>24.335000000000001</v>
      </c>
      <c r="I1275" s="207"/>
      <c r="J1275" s="14"/>
      <c r="K1275" s="14"/>
      <c r="L1275" s="203"/>
      <c r="M1275" s="208"/>
      <c r="N1275" s="209"/>
      <c r="O1275" s="209"/>
      <c r="P1275" s="209"/>
      <c r="Q1275" s="209"/>
      <c r="R1275" s="209"/>
      <c r="S1275" s="209"/>
      <c r="T1275" s="210"/>
      <c r="U1275" s="14"/>
      <c r="V1275" s="14"/>
      <c r="W1275" s="14"/>
      <c r="X1275" s="14"/>
      <c r="Y1275" s="14"/>
      <c r="Z1275" s="14"/>
      <c r="AA1275" s="14"/>
      <c r="AB1275" s="14"/>
      <c r="AC1275" s="14"/>
      <c r="AD1275" s="14"/>
      <c r="AE1275" s="14"/>
      <c r="AT1275" s="204" t="s">
        <v>165</v>
      </c>
      <c r="AU1275" s="204" t="s">
        <v>85</v>
      </c>
      <c r="AV1275" s="14" t="s">
        <v>85</v>
      </c>
      <c r="AW1275" s="14" t="s">
        <v>32</v>
      </c>
      <c r="AX1275" s="14" t="s">
        <v>7</v>
      </c>
      <c r="AY1275" s="204" t="s">
        <v>155</v>
      </c>
    </row>
    <row r="1276" s="14" customFormat="1">
      <c r="A1276" s="14"/>
      <c r="B1276" s="203"/>
      <c r="C1276" s="14"/>
      <c r="D1276" s="196" t="s">
        <v>165</v>
      </c>
      <c r="E1276" s="204" t="s">
        <v>1</v>
      </c>
      <c r="F1276" s="205" t="s">
        <v>1650</v>
      </c>
      <c r="G1276" s="14"/>
      <c r="H1276" s="206">
        <v>28.765000000000001</v>
      </c>
      <c r="I1276" s="207"/>
      <c r="J1276" s="14"/>
      <c r="K1276" s="14"/>
      <c r="L1276" s="203"/>
      <c r="M1276" s="208"/>
      <c r="N1276" s="209"/>
      <c r="O1276" s="209"/>
      <c r="P1276" s="209"/>
      <c r="Q1276" s="209"/>
      <c r="R1276" s="209"/>
      <c r="S1276" s="209"/>
      <c r="T1276" s="210"/>
      <c r="U1276" s="14"/>
      <c r="V1276" s="14"/>
      <c r="W1276" s="14"/>
      <c r="X1276" s="14"/>
      <c r="Y1276" s="14"/>
      <c r="Z1276" s="14"/>
      <c r="AA1276" s="14"/>
      <c r="AB1276" s="14"/>
      <c r="AC1276" s="14"/>
      <c r="AD1276" s="14"/>
      <c r="AE1276" s="14"/>
      <c r="AT1276" s="204" t="s">
        <v>165</v>
      </c>
      <c r="AU1276" s="204" t="s">
        <v>85</v>
      </c>
      <c r="AV1276" s="14" t="s">
        <v>85</v>
      </c>
      <c r="AW1276" s="14" t="s">
        <v>32</v>
      </c>
      <c r="AX1276" s="14" t="s">
        <v>7</v>
      </c>
      <c r="AY1276" s="204" t="s">
        <v>155</v>
      </c>
    </row>
    <row r="1277" s="14" customFormat="1">
      <c r="A1277" s="14"/>
      <c r="B1277" s="203"/>
      <c r="C1277" s="14"/>
      <c r="D1277" s="196" t="s">
        <v>165</v>
      </c>
      <c r="E1277" s="204" t="s">
        <v>1</v>
      </c>
      <c r="F1277" s="205" t="s">
        <v>1651</v>
      </c>
      <c r="G1277" s="14"/>
      <c r="H1277" s="206">
        <v>28.765000000000001</v>
      </c>
      <c r="I1277" s="207"/>
      <c r="J1277" s="14"/>
      <c r="K1277" s="14"/>
      <c r="L1277" s="203"/>
      <c r="M1277" s="208"/>
      <c r="N1277" s="209"/>
      <c r="O1277" s="209"/>
      <c r="P1277" s="209"/>
      <c r="Q1277" s="209"/>
      <c r="R1277" s="209"/>
      <c r="S1277" s="209"/>
      <c r="T1277" s="210"/>
      <c r="U1277" s="14"/>
      <c r="V1277" s="14"/>
      <c r="W1277" s="14"/>
      <c r="X1277" s="14"/>
      <c r="Y1277" s="14"/>
      <c r="Z1277" s="14"/>
      <c r="AA1277" s="14"/>
      <c r="AB1277" s="14"/>
      <c r="AC1277" s="14"/>
      <c r="AD1277" s="14"/>
      <c r="AE1277" s="14"/>
      <c r="AT1277" s="204" t="s">
        <v>165</v>
      </c>
      <c r="AU1277" s="204" t="s">
        <v>85</v>
      </c>
      <c r="AV1277" s="14" t="s">
        <v>85</v>
      </c>
      <c r="AW1277" s="14" t="s">
        <v>32</v>
      </c>
      <c r="AX1277" s="14" t="s">
        <v>7</v>
      </c>
      <c r="AY1277" s="204" t="s">
        <v>155</v>
      </c>
    </row>
    <row r="1278" s="14" customFormat="1">
      <c r="A1278" s="14"/>
      <c r="B1278" s="203"/>
      <c r="C1278" s="14"/>
      <c r="D1278" s="196" t="s">
        <v>165</v>
      </c>
      <c r="E1278" s="204" t="s">
        <v>1</v>
      </c>
      <c r="F1278" s="205" t="s">
        <v>1652</v>
      </c>
      <c r="G1278" s="14"/>
      <c r="H1278" s="206">
        <v>28.765000000000001</v>
      </c>
      <c r="I1278" s="207"/>
      <c r="J1278" s="14"/>
      <c r="K1278" s="14"/>
      <c r="L1278" s="203"/>
      <c r="M1278" s="208"/>
      <c r="N1278" s="209"/>
      <c r="O1278" s="209"/>
      <c r="P1278" s="209"/>
      <c r="Q1278" s="209"/>
      <c r="R1278" s="209"/>
      <c r="S1278" s="209"/>
      <c r="T1278" s="210"/>
      <c r="U1278" s="14"/>
      <c r="V1278" s="14"/>
      <c r="W1278" s="14"/>
      <c r="X1278" s="14"/>
      <c r="Y1278" s="14"/>
      <c r="Z1278" s="14"/>
      <c r="AA1278" s="14"/>
      <c r="AB1278" s="14"/>
      <c r="AC1278" s="14"/>
      <c r="AD1278" s="14"/>
      <c r="AE1278" s="14"/>
      <c r="AT1278" s="204" t="s">
        <v>165</v>
      </c>
      <c r="AU1278" s="204" t="s">
        <v>85</v>
      </c>
      <c r="AV1278" s="14" t="s">
        <v>85</v>
      </c>
      <c r="AW1278" s="14" t="s">
        <v>32</v>
      </c>
      <c r="AX1278" s="14" t="s">
        <v>7</v>
      </c>
      <c r="AY1278" s="204" t="s">
        <v>155</v>
      </c>
    </row>
    <row r="1279" s="15" customFormat="1">
      <c r="A1279" s="15"/>
      <c r="B1279" s="211"/>
      <c r="C1279" s="15"/>
      <c r="D1279" s="196" t="s">
        <v>165</v>
      </c>
      <c r="E1279" s="212" t="s">
        <v>1</v>
      </c>
      <c r="F1279" s="213" t="s">
        <v>184</v>
      </c>
      <c r="G1279" s="15"/>
      <c r="H1279" s="214">
        <v>120.93000000000001</v>
      </c>
      <c r="I1279" s="215"/>
      <c r="J1279" s="15"/>
      <c r="K1279" s="15"/>
      <c r="L1279" s="211"/>
      <c r="M1279" s="216"/>
      <c r="N1279" s="217"/>
      <c r="O1279" s="217"/>
      <c r="P1279" s="217"/>
      <c r="Q1279" s="217"/>
      <c r="R1279" s="217"/>
      <c r="S1279" s="217"/>
      <c r="T1279" s="218"/>
      <c r="U1279" s="15"/>
      <c r="V1279" s="15"/>
      <c r="W1279" s="15"/>
      <c r="X1279" s="15"/>
      <c r="Y1279" s="15"/>
      <c r="Z1279" s="15"/>
      <c r="AA1279" s="15"/>
      <c r="AB1279" s="15"/>
      <c r="AC1279" s="15"/>
      <c r="AD1279" s="15"/>
      <c r="AE1279" s="15"/>
      <c r="AT1279" s="212" t="s">
        <v>165</v>
      </c>
      <c r="AU1279" s="212" t="s">
        <v>85</v>
      </c>
      <c r="AV1279" s="15" t="s">
        <v>91</v>
      </c>
      <c r="AW1279" s="15" t="s">
        <v>32</v>
      </c>
      <c r="AX1279" s="15" t="s">
        <v>81</v>
      </c>
      <c r="AY1279" s="212" t="s">
        <v>155</v>
      </c>
    </row>
    <row r="1280" s="2" customFormat="1" ht="24.15" customHeight="1">
      <c r="A1280" s="38"/>
      <c r="B1280" s="180"/>
      <c r="C1280" s="181" t="s">
        <v>1653</v>
      </c>
      <c r="D1280" s="181" t="s">
        <v>157</v>
      </c>
      <c r="E1280" s="182" t="s">
        <v>1654</v>
      </c>
      <c r="F1280" s="183" t="s">
        <v>1655</v>
      </c>
      <c r="G1280" s="184" t="s">
        <v>285</v>
      </c>
      <c r="H1280" s="185">
        <v>43.445999999999998</v>
      </c>
      <c r="I1280" s="186"/>
      <c r="J1280" s="187">
        <f>ROUND(I1280*H1280,2)</f>
        <v>0</v>
      </c>
      <c r="K1280" s="188"/>
      <c r="L1280" s="39"/>
      <c r="M1280" s="189" t="s">
        <v>1</v>
      </c>
      <c r="N1280" s="190" t="s">
        <v>43</v>
      </c>
      <c r="O1280" s="82"/>
      <c r="P1280" s="191">
        <f>O1280*H1280</f>
        <v>0</v>
      </c>
      <c r="Q1280" s="191">
        <v>0</v>
      </c>
      <c r="R1280" s="191">
        <f>Q1280*H1280</f>
        <v>0</v>
      </c>
      <c r="S1280" s="191">
        <v>0.0033700000000000002</v>
      </c>
      <c r="T1280" s="192">
        <f>S1280*H1280</f>
        <v>0.14641302000000001</v>
      </c>
      <c r="U1280" s="38"/>
      <c r="V1280" s="38"/>
      <c r="W1280" s="38"/>
      <c r="X1280" s="38"/>
      <c r="Y1280" s="38"/>
      <c r="Z1280" s="38"/>
      <c r="AA1280" s="38"/>
      <c r="AB1280" s="38"/>
      <c r="AC1280" s="38"/>
      <c r="AD1280" s="38"/>
      <c r="AE1280" s="38"/>
      <c r="AR1280" s="193" t="s">
        <v>256</v>
      </c>
      <c r="AT1280" s="193" t="s">
        <v>157</v>
      </c>
      <c r="AU1280" s="193" t="s">
        <v>85</v>
      </c>
      <c r="AY1280" s="19" t="s">
        <v>155</v>
      </c>
      <c r="BE1280" s="194">
        <f>IF(N1280="základná",J1280,0)</f>
        <v>0</v>
      </c>
      <c r="BF1280" s="194">
        <f>IF(N1280="znížená",J1280,0)</f>
        <v>0</v>
      </c>
      <c r="BG1280" s="194">
        <f>IF(N1280="zákl. prenesená",J1280,0)</f>
        <v>0</v>
      </c>
      <c r="BH1280" s="194">
        <f>IF(N1280="zníž. prenesená",J1280,0)</f>
        <v>0</v>
      </c>
      <c r="BI1280" s="194">
        <f>IF(N1280="nulová",J1280,0)</f>
        <v>0</v>
      </c>
      <c r="BJ1280" s="19" t="s">
        <v>85</v>
      </c>
      <c r="BK1280" s="194">
        <f>ROUND(I1280*H1280,2)</f>
        <v>0</v>
      </c>
      <c r="BL1280" s="19" t="s">
        <v>256</v>
      </c>
      <c r="BM1280" s="193" t="s">
        <v>1656</v>
      </c>
    </row>
    <row r="1281" s="13" customFormat="1">
      <c r="A1281" s="13"/>
      <c r="B1281" s="195"/>
      <c r="C1281" s="13"/>
      <c r="D1281" s="196" t="s">
        <v>165</v>
      </c>
      <c r="E1281" s="197" t="s">
        <v>1</v>
      </c>
      <c r="F1281" s="198" t="s">
        <v>1657</v>
      </c>
      <c r="G1281" s="13"/>
      <c r="H1281" s="197" t="s">
        <v>1</v>
      </c>
      <c r="I1281" s="199"/>
      <c r="J1281" s="13"/>
      <c r="K1281" s="13"/>
      <c r="L1281" s="195"/>
      <c r="M1281" s="200"/>
      <c r="N1281" s="201"/>
      <c r="O1281" s="201"/>
      <c r="P1281" s="201"/>
      <c r="Q1281" s="201"/>
      <c r="R1281" s="201"/>
      <c r="S1281" s="201"/>
      <c r="T1281" s="202"/>
      <c r="U1281" s="13"/>
      <c r="V1281" s="13"/>
      <c r="W1281" s="13"/>
      <c r="X1281" s="13"/>
      <c r="Y1281" s="13"/>
      <c r="Z1281" s="13"/>
      <c r="AA1281" s="13"/>
      <c r="AB1281" s="13"/>
      <c r="AC1281" s="13"/>
      <c r="AD1281" s="13"/>
      <c r="AE1281" s="13"/>
      <c r="AT1281" s="197" t="s">
        <v>165</v>
      </c>
      <c r="AU1281" s="197" t="s">
        <v>85</v>
      </c>
      <c r="AV1281" s="13" t="s">
        <v>81</v>
      </c>
      <c r="AW1281" s="13" t="s">
        <v>32</v>
      </c>
      <c r="AX1281" s="13" t="s">
        <v>7</v>
      </c>
      <c r="AY1281" s="197" t="s">
        <v>155</v>
      </c>
    </row>
    <row r="1282" s="14" customFormat="1">
      <c r="A1282" s="14"/>
      <c r="B1282" s="203"/>
      <c r="C1282" s="14"/>
      <c r="D1282" s="196" t="s">
        <v>165</v>
      </c>
      <c r="E1282" s="204" t="s">
        <v>1</v>
      </c>
      <c r="F1282" s="205" t="s">
        <v>1658</v>
      </c>
      <c r="G1282" s="14"/>
      <c r="H1282" s="206">
        <v>43.445999999999998</v>
      </c>
      <c r="I1282" s="207"/>
      <c r="J1282" s="14"/>
      <c r="K1282" s="14"/>
      <c r="L1282" s="203"/>
      <c r="M1282" s="208"/>
      <c r="N1282" s="209"/>
      <c r="O1282" s="209"/>
      <c r="P1282" s="209"/>
      <c r="Q1282" s="209"/>
      <c r="R1282" s="209"/>
      <c r="S1282" s="209"/>
      <c r="T1282" s="210"/>
      <c r="U1282" s="14"/>
      <c r="V1282" s="14"/>
      <c r="W1282" s="14"/>
      <c r="X1282" s="14"/>
      <c r="Y1282" s="14"/>
      <c r="Z1282" s="14"/>
      <c r="AA1282" s="14"/>
      <c r="AB1282" s="14"/>
      <c r="AC1282" s="14"/>
      <c r="AD1282" s="14"/>
      <c r="AE1282" s="14"/>
      <c r="AT1282" s="204" t="s">
        <v>165</v>
      </c>
      <c r="AU1282" s="204" t="s">
        <v>85</v>
      </c>
      <c r="AV1282" s="14" t="s">
        <v>85</v>
      </c>
      <c r="AW1282" s="14" t="s">
        <v>32</v>
      </c>
      <c r="AX1282" s="14" t="s">
        <v>81</v>
      </c>
      <c r="AY1282" s="204" t="s">
        <v>155</v>
      </c>
    </row>
    <row r="1283" s="2" customFormat="1" ht="24.15" customHeight="1">
      <c r="A1283" s="38"/>
      <c r="B1283" s="180"/>
      <c r="C1283" s="181" t="s">
        <v>1659</v>
      </c>
      <c r="D1283" s="181" t="s">
        <v>157</v>
      </c>
      <c r="E1283" s="182" t="s">
        <v>1660</v>
      </c>
      <c r="F1283" s="183" t="s">
        <v>1661</v>
      </c>
      <c r="G1283" s="184" t="s">
        <v>285</v>
      </c>
      <c r="H1283" s="185">
        <v>29.600000000000001</v>
      </c>
      <c r="I1283" s="186"/>
      <c r="J1283" s="187">
        <f>ROUND(I1283*H1283,2)</f>
        <v>0</v>
      </c>
      <c r="K1283" s="188"/>
      <c r="L1283" s="39"/>
      <c r="M1283" s="189" t="s">
        <v>1</v>
      </c>
      <c r="N1283" s="190" t="s">
        <v>43</v>
      </c>
      <c r="O1283" s="82"/>
      <c r="P1283" s="191">
        <f>O1283*H1283</f>
        <v>0</v>
      </c>
      <c r="Q1283" s="191">
        <v>0</v>
      </c>
      <c r="R1283" s="191">
        <f>Q1283*H1283</f>
        <v>0</v>
      </c>
      <c r="S1283" s="191">
        <v>0.0028500000000000001</v>
      </c>
      <c r="T1283" s="192">
        <f>S1283*H1283</f>
        <v>0.084360000000000004</v>
      </c>
      <c r="U1283" s="38"/>
      <c r="V1283" s="38"/>
      <c r="W1283" s="38"/>
      <c r="X1283" s="38"/>
      <c r="Y1283" s="38"/>
      <c r="Z1283" s="38"/>
      <c r="AA1283" s="38"/>
      <c r="AB1283" s="38"/>
      <c r="AC1283" s="38"/>
      <c r="AD1283" s="38"/>
      <c r="AE1283" s="38"/>
      <c r="AR1283" s="193" t="s">
        <v>256</v>
      </c>
      <c r="AT1283" s="193" t="s">
        <v>157</v>
      </c>
      <c r="AU1283" s="193" t="s">
        <v>85</v>
      </c>
      <c r="AY1283" s="19" t="s">
        <v>155</v>
      </c>
      <c r="BE1283" s="194">
        <f>IF(N1283="základná",J1283,0)</f>
        <v>0</v>
      </c>
      <c r="BF1283" s="194">
        <f>IF(N1283="znížená",J1283,0)</f>
        <v>0</v>
      </c>
      <c r="BG1283" s="194">
        <f>IF(N1283="zákl. prenesená",J1283,0)</f>
        <v>0</v>
      </c>
      <c r="BH1283" s="194">
        <f>IF(N1283="zníž. prenesená",J1283,0)</f>
        <v>0</v>
      </c>
      <c r="BI1283" s="194">
        <f>IF(N1283="nulová",J1283,0)</f>
        <v>0</v>
      </c>
      <c r="BJ1283" s="19" t="s">
        <v>85</v>
      </c>
      <c r="BK1283" s="194">
        <f>ROUND(I1283*H1283,2)</f>
        <v>0</v>
      </c>
      <c r="BL1283" s="19" t="s">
        <v>256</v>
      </c>
      <c r="BM1283" s="193" t="s">
        <v>1662</v>
      </c>
    </row>
    <row r="1284" s="13" customFormat="1">
      <c r="A1284" s="13"/>
      <c r="B1284" s="195"/>
      <c r="C1284" s="13"/>
      <c r="D1284" s="196" t="s">
        <v>165</v>
      </c>
      <c r="E1284" s="197" t="s">
        <v>1</v>
      </c>
      <c r="F1284" s="198" t="s">
        <v>1663</v>
      </c>
      <c r="G1284" s="13"/>
      <c r="H1284" s="197" t="s">
        <v>1</v>
      </c>
      <c r="I1284" s="199"/>
      <c r="J1284" s="13"/>
      <c r="K1284" s="13"/>
      <c r="L1284" s="195"/>
      <c r="M1284" s="200"/>
      <c r="N1284" s="201"/>
      <c r="O1284" s="201"/>
      <c r="P1284" s="201"/>
      <c r="Q1284" s="201"/>
      <c r="R1284" s="201"/>
      <c r="S1284" s="201"/>
      <c r="T1284" s="202"/>
      <c r="U1284" s="13"/>
      <c r="V1284" s="13"/>
      <c r="W1284" s="13"/>
      <c r="X1284" s="13"/>
      <c r="Y1284" s="13"/>
      <c r="Z1284" s="13"/>
      <c r="AA1284" s="13"/>
      <c r="AB1284" s="13"/>
      <c r="AC1284" s="13"/>
      <c r="AD1284" s="13"/>
      <c r="AE1284" s="13"/>
      <c r="AT1284" s="197" t="s">
        <v>165</v>
      </c>
      <c r="AU1284" s="197" t="s">
        <v>85</v>
      </c>
      <c r="AV1284" s="13" t="s">
        <v>81</v>
      </c>
      <c r="AW1284" s="13" t="s">
        <v>32</v>
      </c>
      <c r="AX1284" s="13" t="s">
        <v>7</v>
      </c>
      <c r="AY1284" s="197" t="s">
        <v>155</v>
      </c>
    </row>
    <row r="1285" s="14" customFormat="1">
      <c r="A1285" s="14"/>
      <c r="B1285" s="203"/>
      <c r="C1285" s="14"/>
      <c r="D1285" s="196" t="s">
        <v>165</v>
      </c>
      <c r="E1285" s="204" t="s">
        <v>1</v>
      </c>
      <c r="F1285" s="205" t="s">
        <v>1664</v>
      </c>
      <c r="G1285" s="14"/>
      <c r="H1285" s="206">
        <v>29.600000000000001</v>
      </c>
      <c r="I1285" s="207"/>
      <c r="J1285" s="14"/>
      <c r="K1285" s="14"/>
      <c r="L1285" s="203"/>
      <c r="M1285" s="208"/>
      <c r="N1285" s="209"/>
      <c r="O1285" s="209"/>
      <c r="P1285" s="209"/>
      <c r="Q1285" s="209"/>
      <c r="R1285" s="209"/>
      <c r="S1285" s="209"/>
      <c r="T1285" s="210"/>
      <c r="U1285" s="14"/>
      <c r="V1285" s="14"/>
      <c r="W1285" s="14"/>
      <c r="X1285" s="14"/>
      <c r="Y1285" s="14"/>
      <c r="Z1285" s="14"/>
      <c r="AA1285" s="14"/>
      <c r="AB1285" s="14"/>
      <c r="AC1285" s="14"/>
      <c r="AD1285" s="14"/>
      <c r="AE1285" s="14"/>
      <c r="AT1285" s="204" t="s">
        <v>165</v>
      </c>
      <c r="AU1285" s="204" t="s">
        <v>85</v>
      </c>
      <c r="AV1285" s="14" t="s">
        <v>85</v>
      </c>
      <c r="AW1285" s="14" t="s">
        <v>32</v>
      </c>
      <c r="AX1285" s="14" t="s">
        <v>81</v>
      </c>
      <c r="AY1285" s="204" t="s">
        <v>155</v>
      </c>
    </row>
    <row r="1286" s="2" customFormat="1" ht="24.15" customHeight="1">
      <c r="A1286" s="38"/>
      <c r="B1286" s="180"/>
      <c r="C1286" s="181" t="s">
        <v>1665</v>
      </c>
      <c r="D1286" s="181" t="s">
        <v>157</v>
      </c>
      <c r="E1286" s="182" t="s">
        <v>1666</v>
      </c>
      <c r="F1286" s="183" t="s">
        <v>1667</v>
      </c>
      <c r="G1286" s="184" t="s">
        <v>1162</v>
      </c>
      <c r="H1286" s="241"/>
      <c r="I1286" s="186"/>
      <c r="J1286" s="187">
        <f>ROUND(I1286*H1286,2)</f>
        <v>0</v>
      </c>
      <c r="K1286" s="188"/>
      <c r="L1286" s="39"/>
      <c r="M1286" s="189" t="s">
        <v>1</v>
      </c>
      <c r="N1286" s="190" t="s">
        <v>43</v>
      </c>
      <c r="O1286" s="82"/>
      <c r="P1286" s="191">
        <f>O1286*H1286</f>
        <v>0</v>
      </c>
      <c r="Q1286" s="191">
        <v>0</v>
      </c>
      <c r="R1286" s="191">
        <f>Q1286*H1286</f>
        <v>0</v>
      </c>
      <c r="S1286" s="191">
        <v>0</v>
      </c>
      <c r="T1286" s="192">
        <f>S1286*H1286</f>
        <v>0</v>
      </c>
      <c r="U1286" s="38"/>
      <c r="V1286" s="38"/>
      <c r="W1286" s="38"/>
      <c r="X1286" s="38"/>
      <c r="Y1286" s="38"/>
      <c r="Z1286" s="38"/>
      <c r="AA1286" s="38"/>
      <c r="AB1286" s="38"/>
      <c r="AC1286" s="38"/>
      <c r="AD1286" s="38"/>
      <c r="AE1286" s="38"/>
      <c r="AR1286" s="193" t="s">
        <v>256</v>
      </c>
      <c r="AT1286" s="193" t="s">
        <v>157</v>
      </c>
      <c r="AU1286" s="193" t="s">
        <v>85</v>
      </c>
      <c r="AY1286" s="19" t="s">
        <v>155</v>
      </c>
      <c r="BE1286" s="194">
        <f>IF(N1286="základná",J1286,0)</f>
        <v>0</v>
      </c>
      <c r="BF1286" s="194">
        <f>IF(N1286="znížená",J1286,0)</f>
        <v>0</v>
      </c>
      <c r="BG1286" s="194">
        <f>IF(N1286="zákl. prenesená",J1286,0)</f>
        <v>0</v>
      </c>
      <c r="BH1286" s="194">
        <f>IF(N1286="zníž. prenesená",J1286,0)</f>
        <v>0</v>
      </c>
      <c r="BI1286" s="194">
        <f>IF(N1286="nulová",J1286,0)</f>
        <v>0</v>
      </c>
      <c r="BJ1286" s="19" t="s">
        <v>85</v>
      </c>
      <c r="BK1286" s="194">
        <f>ROUND(I1286*H1286,2)</f>
        <v>0</v>
      </c>
      <c r="BL1286" s="19" t="s">
        <v>256</v>
      </c>
      <c r="BM1286" s="193" t="s">
        <v>1668</v>
      </c>
    </row>
    <row r="1287" s="12" customFormat="1" ht="22.8" customHeight="1">
      <c r="A1287" s="12"/>
      <c r="B1287" s="167"/>
      <c r="C1287" s="12"/>
      <c r="D1287" s="168" t="s">
        <v>76</v>
      </c>
      <c r="E1287" s="178" t="s">
        <v>1669</v>
      </c>
      <c r="F1287" s="178" t="s">
        <v>1670</v>
      </c>
      <c r="G1287" s="12"/>
      <c r="H1287" s="12"/>
      <c r="I1287" s="170"/>
      <c r="J1287" s="179">
        <f>BK1287</f>
        <v>0</v>
      </c>
      <c r="K1287" s="12"/>
      <c r="L1287" s="167"/>
      <c r="M1287" s="172"/>
      <c r="N1287" s="173"/>
      <c r="O1287" s="173"/>
      <c r="P1287" s="174">
        <f>SUM(P1288:P1362)</f>
        <v>0</v>
      </c>
      <c r="Q1287" s="173"/>
      <c r="R1287" s="174">
        <f>SUM(R1288:R1362)</f>
        <v>11.089952499299999</v>
      </c>
      <c r="S1287" s="173"/>
      <c r="T1287" s="175">
        <f>SUM(T1288:T1362)</f>
        <v>0.13786020000000002</v>
      </c>
      <c r="U1287" s="12"/>
      <c r="V1287" s="12"/>
      <c r="W1287" s="12"/>
      <c r="X1287" s="12"/>
      <c r="Y1287" s="12"/>
      <c r="Z1287" s="12"/>
      <c r="AA1287" s="12"/>
      <c r="AB1287" s="12"/>
      <c r="AC1287" s="12"/>
      <c r="AD1287" s="12"/>
      <c r="AE1287" s="12"/>
      <c r="AR1287" s="168" t="s">
        <v>85</v>
      </c>
      <c r="AT1287" s="176" t="s">
        <v>76</v>
      </c>
      <c r="AU1287" s="176" t="s">
        <v>81</v>
      </c>
      <c r="AY1287" s="168" t="s">
        <v>155</v>
      </c>
      <c r="BK1287" s="177">
        <f>SUM(BK1288:BK1362)</f>
        <v>0</v>
      </c>
    </row>
    <row r="1288" s="2" customFormat="1" ht="24.15" customHeight="1">
      <c r="A1288" s="38"/>
      <c r="B1288" s="180"/>
      <c r="C1288" s="181" t="s">
        <v>1671</v>
      </c>
      <c r="D1288" s="220" t="s">
        <v>157</v>
      </c>
      <c r="E1288" s="182" t="s">
        <v>1672</v>
      </c>
      <c r="F1288" s="183" t="s">
        <v>1673</v>
      </c>
      <c r="G1288" s="184" t="s">
        <v>285</v>
      </c>
      <c r="H1288" s="185">
        <v>104.84</v>
      </c>
      <c r="I1288" s="186"/>
      <c r="J1288" s="187">
        <f>ROUND(I1288*H1288,2)</f>
        <v>0</v>
      </c>
      <c r="K1288" s="188"/>
      <c r="L1288" s="39"/>
      <c r="M1288" s="189" t="s">
        <v>1</v>
      </c>
      <c r="N1288" s="190" t="s">
        <v>43</v>
      </c>
      <c r="O1288" s="82"/>
      <c r="P1288" s="191">
        <f>O1288*H1288</f>
        <v>0</v>
      </c>
      <c r="Q1288" s="191">
        <v>0.00019000000000000001</v>
      </c>
      <c r="R1288" s="191">
        <f>Q1288*H1288</f>
        <v>0.019919600000000003</v>
      </c>
      <c r="S1288" s="191">
        <v>0</v>
      </c>
      <c r="T1288" s="192">
        <f>S1288*H1288</f>
        <v>0</v>
      </c>
      <c r="U1288" s="38"/>
      <c r="V1288" s="38"/>
      <c r="W1288" s="38"/>
      <c r="X1288" s="38"/>
      <c r="Y1288" s="38"/>
      <c r="Z1288" s="38"/>
      <c r="AA1288" s="38"/>
      <c r="AB1288" s="38"/>
      <c r="AC1288" s="38"/>
      <c r="AD1288" s="38"/>
      <c r="AE1288" s="38"/>
      <c r="AR1288" s="193" t="s">
        <v>256</v>
      </c>
      <c r="AT1288" s="193" t="s">
        <v>157</v>
      </c>
      <c r="AU1288" s="193" t="s">
        <v>85</v>
      </c>
      <c r="AY1288" s="19" t="s">
        <v>155</v>
      </c>
      <c r="BE1288" s="194">
        <f>IF(N1288="základná",J1288,0)</f>
        <v>0</v>
      </c>
      <c r="BF1288" s="194">
        <f>IF(N1288="znížená",J1288,0)</f>
        <v>0</v>
      </c>
      <c r="BG1288" s="194">
        <f>IF(N1288="zákl. prenesená",J1288,0)</f>
        <v>0</v>
      </c>
      <c r="BH1288" s="194">
        <f>IF(N1288="zníž. prenesená",J1288,0)</f>
        <v>0</v>
      </c>
      <c r="BI1288" s="194">
        <f>IF(N1288="nulová",J1288,0)</f>
        <v>0</v>
      </c>
      <c r="BJ1288" s="19" t="s">
        <v>85</v>
      </c>
      <c r="BK1288" s="194">
        <f>ROUND(I1288*H1288,2)</f>
        <v>0</v>
      </c>
      <c r="BL1288" s="19" t="s">
        <v>256</v>
      </c>
      <c r="BM1288" s="193" t="s">
        <v>1674</v>
      </c>
    </row>
    <row r="1289" s="13" customFormat="1">
      <c r="A1289" s="13"/>
      <c r="B1289" s="195"/>
      <c r="C1289" s="13"/>
      <c r="D1289" s="196" t="s">
        <v>165</v>
      </c>
      <c r="E1289" s="197" t="s">
        <v>1</v>
      </c>
      <c r="F1289" s="198" t="s">
        <v>1675</v>
      </c>
      <c r="G1289" s="13"/>
      <c r="H1289" s="197" t="s">
        <v>1</v>
      </c>
      <c r="I1289" s="199"/>
      <c r="J1289" s="13"/>
      <c r="K1289" s="13"/>
      <c r="L1289" s="195"/>
      <c r="M1289" s="200"/>
      <c r="N1289" s="201"/>
      <c r="O1289" s="201"/>
      <c r="P1289" s="201"/>
      <c r="Q1289" s="201"/>
      <c r="R1289" s="201"/>
      <c r="S1289" s="201"/>
      <c r="T1289" s="202"/>
      <c r="U1289" s="13"/>
      <c r="V1289" s="13"/>
      <c r="W1289" s="13"/>
      <c r="X1289" s="13"/>
      <c r="Y1289" s="13"/>
      <c r="Z1289" s="13"/>
      <c r="AA1289" s="13"/>
      <c r="AB1289" s="13"/>
      <c r="AC1289" s="13"/>
      <c r="AD1289" s="13"/>
      <c r="AE1289" s="13"/>
      <c r="AT1289" s="197" t="s">
        <v>165</v>
      </c>
      <c r="AU1289" s="197" t="s">
        <v>85</v>
      </c>
      <c r="AV1289" s="13" t="s">
        <v>81</v>
      </c>
      <c r="AW1289" s="13" t="s">
        <v>32</v>
      </c>
      <c r="AX1289" s="13" t="s">
        <v>7</v>
      </c>
      <c r="AY1289" s="197" t="s">
        <v>155</v>
      </c>
    </row>
    <row r="1290" s="14" customFormat="1">
      <c r="A1290" s="14"/>
      <c r="B1290" s="203"/>
      <c r="C1290" s="14"/>
      <c r="D1290" s="196" t="s">
        <v>165</v>
      </c>
      <c r="E1290" s="204" t="s">
        <v>1</v>
      </c>
      <c r="F1290" s="205" t="s">
        <v>1676</v>
      </c>
      <c r="G1290" s="14"/>
      <c r="H1290" s="206">
        <v>50.560000000000002</v>
      </c>
      <c r="I1290" s="207"/>
      <c r="J1290" s="14"/>
      <c r="K1290" s="14"/>
      <c r="L1290" s="203"/>
      <c r="M1290" s="208"/>
      <c r="N1290" s="209"/>
      <c r="O1290" s="209"/>
      <c r="P1290" s="209"/>
      <c r="Q1290" s="209"/>
      <c r="R1290" s="209"/>
      <c r="S1290" s="209"/>
      <c r="T1290" s="210"/>
      <c r="U1290" s="14"/>
      <c r="V1290" s="14"/>
      <c r="W1290" s="14"/>
      <c r="X1290" s="14"/>
      <c r="Y1290" s="14"/>
      <c r="Z1290" s="14"/>
      <c r="AA1290" s="14"/>
      <c r="AB1290" s="14"/>
      <c r="AC1290" s="14"/>
      <c r="AD1290" s="14"/>
      <c r="AE1290" s="14"/>
      <c r="AT1290" s="204" t="s">
        <v>165</v>
      </c>
      <c r="AU1290" s="204" t="s">
        <v>85</v>
      </c>
      <c r="AV1290" s="14" t="s">
        <v>85</v>
      </c>
      <c r="AW1290" s="14" t="s">
        <v>32</v>
      </c>
      <c r="AX1290" s="14" t="s">
        <v>7</v>
      </c>
      <c r="AY1290" s="204" t="s">
        <v>155</v>
      </c>
    </row>
    <row r="1291" s="14" customFormat="1">
      <c r="A1291" s="14"/>
      <c r="B1291" s="203"/>
      <c r="C1291" s="14"/>
      <c r="D1291" s="196" t="s">
        <v>165</v>
      </c>
      <c r="E1291" s="204" t="s">
        <v>1</v>
      </c>
      <c r="F1291" s="205" t="s">
        <v>1677</v>
      </c>
      <c r="G1291" s="14"/>
      <c r="H1291" s="206">
        <v>18.960000000000001</v>
      </c>
      <c r="I1291" s="207"/>
      <c r="J1291" s="14"/>
      <c r="K1291" s="14"/>
      <c r="L1291" s="203"/>
      <c r="M1291" s="208"/>
      <c r="N1291" s="209"/>
      <c r="O1291" s="209"/>
      <c r="P1291" s="209"/>
      <c r="Q1291" s="209"/>
      <c r="R1291" s="209"/>
      <c r="S1291" s="209"/>
      <c r="T1291" s="210"/>
      <c r="U1291" s="14"/>
      <c r="V1291" s="14"/>
      <c r="W1291" s="14"/>
      <c r="X1291" s="14"/>
      <c r="Y1291" s="14"/>
      <c r="Z1291" s="14"/>
      <c r="AA1291" s="14"/>
      <c r="AB1291" s="14"/>
      <c r="AC1291" s="14"/>
      <c r="AD1291" s="14"/>
      <c r="AE1291" s="14"/>
      <c r="AT1291" s="204" t="s">
        <v>165</v>
      </c>
      <c r="AU1291" s="204" t="s">
        <v>85</v>
      </c>
      <c r="AV1291" s="14" t="s">
        <v>85</v>
      </c>
      <c r="AW1291" s="14" t="s">
        <v>32</v>
      </c>
      <c r="AX1291" s="14" t="s">
        <v>7</v>
      </c>
      <c r="AY1291" s="204" t="s">
        <v>155</v>
      </c>
    </row>
    <row r="1292" s="13" customFormat="1">
      <c r="A1292" s="13"/>
      <c r="B1292" s="195"/>
      <c r="C1292" s="13"/>
      <c r="D1292" s="196" t="s">
        <v>165</v>
      </c>
      <c r="E1292" s="197" t="s">
        <v>1</v>
      </c>
      <c r="F1292" s="198" t="s">
        <v>1678</v>
      </c>
      <c r="G1292" s="13"/>
      <c r="H1292" s="197" t="s">
        <v>1</v>
      </c>
      <c r="I1292" s="199"/>
      <c r="J1292" s="13"/>
      <c r="K1292" s="13"/>
      <c r="L1292" s="195"/>
      <c r="M1292" s="200"/>
      <c r="N1292" s="201"/>
      <c r="O1292" s="201"/>
      <c r="P1292" s="201"/>
      <c r="Q1292" s="201"/>
      <c r="R1292" s="201"/>
      <c r="S1292" s="201"/>
      <c r="T1292" s="202"/>
      <c r="U1292" s="13"/>
      <c r="V1292" s="13"/>
      <c r="W1292" s="13"/>
      <c r="X1292" s="13"/>
      <c r="Y1292" s="13"/>
      <c r="Z1292" s="13"/>
      <c r="AA1292" s="13"/>
      <c r="AB1292" s="13"/>
      <c r="AC1292" s="13"/>
      <c r="AD1292" s="13"/>
      <c r="AE1292" s="13"/>
      <c r="AT1292" s="197" t="s">
        <v>165</v>
      </c>
      <c r="AU1292" s="197" t="s">
        <v>85</v>
      </c>
      <c r="AV1292" s="13" t="s">
        <v>81</v>
      </c>
      <c r="AW1292" s="13" t="s">
        <v>32</v>
      </c>
      <c r="AX1292" s="13" t="s">
        <v>7</v>
      </c>
      <c r="AY1292" s="197" t="s">
        <v>155</v>
      </c>
    </row>
    <row r="1293" s="14" customFormat="1">
      <c r="A1293" s="14"/>
      <c r="B1293" s="203"/>
      <c r="C1293" s="14"/>
      <c r="D1293" s="196" t="s">
        <v>165</v>
      </c>
      <c r="E1293" s="204" t="s">
        <v>1</v>
      </c>
      <c r="F1293" s="205" t="s">
        <v>1679</v>
      </c>
      <c r="G1293" s="14"/>
      <c r="H1293" s="206">
        <v>13.66</v>
      </c>
      <c r="I1293" s="207"/>
      <c r="J1293" s="14"/>
      <c r="K1293" s="14"/>
      <c r="L1293" s="203"/>
      <c r="M1293" s="208"/>
      <c r="N1293" s="209"/>
      <c r="O1293" s="209"/>
      <c r="P1293" s="209"/>
      <c r="Q1293" s="209"/>
      <c r="R1293" s="209"/>
      <c r="S1293" s="209"/>
      <c r="T1293" s="210"/>
      <c r="U1293" s="14"/>
      <c r="V1293" s="14"/>
      <c r="W1293" s="14"/>
      <c r="X1293" s="14"/>
      <c r="Y1293" s="14"/>
      <c r="Z1293" s="14"/>
      <c r="AA1293" s="14"/>
      <c r="AB1293" s="14"/>
      <c r="AC1293" s="14"/>
      <c r="AD1293" s="14"/>
      <c r="AE1293" s="14"/>
      <c r="AT1293" s="204" t="s">
        <v>165</v>
      </c>
      <c r="AU1293" s="204" t="s">
        <v>85</v>
      </c>
      <c r="AV1293" s="14" t="s">
        <v>85</v>
      </c>
      <c r="AW1293" s="14" t="s">
        <v>32</v>
      </c>
      <c r="AX1293" s="14" t="s">
        <v>7</v>
      </c>
      <c r="AY1293" s="204" t="s">
        <v>155</v>
      </c>
    </row>
    <row r="1294" s="14" customFormat="1">
      <c r="A1294" s="14"/>
      <c r="B1294" s="203"/>
      <c r="C1294" s="14"/>
      <c r="D1294" s="196" t="s">
        <v>165</v>
      </c>
      <c r="E1294" s="204" t="s">
        <v>1</v>
      </c>
      <c r="F1294" s="205" t="s">
        <v>1680</v>
      </c>
      <c r="G1294" s="14"/>
      <c r="H1294" s="206">
        <v>21.66</v>
      </c>
      <c r="I1294" s="207"/>
      <c r="J1294" s="14"/>
      <c r="K1294" s="14"/>
      <c r="L1294" s="203"/>
      <c r="M1294" s="208"/>
      <c r="N1294" s="209"/>
      <c r="O1294" s="209"/>
      <c r="P1294" s="209"/>
      <c r="Q1294" s="209"/>
      <c r="R1294" s="209"/>
      <c r="S1294" s="209"/>
      <c r="T1294" s="210"/>
      <c r="U1294" s="14"/>
      <c r="V1294" s="14"/>
      <c r="W1294" s="14"/>
      <c r="X1294" s="14"/>
      <c r="Y1294" s="14"/>
      <c r="Z1294" s="14"/>
      <c r="AA1294" s="14"/>
      <c r="AB1294" s="14"/>
      <c r="AC1294" s="14"/>
      <c r="AD1294" s="14"/>
      <c r="AE1294" s="14"/>
      <c r="AT1294" s="204" t="s">
        <v>165</v>
      </c>
      <c r="AU1294" s="204" t="s">
        <v>85</v>
      </c>
      <c r="AV1294" s="14" t="s">
        <v>85</v>
      </c>
      <c r="AW1294" s="14" t="s">
        <v>32</v>
      </c>
      <c r="AX1294" s="14" t="s">
        <v>7</v>
      </c>
      <c r="AY1294" s="204" t="s">
        <v>155</v>
      </c>
    </row>
    <row r="1295" s="15" customFormat="1">
      <c r="A1295" s="15"/>
      <c r="B1295" s="211"/>
      <c r="C1295" s="15"/>
      <c r="D1295" s="196" t="s">
        <v>165</v>
      </c>
      <c r="E1295" s="212" t="s">
        <v>1</v>
      </c>
      <c r="F1295" s="213" t="s">
        <v>184</v>
      </c>
      <c r="G1295" s="15"/>
      <c r="H1295" s="214">
        <v>104.84</v>
      </c>
      <c r="I1295" s="215"/>
      <c r="J1295" s="15"/>
      <c r="K1295" s="15"/>
      <c r="L1295" s="211"/>
      <c r="M1295" s="216"/>
      <c r="N1295" s="217"/>
      <c r="O1295" s="217"/>
      <c r="P1295" s="217"/>
      <c r="Q1295" s="217"/>
      <c r="R1295" s="217"/>
      <c r="S1295" s="217"/>
      <c r="T1295" s="218"/>
      <c r="U1295" s="15"/>
      <c r="V1295" s="15"/>
      <c r="W1295" s="15"/>
      <c r="X1295" s="15"/>
      <c r="Y1295" s="15"/>
      <c r="Z1295" s="15"/>
      <c r="AA1295" s="15"/>
      <c r="AB1295" s="15"/>
      <c r="AC1295" s="15"/>
      <c r="AD1295" s="15"/>
      <c r="AE1295" s="15"/>
      <c r="AT1295" s="212" t="s">
        <v>165</v>
      </c>
      <c r="AU1295" s="212" t="s">
        <v>85</v>
      </c>
      <c r="AV1295" s="15" t="s">
        <v>91</v>
      </c>
      <c r="AW1295" s="15" t="s">
        <v>32</v>
      </c>
      <c r="AX1295" s="15" t="s">
        <v>81</v>
      </c>
      <c r="AY1295" s="212" t="s">
        <v>155</v>
      </c>
    </row>
    <row r="1296" s="2" customFormat="1" ht="24.15" customHeight="1">
      <c r="A1296" s="38"/>
      <c r="B1296" s="180"/>
      <c r="C1296" s="221" t="s">
        <v>1681</v>
      </c>
      <c r="D1296" s="222" t="s">
        <v>271</v>
      </c>
      <c r="E1296" s="223" t="s">
        <v>1682</v>
      </c>
      <c r="F1296" s="224" t="s">
        <v>1683</v>
      </c>
      <c r="G1296" s="225" t="s">
        <v>390</v>
      </c>
      <c r="H1296" s="226">
        <v>16</v>
      </c>
      <c r="I1296" s="227"/>
      <c r="J1296" s="228">
        <f>ROUND(I1296*H1296,2)</f>
        <v>0</v>
      </c>
      <c r="K1296" s="229"/>
      <c r="L1296" s="230"/>
      <c r="M1296" s="231" t="s">
        <v>1</v>
      </c>
      <c r="N1296" s="232" t="s">
        <v>43</v>
      </c>
      <c r="O1296" s="82"/>
      <c r="P1296" s="191">
        <f>O1296*H1296</f>
        <v>0</v>
      </c>
      <c r="Q1296" s="191">
        <v>0.0129</v>
      </c>
      <c r="R1296" s="191">
        <f>Q1296*H1296</f>
        <v>0.2064</v>
      </c>
      <c r="S1296" s="191">
        <v>0</v>
      </c>
      <c r="T1296" s="192">
        <f>S1296*H1296</f>
        <v>0</v>
      </c>
      <c r="U1296" s="38"/>
      <c r="V1296" s="38"/>
      <c r="W1296" s="38"/>
      <c r="X1296" s="38"/>
      <c r="Y1296" s="38"/>
      <c r="Z1296" s="38"/>
      <c r="AA1296" s="38"/>
      <c r="AB1296" s="38"/>
      <c r="AC1296" s="38"/>
      <c r="AD1296" s="38"/>
      <c r="AE1296" s="38"/>
      <c r="AR1296" s="193" t="s">
        <v>387</v>
      </c>
      <c r="AT1296" s="193" t="s">
        <v>271</v>
      </c>
      <c r="AU1296" s="193" t="s">
        <v>85</v>
      </c>
      <c r="AY1296" s="19" t="s">
        <v>155</v>
      </c>
      <c r="BE1296" s="194">
        <f>IF(N1296="základná",J1296,0)</f>
        <v>0</v>
      </c>
      <c r="BF1296" s="194">
        <f>IF(N1296="znížená",J1296,0)</f>
        <v>0</v>
      </c>
      <c r="BG1296" s="194">
        <f>IF(N1296="zákl. prenesená",J1296,0)</f>
        <v>0</v>
      </c>
      <c r="BH1296" s="194">
        <f>IF(N1296="zníž. prenesená",J1296,0)</f>
        <v>0</v>
      </c>
      <c r="BI1296" s="194">
        <f>IF(N1296="nulová",J1296,0)</f>
        <v>0</v>
      </c>
      <c r="BJ1296" s="19" t="s">
        <v>85</v>
      </c>
      <c r="BK1296" s="194">
        <f>ROUND(I1296*H1296,2)</f>
        <v>0</v>
      </c>
      <c r="BL1296" s="19" t="s">
        <v>256</v>
      </c>
      <c r="BM1296" s="193" t="s">
        <v>1684</v>
      </c>
    </row>
    <row r="1297" s="2" customFormat="1" ht="24.15" customHeight="1">
      <c r="A1297" s="38"/>
      <c r="B1297" s="180"/>
      <c r="C1297" s="221" t="s">
        <v>1685</v>
      </c>
      <c r="D1297" s="222" t="s">
        <v>271</v>
      </c>
      <c r="E1297" s="223" t="s">
        <v>1686</v>
      </c>
      <c r="F1297" s="224" t="s">
        <v>1687</v>
      </c>
      <c r="G1297" s="225" t="s">
        <v>390</v>
      </c>
      <c r="H1297" s="226">
        <v>6</v>
      </c>
      <c r="I1297" s="227"/>
      <c r="J1297" s="228">
        <f>ROUND(I1297*H1297,2)</f>
        <v>0</v>
      </c>
      <c r="K1297" s="229"/>
      <c r="L1297" s="230"/>
      <c r="M1297" s="231" t="s">
        <v>1</v>
      </c>
      <c r="N1297" s="232" t="s">
        <v>43</v>
      </c>
      <c r="O1297" s="82"/>
      <c r="P1297" s="191">
        <f>O1297*H1297</f>
        <v>0</v>
      </c>
      <c r="Q1297" s="191">
        <v>0.0129</v>
      </c>
      <c r="R1297" s="191">
        <f>Q1297*H1297</f>
        <v>0.077399999999999997</v>
      </c>
      <c r="S1297" s="191">
        <v>0</v>
      </c>
      <c r="T1297" s="192">
        <f>S1297*H1297</f>
        <v>0</v>
      </c>
      <c r="U1297" s="38"/>
      <c r="V1297" s="38"/>
      <c r="W1297" s="38"/>
      <c r="X1297" s="38"/>
      <c r="Y1297" s="38"/>
      <c r="Z1297" s="38"/>
      <c r="AA1297" s="38"/>
      <c r="AB1297" s="38"/>
      <c r="AC1297" s="38"/>
      <c r="AD1297" s="38"/>
      <c r="AE1297" s="38"/>
      <c r="AR1297" s="193" t="s">
        <v>387</v>
      </c>
      <c r="AT1297" s="193" t="s">
        <v>271</v>
      </c>
      <c r="AU1297" s="193" t="s">
        <v>85</v>
      </c>
      <c r="AY1297" s="19" t="s">
        <v>155</v>
      </c>
      <c r="BE1297" s="194">
        <f>IF(N1297="základná",J1297,0)</f>
        <v>0</v>
      </c>
      <c r="BF1297" s="194">
        <f>IF(N1297="znížená",J1297,0)</f>
        <v>0</v>
      </c>
      <c r="BG1297" s="194">
        <f>IF(N1297="zákl. prenesená",J1297,0)</f>
        <v>0</v>
      </c>
      <c r="BH1297" s="194">
        <f>IF(N1297="zníž. prenesená",J1297,0)</f>
        <v>0</v>
      </c>
      <c r="BI1297" s="194">
        <f>IF(N1297="nulová",J1297,0)</f>
        <v>0</v>
      </c>
      <c r="BJ1297" s="19" t="s">
        <v>85</v>
      </c>
      <c r="BK1297" s="194">
        <f>ROUND(I1297*H1297,2)</f>
        <v>0</v>
      </c>
      <c r="BL1297" s="19" t="s">
        <v>256</v>
      </c>
      <c r="BM1297" s="193" t="s">
        <v>1688</v>
      </c>
    </row>
    <row r="1298" s="2" customFormat="1" ht="24.15" customHeight="1">
      <c r="A1298" s="38"/>
      <c r="B1298" s="180"/>
      <c r="C1298" s="221" t="s">
        <v>1689</v>
      </c>
      <c r="D1298" s="222" t="s">
        <v>271</v>
      </c>
      <c r="E1298" s="223" t="s">
        <v>1690</v>
      </c>
      <c r="F1298" s="224" t="s">
        <v>1691</v>
      </c>
      <c r="G1298" s="225" t="s">
        <v>390</v>
      </c>
      <c r="H1298" s="226">
        <v>1</v>
      </c>
      <c r="I1298" s="227"/>
      <c r="J1298" s="228">
        <f>ROUND(I1298*H1298,2)</f>
        <v>0</v>
      </c>
      <c r="K1298" s="229"/>
      <c r="L1298" s="230"/>
      <c r="M1298" s="231" t="s">
        <v>1</v>
      </c>
      <c r="N1298" s="232" t="s">
        <v>43</v>
      </c>
      <c r="O1298" s="82"/>
      <c r="P1298" s="191">
        <f>O1298*H1298</f>
        <v>0</v>
      </c>
      <c r="Q1298" s="191">
        <v>0.0129</v>
      </c>
      <c r="R1298" s="191">
        <f>Q1298*H1298</f>
        <v>0.0129</v>
      </c>
      <c r="S1298" s="191">
        <v>0</v>
      </c>
      <c r="T1298" s="192">
        <f>S1298*H1298</f>
        <v>0</v>
      </c>
      <c r="U1298" s="38"/>
      <c r="V1298" s="38"/>
      <c r="W1298" s="38"/>
      <c r="X1298" s="38"/>
      <c r="Y1298" s="38"/>
      <c r="Z1298" s="38"/>
      <c r="AA1298" s="38"/>
      <c r="AB1298" s="38"/>
      <c r="AC1298" s="38"/>
      <c r="AD1298" s="38"/>
      <c r="AE1298" s="38"/>
      <c r="AR1298" s="193" t="s">
        <v>387</v>
      </c>
      <c r="AT1298" s="193" t="s">
        <v>271</v>
      </c>
      <c r="AU1298" s="193" t="s">
        <v>85</v>
      </c>
      <c r="AY1298" s="19" t="s">
        <v>155</v>
      </c>
      <c r="BE1298" s="194">
        <f>IF(N1298="základná",J1298,0)</f>
        <v>0</v>
      </c>
      <c r="BF1298" s="194">
        <f>IF(N1298="znížená",J1298,0)</f>
        <v>0</v>
      </c>
      <c r="BG1298" s="194">
        <f>IF(N1298="zákl. prenesená",J1298,0)</f>
        <v>0</v>
      </c>
      <c r="BH1298" s="194">
        <f>IF(N1298="zníž. prenesená",J1298,0)</f>
        <v>0</v>
      </c>
      <c r="BI1298" s="194">
        <f>IF(N1298="nulová",J1298,0)</f>
        <v>0</v>
      </c>
      <c r="BJ1298" s="19" t="s">
        <v>85</v>
      </c>
      <c r="BK1298" s="194">
        <f>ROUND(I1298*H1298,2)</f>
        <v>0</v>
      </c>
      <c r="BL1298" s="19" t="s">
        <v>256</v>
      </c>
      <c r="BM1298" s="193" t="s">
        <v>1692</v>
      </c>
    </row>
    <row r="1299" s="2" customFormat="1" ht="24.15" customHeight="1">
      <c r="A1299" s="38"/>
      <c r="B1299" s="180"/>
      <c r="C1299" s="221" t="s">
        <v>1693</v>
      </c>
      <c r="D1299" s="222" t="s">
        <v>271</v>
      </c>
      <c r="E1299" s="223" t="s">
        <v>1694</v>
      </c>
      <c r="F1299" s="224" t="s">
        <v>1695</v>
      </c>
      <c r="G1299" s="225" t="s">
        <v>390</v>
      </c>
      <c r="H1299" s="226">
        <v>3</v>
      </c>
      <c r="I1299" s="227"/>
      <c r="J1299" s="228">
        <f>ROUND(I1299*H1299,2)</f>
        <v>0</v>
      </c>
      <c r="K1299" s="229"/>
      <c r="L1299" s="230"/>
      <c r="M1299" s="231" t="s">
        <v>1</v>
      </c>
      <c r="N1299" s="232" t="s">
        <v>43</v>
      </c>
      <c r="O1299" s="82"/>
      <c r="P1299" s="191">
        <f>O1299*H1299</f>
        <v>0</v>
      </c>
      <c r="Q1299" s="191">
        <v>0.0129</v>
      </c>
      <c r="R1299" s="191">
        <f>Q1299*H1299</f>
        <v>0.038699999999999998</v>
      </c>
      <c r="S1299" s="191">
        <v>0</v>
      </c>
      <c r="T1299" s="192">
        <f>S1299*H1299</f>
        <v>0</v>
      </c>
      <c r="U1299" s="38"/>
      <c r="V1299" s="38"/>
      <c r="W1299" s="38"/>
      <c r="X1299" s="38"/>
      <c r="Y1299" s="38"/>
      <c r="Z1299" s="38"/>
      <c r="AA1299" s="38"/>
      <c r="AB1299" s="38"/>
      <c r="AC1299" s="38"/>
      <c r="AD1299" s="38"/>
      <c r="AE1299" s="38"/>
      <c r="AR1299" s="193" t="s">
        <v>387</v>
      </c>
      <c r="AT1299" s="193" t="s">
        <v>271</v>
      </c>
      <c r="AU1299" s="193" t="s">
        <v>85</v>
      </c>
      <c r="AY1299" s="19" t="s">
        <v>155</v>
      </c>
      <c r="BE1299" s="194">
        <f>IF(N1299="základná",J1299,0)</f>
        <v>0</v>
      </c>
      <c r="BF1299" s="194">
        <f>IF(N1299="znížená",J1299,0)</f>
        <v>0</v>
      </c>
      <c r="BG1299" s="194">
        <f>IF(N1299="zákl. prenesená",J1299,0)</f>
        <v>0</v>
      </c>
      <c r="BH1299" s="194">
        <f>IF(N1299="zníž. prenesená",J1299,0)</f>
        <v>0</v>
      </c>
      <c r="BI1299" s="194">
        <f>IF(N1299="nulová",J1299,0)</f>
        <v>0</v>
      </c>
      <c r="BJ1299" s="19" t="s">
        <v>85</v>
      </c>
      <c r="BK1299" s="194">
        <f>ROUND(I1299*H1299,2)</f>
        <v>0</v>
      </c>
      <c r="BL1299" s="19" t="s">
        <v>256</v>
      </c>
      <c r="BM1299" s="193" t="s">
        <v>1696</v>
      </c>
    </row>
    <row r="1300" s="2" customFormat="1" ht="24.15" customHeight="1">
      <c r="A1300" s="38"/>
      <c r="B1300" s="180"/>
      <c r="C1300" s="181" t="s">
        <v>1697</v>
      </c>
      <c r="D1300" s="181" t="s">
        <v>157</v>
      </c>
      <c r="E1300" s="182" t="s">
        <v>1698</v>
      </c>
      <c r="F1300" s="183" t="s">
        <v>1699</v>
      </c>
      <c r="G1300" s="184" t="s">
        <v>390</v>
      </c>
      <c r="H1300" s="185">
        <v>2</v>
      </c>
      <c r="I1300" s="186"/>
      <c r="J1300" s="187">
        <f>ROUND(I1300*H1300,2)</f>
        <v>0</v>
      </c>
      <c r="K1300" s="188"/>
      <c r="L1300" s="39"/>
      <c r="M1300" s="189" t="s">
        <v>1</v>
      </c>
      <c r="N1300" s="190" t="s">
        <v>43</v>
      </c>
      <c r="O1300" s="82"/>
      <c r="P1300" s="191">
        <f>O1300*H1300</f>
        <v>0</v>
      </c>
      <c r="Q1300" s="191">
        <v>0.00019000000000000001</v>
      </c>
      <c r="R1300" s="191">
        <f>Q1300*H1300</f>
        <v>0.00038000000000000002</v>
      </c>
      <c r="S1300" s="191">
        <v>0</v>
      </c>
      <c r="T1300" s="192">
        <f>S1300*H1300</f>
        <v>0</v>
      </c>
      <c r="U1300" s="38"/>
      <c r="V1300" s="38"/>
      <c r="W1300" s="38"/>
      <c r="X1300" s="38"/>
      <c r="Y1300" s="38"/>
      <c r="Z1300" s="38"/>
      <c r="AA1300" s="38"/>
      <c r="AB1300" s="38"/>
      <c r="AC1300" s="38"/>
      <c r="AD1300" s="38"/>
      <c r="AE1300" s="38"/>
      <c r="AR1300" s="193" t="s">
        <v>256</v>
      </c>
      <c r="AT1300" s="193" t="s">
        <v>157</v>
      </c>
      <c r="AU1300" s="193" t="s">
        <v>85</v>
      </c>
      <c r="AY1300" s="19" t="s">
        <v>155</v>
      </c>
      <c r="BE1300" s="194">
        <f>IF(N1300="základná",J1300,0)</f>
        <v>0</v>
      </c>
      <c r="BF1300" s="194">
        <f>IF(N1300="znížená",J1300,0)</f>
        <v>0</v>
      </c>
      <c r="BG1300" s="194">
        <f>IF(N1300="zákl. prenesená",J1300,0)</f>
        <v>0</v>
      </c>
      <c r="BH1300" s="194">
        <f>IF(N1300="zníž. prenesená",J1300,0)</f>
        <v>0</v>
      </c>
      <c r="BI1300" s="194">
        <f>IF(N1300="nulová",J1300,0)</f>
        <v>0</v>
      </c>
      <c r="BJ1300" s="19" t="s">
        <v>85</v>
      </c>
      <c r="BK1300" s="194">
        <f>ROUND(I1300*H1300,2)</f>
        <v>0</v>
      </c>
      <c r="BL1300" s="19" t="s">
        <v>256</v>
      </c>
      <c r="BM1300" s="193" t="s">
        <v>1700</v>
      </c>
    </row>
    <row r="1301" s="2" customFormat="1" ht="24.15" customHeight="1">
      <c r="A1301" s="38"/>
      <c r="B1301" s="180"/>
      <c r="C1301" s="181" t="s">
        <v>1701</v>
      </c>
      <c r="D1301" s="181" t="s">
        <v>157</v>
      </c>
      <c r="E1301" s="182" t="s">
        <v>1702</v>
      </c>
      <c r="F1301" s="183" t="s">
        <v>1703</v>
      </c>
      <c r="G1301" s="184" t="s">
        <v>390</v>
      </c>
      <c r="H1301" s="185">
        <v>1</v>
      </c>
      <c r="I1301" s="186"/>
      <c r="J1301" s="187">
        <f>ROUND(I1301*H1301,2)</f>
        <v>0</v>
      </c>
      <c r="K1301" s="188"/>
      <c r="L1301" s="39"/>
      <c r="M1301" s="189" t="s">
        <v>1</v>
      </c>
      <c r="N1301" s="190" t="s">
        <v>43</v>
      </c>
      <c r="O1301" s="82"/>
      <c r="P1301" s="191">
        <f>O1301*H1301</f>
        <v>0</v>
      </c>
      <c r="Q1301" s="191">
        <v>0.00019000000000000001</v>
      </c>
      <c r="R1301" s="191">
        <f>Q1301*H1301</f>
        <v>0.00019000000000000001</v>
      </c>
      <c r="S1301" s="191">
        <v>0</v>
      </c>
      <c r="T1301" s="192">
        <f>S1301*H1301</f>
        <v>0</v>
      </c>
      <c r="U1301" s="38"/>
      <c r="V1301" s="38"/>
      <c r="W1301" s="38"/>
      <c r="X1301" s="38"/>
      <c r="Y1301" s="38"/>
      <c r="Z1301" s="38"/>
      <c r="AA1301" s="38"/>
      <c r="AB1301" s="38"/>
      <c r="AC1301" s="38"/>
      <c r="AD1301" s="38"/>
      <c r="AE1301" s="38"/>
      <c r="AR1301" s="193" t="s">
        <v>256</v>
      </c>
      <c r="AT1301" s="193" t="s">
        <v>157</v>
      </c>
      <c r="AU1301" s="193" t="s">
        <v>85</v>
      </c>
      <c r="AY1301" s="19" t="s">
        <v>155</v>
      </c>
      <c r="BE1301" s="194">
        <f>IF(N1301="základná",J1301,0)</f>
        <v>0</v>
      </c>
      <c r="BF1301" s="194">
        <f>IF(N1301="znížená",J1301,0)</f>
        <v>0</v>
      </c>
      <c r="BG1301" s="194">
        <f>IF(N1301="zákl. prenesená",J1301,0)</f>
        <v>0</v>
      </c>
      <c r="BH1301" s="194">
        <f>IF(N1301="zníž. prenesená",J1301,0)</f>
        <v>0</v>
      </c>
      <c r="BI1301" s="194">
        <f>IF(N1301="nulová",J1301,0)</f>
        <v>0</v>
      </c>
      <c r="BJ1301" s="19" t="s">
        <v>85</v>
      </c>
      <c r="BK1301" s="194">
        <f>ROUND(I1301*H1301,2)</f>
        <v>0</v>
      </c>
      <c r="BL1301" s="19" t="s">
        <v>256</v>
      </c>
      <c r="BM1301" s="193" t="s">
        <v>1704</v>
      </c>
    </row>
    <row r="1302" s="2" customFormat="1" ht="33" customHeight="1">
      <c r="A1302" s="38"/>
      <c r="B1302" s="180"/>
      <c r="C1302" s="181" t="s">
        <v>1705</v>
      </c>
      <c r="D1302" s="181" t="s">
        <v>157</v>
      </c>
      <c r="E1302" s="182" t="s">
        <v>1706</v>
      </c>
      <c r="F1302" s="183" t="s">
        <v>1707</v>
      </c>
      <c r="G1302" s="184" t="s">
        <v>285</v>
      </c>
      <c r="H1302" s="185">
        <v>7.1100000000000003</v>
      </c>
      <c r="I1302" s="186"/>
      <c r="J1302" s="187">
        <f>ROUND(I1302*H1302,2)</f>
        <v>0</v>
      </c>
      <c r="K1302" s="188"/>
      <c r="L1302" s="39"/>
      <c r="M1302" s="189" t="s">
        <v>1</v>
      </c>
      <c r="N1302" s="190" t="s">
        <v>43</v>
      </c>
      <c r="O1302" s="82"/>
      <c r="P1302" s="191">
        <f>O1302*H1302</f>
        <v>0</v>
      </c>
      <c r="Q1302" s="191">
        <v>0.00016163000000000001</v>
      </c>
      <c r="R1302" s="191">
        <f>Q1302*H1302</f>
        <v>0.0011491893000000002</v>
      </c>
      <c r="S1302" s="191">
        <v>0</v>
      </c>
      <c r="T1302" s="192">
        <f>S1302*H1302</f>
        <v>0</v>
      </c>
      <c r="U1302" s="38"/>
      <c r="V1302" s="38"/>
      <c r="W1302" s="38"/>
      <c r="X1302" s="38"/>
      <c r="Y1302" s="38"/>
      <c r="Z1302" s="38"/>
      <c r="AA1302" s="38"/>
      <c r="AB1302" s="38"/>
      <c r="AC1302" s="38"/>
      <c r="AD1302" s="38"/>
      <c r="AE1302" s="38"/>
      <c r="AR1302" s="193" t="s">
        <v>256</v>
      </c>
      <c r="AT1302" s="193" t="s">
        <v>157</v>
      </c>
      <c r="AU1302" s="193" t="s">
        <v>85</v>
      </c>
      <c r="AY1302" s="19" t="s">
        <v>155</v>
      </c>
      <c r="BE1302" s="194">
        <f>IF(N1302="základná",J1302,0)</f>
        <v>0</v>
      </c>
      <c r="BF1302" s="194">
        <f>IF(N1302="znížená",J1302,0)</f>
        <v>0</v>
      </c>
      <c r="BG1302" s="194">
        <f>IF(N1302="zákl. prenesená",J1302,0)</f>
        <v>0</v>
      </c>
      <c r="BH1302" s="194">
        <f>IF(N1302="zníž. prenesená",J1302,0)</f>
        <v>0</v>
      </c>
      <c r="BI1302" s="194">
        <f>IF(N1302="nulová",J1302,0)</f>
        <v>0</v>
      </c>
      <c r="BJ1302" s="19" t="s">
        <v>85</v>
      </c>
      <c r="BK1302" s="194">
        <f>ROUND(I1302*H1302,2)</f>
        <v>0</v>
      </c>
      <c r="BL1302" s="19" t="s">
        <v>256</v>
      </c>
      <c r="BM1302" s="193" t="s">
        <v>1708</v>
      </c>
    </row>
    <row r="1303" s="13" customFormat="1">
      <c r="A1303" s="13"/>
      <c r="B1303" s="195"/>
      <c r="C1303" s="13"/>
      <c r="D1303" s="196" t="s">
        <v>165</v>
      </c>
      <c r="E1303" s="197" t="s">
        <v>1</v>
      </c>
      <c r="F1303" s="198" t="s">
        <v>1709</v>
      </c>
      <c r="G1303" s="13"/>
      <c r="H1303" s="197" t="s">
        <v>1</v>
      </c>
      <c r="I1303" s="199"/>
      <c r="J1303" s="13"/>
      <c r="K1303" s="13"/>
      <c r="L1303" s="195"/>
      <c r="M1303" s="200"/>
      <c r="N1303" s="201"/>
      <c r="O1303" s="201"/>
      <c r="P1303" s="201"/>
      <c r="Q1303" s="201"/>
      <c r="R1303" s="201"/>
      <c r="S1303" s="201"/>
      <c r="T1303" s="202"/>
      <c r="U1303" s="13"/>
      <c r="V1303" s="13"/>
      <c r="W1303" s="13"/>
      <c r="X1303" s="13"/>
      <c r="Y1303" s="13"/>
      <c r="Z1303" s="13"/>
      <c r="AA1303" s="13"/>
      <c r="AB1303" s="13"/>
      <c r="AC1303" s="13"/>
      <c r="AD1303" s="13"/>
      <c r="AE1303" s="13"/>
      <c r="AT1303" s="197" t="s">
        <v>165</v>
      </c>
      <c r="AU1303" s="197" t="s">
        <v>85</v>
      </c>
      <c r="AV1303" s="13" t="s">
        <v>81</v>
      </c>
      <c r="AW1303" s="13" t="s">
        <v>32</v>
      </c>
      <c r="AX1303" s="13" t="s">
        <v>7</v>
      </c>
      <c r="AY1303" s="197" t="s">
        <v>155</v>
      </c>
    </row>
    <row r="1304" s="14" customFormat="1">
      <c r="A1304" s="14"/>
      <c r="B1304" s="203"/>
      <c r="C1304" s="14"/>
      <c r="D1304" s="196" t="s">
        <v>165</v>
      </c>
      <c r="E1304" s="204" t="s">
        <v>1</v>
      </c>
      <c r="F1304" s="205" t="s">
        <v>1710</v>
      </c>
      <c r="G1304" s="14"/>
      <c r="H1304" s="206">
        <v>3.9300000000000002</v>
      </c>
      <c r="I1304" s="207"/>
      <c r="J1304" s="14"/>
      <c r="K1304" s="14"/>
      <c r="L1304" s="203"/>
      <c r="M1304" s="208"/>
      <c r="N1304" s="209"/>
      <c r="O1304" s="209"/>
      <c r="P1304" s="209"/>
      <c r="Q1304" s="209"/>
      <c r="R1304" s="209"/>
      <c r="S1304" s="209"/>
      <c r="T1304" s="210"/>
      <c r="U1304" s="14"/>
      <c r="V1304" s="14"/>
      <c r="W1304" s="14"/>
      <c r="X1304" s="14"/>
      <c r="Y1304" s="14"/>
      <c r="Z1304" s="14"/>
      <c r="AA1304" s="14"/>
      <c r="AB1304" s="14"/>
      <c r="AC1304" s="14"/>
      <c r="AD1304" s="14"/>
      <c r="AE1304" s="14"/>
      <c r="AT1304" s="204" t="s">
        <v>165</v>
      </c>
      <c r="AU1304" s="204" t="s">
        <v>85</v>
      </c>
      <c r="AV1304" s="14" t="s">
        <v>85</v>
      </c>
      <c r="AW1304" s="14" t="s">
        <v>32</v>
      </c>
      <c r="AX1304" s="14" t="s">
        <v>7</v>
      </c>
      <c r="AY1304" s="204" t="s">
        <v>155</v>
      </c>
    </row>
    <row r="1305" s="14" customFormat="1">
      <c r="A1305" s="14"/>
      <c r="B1305" s="203"/>
      <c r="C1305" s="14"/>
      <c r="D1305" s="196" t="s">
        <v>165</v>
      </c>
      <c r="E1305" s="204" t="s">
        <v>1</v>
      </c>
      <c r="F1305" s="205" t="s">
        <v>1711</v>
      </c>
      <c r="G1305" s="14"/>
      <c r="H1305" s="206">
        <v>3.1800000000000002</v>
      </c>
      <c r="I1305" s="207"/>
      <c r="J1305" s="14"/>
      <c r="K1305" s="14"/>
      <c r="L1305" s="203"/>
      <c r="M1305" s="208"/>
      <c r="N1305" s="209"/>
      <c r="O1305" s="209"/>
      <c r="P1305" s="209"/>
      <c r="Q1305" s="209"/>
      <c r="R1305" s="209"/>
      <c r="S1305" s="209"/>
      <c r="T1305" s="210"/>
      <c r="U1305" s="14"/>
      <c r="V1305" s="14"/>
      <c r="W1305" s="14"/>
      <c r="X1305" s="14"/>
      <c r="Y1305" s="14"/>
      <c r="Z1305" s="14"/>
      <c r="AA1305" s="14"/>
      <c r="AB1305" s="14"/>
      <c r="AC1305" s="14"/>
      <c r="AD1305" s="14"/>
      <c r="AE1305" s="14"/>
      <c r="AT1305" s="204" t="s">
        <v>165</v>
      </c>
      <c r="AU1305" s="204" t="s">
        <v>85</v>
      </c>
      <c r="AV1305" s="14" t="s">
        <v>85</v>
      </c>
      <c r="AW1305" s="14" t="s">
        <v>32</v>
      </c>
      <c r="AX1305" s="14" t="s">
        <v>7</v>
      </c>
      <c r="AY1305" s="204" t="s">
        <v>155</v>
      </c>
    </row>
    <row r="1306" s="15" customFormat="1">
      <c r="A1306" s="15"/>
      <c r="B1306" s="211"/>
      <c r="C1306" s="15"/>
      <c r="D1306" s="196" t="s">
        <v>165</v>
      </c>
      <c r="E1306" s="212" t="s">
        <v>1</v>
      </c>
      <c r="F1306" s="213" t="s">
        <v>184</v>
      </c>
      <c r="G1306" s="15"/>
      <c r="H1306" s="214">
        <v>7.1100000000000003</v>
      </c>
      <c r="I1306" s="215"/>
      <c r="J1306" s="15"/>
      <c r="K1306" s="15"/>
      <c r="L1306" s="211"/>
      <c r="M1306" s="216"/>
      <c r="N1306" s="217"/>
      <c r="O1306" s="217"/>
      <c r="P1306" s="217"/>
      <c r="Q1306" s="217"/>
      <c r="R1306" s="217"/>
      <c r="S1306" s="217"/>
      <c r="T1306" s="218"/>
      <c r="U1306" s="15"/>
      <c r="V1306" s="15"/>
      <c r="W1306" s="15"/>
      <c r="X1306" s="15"/>
      <c r="Y1306" s="15"/>
      <c r="Z1306" s="15"/>
      <c r="AA1306" s="15"/>
      <c r="AB1306" s="15"/>
      <c r="AC1306" s="15"/>
      <c r="AD1306" s="15"/>
      <c r="AE1306" s="15"/>
      <c r="AT1306" s="212" t="s">
        <v>165</v>
      </c>
      <c r="AU1306" s="212" t="s">
        <v>85</v>
      </c>
      <c r="AV1306" s="15" t="s">
        <v>91</v>
      </c>
      <c r="AW1306" s="15" t="s">
        <v>32</v>
      </c>
      <c r="AX1306" s="15" t="s">
        <v>81</v>
      </c>
      <c r="AY1306" s="212" t="s">
        <v>155</v>
      </c>
    </row>
    <row r="1307" s="2" customFormat="1" ht="24.15" customHeight="1">
      <c r="A1307" s="38"/>
      <c r="B1307" s="180"/>
      <c r="C1307" s="221" t="s">
        <v>1712</v>
      </c>
      <c r="D1307" s="221" t="s">
        <v>271</v>
      </c>
      <c r="E1307" s="223" t="s">
        <v>1713</v>
      </c>
      <c r="F1307" s="224" t="s">
        <v>1714</v>
      </c>
      <c r="G1307" s="225" t="s">
        <v>285</v>
      </c>
      <c r="H1307" s="226">
        <v>7.5410000000000004</v>
      </c>
      <c r="I1307" s="227"/>
      <c r="J1307" s="228">
        <f>ROUND(I1307*H1307,2)</f>
        <v>0</v>
      </c>
      <c r="K1307" s="229"/>
      <c r="L1307" s="230"/>
      <c r="M1307" s="231" t="s">
        <v>1</v>
      </c>
      <c r="N1307" s="232" t="s">
        <v>43</v>
      </c>
      <c r="O1307" s="82"/>
      <c r="P1307" s="191">
        <f>O1307*H1307</f>
        <v>0</v>
      </c>
      <c r="Q1307" s="191">
        <v>0.00098999999999999999</v>
      </c>
      <c r="R1307" s="191">
        <f>Q1307*H1307</f>
        <v>0.0074655900000000002</v>
      </c>
      <c r="S1307" s="191">
        <v>0</v>
      </c>
      <c r="T1307" s="192">
        <f>S1307*H1307</f>
        <v>0</v>
      </c>
      <c r="U1307" s="38"/>
      <c r="V1307" s="38"/>
      <c r="W1307" s="38"/>
      <c r="X1307" s="38"/>
      <c r="Y1307" s="38"/>
      <c r="Z1307" s="38"/>
      <c r="AA1307" s="38"/>
      <c r="AB1307" s="38"/>
      <c r="AC1307" s="38"/>
      <c r="AD1307" s="38"/>
      <c r="AE1307" s="38"/>
      <c r="AR1307" s="193" t="s">
        <v>387</v>
      </c>
      <c r="AT1307" s="193" t="s">
        <v>271</v>
      </c>
      <c r="AU1307" s="193" t="s">
        <v>85</v>
      </c>
      <c r="AY1307" s="19" t="s">
        <v>155</v>
      </c>
      <c r="BE1307" s="194">
        <f>IF(N1307="základná",J1307,0)</f>
        <v>0</v>
      </c>
      <c r="BF1307" s="194">
        <f>IF(N1307="znížená",J1307,0)</f>
        <v>0</v>
      </c>
      <c r="BG1307" s="194">
        <f>IF(N1307="zákl. prenesená",J1307,0)</f>
        <v>0</v>
      </c>
      <c r="BH1307" s="194">
        <f>IF(N1307="zníž. prenesená",J1307,0)</f>
        <v>0</v>
      </c>
      <c r="BI1307" s="194">
        <f>IF(N1307="nulová",J1307,0)</f>
        <v>0</v>
      </c>
      <c r="BJ1307" s="19" t="s">
        <v>85</v>
      </c>
      <c r="BK1307" s="194">
        <f>ROUND(I1307*H1307,2)</f>
        <v>0</v>
      </c>
      <c r="BL1307" s="19" t="s">
        <v>256</v>
      </c>
      <c r="BM1307" s="193" t="s">
        <v>1715</v>
      </c>
    </row>
    <row r="1308" s="13" customFormat="1">
      <c r="A1308" s="13"/>
      <c r="B1308" s="195"/>
      <c r="C1308" s="13"/>
      <c r="D1308" s="196" t="s">
        <v>165</v>
      </c>
      <c r="E1308" s="197" t="s">
        <v>1</v>
      </c>
      <c r="F1308" s="198" t="s">
        <v>1716</v>
      </c>
      <c r="G1308" s="13"/>
      <c r="H1308" s="197" t="s">
        <v>1</v>
      </c>
      <c r="I1308" s="199"/>
      <c r="J1308" s="13"/>
      <c r="K1308" s="13"/>
      <c r="L1308" s="195"/>
      <c r="M1308" s="200"/>
      <c r="N1308" s="201"/>
      <c r="O1308" s="201"/>
      <c r="P1308" s="201"/>
      <c r="Q1308" s="201"/>
      <c r="R1308" s="201"/>
      <c r="S1308" s="201"/>
      <c r="T1308" s="202"/>
      <c r="U1308" s="13"/>
      <c r="V1308" s="13"/>
      <c r="W1308" s="13"/>
      <c r="X1308" s="13"/>
      <c r="Y1308" s="13"/>
      <c r="Z1308" s="13"/>
      <c r="AA1308" s="13"/>
      <c r="AB1308" s="13"/>
      <c r="AC1308" s="13"/>
      <c r="AD1308" s="13"/>
      <c r="AE1308" s="13"/>
      <c r="AT1308" s="197" t="s">
        <v>165</v>
      </c>
      <c r="AU1308" s="197" t="s">
        <v>85</v>
      </c>
      <c r="AV1308" s="13" t="s">
        <v>81</v>
      </c>
      <c r="AW1308" s="13" t="s">
        <v>32</v>
      </c>
      <c r="AX1308" s="13" t="s">
        <v>7</v>
      </c>
      <c r="AY1308" s="197" t="s">
        <v>155</v>
      </c>
    </row>
    <row r="1309" s="14" customFormat="1">
      <c r="A1309" s="14"/>
      <c r="B1309" s="203"/>
      <c r="C1309" s="14"/>
      <c r="D1309" s="196" t="s">
        <v>165</v>
      </c>
      <c r="E1309" s="204" t="s">
        <v>1</v>
      </c>
      <c r="F1309" s="205" t="s">
        <v>1717</v>
      </c>
      <c r="G1309" s="14"/>
      <c r="H1309" s="206">
        <v>7.4660000000000002</v>
      </c>
      <c r="I1309" s="207"/>
      <c r="J1309" s="14"/>
      <c r="K1309" s="14"/>
      <c r="L1309" s="203"/>
      <c r="M1309" s="208"/>
      <c r="N1309" s="209"/>
      <c r="O1309" s="209"/>
      <c r="P1309" s="209"/>
      <c r="Q1309" s="209"/>
      <c r="R1309" s="209"/>
      <c r="S1309" s="209"/>
      <c r="T1309" s="210"/>
      <c r="U1309" s="14"/>
      <c r="V1309" s="14"/>
      <c r="W1309" s="14"/>
      <c r="X1309" s="14"/>
      <c r="Y1309" s="14"/>
      <c r="Z1309" s="14"/>
      <c r="AA1309" s="14"/>
      <c r="AB1309" s="14"/>
      <c r="AC1309" s="14"/>
      <c r="AD1309" s="14"/>
      <c r="AE1309" s="14"/>
      <c r="AT1309" s="204" t="s">
        <v>165</v>
      </c>
      <c r="AU1309" s="204" t="s">
        <v>85</v>
      </c>
      <c r="AV1309" s="14" t="s">
        <v>85</v>
      </c>
      <c r="AW1309" s="14" t="s">
        <v>32</v>
      </c>
      <c r="AX1309" s="14" t="s">
        <v>81</v>
      </c>
      <c r="AY1309" s="204" t="s">
        <v>155</v>
      </c>
    </row>
    <row r="1310" s="14" customFormat="1">
      <c r="A1310" s="14"/>
      <c r="B1310" s="203"/>
      <c r="C1310" s="14"/>
      <c r="D1310" s="196" t="s">
        <v>165</v>
      </c>
      <c r="E1310" s="14"/>
      <c r="F1310" s="205" t="s">
        <v>1718</v>
      </c>
      <c r="G1310" s="14"/>
      <c r="H1310" s="206">
        <v>7.5410000000000004</v>
      </c>
      <c r="I1310" s="207"/>
      <c r="J1310" s="14"/>
      <c r="K1310" s="14"/>
      <c r="L1310" s="203"/>
      <c r="M1310" s="208"/>
      <c r="N1310" s="209"/>
      <c r="O1310" s="209"/>
      <c r="P1310" s="209"/>
      <c r="Q1310" s="209"/>
      <c r="R1310" s="209"/>
      <c r="S1310" s="209"/>
      <c r="T1310" s="210"/>
      <c r="U1310" s="14"/>
      <c r="V1310" s="14"/>
      <c r="W1310" s="14"/>
      <c r="X1310" s="14"/>
      <c r="Y1310" s="14"/>
      <c r="Z1310" s="14"/>
      <c r="AA1310" s="14"/>
      <c r="AB1310" s="14"/>
      <c r="AC1310" s="14"/>
      <c r="AD1310" s="14"/>
      <c r="AE1310" s="14"/>
      <c r="AT1310" s="204" t="s">
        <v>165</v>
      </c>
      <c r="AU1310" s="204" t="s">
        <v>85</v>
      </c>
      <c r="AV1310" s="14" t="s">
        <v>85</v>
      </c>
      <c r="AW1310" s="14" t="s">
        <v>3</v>
      </c>
      <c r="AX1310" s="14" t="s">
        <v>81</v>
      </c>
      <c r="AY1310" s="204" t="s">
        <v>155</v>
      </c>
    </row>
    <row r="1311" s="2" customFormat="1" ht="24.15" customHeight="1">
      <c r="A1311" s="38"/>
      <c r="B1311" s="180"/>
      <c r="C1311" s="181" t="s">
        <v>1719</v>
      </c>
      <c r="D1311" s="181" t="s">
        <v>157</v>
      </c>
      <c r="E1311" s="182" t="s">
        <v>1720</v>
      </c>
      <c r="F1311" s="183" t="s">
        <v>1721</v>
      </c>
      <c r="G1311" s="184" t="s">
        <v>285</v>
      </c>
      <c r="H1311" s="185">
        <v>106.24</v>
      </c>
      <c r="I1311" s="186"/>
      <c r="J1311" s="187">
        <f>ROUND(I1311*H1311,2)</f>
        <v>0</v>
      </c>
      <c r="K1311" s="188"/>
      <c r="L1311" s="39"/>
      <c r="M1311" s="189" t="s">
        <v>1</v>
      </c>
      <c r="N1311" s="190" t="s">
        <v>43</v>
      </c>
      <c r="O1311" s="82"/>
      <c r="P1311" s="191">
        <f>O1311*H1311</f>
        <v>0</v>
      </c>
      <c r="Q1311" s="191">
        <v>9.0000000000000006E-05</v>
      </c>
      <c r="R1311" s="191">
        <f>Q1311*H1311</f>
        <v>0.0095616</v>
      </c>
      <c r="S1311" s="191">
        <v>0</v>
      </c>
      <c r="T1311" s="192">
        <f>S1311*H1311</f>
        <v>0</v>
      </c>
      <c r="U1311" s="38"/>
      <c r="V1311" s="38"/>
      <c r="W1311" s="38"/>
      <c r="X1311" s="38"/>
      <c r="Y1311" s="38"/>
      <c r="Z1311" s="38"/>
      <c r="AA1311" s="38"/>
      <c r="AB1311" s="38"/>
      <c r="AC1311" s="38"/>
      <c r="AD1311" s="38"/>
      <c r="AE1311" s="38"/>
      <c r="AR1311" s="193" t="s">
        <v>256</v>
      </c>
      <c r="AT1311" s="193" t="s">
        <v>157</v>
      </c>
      <c r="AU1311" s="193" t="s">
        <v>85</v>
      </c>
      <c r="AY1311" s="19" t="s">
        <v>155</v>
      </c>
      <c r="BE1311" s="194">
        <f>IF(N1311="základná",J1311,0)</f>
        <v>0</v>
      </c>
      <c r="BF1311" s="194">
        <f>IF(N1311="znížená",J1311,0)</f>
        <v>0</v>
      </c>
      <c r="BG1311" s="194">
        <f>IF(N1311="zákl. prenesená",J1311,0)</f>
        <v>0</v>
      </c>
      <c r="BH1311" s="194">
        <f>IF(N1311="zníž. prenesená",J1311,0)</f>
        <v>0</v>
      </c>
      <c r="BI1311" s="194">
        <f>IF(N1311="nulová",J1311,0)</f>
        <v>0</v>
      </c>
      <c r="BJ1311" s="19" t="s">
        <v>85</v>
      </c>
      <c r="BK1311" s="194">
        <f>ROUND(I1311*H1311,2)</f>
        <v>0</v>
      </c>
      <c r="BL1311" s="19" t="s">
        <v>256</v>
      </c>
      <c r="BM1311" s="193" t="s">
        <v>1722</v>
      </c>
    </row>
    <row r="1312" s="13" customFormat="1">
      <c r="A1312" s="13"/>
      <c r="B1312" s="195"/>
      <c r="C1312" s="13"/>
      <c r="D1312" s="196" t="s">
        <v>165</v>
      </c>
      <c r="E1312" s="197" t="s">
        <v>1</v>
      </c>
      <c r="F1312" s="198" t="s">
        <v>1675</v>
      </c>
      <c r="G1312" s="13"/>
      <c r="H1312" s="197" t="s">
        <v>1</v>
      </c>
      <c r="I1312" s="199"/>
      <c r="J1312" s="13"/>
      <c r="K1312" s="13"/>
      <c r="L1312" s="195"/>
      <c r="M1312" s="200"/>
      <c r="N1312" s="201"/>
      <c r="O1312" s="201"/>
      <c r="P1312" s="201"/>
      <c r="Q1312" s="201"/>
      <c r="R1312" s="201"/>
      <c r="S1312" s="201"/>
      <c r="T1312" s="202"/>
      <c r="U1312" s="13"/>
      <c r="V1312" s="13"/>
      <c r="W1312" s="13"/>
      <c r="X1312" s="13"/>
      <c r="Y1312" s="13"/>
      <c r="Z1312" s="13"/>
      <c r="AA1312" s="13"/>
      <c r="AB1312" s="13"/>
      <c r="AC1312" s="13"/>
      <c r="AD1312" s="13"/>
      <c r="AE1312" s="13"/>
      <c r="AT1312" s="197" t="s">
        <v>165</v>
      </c>
      <c r="AU1312" s="197" t="s">
        <v>85</v>
      </c>
      <c r="AV1312" s="13" t="s">
        <v>81</v>
      </c>
      <c r="AW1312" s="13" t="s">
        <v>32</v>
      </c>
      <c r="AX1312" s="13" t="s">
        <v>7</v>
      </c>
      <c r="AY1312" s="197" t="s">
        <v>155</v>
      </c>
    </row>
    <row r="1313" s="14" customFormat="1">
      <c r="A1313" s="14"/>
      <c r="B1313" s="203"/>
      <c r="C1313" s="14"/>
      <c r="D1313" s="196" t="s">
        <v>165</v>
      </c>
      <c r="E1313" s="204" t="s">
        <v>1</v>
      </c>
      <c r="F1313" s="205" t="s">
        <v>1723</v>
      </c>
      <c r="G1313" s="14"/>
      <c r="H1313" s="206">
        <v>9.7599999999999998</v>
      </c>
      <c r="I1313" s="207"/>
      <c r="J1313" s="14"/>
      <c r="K1313" s="14"/>
      <c r="L1313" s="203"/>
      <c r="M1313" s="208"/>
      <c r="N1313" s="209"/>
      <c r="O1313" s="209"/>
      <c r="P1313" s="209"/>
      <c r="Q1313" s="209"/>
      <c r="R1313" s="209"/>
      <c r="S1313" s="209"/>
      <c r="T1313" s="210"/>
      <c r="U1313" s="14"/>
      <c r="V1313" s="14"/>
      <c r="W1313" s="14"/>
      <c r="X1313" s="14"/>
      <c r="Y1313" s="14"/>
      <c r="Z1313" s="14"/>
      <c r="AA1313" s="14"/>
      <c r="AB1313" s="14"/>
      <c r="AC1313" s="14"/>
      <c r="AD1313" s="14"/>
      <c r="AE1313" s="14"/>
      <c r="AT1313" s="204" t="s">
        <v>165</v>
      </c>
      <c r="AU1313" s="204" t="s">
        <v>85</v>
      </c>
      <c r="AV1313" s="14" t="s">
        <v>85</v>
      </c>
      <c r="AW1313" s="14" t="s">
        <v>32</v>
      </c>
      <c r="AX1313" s="14" t="s">
        <v>7</v>
      </c>
      <c r="AY1313" s="204" t="s">
        <v>155</v>
      </c>
    </row>
    <row r="1314" s="14" customFormat="1">
      <c r="A1314" s="14"/>
      <c r="B1314" s="203"/>
      <c r="C1314" s="14"/>
      <c r="D1314" s="196" t="s">
        <v>165</v>
      </c>
      <c r="E1314" s="204" t="s">
        <v>1</v>
      </c>
      <c r="F1314" s="205" t="s">
        <v>1724</v>
      </c>
      <c r="G1314" s="14"/>
      <c r="H1314" s="206">
        <v>67.680000000000007</v>
      </c>
      <c r="I1314" s="207"/>
      <c r="J1314" s="14"/>
      <c r="K1314" s="14"/>
      <c r="L1314" s="203"/>
      <c r="M1314" s="208"/>
      <c r="N1314" s="209"/>
      <c r="O1314" s="209"/>
      <c r="P1314" s="209"/>
      <c r="Q1314" s="209"/>
      <c r="R1314" s="209"/>
      <c r="S1314" s="209"/>
      <c r="T1314" s="210"/>
      <c r="U1314" s="14"/>
      <c r="V1314" s="14"/>
      <c r="W1314" s="14"/>
      <c r="X1314" s="14"/>
      <c r="Y1314" s="14"/>
      <c r="Z1314" s="14"/>
      <c r="AA1314" s="14"/>
      <c r="AB1314" s="14"/>
      <c r="AC1314" s="14"/>
      <c r="AD1314" s="14"/>
      <c r="AE1314" s="14"/>
      <c r="AT1314" s="204" t="s">
        <v>165</v>
      </c>
      <c r="AU1314" s="204" t="s">
        <v>85</v>
      </c>
      <c r="AV1314" s="14" t="s">
        <v>85</v>
      </c>
      <c r="AW1314" s="14" t="s">
        <v>32</v>
      </c>
      <c r="AX1314" s="14" t="s">
        <v>7</v>
      </c>
      <c r="AY1314" s="204" t="s">
        <v>155</v>
      </c>
    </row>
    <row r="1315" s="14" customFormat="1">
      <c r="A1315" s="14"/>
      <c r="B1315" s="203"/>
      <c r="C1315" s="14"/>
      <c r="D1315" s="196" t="s">
        <v>165</v>
      </c>
      <c r="E1315" s="204" t="s">
        <v>1</v>
      </c>
      <c r="F1315" s="205" t="s">
        <v>1725</v>
      </c>
      <c r="G1315" s="14"/>
      <c r="H1315" s="206">
        <v>6.96</v>
      </c>
      <c r="I1315" s="207"/>
      <c r="J1315" s="14"/>
      <c r="K1315" s="14"/>
      <c r="L1315" s="203"/>
      <c r="M1315" s="208"/>
      <c r="N1315" s="209"/>
      <c r="O1315" s="209"/>
      <c r="P1315" s="209"/>
      <c r="Q1315" s="209"/>
      <c r="R1315" s="209"/>
      <c r="S1315" s="209"/>
      <c r="T1315" s="210"/>
      <c r="U1315" s="14"/>
      <c r="V1315" s="14"/>
      <c r="W1315" s="14"/>
      <c r="X1315" s="14"/>
      <c r="Y1315" s="14"/>
      <c r="Z1315" s="14"/>
      <c r="AA1315" s="14"/>
      <c r="AB1315" s="14"/>
      <c r="AC1315" s="14"/>
      <c r="AD1315" s="14"/>
      <c r="AE1315" s="14"/>
      <c r="AT1315" s="204" t="s">
        <v>165</v>
      </c>
      <c r="AU1315" s="204" t="s">
        <v>85</v>
      </c>
      <c r="AV1315" s="14" t="s">
        <v>85</v>
      </c>
      <c r="AW1315" s="14" t="s">
        <v>32</v>
      </c>
      <c r="AX1315" s="14" t="s">
        <v>7</v>
      </c>
      <c r="AY1315" s="204" t="s">
        <v>155</v>
      </c>
    </row>
    <row r="1316" s="14" customFormat="1">
      <c r="A1316" s="14"/>
      <c r="B1316" s="203"/>
      <c r="C1316" s="14"/>
      <c r="D1316" s="196" t="s">
        <v>165</v>
      </c>
      <c r="E1316" s="204" t="s">
        <v>1</v>
      </c>
      <c r="F1316" s="205" t="s">
        <v>1726</v>
      </c>
      <c r="G1316" s="14"/>
      <c r="H1316" s="206">
        <v>7.2599999999999998</v>
      </c>
      <c r="I1316" s="207"/>
      <c r="J1316" s="14"/>
      <c r="K1316" s="14"/>
      <c r="L1316" s="203"/>
      <c r="M1316" s="208"/>
      <c r="N1316" s="209"/>
      <c r="O1316" s="209"/>
      <c r="P1316" s="209"/>
      <c r="Q1316" s="209"/>
      <c r="R1316" s="209"/>
      <c r="S1316" s="209"/>
      <c r="T1316" s="210"/>
      <c r="U1316" s="14"/>
      <c r="V1316" s="14"/>
      <c r="W1316" s="14"/>
      <c r="X1316" s="14"/>
      <c r="Y1316" s="14"/>
      <c r="Z1316" s="14"/>
      <c r="AA1316" s="14"/>
      <c r="AB1316" s="14"/>
      <c r="AC1316" s="14"/>
      <c r="AD1316" s="14"/>
      <c r="AE1316" s="14"/>
      <c r="AT1316" s="204" t="s">
        <v>165</v>
      </c>
      <c r="AU1316" s="204" t="s">
        <v>85</v>
      </c>
      <c r="AV1316" s="14" t="s">
        <v>85</v>
      </c>
      <c r="AW1316" s="14" t="s">
        <v>32</v>
      </c>
      <c r="AX1316" s="14" t="s">
        <v>7</v>
      </c>
      <c r="AY1316" s="204" t="s">
        <v>155</v>
      </c>
    </row>
    <row r="1317" s="14" customFormat="1">
      <c r="A1317" s="14"/>
      <c r="B1317" s="203"/>
      <c r="C1317" s="14"/>
      <c r="D1317" s="196" t="s">
        <v>165</v>
      </c>
      <c r="E1317" s="204" t="s">
        <v>1</v>
      </c>
      <c r="F1317" s="205" t="s">
        <v>1727</v>
      </c>
      <c r="G1317" s="14"/>
      <c r="H1317" s="206">
        <v>7.2599999999999998</v>
      </c>
      <c r="I1317" s="207"/>
      <c r="J1317" s="14"/>
      <c r="K1317" s="14"/>
      <c r="L1317" s="203"/>
      <c r="M1317" s="208"/>
      <c r="N1317" s="209"/>
      <c r="O1317" s="209"/>
      <c r="P1317" s="209"/>
      <c r="Q1317" s="209"/>
      <c r="R1317" s="209"/>
      <c r="S1317" s="209"/>
      <c r="T1317" s="210"/>
      <c r="U1317" s="14"/>
      <c r="V1317" s="14"/>
      <c r="W1317" s="14"/>
      <c r="X1317" s="14"/>
      <c r="Y1317" s="14"/>
      <c r="Z1317" s="14"/>
      <c r="AA1317" s="14"/>
      <c r="AB1317" s="14"/>
      <c r="AC1317" s="14"/>
      <c r="AD1317" s="14"/>
      <c r="AE1317" s="14"/>
      <c r="AT1317" s="204" t="s">
        <v>165</v>
      </c>
      <c r="AU1317" s="204" t="s">
        <v>85</v>
      </c>
      <c r="AV1317" s="14" t="s">
        <v>85</v>
      </c>
      <c r="AW1317" s="14" t="s">
        <v>32</v>
      </c>
      <c r="AX1317" s="14" t="s">
        <v>7</v>
      </c>
      <c r="AY1317" s="204" t="s">
        <v>155</v>
      </c>
    </row>
    <row r="1318" s="14" customFormat="1">
      <c r="A1318" s="14"/>
      <c r="B1318" s="203"/>
      <c r="C1318" s="14"/>
      <c r="D1318" s="196" t="s">
        <v>165</v>
      </c>
      <c r="E1318" s="204" t="s">
        <v>1</v>
      </c>
      <c r="F1318" s="205" t="s">
        <v>1728</v>
      </c>
      <c r="G1318" s="14"/>
      <c r="H1318" s="206">
        <v>7.3200000000000003</v>
      </c>
      <c r="I1318" s="207"/>
      <c r="J1318" s="14"/>
      <c r="K1318" s="14"/>
      <c r="L1318" s="203"/>
      <c r="M1318" s="208"/>
      <c r="N1318" s="209"/>
      <c r="O1318" s="209"/>
      <c r="P1318" s="209"/>
      <c r="Q1318" s="209"/>
      <c r="R1318" s="209"/>
      <c r="S1318" s="209"/>
      <c r="T1318" s="210"/>
      <c r="U1318" s="14"/>
      <c r="V1318" s="14"/>
      <c r="W1318" s="14"/>
      <c r="X1318" s="14"/>
      <c r="Y1318" s="14"/>
      <c r="Z1318" s="14"/>
      <c r="AA1318" s="14"/>
      <c r="AB1318" s="14"/>
      <c r="AC1318" s="14"/>
      <c r="AD1318" s="14"/>
      <c r="AE1318" s="14"/>
      <c r="AT1318" s="204" t="s">
        <v>165</v>
      </c>
      <c r="AU1318" s="204" t="s">
        <v>85</v>
      </c>
      <c r="AV1318" s="14" t="s">
        <v>85</v>
      </c>
      <c r="AW1318" s="14" t="s">
        <v>32</v>
      </c>
      <c r="AX1318" s="14" t="s">
        <v>7</v>
      </c>
      <c r="AY1318" s="204" t="s">
        <v>155</v>
      </c>
    </row>
    <row r="1319" s="15" customFormat="1">
      <c r="A1319" s="15"/>
      <c r="B1319" s="211"/>
      <c r="C1319" s="15"/>
      <c r="D1319" s="196" t="s">
        <v>165</v>
      </c>
      <c r="E1319" s="212" t="s">
        <v>1</v>
      </c>
      <c r="F1319" s="213" t="s">
        <v>184</v>
      </c>
      <c r="G1319" s="15"/>
      <c r="H1319" s="214">
        <v>106.24000000000001</v>
      </c>
      <c r="I1319" s="215"/>
      <c r="J1319" s="15"/>
      <c r="K1319" s="15"/>
      <c r="L1319" s="211"/>
      <c r="M1319" s="216"/>
      <c r="N1319" s="217"/>
      <c r="O1319" s="217"/>
      <c r="P1319" s="217"/>
      <c r="Q1319" s="217"/>
      <c r="R1319" s="217"/>
      <c r="S1319" s="217"/>
      <c r="T1319" s="218"/>
      <c r="U1319" s="15"/>
      <c r="V1319" s="15"/>
      <c r="W1319" s="15"/>
      <c r="X1319" s="15"/>
      <c r="Y1319" s="15"/>
      <c r="Z1319" s="15"/>
      <c r="AA1319" s="15"/>
      <c r="AB1319" s="15"/>
      <c r="AC1319" s="15"/>
      <c r="AD1319" s="15"/>
      <c r="AE1319" s="15"/>
      <c r="AT1319" s="212" t="s">
        <v>165</v>
      </c>
      <c r="AU1319" s="212" t="s">
        <v>85</v>
      </c>
      <c r="AV1319" s="15" t="s">
        <v>91</v>
      </c>
      <c r="AW1319" s="15" t="s">
        <v>32</v>
      </c>
      <c r="AX1319" s="15" t="s">
        <v>81</v>
      </c>
      <c r="AY1319" s="212" t="s">
        <v>155</v>
      </c>
    </row>
    <row r="1320" s="2" customFormat="1" ht="24.15" customHeight="1">
      <c r="A1320" s="38"/>
      <c r="B1320" s="180"/>
      <c r="C1320" s="221" t="s">
        <v>1729</v>
      </c>
      <c r="D1320" s="221" t="s">
        <v>271</v>
      </c>
      <c r="E1320" s="223" t="s">
        <v>1730</v>
      </c>
      <c r="F1320" s="224" t="s">
        <v>1731</v>
      </c>
      <c r="G1320" s="225" t="s">
        <v>285</v>
      </c>
      <c r="H1320" s="226">
        <v>111.55200000000001</v>
      </c>
      <c r="I1320" s="227"/>
      <c r="J1320" s="228">
        <f>ROUND(I1320*H1320,2)</f>
        <v>0</v>
      </c>
      <c r="K1320" s="229"/>
      <c r="L1320" s="230"/>
      <c r="M1320" s="231" t="s">
        <v>1</v>
      </c>
      <c r="N1320" s="232" t="s">
        <v>43</v>
      </c>
      <c r="O1320" s="82"/>
      <c r="P1320" s="191">
        <f>O1320*H1320</f>
        <v>0</v>
      </c>
      <c r="Q1320" s="191">
        <v>0.00020000000000000001</v>
      </c>
      <c r="R1320" s="191">
        <f>Q1320*H1320</f>
        <v>0.022310400000000001</v>
      </c>
      <c r="S1320" s="191">
        <v>0</v>
      </c>
      <c r="T1320" s="192">
        <f>S1320*H1320</f>
        <v>0</v>
      </c>
      <c r="U1320" s="38"/>
      <c r="V1320" s="38"/>
      <c r="W1320" s="38"/>
      <c r="X1320" s="38"/>
      <c r="Y1320" s="38"/>
      <c r="Z1320" s="38"/>
      <c r="AA1320" s="38"/>
      <c r="AB1320" s="38"/>
      <c r="AC1320" s="38"/>
      <c r="AD1320" s="38"/>
      <c r="AE1320" s="38"/>
      <c r="AR1320" s="193" t="s">
        <v>387</v>
      </c>
      <c r="AT1320" s="193" t="s">
        <v>271</v>
      </c>
      <c r="AU1320" s="193" t="s">
        <v>85</v>
      </c>
      <c r="AY1320" s="19" t="s">
        <v>155</v>
      </c>
      <c r="BE1320" s="194">
        <f>IF(N1320="základná",J1320,0)</f>
        <v>0</v>
      </c>
      <c r="BF1320" s="194">
        <f>IF(N1320="znížená",J1320,0)</f>
        <v>0</v>
      </c>
      <c r="BG1320" s="194">
        <f>IF(N1320="zákl. prenesená",J1320,0)</f>
        <v>0</v>
      </c>
      <c r="BH1320" s="194">
        <f>IF(N1320="zníž. prenesená",J1320,0)</f>
        <v>0</v>
      </c>
      <c r="BI1320" s="194">
        <f>IF(N1320="nulová",J1320,0)</f>
        <v>0</v>
      </c>
      <c r="BJ1320" s="19" t="s">
        <v>85</v>
      </c>
      <c r="BK1320" s="194">
        <f>ROUND(I1320*H1320,2)</f>
        <v>0</v>
      </c>
      <c r="BL1320" s="19" t="s">
        <v>256</v>
      </c>
      <c r="BM1320" s="193" t="s">
        <v>1732</v>
      </c>
    </row>
    <row r="1321" s="2" customFormat="1" ht="24.15" customHeight="1">
      <c r="A1321" s="38"/>
      <c r="B1321" s="180"/>
      <c r="C1321" s="221" t="s">
        <v>1733</v>
      </c>
      <c r="D1321" s="221" t="s">
        <v>271</v>
      </c>
      <c r="E1321" s="223" t="s">
        <v>1734</v>
      </c>
      <c r="F1321" s="224" t="s">
        <v>1735</v>
      </c>
      <c r="G1321" s="225" t="s">
        <v>390</v>
      </c>
      <c r="H1321" s="226">
        <v>1</v>
      </c>
      <c r="I1321" s="227"/>
      <c r="J1321" s="228">
        <f>ROUND(I1321*H1321,2)</f>
        <v>0</v>
      </c>
      <c r="K1321" s="229"/>
      <c r="L1321" s="230"/>
      <c r="M1321" s="231" t="s">
        <v>1</v>
      </c>
      <c r="N1321" s="232" t="s">
        <v>43</v>
      </c>
      <c r="O1321" s="82"/>
      <c r="P1321" s="191">
        <f>O1321*H1321</f>
        <v>0</v>
      </c>
      <c r="Q1321" s="191">
        <v>0.021999999999999999</v>
      </c>
      <c r="R1321" s="191">
        <f>Q1321*H1321</f>
        <v>0.021999999999999999</v>
      </c>
      <c r="S1321" s="191">
        <v>0</v>
      </c>
      <c r="T1321" s="192">
        <f>S1321*H1321</f>
        <v>0</v>
      </c>
      <c r="U1321" s="38"/>
      <c r="V1321" s="38"/>
      <c r="W1321" s="38"/>
      <c r="X1321" s="38"/>
      <c r="Y1321" s="38"/>
      <c r="Z1321" s="38"/>
      <c r="AA1321" s="38"/>
      <c r="AB1321" s="38"/>
      <c r="AC1321" s="38"/>
      <c r="AD1321" s="38"/>
      <c r="AE1321" s="38"/>
      <c r="AR1321" s="193" t="s">
        <v>387</v>
      </c>
      <c r="AT1321" s="193" t="s">
        <v>271</v>
      </c>
      <c r="AU1321" s="193" t="s">
        <v>85</v>
      </c>
      <c r="AY1321" s="19" t="s">
        <v>155</v>
      </c>
      <c r="BE1321" s="194">
        <f>IF(N1321="základná",J1321,0)</f>
        <v>0</v>
      </c>
      <c r="BF1321" s="194">
        <f>IF(N1321="znížená",J1321,0)</f>
        <v>0</v>
      </c>
      <c r="BG1321" s="194">
        <f>IF(N1321="zákl. prenesená",J1321,0)</f>
        <v>0</v>
      </c>
      <c r="BH1321" s="194">
        <f>IF(N1321="zníž. prenesená",J1321,0)</f>
        <v>0</v>
      </c>
      <c r="BI1321" s="194">
        <f>IF(N1321="nulová",J1321,0)</f>
        <v>0</v>
      </c>
      <c r="BJ1321" s="19" t="s">
        <v>85</v>
      </c>
      <c r="BK1321" s="194">
        <f>ROUND(I1321*H1321,2)</f>
        <v>0</v>
      </c>
      <c r="BL1321" s="19" t="s">
        <v>256</v>
      </c>
      <c r="BM1321" s="193" t="s">
        <v>1736</v>
      </c>
    </row>
    <row r="1322" s="2" customFormat="1" ht="24.15" customHeight="1">
      <c r="A1322" s="38"/>
      <c r="B1322" s="180"/>
      <c r="C1322" s="221" t="s">
        <v>1737</v>
      </c>
      <c r="D1322" s="221" t="s">
        <v>271</v>
      </c>
      <c r="E1322" s="223" t="s">
        <v>1738</v>
      </c>
      <c r="F1322" s="224" t="s">
        <v>1739</v>
      </c>
      <c r="G1322" s="225" t="s">
        <v>390</v>
      </c>
      <c r="H1322" s="226">
        <v>8</v>
      </c>
      <c r="I1322" s="227"/>
      <c r="J1322" s="228">
        <f>ROUND(I1322*H1322,2)</f>
        <v>0</v>
      </c>
      <c r="K1322" s="229"/>
      <c r="L1322" s="230"/>
      <c r="M1322" s="231" t="s">
        <v>1</v>
      </c>
      <c r="N1322" s="232" t="s">
        <v>43</v>
      </c>
      <c r="O1322" s="82"/>
      <c r="P1322" s="191">
        <f>O1322*H1322</f>
        <v>0</v>
      </c>
      <c r="Q1322" s="191">
        <v>0.021999999999999999</v>
      </c>
      <c r="R1322" s="191">
        <f>Q1322*H1322</f>
        <v>0.17599999999999999</v>
      </c>
      <c r="S1322" s="191">
        <v>0</v>
      </c>
      <c r="T1322" s="192">
        <f>S1322*H1322</f>
        <v>0</v>
      </c>
      <c r="U1322" s="38"/>
      <c r="V1322" s="38"/>
      <c r="W1322" s="38"/>
      <c r="X1322" s="38"/>
      <c r="Y1322" s="38"/>
      <c r="Z1322" s="38"/>
      <c r="AA1322" s="38"/>
      <c r="AB1322" s="38"/>
      <c r="AC1322" s="38"/>
      <c r="AD1322" s="38"/>
      <c r="AE1322" s="38"/>
      <c r="AR1322" s="193" t="s">
        <v>387</v>
      </c>
      <c r="AT1322" s="193" t="s">
        <v>271</v>
      </c>
      <c r="AU1322" s="193" t="s">
        <v>85</v>
      </c>
      <c r="AY1322" s="19" t="s">
        <v>155</v>
      </c>
      <c r="BE1322" s="194">
        <f>IF(N1322="základná",J1322,0)</f>
        <v>0</v>
      </c>
      <c r="BF1322" s="194">
        <f>IF(N1322="znížená",J1322,0)</f>
        <v>0</v>
      </c>
      <c r="BG1322" s="194">
        <f>IF(N1322="zákl. prenesená",J1322,0)</f>
        <v>0</v>
      </c>
      <c r="BH1322" s="194">
        <f>IF(N1322="zníž. prenesená",J1322,0)</f>
        <v>0</v>
      </c>
      <c r="BI1322" s="194">
        <f>IF(N1322="nulová",J1322,0)</f>
        <v>0</v>
      </c>
      <c r="BJ1322" s="19" t="s">
        <v>85</v>
      </c>
      <c r="BK1322" s="194">
        <f>ROUND(I1322*H1322,2)</f>
        <v>0</v>
      </c>
      <c r="BL1322" s="19" t="s">
        <v>256</v>
      </c>
      <c r="BM1322" s="193" t="s">
        <v>1740</v>
      </c>
    </row>
    <row r="1323" s="2" customFormat="1" ht="24.15" customHeight="1">
      <c r="A1323" s="38"/>
      <c r="B1323" s="180"/>
      <c r="C1323" s="221" t="s">
        <v>1741</v>
      </c>
      <c r="D1323" s="221" t="s">
        <v>271</v>
      </c>
      <c r="E1323" s="223" t="s">
        <v>1742</v>
      </c>
      <c r="F1323" s="224" t="s">
        <v>1743</v>
      </c>
      <c r="G1323" s="225" t="s">
        <v>390</v>
      </c>
      <c r="H1323" s="226">
        <v>1</v>
      </c>
      <c r="I1323" s="227"/>
      <c r="J1323" s="228">
        <f>ROUND(I1323*H1323,2)</f>
        <v>0</v>
      </c>
      <c r="K1323" s="229"/>
      <c r="L1323" s="230"/>
      <c r="M1323" s="231" t="s">
        <v>1</v>
      </c>
      <c r="N1323" s="232" t="s">
        <v>43</v>
      </c>
      <c r="O1323" s="82"/>
      <c r="P1323" s="191">
        <f>O1323*H1323</f>
        <v>0</v>
      </c>
      <c r="Q1323" s="191">
        <v>0.021999999999999999</v>
      </c>
      <c r="R1323" s="191">
        <f>Q1323*H1323</f>
        <v>0.021999999999999999</v>
      </c>
      <c r="S1323" s="191">
        <v>0</v>
      </c>
      <c r="T1323" s="192">
        <f>S1323*H1323</f>
        <v>0</v>
      </c>
      <c r="U1323" s="38"/>
      <c r="V1323" s="38"/>
      <c r="W1323" s="38"/>
      <c r="X1323" s="38"/>
      <c r="Y1323" s="38"/>
      <c r="Z1323" s="38"/>
      <c r="AA1323" s="38"/>
      <c r="AB1323" s="38"/>
      <c r="AC1323" s="38"/>
      <c r="AD1323" s="38"/>
      <c r="AE1323" s="38"/>
      <c r="AR1323" s="193" t="s">
        <v>387</v>
      </c>
      <c r="AT1323" s="193" t="s">
        <v>271</v>
      </c>
      <c r="AU1323" s="193" t="s">
        <v>85</v>
      </c>
      <c r="AY1323" s="19" t="s">
        <v>155</v>
      </c>
      <c r="BE1323" s="194">
        <f>IF(N1323="základná",J1323,0)</f>
        <v>0</v>
      </c>
      <c r="BF1323" s="194">
        <f>IF(N1323="znížená",J1323,0)</f>
        <v>0</v>
      </c>
      <c r="BG1323" s="194">
        <f>IF(N1323="zákl. prenesená",J1323,0)</f>
        <v>0</v>
      </c>
      <c r="BH1323" s="194">
        <f>IF(N1323="zníž. prenesená",J1323,0)</f>
        <v>0</v>
      </c>
      <c r="BI1323" s="194">
        <f>IF(N1323="nulová",J1323,0)</f>
        <v>0</v>
      </c>
      <c r="BJ1323" s="19" t="s">
        <v>85</v>
      </c>
      <c r="BK1323" s="194">
        <f>ROUND(I1323*H1323,2)</f>
        <v>0</v>
      </c>
      <c r="BL1323" s="19" t="s">
        <v>256</v>
      </c>
      <c r="BM1323" s="193" t="s">
        <v>1744</v>
      </c>
    </row>
    <row r="1324" s="2" customFormat="1" ht="24.15" customHeight="1">
      <c r="A1324" s="38"/>
      <c r="B1324" s="180"/>
      <c r="C1324" s="221" t="s">
        <v>1745</v>
      </c>
      <c r="D1324" s="221" t="s">
        <v>271</v>
      </c>
      <c r="E1324" s="223" t="s">
        <v>1746</v>
      </c>
      <c r="F1324" s="224" t="s">
        <v>1747</v>
      </c>
      <c r="G1324" s="225" t="s">
        <v>390</v>
      </c>
      <c r="H1324" s="226">
        <v>1</v>
      </c>
      <c r="I1324" s="227"/>
      <c r="J1324" s="228">
        <f>ROUND(I1324*H1324,2)</f>
        <v>0</v>
      </c>
      <c r="K1324" s="229"/>
      <c r="L1324" s="230"/>
      <c r="M1324" s="231" t="s">
        <v>1</v>
      </c>
      <c r="N1324" s="232" t="s">
        <v>43</v>
      </c>
      <c r="O1324" s="82"/>
      <c r="P1324" s="191">
        <f>O1324*H1324</f>
        <v>0</v>
      </c>
      <c r="Q1324" s="191">
        <v>0.021999999999999999</v>
      </c>
      <c r="R1324" s="191">
        <f>Q1324*H1324</f>
        <v>0.021999999999999999</v>
      </c>
      <c r="S1324" s="191">
        <v>0</v>
      </c>
      <c r="T1324" s="192">
        <f>S1324*H1324</f>
        <v>0</v>
      </c>
      <c r="U1324" s="38"/>
      <c r="V1324" s="38"/>
      <c r="W1324" s="38"/>
      <c r="X1324" s="38"/>
      <c r="Y1324" s="38"/>
      <c r="Z1324" s="38"/>
      <c r="AA1324" s="38"/>
      <c r="AB1324" s="38"/>
      <c r="AC1324" s="38"/>
      <c r="AD1324" s="38"/>
      <c r="AE1324" s="38"/>
      <c r="AR1324" s="193" t="s">
        <v>387</v>
      </c>
      <c r="AT1324" s="193" t="s">
        <v>271</v>
      </c>
      <c r="AU1324" s="193" t="s">
        <v>85</v>
      </c>
      <c r="AY1324" s="19" t="s">
        <v>155</v>
      </c>
      <c r="BE1324" s="194">
        <f>IF(N1324="základná",J1324,0)</f>
        <v>0</v>
      </c>
      <c r="BF1324" s="194">
        <f>IF(N1324="znížená",J1324,0)</f>
        <v>0</v>
      </c>
      <c r="BG1324" s="194">
        <f>IF(N1324="zákl. prenesená",J1324,0)</f>
        <v>0</v>
      </c>
      <c r="BH1324" s="194">
        <f>IF(N1324="zníž. prenesená",J1324,0)</f>
        <v>0</v>
      </c>
      <c r="BI1324" s="194">
        <f>IF(N1324="nulová",J1324,0)</f>
        <v>0</v>
      </c>
      <c r="BJ1324" s="19" t="s">
        <v>85</v>
      </c>
      <c r="BK1324" s="194">
        <f>ROUND(I1324*H1324,2)</f>
        <v>0</v>
      </c>
      <c r="BL1324" s="19" t="s">
        <v>256</v>
      </c>
      <c r="BM1324" s="193" t="s">
        <v>1748</v>
      </c>
    </row>
    <row r="1325" s="2" customFormat="1" ht="24.15" customHeight="1">
      <c r="A1325" s="38"/>
      <c r="B1325" s="180"/>
      <c r="C1325" s="221" t="s">
        <v>1749</v>
      </c>
      <c r="D1325" s="221" t="s">
        <v>271</v>
      </c>
      <c r="E1325" s="223" t="s">
        <v>1750</v>
      </c>
      <c r="F1325" s="224" t="s">
        <v>1751</v>
      </c>
      <c r="G1325" s="225" t="s">
        <v>390</v>
      </c>
      <c r="H1325" s="226">
        <v>1</v>
      </c>
      <c r="I1325" s="227"/>
      <c r="J1325" s="228">
        <f>ROUND(I1325*H1325,2)</f>
        <v>0</v>
      </c>
      <c r="K1325" s="229"/>
      <c r="L1325" s="230"/>
      <c r="M1325" s="231" t="s">
        <v>1</v>
      </c>
      <c r="N1325" s="232" t="s">
        <v>43</v>
      </c>
      <c r="O1325" s="82"/>
      <c r="P1325" s="191">
        <f>O1325*H1325</f>
        <v>0</v>
      </c>
      <c r="Q1325" s="191">
        <v>0.021999999999999999</v>
      </c>
      <c r="R1325" s="191">
        <f>Q1325*H1325</f>
        <v>0.021999999999999999</v>
      </c>
      <c r="S1325" s="191">
        <v>0</v>
      </c>
      <c r="T1325" s="192">
        <f>S1325*H1325</f>
        <v>0</v>
      </c>
      <c r="U1325" s="38"/>
      <c r="V1325" s="38"/>
      <c r="W1325" s="38"/>
      <c r="X1325" s="38"/>
      <c r="Y1325" s="38"/>
      <c r="Z1325" s="38"/>
      <c r="AA1325" s="38"/>
      <c r="AB1325" s="38"/>
      <c r="AC1325" s="38"/>
      <c r="AD1325" s="38"/>
      <c r="AE1325" s="38"/>
      <c r="AR1325" s="193" t="s">
        <v>387</v>
      </c>
      <c r="AT1325" s="193" t="s">
        <v>271</v>
      </c>
      <c r="AU1325" s="193" t="s">
        <v>85</v>
      </c>
      <c r="AY1325" s="19" t="s">
        <v>155</v>
      </c>
      <c r="BE1325" s="194">
        <f>IF(N1325="základná",J1325,0)</f>
        <v>0</v>
      </c>
      <c r="BF1325" s="194">
        <f>IF(N1325="znížená",J1325,0)</f>
        <v>0</v>
      </c>
      <c r="BG1325" s="194">
        <f>IF(N1325="zákl. prenesená",J1325,0)</f>
        <v>0</v>
      </c>
      <c r="BH1325" s="194">
        <f>IF(N1325="zníž. prenesená",J1325,0)</f>
        <v>0</v>
      </c>
      <c r="BI1325" s="194">
        <f>IF(N1325="nulová",J1325,0)</f>
        <v>0</v>
      </c>
      <c r="BJ1325" s="19" t="s">
        <v>85</v>
      </c>
      <c r="BK1325" s="194">
        <f>ROUND(I1325*H1325,2)</f>
        <v>0</v>
      </c>
      <c r="BL1325" s="19" t="s">
        <v>256</v>
      </c>
      <c r="BM1325" s="193" t="s">
        <v>1752</v>
      </c>
    </row>
    <row r="1326" s="2" customFormat="1" ht="24.15" customHeight="1">
      <c r="A1326" s="38"/>
      <c r="B1326" s="180"/>
      <c r="C1326" s="221" t="s">
        <v>1753</v>
      </c>
      <c r="D1326" s="221" t="s">
        <v>271</v>
      </c>
      <c r="E1326" s="223" t="s">
        <v>1754</v>
      </c>
      <c r="F1326" s="224" t="s">
        <v>1755</v>
      </c>
      <c r="G1326" s="225" t="s">
        <v>390</v>
      </c>
      <c r="H1326" s="226">
        <v>1</v>
      </c>
      <c r="I1326" s="227"/>
      <c r="J1326" s="228">
        <f>ROUND(I1326*H1326,2)</f>
        <v>0</v>
      </c>
      <c r="K1326" s="229"/>
      <c r="L1326" s="230"/>
      <c r="M1326" s="231" t="s">
        <v>1</v>
      </c>
      <c r="N1326" s="232" t="s">
        <v>43</v>
      </c>
      <c r="O1326" s="82"/>
      <c r="P1326" s="191">
        <f>O1326*H1326</f>
        <v>0</v>
      </c>
      <c r="Q1326" s="191">
        <v>0.021999999999999999</v>
      </c>
      <c r="R1326" s="191">
        <f>Q1326*H1326</f>
        <v>0.021999999999999999</v>
      </c>
      <c r="S1326" s="191">
        <v>0</v>
      </c>
      <c r="T1326" s="192">
        <f>S1326*H1326</f>
        <v>0</v>
      </c>
      <c r="U1326" s="38"/>
      <c r="V1326" s="38"/>
      <c r="W1326" s="38"/>
      <c r="X1326" s="38"/>
      <c r="Y1326" s="38"/>
      <c r="Z1326" s="38"/>
      <c r="AA1326" s="38"/>
      <c r="AB1326" s="38"/>
      <c r="AC1326" s="38"/>
      <c r="AD1326" s="38"/>
      <c r="AE1326" s="38"/>
      <c r="AR1326" s="193" t="s">
        <v>387</v>
      </c>
      <c r="AT1326" s="193" t="s">
        <v>271</v>
      </c>
      <c r="AU1326" s="193" t="s">
        <v>85</v>
      </c>
      <c r="AY1326" s="19" t="s">
        <v>155</v>
      </c>
      <c r="BE1326" s="194">
        <f>IF(N1326="základná",J1326,0)</f>
        <v>0</v>
      </c>
      <c r="BF1326" s="194">
        <f>IF(N1326="znížená",J1326,0)</f>
        <v>0</v>
      </c>
      <c r="BG1326" s="194">
        <f>IF(N1326="zákl. prenesená",J1326,0)</f>
        <v>0</v>
      </c>
      <c r="BH1326" s="194">
        <f>IF(N1326="zníž. prenesená",J1326,0)</f>
        <v>0</v>
      </c>
      <c r="BI1326" s="194">
        <f>IF(N1326="nulová",J1326,0)</f>
        <v>0</v>
      </c>
      <c r="BJ1326" s="19" t="s">
        <v>85</v>
      </c>
      <c r="BK1326" s="194">
        <f>ROUND(I1326*H1326,2)</f>
        <v>0</v>
      </c>
      <c r="BL1326" s="19" t="s">
        <v>256</v>
      </c>
      <c r="BM1326" s="193" t="s">
        <v>1756</v>
      </c>
    </row>
    <row r="1327" s="2" customFormat="1" ht="24.15" customHeight="1">
      <c r="A1327" s="38"/>
      <c r="B1327" s="180"/>
      <c r="C1327" s="181" t="s">
        <v>1757</v>
      </c>
      <c r="D1327" s="181" t="s">
        <v>157</v>
      </c>
      <c r="E1327" s="182" t="s">
        <v>1758</v>
      </c>
      <c r="F1327" s="183" t="s">
        <v>1759</v>
      </c>
      <c r="G1327" s="184" t="s">
        <v>390</v>
      </c>
      <c r="H1327" s="185">
        <v>21</v>
      </c>
      <c r="I1327" s="186"/>
      <c r="J1327" s="187">
        <f>ROUND(I1327*H1327,2)</f>
        <v>0</v>
      </c>
      <c r="K1327" s="188"/>
      <c r="L1327" s="39"/>
      <c r="M1327" s="189" t="s">
        <v>1</v>
      </c>
      <c r="N1327" s="190" t="s">
        <v>43</v>
      </c>
      <c r="O1327" s="82"/>
      <c r="P1327" s="191">
        <f>O1327*H1327</f>
        <v>0</v>
      </c>
      <c r="Q1327" s="191">
        <v>0.0011999999999999999</v>
      </c>
      <c r="R1327" s="191">
        <f>Q1327*H1327</f>
        <v>0.025199999999999997</v>
      </c>
      <c r="S1327" s="191">
        <v>0</v>
      </c>
      <c r="T1327" s="192">
        <f>S1327*H1327</f>
        <v>0</v>
      </c>
      <c r="U1327" s="38"/>
      <c r="V1327" s="38"/>
      <c r="W1327" s="38"/>
      <c r="X1327" s="38"/>
      <c r="Y1327" s="38"/>
      <c r="Z1327" s="38"/>
      <c r="AA1327" s="38"/>
      <c r="AB1327" s="38"/>
      <c r="AC1327" s="38"/>
      <c r="AD1327" s="38"/>
      <c r="AE1327" s="38"/>
      <c r="AR1327" s="193" t="s">
        <v>256</v>
      </c>
      <c r="AT1327" s="193" t="s">
        <v>157</v>
      </c>
      <c r="AU1327" s="193" t="s">
        <v>85</v>
      </c>
      <c r="AY1327" s="19" t="s">
        <v>155</v>
      </c>
      <c r="BE1327" s="194">
        <f>IF(N1327="základná",J1327,0)</f>
        <v>0</v>
      </c>
      <c r="BF1327" s="194">
        <f>IF(N1327="znížená",J1327,0)</f>
        <v>0</v>
      </c>
      <c r="BG1327" s="194">
        <f>IF(N1327="zákl. prenesená",J1327,0)</f>
        <v>0</v>
      </c>
      <c r="BH1327" s="194">
        <f>IF(N1327="zníž. prenesená",J1327,0)</f>
        <v>0</v>
      </c>
      <c r="BI1327" s="194">
        <f>IF(N1327="nulová",J1327,0)</f>
        <v>0</v>
      </c>
      <c r="BJ1327" s="19" t="s">
        <v>85</v>
      </c>
      <c r="BK1327" s="194">
        <f>ROUND(I1327*H1327,2)</f>
        <v>0</v>
      </c>
      <c r="BL1327" s="19" t="s">
        <v>256</v>
      </c>
      <c r="BM1327" s="193" t="s">
        <v>1760</v>
      </c>
    </row>
    <row r="1328" s="2" customFormat="1" ht="33" customHeight="1">
      <c r="A1328" s="38"/>
      <c r="B1328" s="180"/>
      <c r="C1328" s="221" t="s">
        <v>1761</v>
      </c>
      <c r="D1328" s="221" t="s">
        <v>271</v>
      </c>
      <c r="E1328" s="223" t="s">
        <v>1762</v>
      </c>
      <c r="F1328" s="224" t="s">
        <v>1763</v>
      </c>
      <c r="G1328" s="225" t="s">
        <v>390</v>
      </c>
      <c r="H1328" s="226">
        <v>12</v>
      </c>
      <c r="I1328" s="227"/>
      <c r="J1328" s="228">
        <f>ROUND(I1328*H1328,2)</f>
        <v>0</v>
      </c>
      <c r="K1328" s="229"/>
      <c r="L1328" s="230"/>
      <c r="M1328" s="231" t="s">
        <v>1</v>
      </c>
      <c r="N1328" s="232" t="s">
        <v>43</v>
      </c>
      <c r="O1328" s="82"/>
      <c r="P1328" s="191">
        <f>O1328*H1328</f>
        <v>0</v>
      </c>
      <c r="Q1328" s="191">
        <v>0.029999999999999999</v>
      </c>
      <c r="R1328" s="191">
        <f>Q1328*H1328</f>
        <v>0.35999999999999999</v>
      </c>
      <c r="S1328" s="191">
        <v>0</v>
      </c>
      <c r="T1328" s="192">
        <f>S1328*H1328</f>
        <v>0</v>
      </c>
      <c r="U1328" s="38"/>
      <c r="V1328" s="38"/>
      <c r="W1328" s="38"/>
      <c r="X1328" s="38"/>
      <c r="Y1328" s="38"/>
      <c r="Z1328" s="38"/>
      <c r="AA1328" s="38"/>
      <c r="AB1328" s="38"/>
      <c r="AC1328" s="38"/>
      <c r="AD1328" s="38"/>
      <c r="AE1328" s="38"/>
      <c r="AR1328" s="193" t="s">
        <v>387</v>
      </c>
      <c r="AT1328" s="193" t="s">
        <v>271</v>
      </c>
      <c r="AU1328" s="193" t="s">
        <v>85</v>
      </c>
      <c r="AY1328" s="19" t="s">
        <v>155</v>
      </c>
      <c r="BE1328" s="194">
        <f>IF(N1328="základná",J1328,0)</f>
        <v>0</v>
      </c>
      <c r="BF1328" s="194">
        <f>IF(N1328="znížená",J1328,0)</f>
        <v>0</v>
      </c>
      <c r="BG1328" s="194">
        <f>IF(N1328="zákl. prenesená",J1328,0)</f>
        <v>0</v>
      </c>
      <c r="BH1328" s="194">
        <f>IF(N1328="zníž. prenesená",J1328,0)</f>
        <v>0</v>
      </c>
      <c r="BI1328" s="194">
        <f>IF(N1328="nulová",J1328,0)</f>
        <v>0</v>
      </c>
      <c r="BJ1328" s="19" t="s">
        <v>85</v>
      </c>
      <c r="BK1328" s="194">
        <f>ROUND(I1328*H1328,2)</f>
        <v>0</v>
      </c>
      <c r="BL1328" s="19" t="s">
        <v>256</v>
      </c>
      <c r="BM1328" s="193" t="s">
        <v>1764</v>
      </c>
    </row>
    <row r="1329" s="2" customFormat="1" ht="33" customHeight="1">
      <c r="A1329" s="38"/>
      <c r="B1329" s="180"/>
      <c r="C1329" s="221" t="s">
        <v>1765</v>
      </c>
      <c r="D1329" s="221" t="s">
        <v>271</v>
      </c>
      <c r="E1329" s="223" t="s">
        <v>1766</v>
      </c>
      <c r="F1329" s="224" t="s">
        <v>1767</v>
      </c>
      <c r="G1329" s="225" t="s">
        <v>390</v>
      </c>
      <c r="H1329" s="226">
        <v>2</v>
      </c>
      <c r="I1329" s="227"/>
      <c r="J1329" s="228">
        <f>ROUND(I1329*H1329,2)</f>
        <v>0</v>
      </c>
      <c r="K1329" s="229"/>
      <c r="L1329" s="230"/>
      <c r="M1329" s="231" t="s">
        <v>1</v>
      </c>
      <c r="N1329" s="232" t="s">
        <v>43</v>
      </c>
      <c r="O1329" s="82"/>
      <c r="P1329" s="191">
        <f>O1329*H1329</f>
        <v>0</v>
      </c>
      <c r="Q1329" s="191">
        <v>0.029999999999999999</v>
      </c>
      <c r="R1329" s="191">
        <f>Q1329*H1329</f>
        <v>0.059999999999999998</v>
      </c>
      <c r="S1329" s="191">
        <v>0</v>
      </c>
      <c r="T1329" s="192">
        <f>S1329*H1329</f>
        <v>0</v>
      </c>
      <c r="U1329" s="38"/>
      <c r="V1329" s="38"/>
      <c r="W1329" s="38"/>
      <c r="X1329" s="38"/>
      <c r="Y1329" s="38"/>
      <c r="Z1329" s="38"/>
      <c r="AA1329" s="38"/>
      <c r="AB1329" s="38"/>
      <c r="AC1329" s="38"/>
      <c r="AD1329" s="38"/>
      <c r="AE1329" s="38"/>
      <c r="AR1329" s="193" t="s">
        <v>387</v>
      </c>
      <c r="AT1329" s="193" t="s">
        <v>271</v>
      </c>
      <c r="AU1329" s="193" t="s">
        <v>85</v>
      </c>
      <c r="AY1329" s="19" t="s">
        <v>155</v>
      </c>
      <c r="BE1329" s="194">
        <f>IF(N1329="základná",J1329,0)</f>
        <v>0</v>
      </c>
      <c r="BF1329" s="194">
        <f>IF(N1329="znížená",J1329,0)</f>
        <v>0</v>
      </c>
      <c r="BG1329" s="194">
        <f>IF(N1329="zákl. prenesená",J1329,0)</f>
        <v>0</v>
      </c>
      <c r="BH1329" s="194">
        <f>IF(N1329="zníž. prenesená",J1329,0)</f>
        <v>0</v>
      </c>
      <c r="BI1329" s="194">
        <f>IF(N1329="nulová",J1329,0)</f>
        <v>0</v>
      </c>
      <c r="BJ1329" s="19" t="s">
        <v>85</v>
      </c>
      <c r="BK1329" s="194">
        <f>ROUND(I1329*H1329,2)</f>
        <v>0</v>
      </c>
      <c r="BL1329" s="19" t="s">
        <v>256</v>
      </c>
      <c r="BM1329" s="193" t="s">
        <v>1768</v>
      </c>
    </row>
    <row r="1330" s="2" customFormat="1" ht="33" customHeight="1">
      <c r="A1330" s="38"/>
      <c r="B1330" s="180"/>
      <c r="C1330" s="221" t="s">
        <v>1769</v>
      </c>
      <c r="D1330" s="221" t="s">
        <v>271</v>
      </c>
      <c r="E1330" s="223" t="s">
        <v>1770</v>
      </c>
      <c r="F1330" s="224" t="s">
        <v>1771</v>
      </c>
      <c r="G1330" s="225" t="s">
        <v>390</v>
      </c>
      <c r="H1330" s="226">
        <v>1</v>
      </c>
      <c r="I1330" s="227"/>
      <c r="J1330" s="228">
        <f>ROUND(I1330*H1330,2)</f>
        <v>0</v>
      </c>
      <c r="K1330" s="229"/>
      <c r="L1330" s="230"/>
      <c r="M1330" s="231" t="s">
        <v>1</v>
      </c>
      <c r="N1330" s="232" t="s">
        <v>43</v>
      </c>
      <c r="O1330" s="82"/>
      <c r="P1330" s="191">
        <f>O1330*H1330</f>
        <v>0</v>
      </c>
      <c r="Q1330" s="191">
        <v>0.029999999999999999</v>
      </c>
      <c r="R1330" s="191">
        <f>Q1330*H1330</f>
        <v>0.029999999999999999</v>
      </c>
      <c r="S1330" s="191">
        <v>0</v>
      </c>
      <c r="T1330" s="192">
        <f>S1330*H1330</f>
        <v>0</v>
      </c>
      <c r="U1330" s="38"/>
      <c r="V1330" s="38"/>
      <c r="W1330" s="38"/>
      <c r="X1330" s="38"/>
      <c r="Y1330" s="38"/>
      <c r="Z1330" s="38"/>
      <c r="AA1330" s="38"/>
      <c r="AB1330" s="38"/>
      <c r="AC1330" s="38"/>
      <c r="AD1330" s="38"/>
      <c r="AE1330" s="38"/>
      <c r="AR1330" s="193" t="s">
        <v>387</v>
      </c>
      <c r="AT1330" s="193" t="s">
        <v>271</v>
      </c>
      <c r="AU1330" s="193" t="s">
        <v>85</v>
      </c>
      <c r="AY1330" s="19" t="s">
        <v>155</v>
      </c>
      <c r="BE1330" s="194">
        <f>IF(N1330="základná",J1330,0)</f>
        <v>0</v>
      </c>
      <c r="BF1330" s="194">
        <f>IF(N1330="znížená",J1330,0)</f>
        <v>0</v>
      </c>
      <c r="BG1330" s="194">
        <f>IF(N1330="zákl. prenesená",J1330,0)</f>
        <v>0</v>
      </c>
      <c r="BH1330" s="194">
        <f>IF(N1330="zníž. prenesená",J1330,0)</f>
        <v>0</v>
      </c>
      <c r="BI1330" s="194">
        <f>IF(N1330="nulová",J1330,0)</f>
        <v>0</v>
      </c>
      <c r="BJ1330" s="19" t="s">
        <v>85</v>
      </c>
      <c r="BK1330" s="194">
        <f>ROUND(I1330*H1330,2)</f>
        <v>0</v>
      </c>
      <c r="BL1330" s="19" t="s">
        <v>256</v>
      </c>
      <c r="BM1330" s="193" t="s">
        <v>1772</v>
      </c>
    </row>
    <row r="1331" s="2" customFormat="1" ht="33" customHeight="1">
      <c r="A1331" s="38"/>
      <c r="B1331" s="180"/>
      <c r="C1331" s="221" t="s">
        <v>1773</v>
      </c>
      <c r="D1331" s="221" t="s">
        <v>271</v>
      </c>
      <c r="E1331" s="223" t="s">
        <v>1774</v>
      </c>
      <c r="F1331" s="224" t="s">
        <v>1775</v>
      </c>
      <c r="G1331" s="225" t="s">
        <v>390</v>
      </c>
      <c r="H1331" s="226">
        <v>5</v>
      </c>
      <c r="I1331" s="227"/>
      <c r="J1331" s="228">
        <f>ROUND(I1331*H1331,2)</f>
        <v>0</v>
      </c>
      <c r="K1331" s="229"/>
      <c r="L1331" s="230"/>
      <c r="M1331" s="231" t="s">
        <v>1</v>
      </c>
      <c r="N1331" s="232" t="s">
        <v>43</v>
      </c>
      <c r="O1331" s="82"/>
      <c r="P1331" s="191">
        <f>O1331*H1331</f>
        <v>0</v>
      </c>
      <c r="Q1331" s="191">
        <v>0.029999999999999999</v>
      </c>
      <c r="R1331" s="191">
        <f>Q1331*H1331</f>
        <v>0.14999999999999999</v>
      </c>
      <c r="S1331" s="191">
        <v>0</v>
      </c>
      <c r="T1331" s="192">
        <f>S1331*H1331</f>
        <v>0</v>
      </c>
      <c r="U1331" s="38"/>
      <c r="V1331" s="38"/>
      <c r="W1331" s="38"/>
      <c r="X1331" s="38"/>
      <c r="Y1331" s="38"/>
      <c r="Z1331" s="38"/>
      <c r="AA1331" s="38"/>
      <c r="AB1331" s="38"/>
      <c r="AC1331" s="38"/>
      <c r="AD1331" s="38"/>
      <c r="AE1331" s="38"/>
      <c r="AR1331" s="193" t="s">
        <v>387</v>
      </c>
      <c r="AT1331" s="193" t="s">
        <v>271</v>
      </c>
      <c r="AU1331" s="193" t="s">
        <v>85</v>
      </c>
      <c r="AY1331" s="19" t="s">
        <v>155</v>
      </c>
      <c r="BE1331" s="194">
        <f>IF(N1331="základná",J1331,0)</f>
        <v>0</v>
      </c>
      <c r="BF1331" s="194">
        <f>IF(N1331="znížená",J1331,0)</f>
        <v>0</v>
      </c>
      <c r="BG1331" s="194">
        <f>IF(N1331="zákl. prenesená",J1331,0)</f>
        <v>0</v>
      </c>
      <c r="BH1331" s="194">
        <f>IF(N1331="zníž. prenesená",J1331,0)</f>
        <v>0</v>
      </c>
      <c r="BI1331" s="194">
        <f>IF(N1331="nulová",J1331,0)</f>
        <v>0</v>
      </c>
      <c r="BJ1331" s="19" t="s">
        <v>85</v>
      </c>
      <c r="BK1331" s="194">
        <f>ROUND(I1331*H1331,2)</f>
        <v>0</v>
      </c>
      <c r="BL1331" s="19" t="s">
        <v>256</v>
      </c>
      <c r="BM1331" s="193" t="s">
        <v>1776</v>
      </c>
    </row>
    <row r="1332" s="2" customFormat="1" ht="37.8" customHeight="1">
      <c r="A1332" s="38"/>
      <c r="B1332" s="180"/>
      <c r="C1332" s="221" t="s">
        <v>1777</v>
      </c>
      <c r="D1332" s="221" t="s">
        <v>271</v>
      </c>
      <c r="E1332" s="223" t="s">
        <v>1778</v>
      </c>
      <c r="F1332" s="224" t="s">
        <v>1779</v>
      </c>
      <c r="G1332" s="225" t="s">
        <v>390</v>
      </c>
      <c r="H1332" s="226">
        <v>1</v>
      </c>
      <c r="I1332" s="227"/>
      <c r="J1332" s="228">
        <f>ROUND(I1332*H1332,2)</f>
        <v>0</v>
      </c>
      <c r="K1332" s="229"/>
      <c r="L1332" s="230"/>
      <c r="M1332" s="231" t="s">
        <v>1</v>
      </c>
      <c r="N1332" s="232" t="s">
        <v>43</v>
      </c>
      <c r="O1332" s="82"/>
      <c r="P1332" s="191">
        <f>O1332*H1332</f>
        <v>0</v>
      </c>
      <c r="Q1332" s="191">
        <v>0.029999999999999999</v>
      </c>
      <c r="R1332" s="191">
        <f>Q1332*H1332</f>
        <v>0.029999999999999999</v>
      </c>
      <c r="S1332" s="191">
        <v>0</v>
      </c>
      <c r="T1332" s="192">
        <f>S1332*H1332</f>
        <v>0</v>
      </c>
      <c r="U1332" s="38"/>
      <c r="V1332" s="38"/>
      <c r="W1332" s="38"/>
      <c r="X1332" s="38"/>
      <c r="Y1332" s="38"/>
      <c r="Z1332" s="38"/>
      <c r="AA1332" s="38"/>
      <c r="AB1332" s="38"/>
      <c r="AC1332" s="38"/>
      <c r="AD1332" s="38"/>
      <c r="AE1332" s="38"/>
      <c r="AR1332" s="193" t="s">
        <v>387</v>
      </c>
      <c r="AT1332" s="193" t="s">
        <v>271</v>
      </c>
      <c r="AU1332" s="193" t="s">
        <v>85</v>
      </c>
      <c r="AY1332" s="19" t="s">
        <v>155</v>
      </c>
      <c r="BE1332" s="194">
        <f>IF(N1332="základná",J1332,0)</f>
        <v>0</v>
      </c>
      <c r="BF1332" s="194">
        <f>IF(N1332="znížená",J1332,0)</f>
        <v>0</v>
      </c>
      <c r="BG1332" s="194">
        <f>IF(N1332="zákl. prenesená",J1332,0)</f>
        <v>0</v>
      </c>
      <c r="BH1332" s="194">
        <f>IF(N1332="zníž. prenesená",J1332,0)</f>
        <v>0</v>
      </c>
      <c r="BI1332" s="194">
        <f>IF(N1332="nulová",J1332,0)</f>
        <v>0</v>
      </c>
      <c r="BJ1332" s="19" t="s">
        <v>85</v>
      </c>
      <c r="BK1332" s="194">
        <f>ROUND(I1332*H1332,2)</f>
        <v>0</v>
      </c>
      <c r="BL1332" s="19" t="s">
        <v>256</v>
      </c>
      <c r="BM1332" s="193" t="s">
        <v>1780</v>
      </c>
    </row>
    <row r="1333" s="2" customFormat="1" ht="33" customHeight="1">
      <c r="A1333" s="38"/>
      <c r="B1333" s="180"/>
      <c r="C1333" s="181" t="s">
        <v>1781</v>
      </c>
      <c r="D1333" s="181" t="s">
        <v>157</v>
      </c>
      <c r="E1333" s="182" t="s">
        <v>1782</v>
      </c>
      <c r="F1333" s="183" t="s">
        <v>1783</v>
      </c>
      <c r="G1333" s="184" t="s">
        <v>390</v>
      </c>
      <c r="H1333" s="185">
        <v>8</v>
      </c>
      <c r="I1333" s="186"/>
      <c r="J1333" s="187">
        <f>ROUND(I1333*H1333,2)</f>
        <v>0</v>
      </c>
      <c r="K1333" s="188"/>
      <c r="L1333" s="39"/>
      <c r="M1333" s="189" t="s">
        <v>1</v>
      </c>
      <c r="N1333" s="190" t="s">
        <v>43</v>
      </c>
      <c r="O1333" s="82"/>
      <c r="P1333" s="191">
        <f>O1333*H1333</f>
        <v>0</v>
      </c>
      <c r="Q1333" s="191">
        <v>0</v>
      </c>
      <c r="R1333" s="191">
        <f>Q1333*H1333</f>
        <v>0</v>
      </c>
      <c r="S1333" s="191">
        <v>0</v>
      </c>
      <c r="T1333" s="192">
        <f>S1333*H1333</f>
        <v>0</v>
      </c>
      <c r="U1333" s="38"/>
      <c r="V1333" s="38"/>
      <c r="W1333" s="38"/>
      <c r="X1333" s="38"/>
      <c r="Y1333" s="38"/>
      <c r="Z1333" s="38"/>
      <c r="AA1333" s="38"/>
      <c r="AB1333" s="38"/>
      <c r="AC1333" s="38"/>
      <c r="AD1333" s="38"/>
      <c r="AE1333" s="38"/>
      <c r="AR1333" s="193" t="s">
        <v>256</v>
      </c>
      <c r="AT1333" s="193" t="s">
        <v>157</v>
      </c>
      <c r="AU1333" s="193" t="s">
        <v>85</v>
      </c>
      <c r="AY1333" s="19" t="s">
        <v>155</v>
      </c>
      <c r="BE1333" s="194">
        <f>IF(N1333="základná",J1333,0)</f>
        <v>0</v>
      </c>
      <c r="BF1333" s="194">
        <f>IF(N1333="znížená",J1333,0)</f>
        <v>0</v>
      </c>
      <c r="BG1333" s="194">
        <f>IF(N1333="zákl. prenesená",J1333,0)</f>
        <v>0</v>
      </c>
      <c r="BH1333" s="194">
        <f>IF(N1333="zníž. prenesená",J1333,0)</f>
        <v>0</v>
      </c>
      <c r="BI1333" s="194">
        <f>IF(N1333="nulová",J1333,0)</f>
        <v>0</v>
      </c>
      <c r="BJ1333" s="19" t="s">
        <v>85</v>
      </c>
      <c r="BK1333" s="194">
        <f>ROUND(I1333*H1333,2)</f>
        <v>0</v>
      </c>
      <c r="BL1333" s="19" t="s">
        <v>256</v>
      </c>
      <c r="BM1333" s="193" t="s">
        <v>1784</v>
      </c>
    </row>
    <row r="1334" s="2" customFormat="1" ht="24.15" customHeight="1">
      <c r="A1334" s="38"/>
      <c r="B1334" s="180"/>
      <c r="C1334" s="221" t="s">
        <v>1785</v>
      </c>
      <c r="D1334" s="221" t="s">
        <v>271</v>
      </c>
      <c r="E1334" s="223" t="s">
        <v>1786</v>
      </c>
      <c r="F1334" s="224" t="s">
        <v>1787</v>
      </c>
      <c r="G1334" s="225" t="s">
        <v>390</v>
      </c>
      <c r="H1334" s="226">
        <v>8</v>
      </c>
      <c r="I1334" s="227"/>
      <c r="J1334" s="228">
        <f>ROUND(I1334*H1334,2)</f>
        <v>0</v>
      </c>
      <c r="K1334" s="229"/>
      <c r="L1334" s="230"/>
      <c r="M1334" s="231" t="s">
        <v>1</v>
      </c>
      <c r="N1334" s="232" t="s">
        <v>43</v>
      </c>
      <c r="O1334" s="82"/>
      <c r="P1334" s="191">
        <f>O1334*H1334</f>
        <v>0</v>
      </c>
      <c r="Q1334" s="191">
        <v>0.001</v>
      </c>
      <c r="R1334" s="191">
        <f>Q1334*H1334</f>
        <v>0.0080000000000000002</v>
      </c>
      <c r="S1334" s="191">
        <v>0</v>
      </c>
      <c r="T1334" s="192">
        <f>S1334*H1334</f>
        <v>0</v>
      </c>
      <c r="U1334" s="38"/>
      <c r="V1334" s="38"/>
      <c r="W1334" s="38"/>
      <c r="X1334" s="38"/>
      <c r="Y1334" s="38"/>
      <c r="Z1334" s="38"/>
      <c r="AA1334" s="38"/>
      <c r="AB1334" s="38"/>
      <c r="AC1334" s="38"/>
      <c r="AD1334" s="38"/>
      <c r="AE1334" s="38"/>
      <c r="AR1334" s="193" t="s">
        <v>387</v>
      </c>
      <c r="AT1334" s="193" t="s">
        <v>271</v>
      </c>
      <c r="AU1334" s="193" t="s">
        <v>85</v>
      </c>
      <c r="AY1334" s="19" t="s">
        <v>155</v>
      </c>
      <c r="BE1334" s="194">
        <f>IF(N1334="základná",J1334,0)</f>
        <v>0</v>
      </c>
      <c r="BF1334" s="194">
        <f>IF(N1334="znížená",J1334,0)</f>
        <v>0</v>
      </c>
      <c r="BG1334" s="194">
        <f>IF(N1334="zákl. prenesená",J1334,0)</f>
        <v>0</v>
      </c>
      <c r="BH1334" s="194">
        <f>IF(N1334="zníž. prenesená",J1334,0)</f>
        <v>0</v>
      </c>
      <c r="BI1334" s="194">
        <f>IF(N1334="nulová",J1334,0)</f>
        <v>0</v>
      </c>
      <c r="BJ1334" s="19" t="s">
        <v>85</v>
      </c>
      <c r="BK1334" s="194">
        <f>ROUND(I1334*H1334,2)</f>
        <v>0</v>
      </c>
      <c r="BL1334" s="19" t="s">
        <v>256</v>
      </c>
      <c r="BM1334" s="193" t="s">
        <v>1788</v>
      </c>
    </row>
    <row r="1335" s="2" customFormat="1" ht="24.15" customHeight="1">
      <c r="A1335" s="38"/>
      <c r="B1335" s="180"/>
      <c r="C1335" s="221" t="s">
        <v>1789</v>
      </c>
      <c r="D1335" s="221" t="s">
        <v>271</v>
      </c>
      <c r="E1335" s="223" t="s">
        <v>1790</v>
      </c>
      <c r="F1335" s="224" t="s">
        <v>1791</v>
      </c>
      <c r="G1335" s="225" t="s">
        <v>390</v>
      </c>
      <c r="H1335" s="226">
        <v>8</v>
      </c>
      <c r="I1335" s="227"/>
      <c r="J1335" s="228">
        <f>ROUND(I1335*H1335,2)</f>
        <v>0</v>
      </c>
      <c r="K1335" s="229"/>
      <c r="L1335" s="230"/>
      <c r="M1335" s="231" t="s">
        <v>1</v>
      </c>
      <c r="N1335" s="232" t="s">
        <v>43</v>
      </c>
      <c r="O1335" s="82"/>
      <c r="P1335" s="191">
        <f>O1335*H1335</f>
        <v>0</v>
      </c>
      <c r="Q1335" s="191">
        <v>0.025000000000000001</v>
      </c>
      <c r="R1335" s="191">
        <f>Q1335*H1335</f>
        <v>0.20000000000000001</v>
      </c>
      <c r="S1335" s="191">
        <v>0</v>
      </c>
      <c r="T1335" s="192">
        <f>S1335*H1335</f>
        <v>0</v>
      </c>
      <c r="U1335" s="38"/>
      <c r="V1335" s="38"/>
      <c r="W1335" s="38"/>
      <c r="X1335" s="38"/>
      <c r="Y1335" s="38"/>
      <c r="Z1335" s="38"/>
      <c r="AA1335" s="38"/>
      <c r="AB1335" s="38"/>
      <c r="AC1335" s="38"/>
      <c r="AD1335" s="38"/>
      <c r="AE1335" s="38"/>
      <c r="AR1335" s="193" t="s">
        <v>387</v>
      </c>
      <c r="AT1335" s="193" t="s">
        <v>271</v>
      </c>
      <c r="AU1335" s="193" t="s">
        <v>85</v>
      </c>
      <c r="AY1335" s="19" t="s">
        <v>155</v>
      </c>
      <c r="BE1335" s="194">
        <f>IF(N1335="základná",J1335,0)</f>
        <v>0</v>
      </c>
      <c r="BF1335" s="194">
        <f>IF(N1335="znížená",J1335,0)</f>
        <v>0</v>
      </c>
      <c r="BG1335" s="194">
        <f>IF(N1335="zákl. prenesená",J1335,0)</f>
        <v>0</v>
      </c>
      <c r="BH1335" s="194">
        <f>IF(N1335="zníž. prenesená",J1335,0)</f>
        <v>0</v>
      </c>
      <c r="BI1335" s="194">
        <f>IF(N1335="nulová",J1335,0)</f>
        <v>0</v>
      </c>
      <c r="BJ1335" s="19" t="s">
        <v>85</v>
      </c>
      <c r="BK1335" s="194">
        <f>ROUND(I1335*H1335,2)</f>
        <v>0</v>
      </c>
      <c r="BL1335" s="19" t="s">
        <v>256</v>
      </c>
      <c r="BM1335" s="193" t="s">
        <v>1792</v>
      </c>
    </row>
    <row r="1336" s="2" customFormat="1" ht="21.75" customHeight="1">
      <c r="A1336" s="38"/>
      <c r="B1336" s="180"/>
      <c r="C1336" s="181" t="s">
        <v>1793</v>
      </c>
      <c r="D1336" s="181" t="s">
        <v>157</v>
      </c>
      <c r="E1336" s="182" t="s">
        <v>1794</v>
      </c>
      <c r="F1336" s="183" t="s">
        <v>1795</v>
      </c>
      <c r="G1336" s="184" t="s">
        <v>285</v>
      </c>
      <c r="H1336" s="185">
        <v>21.25</v>
      </c>
      <c r="I1336" s="186"/>
      <c r="J1336" s="187">
        <f>ROUND(I1336*H1336,2)</f>
        <v>0</v>
      </c>
      <c r="K1336" s="188"/>
      <c r="L1336" s="39"/>
      <c r="M1336" s="189" t="s">
        <v>1</v>
      </c>
      <c r="N1336" s="190" t="s">
        <v>43</v>
      </c>
      <c r="O1336" s="82"/>
      <c r="P1336" s="191">
        <f>O1336*H1336</f>
        <v>0</v>
      </c>
      <c r="Q1336" s="191">
        <v>0.00025000000000000001</v>
      </c>
      <c r="R1336" s="191">
        <f>Q1336*H1336</f>
        <v>0.0053125000000000004</v>
      </c>
      <c r="S1336" s="191">
        <v>0</v>
      </c>
      <c r="T1336" s="192">
        <f>S1336*H1336</f>
        <v>0</v>
      </c>
      <c r="U1336" s="38"/>
      <c r="V1336" s="38"/>
      <c r="W1336" s="38"/>
      <c r="X1336" s="38"/>
      <c r="Y1336" s="38"/>
      <c r="Z1336" s="38"/>
      <c r="AA1336" s="38"/>
      <c r="AB1336" s="38"/>
      <c r="AC1336" s="38"/>
      <c r="AD1336" s="38"/>
      <c r="AE1336" s="38"/>
      <c r="AR1336" s="193" t="s">
        <v>256</v>
      </c>
      <c r="AT1336" s="193" t="s">
        <v>157</v>
      </c>
      <c r="AU1336" s="193" t="s">
        <v>85</v>
      </c>
      <c r="AY1336" s="19" t="s">
        <v>155</v>
      </c>
      <c r="BE1336" s="194">
        <f>IF(N1336="základná",J1336,0)</f>
        <v>0</v>
      </c>
      <c r="BF1336" s="194">
        <f>IF(N1336="znížená",J1336,0)</f>
        <v>0</v>
      </c>
      <c r="BG1336" s="194">
        <f>IF(N1336="zákl. prenesená",J1336,0)</f>
        <v>0</v>
      </c>
      <c r="BH1336" s="194">
        <f>IF(N1336="zníž. prenesená",J1336,0)</f>
        <v>0</v>
      </c>
      <c r="BI1336" s="194">
        <f>IF(N1336="nulová",J1336,0)</f>
        <v>0</v>
      </c>
      <c r="BJ1336" s="19" t="s">
        <v>85</v>
      </c>
      <c r="BK1336" s="194">
        <f>ROUND(I1336*H1336,2)</f>
        <v>0</v>
      </c>
      <c r="BL1336" s="19" t="s">
        <v>256</v>
      </c>
      <c r="BM1336" s="193" t="s">
        <v>1796</v>
      </c>
    </row>
    <row r="1337" s="14" customFormat="1">
      <c r="A1337" s="14"/>
      <c r="B1337" s="203"/>
      <c r="C1337" s="14"/>
      <c r="D1337" s="196" t="s">
        <v>165</v>
      </c>
      <c r="E1337" s="204" t="s">
        <v>1</v>
      </c>
      <c r="F1337" s="205" t="s">
        <v>751</v>
      </c>
      <c r="G1337" s="14"/>
      <c r="H1337" s="206">
        <v>2.2000000000000002</v>
      </c>
      <c r="I1337" s="207"/>
      <c r="J1337" s="14"/>
      <c r="K1337" s="14"/>
      <c r="L1337" s="203"/>
      <c r="M1337" s="208"/>
      <c r="N1337" s="209"/>
      <c r="O1337" s="209"/>
      <c r="P1337" s="209"/>
      <c r="Q1337" s="209"/>
      <c r="R1337" s="209"/>
      <c r="S1337" s="209"/>
      <c r="T1337" s="210"/>
      <c r="U1337" s="14"/>
      <c r="V1337" s="14"/>
      <c r="W1337" s="14"/>
      <c r="X1337" s="14"/>
      <c r="Y1337" s="14"/>
      <c r="Z1337" s="14"/>
      <c r="AA1337" s="14"/>
      <c r="AB1337" s="14"/>
      <c r="AC1337" s="14"/>
      <c r="AD1337" s="14"/>
      <c r="AE1337" s="14"/>
      <c r="AT1337" s="204" t="s">
        <v>165</v>
      </c>
      <c r="AU1337" s="204" t="s">
        <v>85</v>
      </c>
      <c r="AV1337" s="14" t="s">
        <v>85</v>
      </c>
      <c r="AW1337" s="14" t="s">
        <v>32</v>
      </c>
      <c r="AX1337" s="14" t="s">
        <v>7</v>
      </c>
      <c r="AY1337" s="204" t="s">
        <v>155</v>
      </c>
    </row>
    <row r="1338" s="14" customFormat="1">
      <c r="A1338" s="14"/>
      <c r="B1338" s="203"/>
      <c r="C1338" s="14"/>
      <c r="D1338" s="196" t="s">
        <v>165</v>
      </c>
      <c r="E1338" s="204" t="s">
        <v>1</v>
      </c>
      <c r="F1338" s="205" t="s">
        <v>752</v>
      </c>
      <c r="G1338" s="14"/>
      <c r="H1338" s="206">
        <v>17.600000000000001</v>
      </c>
      <c r="I1338" s="207"/>
      <c r="J1338" s="14"/>
      <c r="K1338" s="14"/>
      <c r="L1338" s="203"/>
      <c r="M1338" s="208"/>
      <c r="N1338" s="209"/>
      <c r="O1338" s="209"/>
      <c r="P1338" s="209"/>
      <c r="Q1338" s="209"/>
      <c r="R1338" s="209"/>
      <c r="S1338" s="209"/>
      <c r="T1338" s="210"/>
      <c r="U1338" s="14"/>
      <c r="V1338" s="14"/>
      <c r="W1338" s="14"/>
      <c r="X1338" s="14"/>
      <c r="Y1338" s="14"/>
      <c r="Z1338" s="14"/>
      <c r="AA1338" s="14"/>
      <c r="AB1338" s="14"/>
      <c r="AC1338" s="14"/>
      <c r="AD1338" s="14"/>
      <c r="AE1338" s="14"/>
      <c r="AT1338" s="204" t="s">
        <v>165</v>
      </c>
      <c r="AU1338" s="204" t="s">
        <v>85</v>
      </c>
      <c r="AV1338" s="14" t="s">
        <v>85</v>
      </c>
      <c r="AW1338" s="14" t="s">
        <v>32</v>
      </c>
      <c r="AX1338" s="14" t="s">
        <v>7</v>
      </c>
      <c r="AY1338" s="204" t="s">
        <v>155</v>
      </c>
    </row>
    <row r="1339" s="14" customFormat="1">
      <c r="A1339" s="14"/>
      <c r="B1339" s="203"/>
      <c r="C1339" s="14"/>
      <c r="D1339" s="196" t="s">
        <v>165</v>
      </c>
      <c r="E1339" s="204" t="s">
        <v>1</v>
      </c>
      <c r="F1339" s="205" t="s">
        <v>753</v>
      </c>
      <c r="G1339" s="14"/>
      <c r="H1339" s="206">
        <v>1.45</v>
      </c>
      <c r="I1339" s="207"/>
      <c r="J1339" s="14"/>
      <c r="K1339" s="14"/>
      <c r="L1339" s="203"/>
      <c r="M1339" s="208"/>
      <c r="N1339" s="209"/>
      <c r="O1339" s="209"/>
      <c r="P1339" s="209"/>
      <c r="Q1339" s="209"/>
      <c r="R1339" s="209"/>
      <c r="S1339" s="209"/>
      <c r="T1339" s="210"/>
      <c r="U1339" s="14"/>
      <c r="V1339" s="14"/>
      <c r="W1339" s="14"/>
      <c r="X1339" s="14"/>
      <c r="Y1339" s="14"/>
      <c r="Z1339" s="14"/>
      <c r="AA1339" s="14"/>
      <c r="AB1339" s="14"/>
      <c r="AC1339" s="14"/>
      <c r="AD1339" s="14"/>
      <c r="AE1339" s="14"/>
      <c r="AT1339" s="204" t="s">
        <v>165</v>
      </c>
      <c r="AU1339" s="204" t="s">
        <v>85</v>
      </c>
      <c r="AV1339" s="14" t="s">
        <v>85</v>
      </c>
      <c r="AW1339" s="14" t="s">
        <v>32</v>
      </c>
      <c r="AX1339" s="14" t="s">
        <v>7</v>
      </c>
      <c r="AY1339" s="204" t="s">
        <v>155</v>
      </c>
    </row>
    <row r="1340" s="15" customFormat="1">
      <c r="A1340" s="15"/>
      <c r="B1340" s="211"/>
      <c r="C1340" s="15"/>
      <c r="D1340" s="196" t="s">
        <v>165</v>
      </c>
      <c r="E1340" s="212" t="s">
        <v>1</v>
      </c>
      <c r="F1340" s="213" t="s">
        <v>184</v>
      </c>
      <c r="G1340" s="15"/>
      <c r="H1340" s="214">
        <v>21.25</v>
      </c>
      <c r="I1340" s="215"/>
      <c r="J1340" s="15"/>
      <c r="K1340" s="15"/>
      <c r="L1340" s="211"/>
      <c r="M1340" s="216"/>
      <c r="N1340" s="217"/>
      <c r="O1340" s="217"/>
      <c r="P1340" s="217"/>
      <c r="Q1340" s="217"/>
      <c r="R1340" s="217"/>
      <c r="S1340" s="217"/>
      <c r="T1340" s="218"/>
      <c r="U1340" s="15"/>
      <c r="V1340" s="15"/>
      <c r="W1340" s="15"/>
      <c r="X1340" s="15"/>
      <c r="Y1340" s="15"/>
      <c r="Z1340" s="15"/>
      <c r="AA1340" s="15"/>
      <c r="AB1340" s="15"/>
      <c r="AC1340" s="15"/>
      <c r="AD1340" s="15"/>
      <c r="AE1340" s="15"/>
      <c r="AT1340" s="212" t="s">
        <v>165</v>
      </c>
      <c r="AU1340" s="212" t="s">
        <v>85</v>
      </c>
      <c r="AV1340" s="15" t="s">
        <v>91</v>
      </c>
      <c r="AW1340" s="15" t="s">
        <v>32</v>
      </c>
      <c r="AX1340" s="15" t="s">
        <v>81</v>
      </c>
      <c r="AY1340" s="212" t="s">
        <v>155</v>
      </c>
    </row>
    <row r="1341" s="2" customFormat="1" ht="37.8" customHeight="1">
      <c r="A1341" s="38"/>
      <c r="B1341" s="180"/>
      <c r="C1341" s="221" t="s">
        <v>1797</v>
      </c>
      <c r="D1341" s="221" t="s">
        <v>271</v>
      </c>
      <c r="E1341" s="223" t="s">
        <v>1798</v>
      </c>
      <c r="F1341" s="224" t="s">
        <v>1799</v>
      </c>
      <c r="G1341" s="225" t="s">
        <v>285</v>
      </c>
      <c r="H1341" s="226">
        <v>22.312999999999999</v>
      </c>
      <c r="I1341" s="227"/>
      <c r="J1341" s="228">
        <f>ROUND(I1341*H1341,2)</f>
        <v>0</v>
      </c>
      <c r="K1341" s="229"/>
      <c r="L1341" s="230"/>
      <c r="M1341" s="231" t="s">
        <v>1</v>
      </c>
      <c r="N1341" s="232" t="s">
        <v>43</v>
      </c>
      <c r="O1341" s="82"/>
      <c r="P1341" s="191">
        <f>O1341*H1341</f>
        <v>0</v>
      </c>
      <c r="Q1341" s="191">
        <v>0.00073999999999999999</v>
      </c>
      <c r="R1341" s="191">
        <f>Q1341*H1341</f>
        <v>0.016511619999999998</v>
      </c>
      <c r="S1341" s="191">
        <v>0</v>
      </c>
      <c r="T1341" s="192">
        <f>S1341*H1341</f>
        <v>0</v>
      </c>
      <c r="U1341" s="38"/>
      <c r="V1341" s="38"/>
      <c r="W1341" s="38"/>
      <c r="X1341" s="38"/>
      <c r="Y1341" s="38"/>
      <c r="Z1341" s="38"/>
      <c r="AA1341" s="38"/>
      <c r="AB1341" s="38"/>
      <c r="AC1341" s="38"/>
      <c r="AD1341" s="38"/>
      <c r="AE1341" s="38"/>
      <c r="AR1341" s="193" t="s">
        <v>387</v>
      </c>
      <c r="AT1341" s="193" t="s">
        <v>271</v>
      </c>
      <c r="AU1341" s="193" t="s">
        <v>85</v>
      </c>
      <c r="AY1341" s="19" t="s">
        <v>155</v>
      </c>
      <c r="BE1341" s="194">
        <f>IF(N1341="základná",J1341,0)</f>
        <v>0</v>
      </c>
      <c r="BF1341" s="194">
        <f>IF(N1341="znížená",J1341,0)</f>
        <v>0</v>
      </c>
      <c r="BG1341" s="194">
        <f>IF(N1341="zákl. prenesená",J1341,0)</f>
        <v>0</v>
      </c>
      <c r="BH1341" s="194">
        <f>IF(N1341="zníž. prenesená",J1341,0)</f>
        <v>0</v>
      </c>
      <c r="BI1341" s="194">
        <f>IF(N1341="nulová",J1341,0)</f>
        <v>0</v>
      </c>
      <c r="BJ1341" s="19" t="s">
        <v>85</v>
      </c>
      <c r="BK1341" s="194">
        <f>ROUND(I1341*H1341,2)</f>
        <v>0</v>
      </c>
      <c r="BL1341" s="19" t="s">
        <v>256</v>
      </c>
      <c r="BM1341" s="193" t="s">
        <v>1800</v>
      </c>
    </row>
    <row r="1342" s="14" customFormat="1">
      <c r="A1342" s="14"/>
      <c r="B1342" s="203"/>
      <c r="C1342" s="14"/>
      <c r="D1342" s="196" t="s">
        <v>165</v>
      </c>
      <c r="E1342" s="204" t="s">
        <v>1</v>
      </c>
      <c r="F1342" s="205" t="s">
        <v>1801</v>
      </c>
      <c r="G1342" s="14"/>
      <c r="H1342" s="206">
        <v>22.312999999999999</v>
      </c>
      <c r="I1342" s="207"/>
      <c r="J1342" s="14"/>
      <c r="K1342" s="14"/>
      <c r="L1342" s="203"/>
      <c r="M1342" s="208"/>
      <c r="N1342" s="209"/>
      <c r="O1342" s="209"/>
      <c r="P1342" s="209"/>
      <c r="Q1342" s="209"/>
      <c r="R1342" s="209"/>
      <c r="S1342" s="209"/>
      <c r="T1342" s="210"/>
      <c r="U1342" s="14"/>
      <c r="V1342" s="14"/>
      <c r="W1342" s="14"/>
      <c r="X1342" s="14"/>
      <c r="Y1342" s="14"/>
      <c r="Z1342" s="14"/>
      <c r="AA1342" s="14"/>
      <c r="AB1342" s="14"/>
      <c r="AC1342" s="14"/>
      <c r="AD1342" s="14"/>
      <c r="AE1342" s="14"/>
      <c r="AT1342" s="204" t="s">
        <v>165</v>
      </c>
      <c r="AU1342" s="204" t="s">
        <v>85</v>
      </c>
      <c r="AV1342" s="14" t="s">
        <v>85</v>
      </c>
      <c r="AW1342" s="14" t="s">
        <v>32</v>
      </c>
      <c r="AX1342" s="14" t="s">
        <v>81</v>
      </c>
      <c r="AY1342" s="204" t="s">
        <v>155</v>
      </c>
    </row>
    <row r="1343" s="2" customFormat="1" ht="33" customHeight="1">
      <c r="A1343" s="38"/>
      <c r="B1343" s="180"/>
      <c r="C1343" s="221" t="s">
        <v>1802</v>
      </c>
      <c r="D1343" s="221" t="s">
        <v>271</v>
      </c>
      <c r="E1343" s="223" t="s">
        <v>1803</v>
      </c>
      <c r="F1343" s="224" t="s">
        <v>1804</v>
      </c>
      <c r="G1343" s="225" t="s">
        <v>390</v>
      </c>
      <c r="H1343" s="226">
        <v>10</v>
      </c>
      <c r="I1343" s="227"/>
      <c r="J1343" s="228">
        <f>ROUND(I1343*H1343,2)</f>
        <v>0</v>
      </c>
      <c r="K1343" s="229"/>
      <c r="L1343" s="230"/>
      <c r="M1343" s="231" t="s">
        <v>1</v>
      </c>
      <c r="N1343" s="232" t="s">
        <v>43</v>
      </c>
      <c r="O1343" s="82"/>
      <c r="P1343" s="191">
        <f>O1343*H1343</f>
        <v>0</v>
      </c>
      <c r="Q1343" s="191">
        <v>0.00010000000000000001</v>
      </c>
      <c r="R1343" s="191">
        <f>Q1343*H1343</f>
        <v>0.001</v>
      </c>
      <c r="S1343" s="191">
        <v>0</v>
      </c>
      <c r="T1343" s="192">
        <f>S1343*H1343</f>
        <v>0</v>
      </c>
      <c r="U1343" s="38"/>
      <c r="V1343" s="38"/>
      <c r="W1343" s="38"/>
      <c r="X1343" s="38"/>
      <c r="Y1343" s="38"/>
      <c r="Z1343" s="38"/>
      <c r="AA1343" s="38"/>
      <c r="AB1343" s="38"/>
      <c r="AC1343" s="38"/>
      <c r="AD1343" s="38"/>
      <c r="AE1343" s="38"/>
      <c r="AR1343" s="193" t="s">
        <v>387</v>
      </c>
      <c r="AT1343" s="193" t="s">
        <v>271</v>
      </c>
      <c r="AU1343" s="193" t="s">
        <v>85</v>
      </c>
      <c r="AY1343" s="19" t="s">
        <v>155</v>
      </c>
      <c r="BE1343" s="194">
        <f>IF(N1343="základná",J1343,0)</f>
        <v>0</v>
      </c>
      <c r="BF1343" s="194">
        <f>IF(N1343="znížená",J1343,0)</f>
        <v>0</v>
      </c>
      <c r="BG1343" s="194">
        <f>IF(N1343="zákl. prenesená",J1343,0)</f>
        <v>0</v>
      </c>
      <c r="BH1343" s="194">
        <f>IF(N1343="zníž. prenesená",J1343,0)</f>
        <v>0</v>
      </c>
      <c r="BI1343" s="194">
        <f>IF(N1343="nulová",J1343,0)</f>
        <v>0</v>
      </c>
      <c r="BJ1343" s="19" t="s">
        <v>85</v>
      </c>
      <c r="BK1343" s="194">
        <f>ROUND(I1343*H1343,2)</f>
        <v>0</v>
      </c>
      <c r="BL1343" s="19" t="s">
        <v>256</v>
      </c>
      <c r="BM1343" s="193" t="s">
        <v>1805</v>
      </c>
    </row>
    <row r="1344" s="2" customFormat="1" ht="24.15" customHeight="1">
      <c r="A1344" s="38"/>
      <c r="B1344" s="180"/>
      <c r="C1344" s="181" t="s">
        <v>1806</v>
      </c>
      <c r="D1344" s="181" t="s">
        <v>157</v>
      </c>
      <c r="E1344" s="182" t="s">
        <v>1807</v>
      </c>
      <c r="F1344" s="183" t="s">
        <v>1808</v>
      </c>
      <c r="G1344" s="184" t="s">
        <v>285</v>
      </c>
      <c r="H1344" s="185">
        <v>120.93000000000001</v>
      </c>
      <c r="I1344" s="186"/>
      <c r="J1344" s="187">
        <f>ROUND(I1344*H1344,2)</f>
        <v>0</v>
      </c>
      <c r="K1344" s="188"/>
      <c r="L1344" s="39"/>
      <c r="M1344" s="189" t="s">
        <v>1</v>
      </c>
      <c r="N1344" s="190" t="s">
        <v>43</v>
      </c>
      <c r="O1344" s="82"/>
      <c r="P1344" s="191">
        <f>O1344*H1344</f>
        <v>0</v>
      </c>
      <c r="Q1344" s="191">
        <v>0</v>
      </c>
      <c r="R1344" s="191">
        <f>Q1344*H1344</f>
        <v>0</v>
      </c>
      <c r="S1344" s="191">
        <v>0.00114</v>
      </c>
      <c r="T1344" s="192">
        <f>S1344*H1344</f>
        <v>0.13786020000000002</v>
      </c>
      <c r="U1344" s="38"/>
      <c r="V1344" s="38"/>
      <c r="W1344" s="38"/>
      <c r="X1344" s="38"/>
      <c r="Y1344" s="38"/>
      <c r="Z1344" s="38"/>
      <c r="AA1344" s="38"/>
      <c r="AB1344" s="38"/>
      <c r="AC1344" s="38"/>
      <c r="AD1344" s="38"/>
      <c r="AE1344" s="38"/>
      <c r="AR1344" s="193" t="s">
        <v>256</v>
      </c>
      <c r="AT1344" s="193" t="s">
        <v>157</v>
      </c>
      <c r="AU1344" s="193" t="s">
        <v>85</v>
      </c>
      <c r="AY1344" s="19" t="s">
        <v>155</v>
      </c>
      <c r="BE1344" s="194">
        <f>IF(N1344="základná",J1344,0)</f>
        <v>0</v>
      </c>
      <c r="BF1344" s="194">
        <f>IF(N1344="znížená",J1344,0)</f>
        <v>0</v>
      </c>
      <c r="BG1344" s="194">
        <f>IF(N1344="zákl. prenesená",J1344,0)</f>
        <v>0</v>
      </c>
      <c r="BH1344" s="194">
        <f>IF(N1344="zníž. prenesená",J1344,0)</f>
        <v>0</v>
      </c>
      <c r="BI1344" s="194">
        <f>IF(N1344="nulová",J1344,0)</f>
        <v>0</v>
      </c>
      <c r="BJ1344" s="19" t="s">
        <v>85</v>
      </c>
      <c r="BK1344" s="194">
        <f>ROUND(I1344*H1344,2)</f>
        <v>0</v>
      </c>
      <c r="BL1344" s="19" t="s">
        <v>256</v>
      </c>
      <c r="BM1344" s="193" t="s">
        <v>1809</v>
      </c>
    </row>
    <row r="1345" s="13" customFormat="1">
      <c r="A1345" s="13"/>
      <c r="B1345" s="195"/>
      <c r="C1345" s="13"/>
      <c r="D1345" s="196" t="s">
        <v>165</v>
      </c>
      <c r="E1345" s="197" t="s">
        <v>1</v>
      </c>
      <c r="F1345" s="198" t="s">
        <v>1007</v>
      </c>
      <c r="G1345" s="13"/>
      <c r="H1345" s="197" t="s">
        <v>1</v>
      </c>
      <c r="I1345" s="199"/>
      <c r="J1345" s="13"/>
      <c r="K1345" s="13"/>
      <c r="L1345" s="195"/>
      <c r="M1345" s="200"/>
      <c r="N1345" s="201"/>
      <c r="O1345" s="201"/>
      <c r="P1345" s="201"/>
      <c r="Q1345" s="201"/>
      <c r="R1345" s="201"/>
      <c r="S1345" s="201"/>
      <c r="T1345" s="202"/>
      <c r="U1345" s="13"/>
      <c r="V1345" s="13"/>
      <c r="W1345" s="13"/>
      <c r="X1345" s="13"/>
      <c r="Y1345" s="13"/>
      <c r="Z1345" s="13"/>
      <c r="AA1345" s="13"/>
      <c r="AB1345" s="13"/>
      <c r="AC1345" s="13"/>
      <c r="AD1345" s="13"/>
      <c r="AE1345" s="13"/>
      <c r="AT1345" s="197" t="s">
        <v>165</v>
      </c>
      <c r="AU1345" s="197" t="s">
        <v>85</v>
      </c>
      <c r="AV1345" s="13" t="s">
        <v>81</v>
      </c>
      <c r="AW1345" s="13" t="s">
        <v>32</v>
      </c>
      <c r="AX1345" s="13" t="s">
        <v>7</v>
      </c>
      <c r="AY1345" s="197" t="s">
        <v>155</v>
      </c>
    </row>
    <row r="1346" s="14" customFormat="1">
      <c r="A1346" s="14"/>
      <c r="B1346" s="203"/>
      <c r="C1346" s="14"/>
      <c r="D1346" s="196" t="s">
        <v>165</v>
      </c>
      <c r="E1346" s="204" t="s">
        <v>1</v>
      </c>
      <c r="F1346" s="205" t="s">
        <v>1648</v>
      </c>
      <c r="G1346" s="14"/>
      <c r="H1346" s="206">
        <v>10.300000000000001</v>
      </c>
      <c r="I1346" s="207"/>
      <c r="J1346" s="14"/>
      <c r="K1346" s="14"/>
      <c r="L1346" s="203"/>
      <c r="M1346" s="208"/>
      <c r="N1346" s="209"/>
      <c r="O1346" s="209"/>
      <c r="P1346" s="209"/>
      <c r="Q1346" s="209"/>
      <c r="R1346" s="209"/>
      <c r="S1346" s="209"/>
      <c r="T1346" s="210"/>
      <c r="U1346" s="14"/>
      <c r="V1346" s="14"/>
      <c r="W1346" s="14"/>
      <c r="X1346" s="14"/>
      <c r="Y1346" s="14"/>
      <c r="Z1346" s="14"/>
      <c r="AA1346" s="14"/>
      <c r="AB1346" s="14"/>
      <c r="AC1346" s="14"/>
      <c r="AD1346" s="14"/>
      <c r="AE1346" s="14"/>
      <c r="AT1346" s="204" t="s">
        <v>165</v>
      </c>
      <c r="AU1346" s="204" t="s">
        <v>85</v>
      </c>
      <c r="AV1346" s="14" t="s">
        <v>85</v>
      </c>
      <c r="AW1346" s="14" t="s">
        <v>32</v>
      </c>
      <c r="AX1346" s="14" t="s">
        <v>7</v>
      </c>
      <c r="AY1346" s="204" t="s">
        <v>155</v>
      </c>
    </row>
    <row r="1347" s="14" customFormat="1">
      <c r="A1347" s="14"/>
      <c r="B1347" s="203"/>
      <c r="C1347" s="14"/>
      <c r="D1347" s="196" t="s">
        <v>165</v>
      </c>
      <c r="E1347" s="204" t="s">
        <v>1</v>
      </c>
      <c r="F1347" s="205" t="s">
        <v>1649</v>
      </c>
      <c r="G1347" s="14"/>
      <c r="H1347" s="206">
        <v>24.335000000000001</v>
      </c>
      <c r="I1347" s="207"/>
      <c r="J1347" s="14"/>
      <c r="K1347" s="14"/>
      <c r="L1347" s="203"/>
      <c r="M1347" s="208"/>
      <c r="N1347" s="209"/>
      <c r="O1347" s="209"/>
      <c r="P1347" s="209"/>
      <c r="Q1347" s="209"/>
      <c r="R1347" s="209"/>
      <c r="S1347" s="209"/>
      <c r="T1347" s="210"/>
      <c r="U1347" s="14"/>
      <c r="V1347" s="14"/>
      <c r="W1347" s="14"/>
      <c r="X1347" s="14"/>
      <c r="Y1347" s="14"/>
      <c r="Z1347" s="14"/>
      <c r="AA1347" s="14"/>
      <c r="AB1347" s="14"/>
      <c r="AC1347" s="14"/>
      <c r="AD1347" s="14"/>
      <c r="AE1347" s="14"/>
      <c r="AT1347" s="204" t="s">
        <v>165</v>
      </c>
      <c r="AU1347" s="204" t="s">
        <v>85</v>
      </c>
      <c r="AV1347" s="14" t="s">
        <v>85</v>
      </c>
      <c r="AW1347" s="14" t="s">
        <v>32</v>
      </c>
      <c r="AX1347" s="14" t="s">
        <v>7</v>
      </c>
      <c r="AY1347" s="204" t="s">
        <v>155</v>
      </c>
    </row>
    <row r="1348" s="14" customFormat="1">
      <c r="A1348" s="14"/>
      <c r="B1348" s="203"/>
      <c r="C1348" s="14"/>
      <c r="D1348" s="196" t="s">
        <v>165</v>
      </c>
      <c r="E1348" s="204" t="s">
        <v>1</v>
      </c>
      <c r="F1348" s="205" t="s">
        <v>1650</v>
      </c>
      <c r="G1348" s="14"/>
      <c r="H1348" s="206">
        <v>28.765000000000001</v>
      </c>
      <c r="I1348" s="207"/>
      <c r="J1348" s="14"/>
      <c r="K1348" s="14"/>
      <c r="L1348" s="203"/>
      <c r="M1348" s="208"/>
      <c r="N1348" s="209"/>
      <c r="O1348" s="209"/>
      <c r="P1348" s="209"/>
      <c r="Q1348" s="209"/>
      <c r="R1348" s="209"/>
      <c r="S1348" s="209"/>
      <c r="T1348" s="210"/>
      <c r="U1348" s="14"/>
      <c r="V1348" s="14"/>
      <c r="W1348" s="14"/>
      <c r="X1348" s="14"/>
      <c r="Y1348" s="14"/>
      <c r="Z1348" s="14"/>
      <c r="AA1348" s="14"/>
      <c r="AB1348" s="14"/>
      <c r="AC1348" s="14"/>
      <c r="AD1348" s="14"/>
      <c r="AE1348" s="14"/>
      <c r="AT1348" s="204" t="s">
        <v>165</v>
      </c>
      <c r="AU1348" s="204" t="s">
        <v>85</v>
      </c>
      <c r="AV1348" s="14" t="s">
        <v>85</v>
      </c>
      <c r="AW1348" s="14" t="s">
        <v>32</v>
      </c>
      <c r="AX1348" s="14" t="s">
        <v>7</v>
      </c>
      <c r="AY1348" s="204" t="s">
        <v>155</v>
      </c>
    </row>
    <row r="1349" s="14" customFormat="1">
      <c r="A1349" s="14"/>
      <c r="B1349" s="203"/>
      <c r="C1349" s="14"/>
      <c r="D1349" s="196" t="s">
        <v>165</v>
      </c>
      <c r="E1349" s="204" t="s">
        <v>1</v>
      </c>
      <c r="F1349" s="205" t="s">
        <v>1651</v>
      </c>
      <c r="G1349" s="14"/>
      <c r="H1349" s="206">
        <v>28.765000000000001</v>
      </c>
      <c r="I1349" s="207"/>
      <c r="J1349" s="14"/>
      <c r="K1349" s="14"/>
      <c r="L1349" s="203"/>
      <c r="M1349" s="208"/>
      <c r="N1349" s="209"/>
      <c r="O1349" s="209"/>
      <c r="P1349" s="209"/>
      <c r="Q1349" s="209"/>
      <c r="R1349" s="209"/>
      <c r="S1349" s="209"/>
      <c r="T1349" s="210"/>
      <c r="U1349" s="14"/>
      <c r="V1349" s="14"/>
      <c r="W1349" s="14"/>
      <c r="X1349" s="14"/>
      <c r="Y1349" s="14"/>
      <c r="Z1349" s="14"/>
      <c r="AA1349" s="14"/>
      <c r="AB1349" s="14"/>
      <c r="AC1349" s="14"/>
      <c r="AD1349" s="14"/>
      <c r="AE1349" s="14"/>
      <c r="AT1349" s="204" t="s">
        <v>165</v>
      </c>
      <c r="AU1349" s="204" t="s">
        <v>85</v>
      </c>
      <c r="AV1349" s="14" t="s">
        <v>85</v>
      </c>
      <c r="AW1349" s="14" t="s">
        <v>32</v>
      </c>
      <c r="AX1349" s="14" t="s">
        <v>7</v>
      </c>
      <c r="AY1349" s="204" t="s">
        <v>155</v>
      </c>
    </row>
    <row r="1350" s="14" customFormat="1">
      <c r="A1350" s="14"/>
      <c r="B1350" s="203"/>
      <c r="C1350" s="14"/>
      <c r="D1350" s="196" t="s">
        <v>165</v>
      </c>
      <c r="E1350" s="204" t="s">
        <v>1</v>
      </c>
      <c r="F1350" s="205" t="s">
        <v>1652</v>
      </c>
      <c r="G1350" s="14"/>
      <c r="H1350" s="206">
        <v>28.765000000000001</v>
      </c>
      <c r="I1350" s="207"/>
      <c r="J1350" s="14"/>
      <c r="K1350" s="14"/>
      <c r="L1350" s="203"/>
      <c r="M1350" s="208"/>
      <c r="N1350" s="209"/>
      <c r="O1350" s="209"/>
      <c r="P1350" s="209"/>
      <c r="Q1350" s="209"/>
      <c r="R1350" s="209"/>
      <c r="S1350" s="209"/>
      <c r="T1350" s="210"/>
      <c r="U1350" s="14"/>
      <c r="V1350" s="14"/>
      <c r="W1350" s="14"/>
      <c r="X1350" s="14"/>
      <c r="Y1350" s="14"/>
      <c r="Z1350" s="14"/>
      <c r="AA1350" s="14"/>
      <c r="AB1350" s="14"/>
      <c r="AC1350" s="14"/>
      <c r="AD1350" s="14"/>
      <c r="AE1350" s="14"/>
      <c r="AT1350" s="204" t="s">
        <v>165</v>
      </c>
      <c r="AU1350" s="204" t="s">
        <v>85</v>
      </c>
      <c r="AV1350" s="14" t="s">
        <v>85</v>
      </c>
      <c r="AW1350" s="14" t="s">
        <v>32</v>
      </c>
      <c r="AX1350" s="14" t="s">
        <v>7</v>
      </c>
      <c r="AY1350" s="204" t="s">
        <v>155</v>
      </c>
    </row>
    <row r="1351" s="15" customFormat="1">
      <c r="A1351" s="15"/>
      <c r="B1351" s="211"/>
      <c r="C1351" s="15"/>
      <c r="D1351" s="196" t="s">
        <v>165</v>
      </c>
      <c r="E1351" s="212" t="s">
        <v>1</v>
      </c>
      <c r="F1351" s="213" t="s">
        <v>184</v>
      </c>
      <c r="G1351" s="15"/>
      <c r="H1351" s="214">
        <v>120.93000000000001</v>
      </c>
      <c r="I1351" s="215"/>
      <c r="J1351" s="15"/>
      <c r="K1351" s="15"/>
      <c r="L1351" s="211"/>
      <c r="M1351" s="216"/>
      <c r="N1351" s="217"/>
      <c r="O1351" s="217"/>
      <c r="P1351" s="217"/>
      <c r="Q1351" s="217"/>
      <c r="R1351" s="217"/>
      <c r="S1351" s="217"/>
      <c r="T1351" s="218"/>
      <c r="U1351" s="15"/>
      <c r="V1351" s="15"/>
      <c r="W1351" s="15"/>
      <c r="X1351" s="15"/>
      <c r="Y1351" s="15"/>
      <c r="Z1351" s="15"/>
      <c r="AA1351" s="15"/>
      <c r="AB1351" s="15"/>
      <c r="AC1351" s="15"/>
      <c r="AD1351" s="15"/>
      <c r="AE1351" s="15"/>
      <c r="AT1351" s="212" t="s">
        <v>165</v>
      </c>
      <c r="AU1351" s="212" t="s">
        <v>85</v>
      </c>
      <c r="AV1351" s="15" t="s">
        <v>91</v>
      </c>
      <c r="AW1351" s="15" t="s">
        <v>32</v>
      </c>
      <c r="AX1351" s="15" t="s">
        <v>81</v>
      </c>
      <c r="AY1351" s="212" t="s">
        <v>155</v>
      </c>
    </row>
    <row r="1352" s="2" customFormat="1" ht="21.75" customHeight="1">
      <c r="A1352" s="38"/>
      <c r="B1352" s="180"/>
      <c r="C1352" s="181" t="s">
        <v>1810</v>
      </c>
      <c r="D1352" s="181" t="s">
        <v>157</v>
      </c>
      <c r="E1352" s="182" t="s">
        <v>1811</v>
      </c>
      <c r="F1352" s="183" t="s">
        <v>1812</v>
      </c>
      <c r="G1352" s="184" t="s">
        <v>390</v>
      </c>
      <c r="H1352" s="185">
        <v>8</v>
      </c>
      <c r="I1352" s="186"/>
      <c r="J1352" s="187">
        <f>ROUND(I1352*H1352,2)</f>
        <v>0</v>
      </c>
      <c r="K1352" s="188"/>
      <c r="L1352" s="39"/>
      <c r="M1352" s="189" t="s">
        <v>1</v>
      </c>
      <c r="N1352" s="190" t="s">
        <v>43</v>
      </c>
      <c r="O1352" s="82"/>
      <c r="P1352" s="191">
        <f>O1352*H1352</f>
        <v>0</v>
      </c>
      <c r="Q1352" s="191">
        <v>0.00045399999999999998</v>
      </c>
      <c r="R1352" s="191">
        <f>Q1352*H1352</f>
        <v>0.0036319999999999998</v>
      </c>
      <c r="S1352" s="191">
        <v>0</v>
      </c>
      <c r="T1352" s="192">
        <f>S1352*H1352</f>
        <v>0</v>
      </c>
      <c r="U1352" s="38"/>
      <c r="V1352" s="38"/>
      <c r="W1352" s="38"/>
      <c r="X1352" s="38"/>
      <c r="Y1352" s="38"/>
      <c r="Z1352" s="38"/>
      <c r="AA1352" s="38"/>
      <c r="AB1352" s="38"/>
      <c r="AC1352" s="38"/>
      <c r="AD1352" s="38"/>
      <c r="AE1352" s="38"/>
      <c r="AR1352" s="193" t="s">
        <v>256</v>
      </c>
      <c r="AT1352" s="193" t="s">
        <v>157</v>
      </c>
      <c r="AU1352" s="193" t="s">
        <v>85</v>
      </c>
      <c r="AY1352" s="19" t="s">
        <v>155</v>
      </c>
      <c r="BE1352" s="194">
        <f>IF(N1352="základná",J1352,0)</f>
        <v>0</v>
      </c>
      <c r="BF1352" s="194">
        <f>IF(N1352="znížená",J1352,0)</f>
        <v>0</v>
      </c>
      <c r="BG1352" s="194">
        <f>IF(N1352="zákl. prenesená",J1352,0)</f>
        <v>0</v>
      </c>
      <c r="BH1352" s="194">
        <f>IF(N1352="zníž. prenesená",J1352,0)</f>
        <v>0</v>
      </c>
      <c r="BI1352" s="194">
        <f>IF(N1352="nulová",J1352,0)</f>
        <v>0</v>
      </c>
      <c r="BJ1352" s="19" t="s">
        <v>85</v>
      </c>
      <c r="BK1352" s="194">
        <f>ROUND(I1352*H1352,2)</f>
        <v>0</v>
      </c>
      <c r="BL1352" s="19" t="s">
        <v>256</v>
      </c>
      <c r="BM1352" s="193" t="s">
        <v>1813</v>
      </c>
    </row>
    <row r="1353" s="2" customFormat="1" ht="21.75" customHeight="1">
      <c r="A1353" s="38"/>
      <c r="B1353" s="180"/>
      <c r="C1353" s="221" t="s">
        <v>1814</v>
      </c>
      <c r="D1353" s="221" t="s">
        <v>271</v>
      </c>
      <c r="E1353" s="223" t="s">
        <v>1815</v>
      </c>
      <c r="F1353" s="224" t="s">
        <v>1816</v>
      </c>
      <c r="G1353" s="225" t="s">
        <v>390</v>
      </c>
      <c r="H1353" s="226">
        <v>1</v>
      </c>
      <c r="I1353" s="227"/>
      <c r="J1353" s="228">
        <f>ROUND(I1353*H1353,2)</f>
        <v>0</v>
      </c>
      <c r="K1353" s="229"/>
      <c r="L1353" s="230"/>
      <c r="M1353" s="231" t="s">
        <v>1</v>
      </c>
      <c r="N1353" s="232" t="s">
        <v>43</v>
      </c>
      <c r="O1353" s="82"/>
      <c r="P1353" s="191">
        <f>O1353*H1353</f>
        <v>0</v>
      </c>
      <c r="Q1353" s="191">
        <v>0.014999999999999999</v>
      </c>
      <c r="R1353" s="191">
        <f>Q1353*H1353</f>
        <v>0.014999999999999999</v>
      </c>
      <c r="S1353" s="191">
        <v>0</v>
      </c>
      <c r="T1353" s="192">
        <f>S1353*H1353</f>
        <v>0</v>
      </c>
      <c r="U1353" s="38"/>
      <c r="V1353" s="38"/>
      <c r="W1353" s="38"/>
      <c r="X1353" s="38"/>
      <c r="Y1353" s="38"/>
      <c r="Z1353" s="38"/>
      <c r="AA1353" s="38"/>
      <c r="AB1353" s="38"/>
      <c r="AC1353" s="38"/>
      <c r="AD1353" s="38"/>
      <c r="AE1353" s="38"/>
      <c r="AR1353" s="193" t="s">
        <v>387</v>
      </c>
      <c r="AT1353" s="193" t="s">
        <v>271</v>
      </c>
      <c r="AU1353" s="193" t="s">
        <v>85</v>
      </c>
      <c r="AY1353" s="19" t="s">
        <v>155</v>
      </c>
      <c r="BE1353" s="194">
        <f>IF(N1353="základná",J1353,0)</f>
        <v>0</v>
      </c>
      <c r="BF1353" s="194">
        <f>IF(N1353="znížená",J1353,0)</f>
        <v>0</v>
      </c>
      <c r="BG1353" s="194">
        <f>IF(N1353="zákl. prenesená",J1353,0)</f>
        <v>0</v>
      </c>
      <c r="BH1353" s="194">
        <f>IF(N1353="zníž. prenesená",J1353,0)</f>
        <v>0</v>
      </c>
      <c r="BI1353" s="194">
        <f>IF(N1353="nulová",J1353,0)</f>
        <v>0</v>
      </c>
      <c r="BJ1353" s="19" t="s">
        <v>85</v>
      </c>
      <c r="BK1353" s="194">
        <f>ROUND(I1353*H1353,2)</f>
        <v>0</v>
      </c>
      <c r="BL1353" s="19" t="s">
        <v>256</v>
      </c>
      <c r="BM1353" s="193" t="s">
        <v>1817</v>
      </c>
    </row>
    <row r="1354" s="2" customFormat="1" ht="21.75" customHeight="1">
      <c r="A1354" s="38"/>
      <c r="B1354" s="180"/>
      <c r="C1354" s="221" t="s">
        <v>1818</v>
      </c>
      <c r="D1354" s="221" t="s">
        <v>271</v>
      </c>
      <c r="E1354" s="223" t="s">
        <v>1819</v>
      </c>
      <c r="F1354" s="224" t="s">
        <v>1820</v>
      </c>
      <c r="G1354" s="225" t="s">
        <v>390</v>
      </c>
      <c r="H1354" s="226">
        <v>6</v>
      </c>
      <c r="I1354" s="227"/>
      <c r="J1354" s="228">
        <f>ROUND(I1354*H1354,2)</f>
        <v>0</v>
      </c>
      <c r="K1354" s="229"/>
      <c r="L1354" s="230"/>
      <c r="M1354" s="231" t="s">
        <v>1</v>
      </c>
      <c r="N1354" s="232" t="s">
        <v>43</v>
      </c>
      <c r="O1354" s="82"/>
      <c r="P1354" s="191">
        <f>O1354*H1354</f>
        <v>0</v>
      </c>
      <c r="Q1354" s="191">
        <v>0.014999999999999999</v>
      </c>
      <c r="R1354" s="191">
        <f>Q1354*H1354</f>
        <v>0.089999999999999997</v>
      </c>
      <c r="S1354" s="191">
        <v>0</v>
      </c>
      <c r="T1354" s="192">
        <f>S1354*H1354</f>
        <v>0</v>
      </c>
      <c r="U1354" s="38"/>
      <c r="V1354" s="38"/>
      <c r="W1354" s="38"/>
      <c r="X1354" s="38"/>
      <c r="Y1354" s="38"/>
      <c r="Z1354" s="38"/>
      <c r="AA1354" s="38"/>
      <c r="AB1354" s="38"/>
      <c r="AC1354" s="38"/>
      <c r="AD1354" s="38"/>
      <c r="AE1354" s="38"/>
      <c r="AR1354" s="193" t="s">
        <v>387</v>
      </c>
      <c r="AT1354" s="193" t="s">
        <v>271</v>
      </c>
      <c r="AU1354" s="193" t="s">
        <v>85</v>
      </c>
      <c r="AY1354" s="19" t="s">
        <v>155</v>
      </c>
      <c r="BE1354" s="194">
        <f>IF(N1354="základná",J1354,0)</f>
        <v>0</v>
      </c>
      <c r="BF1354" s="194">
        <f>IF(N1354="znížená",J1354,0)</f>
        <v>0</v>
      </c>
      <c r="BG1354" s="194">
        <f>IF(N1354="zákl. prenesená",J1354,0)</f>
        <v>0</v>
      </c>
      <c r="BH1354" s="194">
        <f>IF(N1354="zníž. prenesená",J1354,0)</f>
        <v>0</v>
      </c>
      <c r="BI1354" s="194">
        <f>IF(N1354="nulová",J1354,0)</f>
        <v>0</v>
      </c>
      <c r="BJ1354" s="19" t="s">
        <v>85</v>
      </c>
      <c r="BK1354" s="194">
        <f>ROUND(I1354*H1354,2)</f>
        <v>0</v>
      </c>
      <c r="BL1354" s="19" t="s">
        <v>256</v>
      </c>
      <c r="BM1354" s="193" t="s">
        <v>1821</v>
      </c>
    </row>
    <row r="1355" s="2" customFormat="1" ht="21.75" customHeight="1">
      <c r="A1355" s="38"/>
      <c r="B1355" s="180"/>
      <c r="C1355" s="221" t="s">
        <v>1822</v>
      </c>
      <c r="D1355" s="221" t="s">
        <v>271</v>
      </c>
      <c r="E1355" s="223" t="s">
        <v>1823</v>
      </c>
      <c r="F1355" s="224" t="s">
        <v>1824</v>
      </c>
      <c r="G1355" s="225" t="s">
        <v>390</v>
      </c>
      <c r="H1355" s="226">
        <v>1</v>
      </c>
      <c r="I1355" s="227"/>
      <c r="J1355" s="228">
        <f>ROUND(I1355*H1355,2)</f>
        <v>0</v>
      </c>
      <c r="K1355" s="229"/>
      <c r="L1355" s="230"/>
      <c r="M1355" s="231" t="s">
        <v>1</v>
      </c>
      <c r="N1355" s="232" t="s">
        <v>43</v>
      </c>
      <c r="O1355" s="82"/>
      <c r="P1355" s="191">
        <f>O1355*H1355</f>
        <v>0</v>
      </c>
      <c r="Q1355" s="191">
        <v>0.014999999999999999</v>
      </c>
      <c r="R1355" s="191">
        <f>Q1355*H1355</f>
        <v>0.014999999999999999</v>
      </c>
      <c r="S1355" s="191">
        <v>0</v>
      </c>
      <c r="T1355" s="192">
        <f>S1355*H1355</f>
        <v>0</v>
      </c>
      <c r="U1355" s="38"/>
      <c r="V1355" s="38"/>
      <c r="W1355" s="38"/>
      <c r="X1355" s="38"/>
      <c r="Y1355" s="38"/>
      <c r="Z1355" s="38"/>
      <c r="AA1355" s="38"/>
      <c r="AB1355" s="38"/>
      <c r="AC1355" s="38"/>
      <c r="AD1355" s="38"/>
      <c r="AE1355" s="38"/>
      <c r="AR1355" s="193" t="s">
        <v>387</v>
      </c>
      <c r="AT1355" s="193" t="s">
        <v>271</v>
      </c>
      <c r="AU1355" s="193" t="s">
        <v>85</v>
      </c>
      <c r="AY1355" s="19" t="s">
        <v>155</v>
      </c>
      <c r="BE1355" s="194">
        <f>IF(N1355="základná",J1355,0)</f>
        <v>0</v>
      </c>
      <c r="BF1355" s="194">
        <f>IF(N1355="znížená",J1355,0)</f>
        <v>0</v>
      </c>
      <c r="BG1355" s="194">
        <f>IF(N1355="zákl. prenesená",J1355,0)</f>
        <v>0</v>
      </c>
      <c r="BH1355" s="194">
        <f>IF(N1355="zníž. prenesená",J1355,0)</f>
        <v>0</v>
      </c>
      <c r="BI1355" s="194">
        <f>IF(N1355="nulová",J1355,0)</f>
        <v>0</v>
      </c>
      <c r="BJ1355" s="19" t="s">
        <v>85</v>
      </c>
      <c r="BK1355" s="194">
        <f>ROUND(I1355*H1355,2)</f>
        <v>0</v>
      </c>
      <c r="BL1355" s="19" t="s">
        <v>256</v>
      </c>
      <c r="BM1355" s="193" t="s">
        <v>1825</v>
      </c>
    </row>
    <row r="1356" s="2" customFormat="1" ht="24.15" customHeight="1">
      <c r="A1356" s="38"/>
      <c r="B1356" s="180"/>
      <c r="C1356" s="181" t="s">
        <v>1826</v>
      </c>
      <c r="D1356" s="181" t="s">
        <v>157</v>
      </c>
      <c r="E1356" s="182" t="s">
        <v>1827</v>
      </c>
      <c r="F1356" s="183" t="s">
        <v>1828</v>
      </c>
      <c r="G1356" s="184" t="s">
        <v>390</v>
      </c>
      <c r="H1356" s="185">
        <v>21</v>
      </c>
      <c r="I1356" s="186"/>
      <c r="J1356" s="187">
        <f>ROUND(I1356*H1356,2)</f>
        <v>0</v>
      </c>
      <c r="K1356" s="188"/>
      <c r="L1356" s="39"/>
      <c r="M1356" s="189" t="s">
        <v>1</v>
      </c>
      <c r="N1356" s="190" t="s">
        <v>43</v>
      </c>
      <c r="O1356" s="82"/>
      <c r="P1356" s="191">
        <f>O1356*H1356</f>
        <v>0</v>
      </c>
      <c r="Q1356" s="191">
        <v>0.43752000000000002</v>
      </c>
      <c r="R1356" s="191">
        <f>Q1356*H1356</f>
        <v>9.1879200000000001</v>
      </c>
      <c r="S1356" s="191">
        <v>0</v>
      </c>
      <c r="T1356" s="192">
        <f>S1356*H1356</f>
        <v>0</v>
      </c>
      <c r="U1356" s="38"/>
      <c r="V1356" s="38"/>
      <c r="W1356" s="38"/>
      <c r="X1356" s="38"/>
      <c r="Y1356" s="38"/>
      <c r="Z1356" s="38"/>
      <c r="AA1356" s="38"/>
      <c r="AB1356" s="38"/>
      <c r="AC1356" s="38"/>
      <c r="AD1356" s="38"/>
      <c r="AE1356" s="38"/>
      <c r="AR1356" s="193" t="s">
        <v>91</v>
      </c>
      <c r="AT1356" s="193" t="s">
        <v>157</v>
      </c>
      <c r="AU1356" s="193" t="s">
        <v>85</v>
      </c>
      <c r="AY1356" s="19" t="s">
        <v>155</v>
      </c>
      <c r="BE1356" s="194">
        <f>IF(N1356="základná",J1356,0)</f>
        <v>0</v>
      </c>
      <c r="BF1356" s="194">
        <f>IF(N1356="znížená",J1356,0)</f>
        <v>0</v>
      </c>
      <c r="BG1356" s="194">
        <f>IF(N1356="zákl. prenesená",J1356,0)</f>
        <v>0</v>
      </c>
      <c r="BH1356" s="194">
        <f>IF(N1356="zníž. prenesená",J1356,0)</f>
        <v>0</v>
      </c>
      <c r="BI1356" s="194">
        <f>IF(N1356="nulová",J1356,0)</f>
        <v>0</v>
      </c>
      <c r="BJ1356" s="19" t="s">
        <v>85</v>
      </c>
      <c r="BK1356" s="194">
        <f>ROUND(I1356*H1356,2)</f>
        <v>0</v>
      </c>
      <c r="BL1356" s="19" t="s">
        <v>91</v>
      </c>
      <c r="BM1356" s="193" t="s">
        <v>1829</v>
      </c>
    </row>
    <row r="1357" s="2" customFormat="1" ht="33" customHeight="1">
      <c r="A1357" s="38"/>
      <c r="B1357" s="180"/>
      <c r="C1357" s="221" t="s">
        <v>1830</v>
      </c>
      <c r="D1357" s="221" t="s">
        <v>271</v>
      </c>
      <c r="E1357" s="223" t="s">
        <v>1831</v>
      </c>
      <c r="F1357" s="224" t="s">
        <v>1832</v>
      </c>
      <c r="G1357" s="225" t="s">
        <v>390</v>
      </c>
      <c r="H1357" s="226">
        <v>2</v>
      </c>
      <c r="I1357" s="227"/>
      <c r="J1357" s="228">
        <f>ROUND(I1357*H1357,2)</f>
        <v>0</v>
      </c>
      <c r="K1357" s="229"/>
      <c r="L1357" s="230"/>
      <c r="M1357" s="231" t="s">
        <v>1</v>
      </c>
      <c r="N1357" s="232" t="s">
        <v>43</v>
      </c>
      <c r="O1357" s="82"/>
      <c r="P1357" s="191">
        <f>O1357*H1357</f>
        <v>0</v>
      </c>
      <c r="Q1357" s="191">
        <v>0.01</v>
      </c>
      <c r="R1357" s="191">
        <f>Q1357*H1357</f>
        <v>0.02</v>
      </c>
      <c r="S1357" s="191">
        <v>0</v>
      </c>
      <c r="T1357" s="192">
        <f>S1357*H1357</f>
        <v>0</v>
      </c>
      <c r="U1357" s="38"/>
      <c r="V1357" s="38"/>
      <c r="W1357" s="38"/>
      <c r="X1357" s="38"/>
      <c r="Y1357" s="38"/>
      <c r="Z1357" s="38"/>
      <c r="AA1357" s="38"/>
      <c r="AB1357" s="38"/>
      <c r="AC1357" s="38"/>
      <c r="AD1357" s="38"/>
      <c r="AE1357" s="38"/>
      <c r="AR1357" s="193" t="s">
        <v>211</v>
      </c>
      <c r="AT1357" s="193" t="s">
        <v>271</v>
      </c>
      <c r="AU1357" s="193" t="s">
        <v>85</v>
      </c>
      <c r="AY1357" s="19" t="s">
        <v>155</v>
      </c>
      <c r="BE1357" s="194">
        <f>IF(N1357="základná",J1357,0)</f>
        <v>0</v>
      </c>
      <c r="BF1357" s="194">
        <f>IF(N1357="znížená",J1357,0)</f>
        <v>0</v>
      </c>
      <c r="BG1357" s="194">
        <f>IF(N1357="zákl. prenesená",J1357,0)</f>
        <v>0</v>
      </c>
      <c r="BH1357" s="194">
        <f>IF(N1357="zníž. prenesená",J1357,0)</f>
        <v>0</v>
      </c>
      <c r="BI1357" s="194">
        <f>IF(N1357="nulová",J1357,0)</f>
        <v>0</v>
      </c>
      <c r="BJ1357" s="19" t="s">
        <v>85</v>
      </c>
      <c r="BK1357" s="194">
        <f>ROUND(I1357*H1357,2)</f>
        <v>0</v>
      </c>
      <c r="BL1357" s="19" t="s">
        <v>91</v>
      </c>
      <c r="BM1357" s="193" t="s">
        <v>1833</v>
      </c>
    </row>
    <row r="1358" s="2" customFormat="1" ht="33" customHeight="1">
      <c r="A1358" s="38"/>
      <c r="B1358" s="180"/>
      <c r="C1358" s="221" t="s">
        <v>1834</v>
      </c>
      <c r="D1358" s="221" t="s">
        <v>271</v>
      </c>
      <c r="E1358" s="223" t="s">
        <v>1835</v>
      </c>
      <c r="F1358" s="224" t="s">
        <v>1836</v>
      </c>
      <c r="G1358" s="225" t="s">
        <v>390</v>
      </c>
      <c r="H1358" s="226">
        <v>1</v>
      </c>
      <c r="I1358" s="227"/>
      <c r="J1358" s="228">
        <f>ROUND(I1358*H1358,2)</f>
        <v>0</v>
      </c>
      <c r="K1358" s="229"/>
      <c r="L1358" s="230"/>
      <c r="M1358" s="231" t="s">
        <v>1</v>
      </c>
      <c r="N1358" s="232" t="s">
        <v>43</v>
      </c>
      <c r="O1358" s="82"/>
      <c r="P1358" s="191">
        <f>O1358*H1358</f>
        <v>0</v>
      </c>
      <c r="Q1358" s="191">
        <v>0.01</v>
      </c>
      <c r="R1358" s="191">
        <f>Q1358*H1358</f>
        <v>0.01</v>
      </c>
      <c r="S1358" s="191">
        <v>0</v>
      </c>
      <c r="T1358" s="192">
        <f>S1358*H1358</f>
        <v>0</v>
      </c>
      <c r="U1358" s="38"/>
      <c r="V1358" s="38"/>
      <c r="W1358" s="38"/>
      <c r="X1358" s="38"/>
      <c r="Y1358" s="38"/>
      <c r="Z1358" s="38"/>
      <c r="AA1358" s="38"/>
      <c r="AB1358" s="38"/>
      <c r="AC1358" s="38"/>
      <c r="AD1358" s="38"/>
      <c r="AE1358" s="38"/>
      <c r="AR1358" s="193" t="s">
        <v>211</v>
      </c>
      <c r="AT1358" s="193" t="s">
        <v>271</v>
      </c>
      <c r="AU1358" s="193" t="s">
        <v>85</v>
      </c>
      <c r="AY1358" s="19" t="s">
        <v>155</v>
      </c>
      <c r="BE1358" s="194">
        <f>IF(N1358="základná",J1358,0)</f>
        <v>0</v>
      </c>
      <c r="BF1358" s="194">
        <f>IF(N1358="znížená",J1358,0)</f>
        <v>0</v>
      </c>
      <c r="BG1358" s="194">
        <f>IF(N1358="zákl. prenesená",J1358,0)</f>
        <v>0</v>
      </c>
      <c r="BH1358" s="194">
        <f>IF(N1358="zníž. prenesená",J1358,0)</f>
        <v>0</v>
      </c>
      <c r="BI1358" s="194">
        <f>IF(N1358="nulová",J1358,0)</f>
        <v>0</v>
      </c>
      <c r="BJ1358" s="19" t="s">
        <v>85</v>
      </c>
      <c r="BK1358" s="194">
        <f>ROUND(I1358*H1358,2)</f>
        <v>0</v>
      </c>
      <c r="BL1358" s="19" t="s">
        <v>91</v>
      </c>
      <c r="BM1358" s="193" t="s">
        <v>1837</v>
      </c>
    </row>
    <row r="1359" s="2" customFormat="1" ht="33" customHeight="1">
      <c r="A1359" s="38"/>
      <c r="B1359" s="180"/>
      <c r="C1359" s="221" t="s">
        <v>1838</v>
      </c>
      <c r="D1359" s="221" t="s">
        <v>271</v>
      </c>
      <c r="E1359" s="223" t="s">
        <v>1839</v>
      </c>
      <c r="F1359" s="224" t="s">
        <v>1840</v>
      </c>
      <c r="G1359" s="225" t="s">
        <v>390</v>
      </c>
      <c r="H1359" s="226">
        <v>5</v>
      </c>
      <c r="I1359" s="227"/>
      <c r="J1359" s="228">
        <f>ROUND(I1359*H1359,2)</f>
        <v>0</v>
      </c>
      <c r="K1359" s="229"/>
      <c r="L1359" s="230"/>
      <c r="M1359" s="231" t="s">
        <v>1</v>
      </c>
      <c r="N1359" s="232" t="s">
        <v>43</v>
      </c>
      <c r="O1359" s="82"/>
      <c r="P1359" s="191">
        <f>O1359*H1359</f>
        <v>0</v>
      </c>
      <c r="Q1359" s="191">
        <v>0.01</v>
      </c>
      <c r="R1359" s="191">
        <f>Q1359*H1359</f>
        <v>0.050000000000000003</v>
      </c>
      <c r="S1359" s="191">
        <v>0</v>
      </c>
      <c r="T1359" s="192">
        <f>S1359*H1359</f>
        <v>0</v>
      </c>
      <c r="U1359" s="38"/>
      <c r="V1359" s="38"/>
      <c r="W1359" s="38"/>
      <c r="X1359" s="38"/>
      <c r="Y1359" s="38"/>
      <c r="Z1359" s="38"/>
      <c r="AA1359" s="38"/>
      <c r="AB1359" s="38"/>
      <c r="AC1359" s="38"/>
      <c r="AD1359" s="38"/>
      <c r="AE1359" s="38"/>
      <c r="AR1359" s="193" t="s">
        <v>211</v>
      </c>
      <c r="AT1359" s="193" t="s">
        <v>271</v>
      </c>
      <c r="AU1359" s="193" t="s">
        <v>85</v>
      </c>
      <c r="AY1359" s="19" t="s">
        <v>155</v>
      </c>
      <c r="BE1359" s="194">
        <f>IF(N1359="základná",J1359,0)</f>
        <v>0</v>
      </c>
      <c r="BF1359" s="194">
        <f>IF(N1359="znížená",J1359,0)</f>
        <v>0</v>
      </c>
      <c r="BG1359" s="194">
        <f>IF(N1359="zákl. prenesená",J1359,0)</f>
        <v>0</v>
      </c>
      <c r="BH1359" s="194">
        <f>IF(N1359="zníž. prenesená",J1359,0)</f>
        <v>0</v>
      </c>
      <c r="BI1359" s="194">
        <f>IF(N1359="nulová",J1359,0)</f>
        <v>0</v>
      </c>
      <c r="BJ1359" s="19" t="s">
        <v>85</v>
      </c>
      <c r="BK1359" s="194">
        <f>ROUND(I1359*H1359,2)</f>
        <v>0</v>
      </c>
      <c r="BL1359" s="19" t="s">
        <v>91</v>
      </c>
      <c r="BM1359" s="193" t="s">
        <v>1841</v>
      </c>
    </row>
    <row r="1360" s="2" customFormat="1" ht="33" customHeight="1">
      <c r="A1360" s="38"/>
      <c r="B1360" s="180"/>
      <c r="C1360" s="221" t="s">
        <v>1842</v>
      </c>
      <c r="D1360" s="221" t="s">
        <v>271</v>
      </c>
      <c r="E1360" s="223" t="s">
        <v>1843</v>
      </c>
      <c r="F1360" s="224" t="s">
        <v>1844</v>
      </c>
      <c r="G1360" s="225" t="s">
        <v>390</v>
      </c>
      <c r="H1360" s="226">
        <v>1</v>
      </c>
      <c r="I1360" s="227"/>
      <c r="J1360" s="228">
        <f>ROUND(I1360*H1360,2)</f>
        <v>0</v>
      </c>
      <c r="K1360" s="229"/>
      <c r="L1360" s="230"/>
      <c r="M1360" s="231" t="s">
        <v>1</v>
      </c>
      <c r="N1360" s="232" t="s">
        <v>43</v>
      </c>
      <c r="O1360" s="82"/>
      <c r="P1360" s="191">
        <f>O1360*H1360</f>
        <v>0</v>
      </c>
      <c r="Q1360" s="191">
        <v>0.01</v>
      </c>
      <c r="R1360" s="191">
        <f>Q1360*H1360</f>
        <v>0.01</v>
      </c>
      <c r="S1360" s="191">
        <v>0</v>
      </c>
      <c r="T1360" s="192">
        <f>S1360*H1360</f>
        <v>0</v>
      </c>
      <c r="U1360" s="38"/>
      <c r="V1360" s="38"/>
      <c r="W1360" s="38"/>
      <c r="X1360" s="38"/>
      <c r="Y1360" s="38"/>
      <c r="Z1360" s="38"/>
      <c r="AA1360" s="38"/>
      <c r="AB1360" s="38"/>
      <c r="AC1360" s="38"/>
      <c r="AD1360" s="38"/>
      <c r="AE1360" s="38"/>
      <c r="AR1360" s="193" t="s">
        <v>211</v>
      </c>
      <c r="AT1360" s="193" t="s">
        <v>271</v>
      </c>
      <c r="AU1360" s="193" t="s">
        <v>85</v>
      </c>
      <c r="AY1360" s="19" t="s">
        <v>155</v>
      </c>
      <c r="BE1360" s="194">
        <f>IF(N1360="základná",J1360,0)</f>
        <v>0</v>
      </c>
      <c r="BF1360" s="194">
        <f>IF(N1360="znížená",J1360,0)</f>
        <v>0</v>
      </c>
      <c r="BG1360" s="194">
        <f>IF(N1360="zákl. prenesená",J1360,0)</f>
        <v>0</v>
      </c>
      <c r="BH1360" s="194">
        <f>IF(N1360="zníž. prenesená",J1360,0)</f>
        <v>0</v>
      </c>
      <c r="BI1360" s="194">
        <f>IF(N1360="nulová",J1360,0)</f>
        <v>0</v>
      </c>
      <c r="BJ1360" s="19" t="s">
        <v>85</v>
      </c>
      <c r="BK1360" s="194">
        <f>ROUND(I1360*H1360,2)</f>
        <v>0</v>
      </c>
      <c r="BL1360" s="19" t="s">
        <v>91</v>
      </c>
      <c r="BM1360" s="193" t="s">
        <v>1845</v>
      </c>
    </row>
    <row r="1361" s="2" customFormat="1" ht="33" customHeight="1">
      <c r="A1361" s="38"/>
      <c r="B1361" s="180"/>
      <c r="C1361" s="221" t="s">
        <v>1846</v>
      </c>
      <c r="D1361" s="221" t="s">
        <v>271</v>
      </c>
      <c r="E1361" s="223" t="s">
        <v>1847</v>
      </c>
      <c r="F1361" s="224" t="s">
        <v>1848</v>
      </c>
      <c r="G1361" s="225" t="s">
        <v>390</v>
      </c>
      <c r="H1361" s="226">
        <v>12</v>
      </c>
      <c r="I1361" s="227"/>
      <c r="J1361" s="228">
        <f>ROUND(I1361*H1361,2)</f>
        <v>0</v>
      </c>
      <c r="K1361" s="229"/>
      <c r="L1361" s="230"/>
      <c r="M1361" s="231" t="s">
        <v>1</v>
      </c>
      <c r="N1361" s="232" t="s">
        <v>43</v>
      </c>
      <c r="O1361" s="82"/>
      <c r="P1361" s="191">
        <f>O1361*H1361</f>
        <v>0</v>
      </c>
      <c r="Q1361" s="191">
        <v>0.01</v>
      </c>
      <c r="R1361" s="191">
        <f>Q1361*H1361</f>
        <v>0.12</v>
      </c>
      <c r="S1361" s="191">
        <v>0</v>
      </c>
      <c r="T1361" s="192">
        <f>S1361*H1361</f>
        <v>0</v>
      </c>
      <c r="U1361" s="38"/>
      <c r="V1361" s="38"/>
      <c r="W1361" s="38"/>
      <c r="X1361" s="38"/>
      <c r="Y1361" s="38"/>
      <c r="Z1361" s="38"/>
      <c r="AA1361" s="38"/>
      <c r="AB1361" s="38"/>
      <c r="AC1361" s="38"/>
      <c r="AD1361" s="38"/>
      <c r="AE1361" s="38"/>
      <c r="AR1361" s="193" t="s">
        <v>211</v>
      </c>
      <c r="AT1361" s="193" t="s">
        <v>271</v>
      </c>
      <c r="AU1361" s="193" t="s">
        <v>85</v>
      </c>
      <c r="AY1361" s="19" t="s">
        <v>155</v>
      </c>
      <c r="BE1361" s="194">
        <f>IF(N1361="základná",J1361,0)</f>
        <v>0</v>
      </c>
      <c r="BF1361" s="194">
        <f>IF(N1361="znížená",J1361,0)</f>
        <v>0</v>
      </c>
      <c r="BG1361" s="194">
        <f>IF(N1361="zákl. prenesená",J1361,0)</f>
        <v>0</v>
      </c>
      <c r="BH1361" s="194">
        <f>IF(N1361="zníž. prenesená",J1361,0)</f>
        <v>0</v>
      </c>
      <c r="BI1361" s="194">
        <f>IF(N1361="nulová",J1361,0)</f>
        <v>0</v>
      </c>
      <c r="BJ1361" s="19" t="s">
        <v>85</v>
      </c>
      <c r="BK1361" s="194">
        <f>ROUND(I1361*H1361,2)</f>
        <v>0</v>
      </c>
      <c r="BL1361" s="19" t="s">
        <v>91</v>
      </c>
      <c r="BM1361" s="193" t="s">
        <v>1849</v>
      </c>
    </row>
    <row r="1362" s="2" customFormat="1" ht="24.15" customHeight="1">
      <c r="A1362" s="38"/>
      <c r="B1362" s="180"/>
      <c r="C1362" s="181" t="s">
        <v>1850</v>
      </c>
      <c r="D1362" s="181" t="s">
        <v>157</v>
      </c>
      <c r="E1362" s="182" t="s">
        <v>1851</v>
      </c>
      <c r="F1362" s="183" t="s">
        <v>1852</v>
      </c>
      <c r="G1362" s="184" t="s">
        <v>1162</v>
      </c>
      <c r="H1362" s="241"/>
      <c r="I1362" s="186"/>
      <c r="J1362" s="187">
        <f>ROUND(I1362*H1362,2)</f>
        <v>0</v>
      </c>
      <c r="K1362" s="188"/>
      <c r="L1362" s="39"/>
      <c r="M1362" s="189" t="s">
        <v>1</v>
      </c>
      <c r="N1362" s="190" t="s">
        <v>43</v>
      </c>
      <c r="O1362" s="82"/>
      <c r="P1362" s="191">
        <f>O1362*H1362</f>
        <v>0</v>
      </c>
      <c r="Q1362" s="191">
        <v>0</v>
      </c>
      <c r="R1362" s="191">
        <f>Q1362*H1362</f>
        <v>0</v>
      </c>
      <c r="S1362" s="191">
        <v>0</v>
      </c>
      <c r="T1362" s="192">
        <f>S1362*H1362</f>
        <v>0</v>
      </c>
      <c r="U1362" s="38"/>
      <c r="V1362" s="38"/>
      <c r="W1362" s="38"/>
      <c r="X1362" s="38"/>
      <c r="Y1362" s="38"/>
      <c r="Z1362" s="38"/>
      <c r="AA1362" s="38"/>
      <c r="AB1362" s="38"/>
      <c r="AC1362" s="38"/>
      <c r="AD1362" s="38"/>
      <c r="AE1362" s="38"/>
      <c r="AR1362" s="193" t="s">
        <v>256</v>
      </c>
      <c r="AT1362" s="193" t="s">
        <v>157</v>
      </c>
      <c r="AU1362" s="193" t="s">
        <v>85</v>
      </c>
      <c r="AY1362" s="19" t="s">
        <v>155</v>
      </c>
      <c r="BE1362" s="194">
        <f>IF(N1362="základná",J1362,0)</f>
        <v>0</v>
      </c>
      <c r="BF1362" s="194">
        <f>IF(N1362="znížená",J1362,0)</f>
        <v>0</v>
      </c>
      <c r="BG1362" s="194">
        <f>IF(N1362="zákl. prenesená",J1362,0)</f>
        <v>0</v>
      </c>
      <c r="BH1362" s="194">
        <f>IF(N1362="zníž. prenesená",J1362,0)</f>
        <v>0</v>
      </c>
      <c r="BI1362" s="194">
        <f>IF(N1362="nulová",J1362,0)</f>
        <v>0</v>
      </c>
      <c r="BJ1362" s="19" t="s">
        <v>85</v>
      </c>
      <c r="BK1362" s="194">
        <f>ROUND(I1362*H1362,2)</f>
        <v>0</v>
      </c>
      <c r="BL1362" s="19" t="s">
        <v>256</v>
      </c>
      <c r="BM1362" s="193" t="s">
        <v>1853</v>
      </c>
    </row>
    <row r="1363" s="12" customFormat="1" ht="22.8" customHeight="1">
      <c r="A1363" s="12"/>
      <c r="B1363" s="167"/>
      <c r="C1363" s="12"/>
      <c r="D1363" s="168" t="s">
        <v>76</v>
      </c>
      <c r="E1363" s="178" t="s">
        <v>1854</v>
      </c>
      <c r="F1363" s="178" t="s">
        <v>1855</v>
      </c>
      <c r="G1363" s="12"/>
      <c r="H1363" s="12"/>
      <c r="I1363" s="170"/>
      <c r="J1363" s="179">
        <f>BK1363</f>
        <v>0</v>
      </c>
      <c r="K1363" s="12"/>
      <c r="L1363" s="167"/>
      <c r="M1363" s="172"/>
      <c r="N1363" s="173"/>
      <c r="O1363" s="173"/>
      <c r="P1363" s="174">
        <f>SUM(P1364:P1567)</f>
        <v>0</v>
      </c>
      <c r="Q1363" s="173"/>
      <c r="R1363" s="174">
        <f>SUM(R1364:R1567)</f>
        <v>88.992542453980008</v>
      </c>
      <c r="S1363" s="173"/>
      <c r="T1363" s="175">
        <f>SUM(T1364:T1567)</f>
        <v>1.3268850000000001</v>
      </c>
      <c r="U1363" s="12"/>
      <c r="V1363" s="12"/>
      <c r="W1363" s="12"/>
      <c r="X1363" s="12"/>
      <c r="Y1363" s="12"/>
      <c r="Z1363" s="12"/>
      <c r="AA1363" s="12"/>
      <c r="AB1363" s="12"/>
      <c r="AC1363" s="12"/>
      <c r="AD1363" s="12"/>
      <c r="AE1363" s="12"/>
      <c r="AR1363" s="168" t="s">
        <v>85</v>
      </c>
      <c r="AT1363" s="176" t="s">
        <v>76</v>
      </c>
      <c r="AU1363" s="176" t="s">
        <v>81</v>
      </c>
      <c r="AY1363" s="168" t="s">
        <v>155</v>
      </c>
      <c r="BK1363" s="177">
        <f>SUM(BK1364:BK1567)</f>
        <v>0</v>
      </c>
    </row>
    <row r="1364" s="2" customFormat="1" ht="24.15" customHeight="1">
      <c r="A1364" s="38"/>
      <c r="B1364" s="180"/>
      <c r="C1364" s="181" t="s">
        <v>1856</v>
      </c>
      <c r="D1364" s="181" t="s">
        <v>157</v>
      </c>
      <c r="E1364" s="182" t="s">
        <v>1857</v>
      </c>
      <c r="F1364" s="183" t="s">
        <v>1858</v>
      </c>
      <c r="G1364" s="184" t="s">
        <v>285</v>
      </c>
      <c r="H1364" s="185">
        <v>44.784999999999997</v>
      </c>
      <c r="I1364" s="186"/>
      <c r="J1364" s="187">
        <f>ROUND(I1364*H1364,2)</f>
        <v>0</v>
      </c>
      <c r="K1364" s="188"/>
      <c r="L1364" s="39"/>
      <c r="M1364" s="189" t="s">
        <v>1</v>
      </c>
      <c r="N1364" s="190" t="s">
        <v>43</v>
      </c>
      <c r="O1364" s="82"/>
      <c r="P1364" s="191">
        <f>O1364*H1364</f>
        <v>0</v>
      </c>
      <c r="Q1364" s="191">
        <v>5.0000000000000002E-05</v>
      </c>
      <c r="R1364" s="191">
        <f>Q1364*H1364</f>
        <v>0.0022392499999999999</v>
      </c>
      <c r="S1364" s="191">
        <v>0</v>
      </c>
      <c r="T1364" s="192">
        <f>S1364*H1364</f>
        <v>0</v>
      </c>
      <c r="U1364" s="38"/>
      <c r="V1364" s="38"/>
      <c r="W1364" s="38"/>
      <c r="X1364" s="38"/>
      <c r="Y1364" s="38"/>
      <c r="Z1364" s="38"/>
      <c r="AA1364" s="38"/>
      <c r="AB1364" s="38"/>
      <c r="AC1364" s="38"/>
      <c r="AD1364" s="38"/>
      <c r="AE1364" s="38"/>
      <c r="AR1364" s="193" t="s">
        <v>256</v>
      </c>
      <c r="AT1364" s="193" t="s">
        <v>157</v>
      </c>
      <c r="AU1364" s="193" t="s">
        <v>85</v>
      </c>
      <c r="AY1364" s="19" t="s">
        <v>155</v>
      </c>
      <c r="BE1364" s="194">
        <f>IF(N1364="základná",J1364,0)</f>
        <v>0</v>
      </c>
      <c r="BF1364" s="194">
        <f>IF(N1364="znížená",J1364,0)</f>
        <v>0</v>
      </c>
      <c r="BG1364" s="194">
        <f>IF(N1364="zákl. prenesená",J1364,0)</f>
        <v>0</v>
      </c>
      <c r="BH1364" s="194">
        <f>IF(N1364="zníž. prenesená",J1364,0)</f>
        <v>0</v>
      </c>
      <c r="BI1364" s="194">
        <f>IF(N1364="nulová",J1364,0)</f>
        <v>0</v>
      </c>
      <c r="BJ1364" s="19" t="s">
        <v>85</v>
      </c>
      <c r="BK1364" s="194">
        <f>ROUND(I1364*H1364,2)</f>
        <v>0</v>
      </c>
      <c r="BL1364" s="19" t="s">
        <v>256</v>
      </c>
      <c r="BM1364" s="193" t="s">
        <v>1859</v>
      </c>
    </row>
    <row r="1365" s="13" customFormat="1">
      <c r="A1365" s="13"/>
      <c r="B1365" s="195"/>
      <c r="C1365" s="13"/>
      <c r="D1365" s="196" t="s">
        <v>165</v>
      </c>
      <c r="E1365" s="197" t="s">
        <v>1</v>
      </c>
      <c r="F1365" s="198" t="s">
        <v>1860</v>
      </c>
      <c r="G1365" s="13"/>
      <c r="H1365" s="197" t="s">
        <v>1</v>
      </c>
      <c r="I1365" s="199"/>
      <c r="J1365" s="13"/>
      <c r="K1365" s="13"/>
      <c r="L1365" s="195"/>
      <c r="M1365" s="200"/>
      <c r="N1365" s="201"/>
      <c r="O1365" s="201"/>
      <c r="P1365" s="201"/>
      <c r="Q1365" s="201"/>
      <c r="R1365" s="201"/>
      <c r="S1365" s="201"/>
      <c r="T1365" s="202"/>
      <c r="U1365" s="13"/>
      <c r="V1365" s="13"/>
      <c r="W1365" s="13"/>
      <c r="X1365" s="13"/>
      <c r="Y1365" s="13"/>
      <c r="Z1365" s="13"/>
      <c r="AA1365" s="13"/>
      <c r="AB1365" s="13"/>
      <c r="AC1365" s="13"/>
      <c r="AD1365" s="13"/>
      <c r="AE1365" s="13"/>
      <c r="AT1365" s="197" t="s">
        <v>165</v>
      </c>
      <c r="AU1365" s="197" t="s">
        <v>85</v>
      </c>
      <c r="AV1365" s="13" t="s">
        <v>81</v>
      </c>
      <c r="AW1365" s="13" t="s">
        <v>32</v>
      </c>
      <c r="AX1365" s="13" t="s">
        <v>7</v>
      </c>
      <c r="AY1365" s="197" t="s">
        <v>155</v>
      </c>
    </row>
    <row r="1366" s="14" customFormat="1">
      <c r="A1366" s="14"/>
      <c r="B1366" s="203"/>
      <c r="C1366" s="14"/>
      <c r="D1366" s="196" t="s">
        <v>165</v>
      </c>
      <c r="E1366" s="204" t="s">
        <v>1</v>
      </c>
      <c r="F1366" s="205" t="s">
        <v>246</v>
      </c>
      <c r="G1366" s="14"/>
      <c r="H1366" s="206">
        <v>14</v>
      </c>
      <c r="I1366" s="207"/>
      <c r="J1366" s="14"/>
      <c r="K1366" s="14"/>
      <c r="L1366" s="203"/>
      <c r="M1366" s="208"/>
      <c r="N1366" s="209"/>
      <c r="O1366" s="209"/>
      <c r="P1366" s="209"/>
      <c r="Q1366" s="209"/>
      <c r="R1366" s="209"/>
      <c r="S1366" s="209"/>
      <c r="T1366" s="210"/>
      <c r="U1366" s="14"/>
      <c r="V1366" s="14"/>
      <c r="W1366" s="14"/>
      <c r="X1366" s="14"/>
      <c r="Y1366" s="14"/>
      <c r="Z1366" s="14"/>
      <c r="AA1366" s="14"/>
      <c r="AB1366" s="14"/>
      <c r="AC1366" s="14"/>
      <c r="AD1366" s="14"/>
      <c r="AE1366" s="14"/>
      <c r="AT1366" s="204" t="s">
        <v>165</v>
      </c>
      <c r="AU1366" s="204" t="s">
        <v>85</v>
      </c>
      <c r="AV1366" s="14" t="s">
        <v>85</v>
      </c>
      <c r="AW1366" s="14" t="s">
        <v>32</v>
      </c>
      <c r="AX1366" s="14" t="s">
        <v>7</v>
      </c>
      <c r="AY1366" s="204" t="s">
        <v>155</v>
      </c>
    </row>
    <row r="1367" s="13" customFormat="1">
      <c r="A1367" s="13"/>
      <c r="B1367" s="195"/>
      <c r="C1367" s="13"/>
      <c r="D1367" s="196" t="s">
        <v>165</v>
      </c>
      <c r="E1367" s="197" t="s">
        <v>1</v>
      </c>
      <c r="F1367" s="198" t="s">
        <v>1861</v>
      </c>
      <c r="G1367" s="13"/>
      <c r="H1367" s="197" t="s">
        <v>1</v>
      </c>
      <c r="I1367" s="199"/>
      <c r="J1367" s="13"/>
      <c r="K1367" s="13"/>
      <c r="L1367" s="195"/>
      <c r="M1367" s="200"/>
      <c r="N1367" s="201"/>
      <c r="O1367" s="201"/>
      <c r="P1367" s="201"/>
      <c r="Q1367" s="201"/>
      <c r="R1367" s="201"/>
      <c r="S1367" s="201"/>
      <c r="T1367" s="202"/>
      <c r="U1367" s="13"/>
      <c r="V1367" s="13"/>
      <c r="W1367" s="13"/>
      <c r="X1367" s="13"/>
      <c r="Y1367" s="13"/>
      <c r="Z1367" s="13"/>
      <c r="AA1367" s="13"/>
      <c r="AB1367" s="13"/>
      <c r="AC1367" s="13"/>
      <c r="AD1367" s="13"/>
      <c r="AE1367" s="13"/>
      <c r="AT1367" s="197" t="s">
        <v>165</v>
      </c>
      <c r="AU1367" s="197" t="s">
        <v>85</v>
      </c>
      <c r="AV1367" s="13" t="s">
        <v>81</v>
      </c>
      <c r="AW1367" s="13" t="s">
        <v>32</v>
      </c>
      <c r="AX1367" s="13" t="s">
        <v>7</v>
      </c>
      <c r="AY1367" s="197" t="s">
        <v>155</v>
      </c>
    </row>
    <row r="1368" s="14" customFormat="1">
      <c r="A1368" s="14"/>
      <c r="B1368" s="203"/>
      <c r="C1368" s="14"/>
      <c r="D1368" s="196" t="s">
        <v>165</v>
      </c>
      <c r="E1368" s="204" t="s">
        <v>1</v>
      </c>
      <c r="F1368" s="205" t="s">
        <v>316</v>
      </c>
      <c r="G1368" s="14"/>
      <c r="H1368" s="206">
        <v>21</v>
      </c>
      <c r="I1368" s="207"/>
      <c r="J1368" s="14"/>
      <c r="K1368" s="14"/>
      <c r="L1368" s="203"/>
      <c r="M1368" s="208"/>
      <c r="N1368" s="209"/>
      <c r="O1368" s="209"/>
      <c r="P1368" s="209"/>
      <c r="Q1368" s="209"/>
      <c r="R1368" s="209"/>
      <c r="S1368" s="209"/>
      <c r="T1368" s="210"/>
      <c r="U1368" s="14"/>
      <c r="V1368" s="14"/>
      <c r="W1368" s="14"/>
      <c r="X1368" s="14"/>
      <c r="Y1368" s="14"/>
      <c r="Z1368" s="14"/>
      <c r="AA1368" s="14"/>
      <c r="AB1368" s="14"/>
      <c r="AC1368" s="14"/>
      <c r="AD1368" s="14"/>
      <c r="AE1368" s="14"/>
      <c r="AT1368" s="204" t="s">
        <v>165</v>
      </c>
      <c r="AU1368" s="204" t="s">
        <v>85</v>
      </c>
      <c r="AV1368" s="14" t="s">
        <v>85</v>
      </c>
      <c r="AW1368" s="14" t="s">
        <v>32</v>
      </c>
      <c r="AX1368" s="14" t="s">
        <v>7</v>
      </c>
      <c r="AY1368" s="204" t="s">
        <v>155</v>
      </c>
    </row>
    <row r="1369" s="16" customFormat="1">
      <c r="A1369" s="16"/>
      <c r="B1369" s="233"/>
      <c r="C1369" s="16"/>
      <c r="D1369" s="196" t="s">
        <v>165</v>
      </c>
      <c r="E1369" s="234" t="s">
        <v>1</v>
      </c>
      <c r="F1369" s="235" t="s">
        <v>660</v>
      </c>
      <c r="G1369" s="16"/>
      <c r="H1369" s="236">
        <v>35</v>
      </c>
      <c r="I1369" s="237"/>
      <c r="J1369" s="16"/>
      <c r="K1369" s="16"/>
      <c r="L1369" s="233"/>
      <c r="M1369" s="238"/>
      <c r="N1369" s="239"/>
      <c r="O1369" s="239"/>
      <c r="P1369" s="239"/>
      <c r="Q1369" s="239"/>
      <c r="R1369" s="239"/>
      <c r="S1369" s="239"/>
      <c r="T1369" s="240"/>
      <c r="U1369" s="16"/>
      <c r="V1369" s="16"/>
      <c r="W1369" s="16"/>
      <c r="X1369" s="16"/>
      <c r="Y1369" s="16"/>
      <c r="Z1369" s="16"/>
      <c r="AA1369" s="16"/>
      <c r="AB1369" s="16"/>
      <c r="AC1369" s="16"/>
      <c r="AD1369" s="16"/>
      <c r="AE1369" s="16"/>
      <c r="AT1369" s="234" t="s">
        <v>165</v>
      </c>
      <c r="AU1369" s="234" t="s">
        <v>85</v>
      </c>
      <c r="AV1369" s="16" t="s">
        <v>88</v>
      </c>
      <c r="AW1369" s="16" t="s">
        <v>32</v>
      </c>
      <c r="AX1369" s="16" t="s">
        <v>7</v>
      </c>
      <c r="AY1369" s="234" t="s">
        <v>155</v>
      </c>
    </row>
    <row r="1370" s="13" customFormat="1">
      <c r="A1370" s="13"/>
      <c r="B1370" s="195"/>
      <c r="C1370" s="13"/>
      <c r="D1370" s="196" t="s">
        <v>165</v>
      </c>
      <c r="E1370" s="197" t="s">
        <v>1</v>
      </c>
      <c r="F1370" s="198" t="s">
        <v>1862</v>
      </c>
      <c r="G1370" s="13"/>
      <c r="H1370" s="197" t="s">
        <v>1</v>
      </c>
      <c r="I1370" s="199"/>
      <c r="J1370" s="13"/>
      <c r="K1370" s="13"/>
      <c r="L1370" s="195"/>
      <c r="M1370" s="200"/>
      <c r="N1370" s="201"/>
      <c r="O1370" s="201"/>
      <c r="P1370" s="201"/>
      <c r="Q1370" s="201"/>
      <c r="R1370" s="201"/>
      <c r="S1370" s="201"/>
      <c r="T1370" s="202"/>
      <c r="U1370" s="13"/>
      <c r="V1370" s="13"/>
      <c r="W1370" s="13"/>
      <c r="X1370" s="13"/>
      <c r="Y1370" s="13"/>
      <c r="Z1370" s="13"/>
      <c r="AA1370" s="13"/>
      <c r="AB1370" s="13"/>
      <c r="AC1370" s="13"/>
      <c r="AD1370" s="13"/>
      <c r="AE1370" s="13"/>
      <c r="AT1370" s="197" t="s">
        <v>165</v>
      </c>
      <c r="AU1370" s="197" t="s">
        <v>85</v>
      </c>
      <c r="AV1370" s="13" t="s">
        <v>81</v>
      </c>
      <c r="AW1370" s="13" t="s">
        <v>32</v>
      </c>
      <c r="AX1370" s="13" t="s">
        <v>7</v>
      </c>
      <c r="AY1370" s="197" t="s">
        <v>155</v>
      </c>
    </row>
    <row r="1371" s="14" customFormat="1">
      <c r="A1371" s="14"/>
      <c r="B1371" s="203"/>
      <c r="C1371" s="14"/>
      <c r="D1371" s="196" t="s">
        <v>165</v>
      </c>
      <c r="E1371" s="204" t="s">
        <v>1</v>
      </c>
      <c r="F1371" s="205" t="s">
        <v>1863</v>
      </c>
      <c r="G1371" s="14"/>
      <c r="H1371" s="206">
        <v>1.3100000000000001</v>
      </c>
      <c r="I1371" s="207"/>
      <c r="J1371" s="14"/>
      <c r="K1371" s="14"/>
      <c r="L1371" s="203"/>
      <c r="M1371" s="208"/>
      <c r="N1371" s="209"/>
      <c r="O1371" s="209"/>
      <c r="P1371" s="209"/>
      <c r="Q1371" s="209"/>
      <c r="R1371" s="209"/>
      <c r="S1371" s="209"/>
      <c r="T1371" s="210"/>
      <c r="U1371" s="14"/>
      <c r="V1371" s="14"/>
      <c r="W1371" s="14"/>
      <c r="X1371" s="14"/>
      <c r="Y1371" s="14"/>
      <c r="Z1371" s="14"/>
      <c r="AA1371" s="14"/>
      <c r="AB1371" s="14"/>
      <c r="AC1371" s="14"/>
      <c r="AD1371" s="14"/>
      <c r="AE1371" s="14"/>
      <c r="AT1371" s="204" t="s">
        <v>165</v>
      </c>
      <c r="AU1371" s="204" t="s">
        <v>85</v>
      </c>
      <c r="AV1371" s="14" t="s">
        <v>85</v>
      </c>
      <c r="AW1371" s="14" t="s">
        <v>32</v>
      </c>
      <c r="AX1371" s="14" t="s">
        <v>7</v>
      </c>
      <c r="AY1371" s="204" t="s">
        <v>155</v>
      </c>
    </row>
    <row r="1372" s="13" customFormat="1">
      <c r="A1372" s="13"/>
      <c r="B1372" s="195"/>
      <c r="C1372" s="13"/>
      <c r="D1372" s="196" t="s">
        <v>165</v>
      </c>
      <c r="E1372" s="197" t="s">
        <v>1</v>
      </c>
      <c r="F1372" s="198" t="s">
        <v>1864</v>
      </c>
      <c r="G1372" s="13"/>
      <c r="H1372" s="197" t="s">
        <v>1</v>
      </c>
      <c r="I1372" s="199"/>
      <c r="J1372" s="13"/>
      <c r="K1372" s="13"/>
      <c r="L1372" s="195"/>
      <c r="M1372" s="200"/>
      <c r="N1372" s="201"/>
      <c r="O1372" s="201"/>
      <c r="P1372" s="201"/>
      <c r="Q1372" s="201"/>
      <c r="R1372" s="201"/>
      <c r="S1372" s="201"/>
      <c r="T1372" s="202"/>
      <c r="U1372" s="13"/>
      <c r="V1372" s="13"/>
      <c r="W1372" s="13"/>
      <c r="X1372" s="13"/>
      <c r="Y1372" s="13"/>
      <c r="Z1372" s="13"/>
      <c r="AA1372" s="13"/>
      <c r="AB1372" s="13"/>
      <c r="AC1372" s="13"/>
      <c r="AD1372" s="13"/>
      <c r="AE1372" s="13"/>
      <c r="AT1372" s="197" t="s">
        <v>165</v>
      </c>
      <c r="AU1372" s="197" t="s">
        <v>85</v>
      </c>
      <c r="AV1372" s="13" t="s">
        <v>81</v>
      </c>
      <c r="AW1372" s="13" t="s">
        <v>32</v>
      </c>
      <c r="AX1372" s="13" t="s">
        <v>7</v>
      </c>
      <c r="AY1372" s="197" t="s">
        <v>155</v>
      </c>
    </row>
    <row r="1373" s="14" customFormat="1">
      <c r="A1373" s="14"/>
      <c r="B1373" s="203"/>
      <c r="C1373" s="14"/>
      <c r="D1373" s="196" t="s">
        <v>165</v>
      </c>
      <c r="E1373" s="204" t="s">
        <v>1</v>
      </c>
      <c r="F1373" s="205" t="s">
        <v>1865</v>
      </c>
      <c r="G1373" s="14"/>
      <c r="H1373" s="206">
        <v>4.0949999999999998</v>
      </c>
      <c r="I1373" s="207"/>
      <c r="J1373" s="14"/>
      <c r="K1373" s="14"/>
      <c r="L1373" s="203"/>
      <c r="M1373" s="208"/>
      <c r="N1373" s="209"/>
      <c r="O1373" s="209"/>
      <c r="P1373" s="209"/>
      <c r="Q1373" s="209"/>
      <c r="R1373" s="209"/>
      <c r="S1373" s="209"/>
      <c r="T1373" s="210"/>
      <c r="U1373" s="14"/>
      <c r="V1373" s="14"/>
      <c r="W1373" s="14"/>
      <c r="X1373" s="14"/>
      <c r="Y1373" s="14"/>
      <c r="Z1373" s="14"/>
      <c r="AA1373" s="14"/>
      <c r="AB1373" s="14"/>
      <c r="AC1373" s="14"/>
      <c r="AD1373" s="14"/>
      <c r="AE1373" s="14"/>
      <c r="AT1373" s="204" t="s">
        <v>165</v>
      </c>
      <c r="AU1373" s="204" t="s">
        <v>85</v>
      </c>
      <c r="AV1373" s="14" t="s">
        <v>85</v>
      </c>
      <c r="AW1373" s="14" t="s">
        <v>32</v>
      </c>
      <c r="AX1373" s="14" t="s">
        <v>7</v>
      </c>
      <c r="AY1373" s="204" t="s">
        <v>155</v>
      </c>
    </row>
    <row r="1374" s="13" customFormat="1">
      <c r="A1374" s="13"/>
      <c r="B1374" s="195"/>
      <c r="C1374" s="13"/>
      <c r="D1374" s="196" t="s">
        <v>165</v>
      </c>
      <c r="E1374" s="197" t="s">
        <v>1</v>
      </c>
      <c r="F1374" s="198" t="s">
        <v>1866</v>
      </c>
      <c r="G1374" s="13"/>
      <c r="H1374" s="197" t="s">
        <v>1</v>
      </c>
      <c r="I1374" s="199"/>
      <c r="J1374" s="13"/>
      <c r="K1374" s="13"/>
      <c r="L1374" s="195"/>
      <c r="M1374" s="200"/>
      <c r="N1374" s="201"/>
      <c r="O1374" s="201"/>
      <c r="P1374" s="201"/>
      <c r="Q1374" s="201"/>
      <c r="R1374" s="201"/>
      <c r="S1374" s="201"/>
      <c r="T1374" s="202"/>
      <c r="U1374" s="13"/>
      <c r="V1374" s="13"/>
      <c r="W1374" s="13"/>
      <c r="X1374" s="13"/>
      <c r="Y1374" s="13"/>
      <c r="Z1374" s="13"/>
      <c r="AA1374" s="13"/>
      <c r="AB1374" s="13"/>
      <c r="AC1374" s="13"/>
      <c r="AD1374" s="13"/>
      <c r="AE1374" s="13"/>
      <c r="AT1374" s="197" t="s">
        <v>165</v>
      </c>
      <c r="AU1374" s="197" t="s">
        <v>85</v>
      </c>
      <c r="AV1374" s="13" t="s">
        <v>81</v>
      </c>
      <c r="AW1374" s="13" t="s">
        <v>32</v>
      </c>
      <c r="AX1374" s="13" t="s">
        <v>7</v>
      </c>
      <c r="AY1374" s="197" t="s">
        <v>155</v>
      </c>
    </row>
    <row r="1375" s="14" customFormat="1">
      <c r="A1375" s="14"/>
      <c r="B1375" s="203"/>
      <c r="C1375" s="14"/>
      <c r="D1375" s="196" t="s">
        <v>165</v>
      </c>
      <c r="E1375" s="204" t="s">
        <v>1</v>
      </c>
      <c r="F1375" s="205" t="s">
        <v>1867</v>
      </c>
      <c r="G1375" s="14"/>
      <c r="H1375" s="206">
        <v>4.3799999999999999</v>
      </c>
      <c r="I1375" s="207"/>
      <c r="J1375" s="14"/>
      <c r="K1375" s="14"/>
      <c r="L1375" s="203"/>
      <c r="M1375" s="208"/>
      <c r="N1375" s="209"/>
      <c r="O1375" s="209"/>
      <c r="P1375" s="209"/>
      <c r="Q1375" s="209"/>
      <c r="R1375" s="209"/>
      <c r="S1375" s="209"/>
      <c r="T1375" s="210"/>
      <c r="U1375" s="14"/>
      <c r="V1375" s="14"/>
      <c r="W1375" s="14"/>
      <c r="X1375" s="14"/>
      <c r="Y1375" s="14"/>
      <c r="Z1375" s="14"/>
      <c r="AA1375" s="14"/>
      <c r="AB1375" s="14"/>
      <c r="AC1375" s="14"/>
      <c r="AD1375" s="14"/>
      <c r="AE1375" s="14"/>
      <c r="AT1375" s="204" t="s">
        <v>165</v>
      </c>
      <c r="AU1375" s="204" t="s">
        <v>85</v>
      </c>
      <c r="AV1375" s="14" t="s">
        <v>85</v>
      </c>
      <c r="AW1375" s="14" t="s">
        <v>32</v>
      </c>
      <c r="AX1375" s="14" t="s">
        <v>7</v>
      </c>
      <c r="AY1375" s="204" t="s">
        <v>155</v>
      </c>
    </row>
    <row r="1376" s="16" customFormat="1">
      <c r="A1376" s="16"/>
      <c r="B1376" s="233"/>
      <c r="C1376" s="16"/>
      <c r="D1376" s="196" t="s">
        <v>165</v>
      </c>
      <c r="E1376" s="234" t="s">
        <v>1</v>
      </c>
      <c r="F1376" s="235" t="s">
        <v>660</v>
      </c>
      <c r="G1376" s="16"/>
      <c r="H1376" s="236">
        <v>9.7850000000000001</v>
      </c>
      <c r="I1376" s="237"/>
      <c r="J1376" s="16"/>
      <c r="K1376" s="16"/>
      <c r="L1376" s="233"/>
      <c r="M1376" s="238"/>
      <c r="N1376" s="239"/>
      <c r="O1376" s="239"/>
      <c r="P1376" s="239"/>
      <c r="Q1376" s="239"/>
      <c r="R1376" s="239"/>
      <c r="S1376" s="239"/>
      <c r="T1376" s="240"/>
      <c r="U1376" s="16"/>
      <c r="V1376" s="16"/>
      <c r="W1376" s="16"/>
      <c r="X1376" s="16"/>
      <c r="Y1376" s="16"/>
      <c r="Z1376" s="16"/>
      <c r="AA1376" s="16"/>
      <c r="AB1376" s="16"/>
      <c r="AC1376" s="16"/>
      <c r="AD1376" s="16"/>
      <c r="AE1376" s="16"/>
      <c r="AT1376" s="234" t="s">
        <v>165</v>
      </c>
      <c r="AU1376" s="234" t="s">
        <v>85</v>
      </c>
      <c r="AV1376" s="16" t="s">
        <v>88</v>
      </c>
      <c r="AW1376" s="16" t="s">
        <v>32</v>
      </c>
      <c r="AX1376" s="16" t="s">
        <v>7</v>
      </c>
      <c r="AY1376" s="234" t="s">
        <v>155</v>
      </c>
    </row>
    <row r="1377" s="15" customFormat="1">
      <c r="A1377" s="15"/>
      <c r="B1377" s="211"/>
      <c r="C1377" s="15"/>
      <c r="D1377" s="196" t="s">
        <v>165</v>
      </c>
      <c r="E1377" s="212" t="s">
        <v>1</v>
      </c>
      <c r="F1377" s="213" t="s">
        <v>184</v>
      </c>
      <c r="G1377" s="15"/>
      <c r="H1377" s="214">
        <v>44.785000000000004</v>
      </c>
      <c r="I1377" s="215"/>
      <c r="J1377" s="15"/>
      <c r="K1377" s="15"/>
      <c r="L1377" s="211"/>
      <c r="M1377" s="216"/>
      <c r="N1377" s="217"/>
      <c r="O1377" s="217"/>
      <c r="P1377" s="217"/>
      <c r="Q1377" s="217"/>
      <c r="R1377" s="217"/>
      <c r="S1377" s="217"/>
      <c r="T1377" s="218"/>
      <c r="U1377" s="15"/>
      <c r="V1377" s="15"/>
      <c r="W1377" s="15"/>
      <c r="X1377" s="15"/>
      <c r="Y1377" s="15"/>
      <c r="Z1377" s="15"/>
      <c r="AA1377" s="15"/>
      <c r="AB1377" s="15"/>
      <c r="AC1377" s="15"/>
      <c r="AD1377" s="15"/>
      <c r="AE1377" s="15"/>
      <c r="AT1377" s="212" t="s">
        <v>165</v>
      </c>
      <c r="AU1377" s="212" t="s">
        <v>85</v>
      </c>
      <c r="AV1377" s="15" t="s">
        <v>91</v>
      </c>
      <c r="AW1377" s="15" t="s">
        <v>32</v>
      </c>
      <c r="AX1377" s="15" t="s">
        <v>81</v>
      </c>
      <c r="AY1377" s="212" t="s">
        <v>155</v>
      </c>
    </row>
    <row r="1378" s="2" customFormat="1" ht="24.15" customHeight="1">
      <c r="A1378" s="38"/>
      <c r="B1378" s="180"/>
      <c r="C1378" s="221" t="s">
        <v>1868</v>
      </c>
      <c r="D1378" s="221" t="s">
        <v>271</v>
      </c>
      <c r="E1378" s="223" t="s">
        <v>1869</v>
      </c>
      <c r="F1378" s="224" t="s">
        <v>1870</v>
      </c>
      <c r="G1378" s="225" t="s">
        <v>285</v>
      </c>
      <c r="H1378" s="226">
        <v>35</v>
      </c>
      <c r="I1378" s="227"/>
      <c r="J1378" s="228">
        <f>ROUND(I1378*H1378,2)</f>
        <v>0</v>
      </c>
      <c r="K1378" s="229"/>
      <c r="L1378" s="230"/>
      <c r="M1378" s="231" t="s">
        <v>1</v>
      </c>
      <c r="N1378" s="232" t="s">
        <v>43</v>
      </c>
      <c r="O1378" s="82"/>
      <c r="P1378" s="191">
        <f>O1378*H1378</f>
        <v>0</v>
      </c>
      <c r="Q1378" s="191">
        <v>0.0050000000000000001</v>
      </c>
      <c r="R1378" s="191">
        <f>Q1378*H1378</f>
        <v>0.17500000000000002</v>
      </c>
      <c r="S1378" s="191">
        <v>0</v>
      </c>
      <c r="T1378" s="192">
        <f>S1378*H1378</f>
        <v>0</v>
      </c>
      <c r="U1378" s="38"/>
      <c r="V1378" s="38"/>
      <c r="W1378" s="38"/>
      <c r="X1378" s="38"/>
      <c r="Y1378" s="38"/>
      <c r="Z1378" s="38"/>
      <c r="AA1378" s="38"/>
      <c r="AB1378" s="38"/>
      <c r="AC1378" s="38"/>
      <c r="AD1378" s="38"/>
      <c r="AE1378" s="38"/>
      <c r="AR1378" s="193" t="s">
        <v>387</v>
      </c>
      <c r="AT1378" s="193" t="s">
        <v>271</v>
      </c>
      <c r="AU1378" s="193" t="s">
        <v>85</v>
      </c>
      <c r="AY1378" s="19" t="s">
        <v>155</v>
      </c>
      <c r="BE1378" s="194">
        <f>IF(N1378="základná",J1378,0)</f>
        <v>0</v>
      </c>
      <c r="BF1378" s="194">
        <f>IF(N1378="znížená",J1378,0)</f>
        <v>0</v>
      </c>
      <c r="BG1378" s="194">
        <f>IF(N1378="zákl. prenesená",J1378,0)</f>
        <v>0</v>
      </c>
      <c r="BH1378" s="194">
        <f>IF(N1378="zníž. prenesená",J1378,0)</f>
        <v>0</v>
      </c>
      <c r="BI1378" s="194">
        <f>IF(N1378="nulová",J1378,0)</f>
        <v>0</v>
      </c>
      <c r="BJ1378" s="19" t="s">
        <v>85</v>
      </c>
      <c r="BK1378" s="194">
        <f>ROUND(I1378*H1378,2)</f>
        <v>0</v>
      </c>
      <c r="BL1378" s="19" t="s">
        <v>256</v>
      </c>
      <c r="BM1378" s="193" t="s">
        <v>1871</v>
      </c>
    </row>
    <row r="1379" s="2" customFormat="1" ht="24.15" customHeight="1">
      <c r="A1379" s="38"/>
      <c r="B1379" s="180"/>
      <c r="C1379" s="221" t="s">
        <v>1872</v>
      </c>
      <c r="D1379" s="221" t="s">
        <v>271</v>
      </c>
      <c r="E1379" s="223" t="s">
        <v>1873</v>
      </c>
      <c r="F1379" s="224" t="s">
        <v>1870</v>
      </c>
      <c r="G1379" s="225" t="s">
        <v>285</v>
      </c>
      <c r="H1379" s="226">
        <v>9.7850000000000001</v>
      </c>
      <c r="I1379" s="227"/>
      <c r="J1379" s="228">
        <f>ROUND(I1379*H1379,2)</f>
        <v>0</v>
      </c>
      <c r="K1379" s="229"/>
      <c r="L1379" s="230"/>
      <c r="M1379" s="231" t="s">
        <v>1</v>
      </c>
      <c r="N1379" s="232" t="s">
        <v>43</v>
      </c>
      <c r="O1379" s="82"/>
      <c r="P1379" s="191">
        <f>O1379*H1379</f>
        <v>0</v>
      </c>
      <c r="Q1379" s="191">
        <v>0.0050000000000000001</v>
      </c>
      <c r="R1379" s="191">
        <f>Q1379*H1379</f>
        <v>0.048925000000000003</v>
      </c>
      <c r="S1379" s="191">
        <v>0</v>
      </c>
      <c r="T1379" s="192">
        <f>S1379*H1379</f>
        <v>0</v>
      </c>
      <c r="U1379" s="38"/>
      <c r="V1379" s="38"/>
      <c r="W1379" s="38"/>
      <c r="X1379" s="38"/>
      <c r="Y1379" s="38"/>
      <c r="Z1379" s="38"/>
      <c r="AA1379" s="38"/>
      <c r="AB1379" s="38"/>
      <c r="AC1379" s="38"/>
      <c r="AD1379" s="38"/>
      <c r="AE1379" s="38"/>
      <c r="AR1379" s="193" t="s">
        <v>387</v>
      </c>
      <c r="AT1379" s="193" t="s">
        <v>271</v>
      </c>
      <c r="AU1379" s="193" t="s">
        <v>85</v>
      </c>
      <c r="AY1379" s="19" t="s">
        <v>155</v>
      </c>
      <c r="BE1379" s="194">
        <f>IF(N1379="základná",J1379,0)</f>
        <v>0</v>
      </c>
      <c r="BF1379" s="194">
        <f>IF(N1379="znížená",J1379,0)</f>
        <v>0</v>
      </c>
      <c r="BG1379" s="194">
        <f>IF(N1379="zákl. prenesená",J1379,0)</f>
        <v>0</v>
      </c>
      <c r="BH1379" s="194">
        <f>IF(N1379="zníž. prenesená",J1379,0)</f>
        <v>0</v>
      </c>
      <c r="BI1379" s="194">
        <f>IF(N1379="nulová",J1379,0)</f>
        <v>0</v>
      </c>
      <c r="BJ1379" s="19" t="s">
        <v>85</v>
      </c>
      <c r="BK1379" s="194">
        <f>ROUND(I1379*H1379,2)</f>
        <v>0</v>
      </c>
      <c r="BL1379" s="19" t="s">
        <v>256</v>
      </c>
      <c r="BM1379" s="193" t="s">
        <v>1874</v>
      </c>
    </row>
    <row r="1380" s="2" customFormat="1" ht="21.75" customHeight="1">
      <c r="A1380" s="38"/>
      <c r="B1380" s="180"/>
      <c r="C1380" s="181" t="s">
        <v>1875</v>
      </c>
      <c r="D1380" s="181" t="s">
        <v>157</v>
      </c>
      <c r="E1380" s="182" t="s">
        <v>1876</v>
      </c>
      <c r="F1380" s="183" t="s">
        <v>1877</v>
      </c>
      <c r="G1380" s="184" t="s">
        <v>160</v>
      </c>
      <c r="H1380" s="185">
        <v>1.482</v>
      </c>
      <c r="I1380" s="186"/>
      <c r="J1380" s="187">
        <f>ROUND(I1380*H1380,2)</f>
        <v>0</v>
      </c>
      <c r="K1380" s="188"/>
      <c r="L1380" s="39"/>
      <c r="M1380" s="189" t="s">
        <v>1</v>
      </c>
      <c r="N1380" s="190" t="s">
        <v>43</v>
      </c>
      <c r="O1380" s="82"/>
      <c r="P1380" s="191">
        <f>O1380*H1380</f>
        <v>0</v>
      </c>
      <c r="Q1380" s="191">
        <v>7.3889999999999999E-05</v>
      </c>
      <c r="R1380" s="191">
        <f>Q1380*H1380</f>
        <v>0.00010950498</v>
      </c>
      <c r="S1380" s="191">
        <v>0</v>
      </c>
      <c r="T1380" s="192">
        <f>S1380*H1380</f>
        <v>0</v>
      </c>
      <c r="U1380" s="38"/>
      <c r="V1380" s="38"/>
      <c r="W1380" s="38"/>
      <c r="X1380" s="38"/>
      <c r="Y1380" s="38"/>
      <c r="Z1380" s="38"/>
      <c r="AA1380" s="38"/>
      <c r="AB1380" s="38"/>
      <c r="AC1380" s="38"/>
      <c r="AD1380" s="38"/>
      <c r="AE1380" s="38"/>
      <c r="AR1380" s="193" t="s">
        <v>256</v>
      </c>
      <c r="AT1380" s="193" t="s">
        <v>157</v>
      </c>
      <c r="AU1380" s="193" t="s">
        <v>85</v>
      </c>
      <c r="AY1380" s="19" t="s">
        <v>155</v>
      </c>
      <c r="BE1380" s="194">
        <f>IF(N1380="základná",J1380,0)</f>
        <v>0</v>
      </c>
      <c r="BF1380" s="194">
        <f>IF(N1380="znížená",J1380,0)</f>
        <v>0</v>
      </c>
      <c r="BG1380" s="194">
        <f>IF(N1380="zákl. prenesená",J1380,0)</f>
        <v>0</v>
      </c>
      <c r="BH1380" s="194">
        <f>IF(N1380="zníž. prenesená",J1380,0)</f>
        <v>0</v>
      </c>
      <c r="BI1380" s="194">
        <f>IF(N1380="nulová",J1380,0)</f>
        <v>0</v>
      </c>
      <c r="BJ1380" s="19" t="s">
        <v>85</v>
      </c>
      <c r="BK1380" s="194">
        <f>ROUND(I1380*H1380,2)</f>
        <v>0</v>
      </c>
      <c r="BL1380" s="19" t="s">
        <v>256</v>
      </c>
      <c r="BM1380" s="193" t="s">
        <v>1878</v>
      </c>
    </row>
    <row r="1381" s="13" customFormat="1">
      <c r="A1381" s="13"/>
      <c r="B1381" s="195"/>
      <c r="C1381" s="13"/>
      <c r="D1381" s="196" t="s">
        <v>165</v>
      </c>
      <c r="E1381" s="197" t="s">
        <v>1</v>
      </c>
      <c r="F1381" s="198" t="s">
        <v>1879</v>
      </c>
      <c r="G1381" s="13"/>
      <c r="H1381" s="197" t="s">
        <v>1</v>
      </c>
      <c r="I1381" s="199"/>
      <c r="J1381" s="13"/>
      <c r="K1381" s="13"/>
      <c r="L1381" s="195"/>
      <c r="M1381" s="200"/>
      <c r="N1381" s="201"/>
      <c r="O1381" s="201"/>
      <c r="P1381" s="201"/>
      <c r="Q1381" s="201"/>
      <c r="R1381" s="201"/>
      <c r="S1381" s="201"/>
      <c r="T1381" s="202"/>
      <c r="U1381" s="13"/>
      <c r="V1381" s="13"/>
      <c r="W1381" s="13"/>
      <c r="X1381" s="13"/>
      <c r="Y1381" s="13"/>
      <c r="Z1381" s="13"/>
      <c r="AA1381" s="13"/>
      <c r="AB1381" s="13"/>
      <c r="AC1381" s="13"/>
      <c r="AD1381" s="13"/>
      <c r="AE1381" s="13"/>
      <c r="AT1381" s="197" t="s">
        <v>165</v>
      </c>
      <c r="AU1381" s="197" t="s">
        <v>85</v>
      </c>
      <c r="AV1381" s="13" t="s">
        <v>81</v>
      </c>
      <c r="AW1381" s="13" t="s">
        <v>32</v>
      </c>
      <c r="AX1381" s="13" t="s">
        <v>7</v>
      </c>
      <c r="AY1381" s="197" t="s">
        <v>155</v>
      </c>
    </row>
    <row r="1382" s="14" customFormat="1">
      <c r="A1382" s="14"/>
      <c r="B1382" s="203"/>
      <c r="C1382" s="14"/>
      <c r="D1382" s="196" t="s">
        <v>165</v>
      </c>
      <c r="E1382" s="204" t="s">
        <v>1</v>
      </c>
      <c r="F1382" s="205" t="s">
        <v>1880</v>
      </c>
      <c r="G1382" s="14"/>
      <c r="H1382" s="206">
        <v>0.49399999999999999</v>
      </c>
      <c r="I1382" s="207"/>
      <c r="J1382" s="14"/>
      <c r="K1382" s="14"/>
      <c r="L1382" s="203"/>
      <c r="M1382" s="208"/>
      <c r="N1382" s="209"/>
      <c r="O1382" s="209"/>
      <c r="P1382" s="209"/>
      <c r="Q1382" s="209"/>
      <c r="R1382" s="209"/>
      <c r="S1382" s="209"/>
      <c r="T1382" s="210"/>
      <c r="U1382" s="14"/>
      <c r="V1382" s="14"/>
      <c r="W1382" s="14"/>
      <c r="X1382" s="14"/>
      <c r="Y1382" s="14"/>
      <c r="Z1382" s="14"/>
      <c r="AA1382" s="14"/>
      <c r="AB1382" s="14"/>
      <c r="AC1382" s="14"/>
      <c r="AD1382" s="14"/>
      <c r="AE1382" s="14"/>
      <c r="AT1382" s="204" t="s">
        <v>165</v>
      </c>
      <c r="AU1382" s="204" t="s">
        <v>85</v>
      </c>
      <c r="AV1382" s="14" t="s">
        <v>85</v>
      </c>
      <c r="AW1382" s="14" t="s">
        <v>32</v>
      </c>
      <c r="AX1382" s="14" t="s">
        <v>7</v>
      </c>
      <c r="AY1382" s="204" t="s">
        <v>155</v>
      </c>
    </row>
    <row r="1383" s="13" customFormat="1">
      <c r="A1383" s="13"/>
      <c r="B1383" s="195"/>
      <c r="C1383" s="13"/>
      <c r="D1383" s="196" t="s">
        <v>165</v>
      </c>
      <c r="E1383" s="197" t="s">
        <v>1</v>
      </c>
      <c r="F1383" s="198" t="s">
        <v>1881</v>
      </c>
      <c r="G1383" s="13"/>
      <c r="H1383" s="197" t="s">
        <v>1</v>
      </c>
      <c r="I1383" s="199"/>
      <c r="J1383" s="13"/>
      <c r="K1383" s="13"/>
      <c r="L1383" s="195"/>
      <c r="M1383" s="200"/>
      <c r="N1383" s="201"/>
      <c r="O1383" s="201"/>
      <c r="P1383" s="201"/>
      <c r="Q1383" s="201"/>
      <c r="R1383" s="201"/>
      <c r="S1383" s="201"/>
      <c r="T1383" s="202"/>
      <c r="U1383" s="13"/>
      <c r="V1383" s="13"/>
      <c r="W1383" s="13"/>
      <c r="X1383" s="13"/>
      <c r="Y1383" s="13"/>
      <c r="Z1383" s="13"/>
      <c r="AA1383" s="13"/>
      <c r="AB1383" s="13"/>
      <c r="AC1383" s="13"/>
      <c r="AD1383" s="13"/>
      <c r="AE1383" s="13"/>
      <c r="AT1383" s="197" t="s">
        <v>165</v>
      </c>
      <c r="AU1383" s="197" t="s">
        <v>85</v>
      </c>
      <c r="AV1383" s="13" t="s">
        <v>81</v>
      </c>
      <c r="AW1383" s="13" t="s">
        <v>32</v>
      </c>
      <c r="AX1383" s="13" t="s">
        <v>7</v>
      </c>
      <c r="AY1383" s="197" t="s">
        <v>155</v>
      </c>
    </row>
    <row r="1384" s="14" customFormat="1">
      <c r="A1384" s="14"/>
      <c r="B1384" s="203"/>
      <c r="C1384" s="14"/>
      <c r="D1384" s="196" t="s">
        <v>165</v>
      </c>
      <c r="E1384" s="204" t="s">
        <v>1</v>
      </c>
      <c r="F1384" s="205" t="s">
        <v>1880</v>
      </c>
      <c r="G1384" s="14"/>
      <c r="H1384" s="206">
        <v>0.49399999999999999</v>
      </c>
      <c r="I1384" s="207"/>
      <c r="J1384" s="14"/>
      <c r="K1384" s="14"/>
      <c r="L1384" s="203"/>
      <c r="M1384" s="208"/>
      <c r="N1384" s="209"/>
      <c r="O1384" s="209"/>
      <c r="P1384" s="209"/>
      <c r="Q1384" s="209"/>
      <c r="R1384" s="209"/>
      <c r="S1384" s="209"/>
      <c r="T1384" s="210"/>
      <c r="U1384" s="14"/>
      <c r="V1384" s="14"/>
      <c r="W1384" s="14"/>
      <c r="X1384" s="14"/>
      <c r="Y1384" s="14"/>
      <c r="Z1384" s="14"/>
      <c r="AA1384" s="14"/>
      <c r="AB1384" s="14"/>
      <c r="AC1384" s="14"/>
      <c r="AD1384" s="14"/>
      <c r="AE1384" s="14"/>
      <c r="AT1384" s="204" t="s">
        <v>165</v>
      </c>
      <c r="AU1384" s="204" t="s">
        <v>85</v>
      </c>
      <c r="AV1384" s="14" t="s">
        <v>85</v>
      </c>
      <c r="AW1384" s="14" t="s">
        <v>32</v>
      </c>
      <c r="AX1384" s="14" t="s">
        <v>7</v>
      </c>
      <c r="AY1384" s="204" t="s">
        <v>155</v>
      </c>
    </row>
    <row r="1385" s="13" customFormat="1">
      <c r="A1385" s="13"/>
      <c r="B1385" s="195"/>
      <c r="C1385" s="13"/>
      <c r="D1385" s="196" t="s">
        <v>165</v>
      </c>
      <c r="E1385" s="197" t="s">
        <v>1</v>
      </c>
      <c r="F1385" s="198" t="s">
        <v>1882</v>
      </c>
      <c r="G1385" s="13"/>
      <c r="H1385" s="197" t="s">
        <v>1</v>
      </c>
      <c r="I1385" s="199"/>
      <c r="J1385" s="13"/>
      <c r="K1385" s="13"/>
      <c r="L1385" s="195"/>
      <c r="M1385" s="200"/>
      <c r="N1385" s="201"/>
      <c r="O1385" s="201"/>
      <c r="P1385" s="201"/>
      <c r="Q1385" s="201"/>
      <c r="R1385" s="201"/>
      <c r="S1385" s="201"/>
      <c r="T1385" s="202"/>
      <c r="U1385" s="13"/>
      <c r="V1385" s="13"/>
      <c r="W1385" s="13"/>
      <c r="X1385" s="13"/>
      <c r="Y1385" s="13"/>
      <c r="Z1385" s="13"/>
      <c r="AA1385" s="13"/>
      <c r="AB1385" s="13"/>
      <c r="AC1385" s="13"/>
      <c r="AD1385" s="13"/>
      <c r="AE1385" s="13"/>
      <c r="AT1385" s="197" t="s">
        <v>165</v>
      </c>
      <c r="AU1385" s="197" t="s">
        <v>85</v>
      </c>
      <c r="AV1385" s="13" t="s">
        <v>81</v>
      </c>
      <c r="AW1385" s="13" t="s">
        <v>32</v>
      </c>
      <c r="AX1385" s="13" t="s">
        <v>7</v>
      </c>
      <c r="AY1385" s="197" t="s">
        <v>155</v>
      </c>
    </row>
    <row r="1386" s="14" customFormat="1">
      <c r="A1386" s="14"/>
      <c r="B1386" s="203"/>
      <c r="C1386" s="14"/>
      <c r="D1386" s="196" t="s">
        <v>165</v>
      </c>
      <c r="E1386" s="204" t="s">
        <v>1</v>
      </c>
      <c r="F1386" s="205" t="s">
        <v>1880</v>
      </c>
      <c r="G1386" s="14"/>
      <c r="H1386" s="206">
        <v>0.49399999999999999</v>
      </c>
      <c r="I1386" s="207"/>
      <c r="J1386" s="14"/>
      <c r="K1386" s="14"/>
      <c r="L1386" s="203"/>
      <c r="M1386" s="208"/>
      <c r="N1386" s="209"/>
      <c r="O1386" s="209"/>
      <c r="P1386" s="209"/>
      <c r="Q1386" s="209"/>
      <c r="R1386" s="209"/>
      <c r="S1386" s="209"/>
      <c r="T1386" s="210"/>
      <c r="U1386" s="14"/>
      <c r="V1386" s="14"/>
      <c r="W1386" s="14"/>
      <c r="X1386" s="14"/>
      <c r="Y1386" s="14"/>
      <c r="Z1386" s="14"/>
      <c r="AA1386" s="14"/>
      <c r="AB1386" s="14"/>
      <c r="AC1386" s="14"/>
      <c r="AD1386" s="14"/>
      <c r="AE1386" s="14"/>
      <c r="AT1386" s="204" t="s">
        <v>165</v>
      </c>
      <c r="AU1386" s="204" t="s">
        <v>85</v>
      </c>
      <c r="AV1386" s="14" t="s">
        <v>85</v>
      </c>
      <c r="AW1386" s="14" t="s">
        <v>32</v>
      </c>
      <c r="AX1386" s="14" t="s">
        <v>7</v>
      </c>
      <c r="AY1386" s="204" t="s">
        <v>155</v>
      </c>
    </row>
    <row r="1387" s="15" customFormat="1">
      <c r="A1387" s="15"/>
      <c r="B1387" s="211"/>
      <c r="C1387" s="15"/>
      <c r="D1387" s="196" t="s">
        <v>165</v>
      </c>
      <c r="E1387" s="212" t="s">
        <v>1</v>
      </c>
      <c r="F1387" s="213" t="s">
        <v>184</v>
      </c>
      <c r="G1387" s="15"/>
      <c r="H1387" s="214">
        <v>1.482</v>
      </c>
      <c r="I1387" s="215"/>
      <c r="J1387" s="15"/>
      <c r="K1387" s="15"/>
      <c r="L1387" s="211"/>
      <c r="M1387" s="216"/>
      <c r="N1387" s="217"/>
      <c r="O1387" s="217"/>
      <c r="P1387" s="217"/>
      <c r="Q1387" s="217"/>
      <c r="R1387" s="217"/>
      <c r="S1387" s="217"/>
      <c r="T1387" s="218"/>
      <c r="U1387" s="15"/>
      <c r="V1387" s="15"/>
      <c r="W1387" s="15"/>
      <c r="X1387" s="15"/>
      <c r="Y1387" s="15"/>
      <c r="Z1387" s="15"/>
      <c r="AA1387" s="15"/>
      <c r="AB1387" s="15"/>
      <c r="AC1387" s="15"/>
      <c r="AD1387" s="15"/>
      <c r="AE1387" s="15"/>
      <c r="AT1387" s="212" t="s">
        <v>165</v>
      </c>
      <c r="AU1387" s="212" t="s">
        <v>85</v>
      </c>
      <c r="AV1387" s="15" t="s">
        <v>91</v>
      </c>
      <c r="AW1387" s="15" t="s">
        <v>32</v>
      </c>
      <c r="AX1387" s="15" t="s">
        <v>81</v>
      </c>
      <c r="AY1387" s="212" t="s">
        <v>155</v>
      </c>
    </row>
    <row r="1388" s="2" customFormat="1" ht="33" customHeight="1">
      <c r="A1388" s="38"/>
      <c r="B1388" s="180"/>
      <c r="C1388" s="181" t="s">
        <v>1883</v>
      </c>
      <c r="D1388" s="181" t="s">
        <v>157</v>
      </c>
      <c r="E1388" s="182" t="s">
        <v>1884</v>
      </c>
      <c r="F1388" s="183" t="s">
        <v>1885</v>
      </c>
      <c r="G1388" s="184" t="s">
        <v>160</v>
      </c>
      <c r="H1388" s="185">
        <v>42.689999999999998</v>
      </c>
      <c r="I1388" s="186"/>
      <c r="J1388" s="187">
        <f>ROUND(I1388*H1388,2)</f>
        <v>0</v>
      </c>
      <c r="K1388" s="188"/>
      <c r="L1388" s="39"/>
      <c r="M1388" s="189" t="s">
        <v>1</v>
      </c>
      <c r="N1388" s="190" t="s">
        <v>43</v>
      </c>
      <c r="O1388" s="82"/>
      <c r="P1388" s="191">
        <f>O1388*H1388</f>
        <v>0</v>
      </c>
      <c r="Q1388" s="191">
        <v>0.00060590000000000004</v>
      </c>
      <c r="R1388" s="191">
        <f>Q1388*H1388</f>
        <v>0.025865870999999999</v>
      </c>
      <c r="S1388" s="191">
        <v>0</v>
      </c>
      <c r="T1388" s="192">
        <f>S1388*H1388</f>
        <v>0</v>
      </c>
      <c r="U1388" s="38"/>
      <c r="V1388" s="38"/>
      <c r="W1388" s="38"/>
      <c r="X1388" s="38"/>
      <c r="Y1388" s="38"/>
      <c r="Z1388" s="38"/>
      <c r="AA1388" s="38"/>
      <c r="AB1388" s="38"/>
      <c r="AC1388" s="38"/>
      <c r="AD1388" s="38"/>
      <c r="AE1388" s="38"/>
      <c r="AR1388" s="193" t="s">
        <v>256</v>
      </c>
      <c r="AT1388" s="193" t="s">
        <v>157</v>
      </c>
      <c r="AU1388" s="193" t="s">
        <v>85</v>
      </c>
      <c r="AY1388" s="19" t="s">
        <v>155</v>
      </c>
      <c r="BE1388" s="194">
        <f>IF(N1388="základná",J1388,0)</f>
        <v>0</v>
      </c>
      <c r="BF1388" s="194">
        <f>IF(N1388="znížená",J1388,0)</f>
        <v>0</v>
      </c>
      <c r="BG1388" s="194">
        <f>IF(N1388="zákl. prenesená",J1388,0)</f>
        <v>0</v>
      </c>
      <c r="BH1388" s="194">
        <f>IF(N1388="zníž. prenesená",J1388,0)</f>
        <v>0</v>
      </c>
      <c r="BI1388" s="194">
        <f>IF(N1388="nulová",J1388,0)</f>
        <v>0</v>
      </c>
      <c r="BJ1388" s="19" t="s">
        <v>85</v>
      </c>
      <c r="BK1388" s="194">
        <f>ROUND(I1388*H1388,2)</f>
        <v>0</v>
      </c>
      <c r="BL1388" s="19" t="s">
        <v>256</v>
      </c>
      <c r="BM1388" s="193" t="s">
        <v>1886</v>
      </c>
    </row>
    <row r="1389" s="13" customFormat="1">
      <c r="A1389" s="13"/>
      <c r="B1389" s="195"/>
      <c r="C1389" s="13"/>
      <c r="D1389" s="196" t="s">
        <v>165</v>
      </c>
      <c r="E1389" s="197" t="s">
        <v>1</v>
      </c>
      <c r="F1389" s="198" t="s">
        <v>1887</v>
      </c>
      <c r="G1389" s="13"/>
      <c r="H1389" s="197" t="s">
        <v>1</v>
      </c>
      <c r="I1389" s="199"/>
      <c r="J1389" s="13"/>
      <c r="K1389" s="13"/>
      <c r="L1389" s="195"/>
      <c r="M1389" s="200"/>
      <c r="N1389" s="201"/>
      <c r="O1389" s="201"/>
      <c r="P1389" s="201"/>
      <c r="Q1389" s="201"/>
      <c r="R1389" s="201"/>
      <c r="S1389" s="201"/>
      <c r="T1389" s="202"/>
      <c r="U1389" s="13"/>
      <c r="V1389" s="13"/>
      <c r="W1389" s="13"/>
      <c r="X1389" s="13"/>
      <c r="Y1389" s="13"/>
      <c r="Z1389" s="13"/>
      <c r="AA1389" s="13"/>
      <c r="AB1389" s="13"/>
      <c r="AC1389" s="13"/>
      <c r="AD1389" s="13"/>
      <c r="AE1389" s="13"/>
      <c r="AT1389" s="197" t="s">
        <v>165</v>
      </c>
      <c r="AU1389" s="197" t="s">
        <v>85</v>
      </c>
      <c r="AV1389" s="13" t="s">
        <v>81</v>
      </c>
      <c r="AW1389" s="13" t="s">
        <v>32</v>
      </c>
      <c r="AX1389" s="13" t="s">
        <v>7</v>
      </c>
      <c r="AY1389" s="197" t="s">
        <v>155</v>
      </c>
    </row>
    <row r="1390" s="14" customFormat="1">
      <c r="A1390" s="14"/>
      <c r="B1390" s="203"/>
      <c r="C1390" s="14"/>
      <c r="D1390" s="196" t="s">
        <v>165</v>
      </c>
      <c r="E1390" s="204" t="s">
        <v>1</v>
      </c>
      <c r="F1390" s="205" t="s">
        <v>1888</v>
      </c>
      <c r="G1390" s="14"/>
      <c r="H1390" s="206">
        <v>18.809999999999999</v>
      </c>
      <c r="I1390" s="207"/>
      <c r="J1390" s="14"/>
      <c r="K1390" s="14"/>
      <c r="L1390" s="203"/>
      <c r="M1390" s="208"/>
      <c r="N1390" s="209"/>
      <c r="O1390" s="209"/>
      <c r="P1390" s="209"/>
      <c r="Q1390" s="209"/>
      <c r="R1390" s="209"/>
      <c r="S1390" s="209"/>
      <c r="T1390" s="210"/>
      <c r="U1390" s="14"/>
      <c r="V1390" s="14"/>
      <c r="W1390" s="14"/>
      <c r="X1390" s="14"/>
      <c r="Y1390" s="14"/>
      <c r="Z1390" s="14"/>
      <c r="AA1390" s="14"/>
      <c r="AB1390" s="14"/>
      <c r="AC1390" s="14"/>
      <c r="AD1390" s="14"/>
      <c r="AE1390" s="14"/>
      <c r="AT1390" s="204" t="s">
        <v>165</v>
      </c>
      <c r="AU1390" s="204" t="s">
        <v>85</v>
      </c>
      <c r="AV1390" s="14" t="s">
        <v>85</v>
      </c>
      <c r="AW1390" s="14" t="s">
        <v>32</v>
      </c>
      <c r="AX1390" s="14" t="s">
        <v>7</v>
      </c>
      <c r="AY1390" s="204" t="s">
        <v>155</v>
      </c>
    </row>
    <row r="1391" s="14" customFormat="1">
      <c r="A1391" s="14"/>
      <c r="B1391" s="203"/>
      <c r="C1391" s="14"/>
      <c r="D1391" s="196" t="s">
        <v>165</v>
      </c>
      <c r="E1391" s="204" t="s">
        <v>1</v>
      </c>
      <c r="F1391" s="205" t="s">
        <v>1889</v>
      </c>
      <c r="G1391" s="14"/>
      <c r="H1391" s="206">
        <v>13.59</v>
      </c>
      <c r="I1391" s="207"/>
      <c r="J1391" s="14"/>
      <c r="K1391" s="14"/>
      <c r="L1391" s="203"/>
      <c r="M1391" s="208"/>
      <c r="N1391" s="209"/>
      <c r="O1391" s="209"/>
      <c r="P1391" s="209"/>
      <c r="Q1391" s="209"/>
      <c r="R1391" s="209"/>
      <c r="S1391" s="209"/>
      <c r="T1391" s="210"/>
      <c r="U1391" s="14"/>
      <c r="V1391" s="14"/>
      <c r="W1391" s="14"/>
      <c r="X1391" s="14"/>
      <c r="Y1391" s="14"/>
      <c r="Z1391" s="14"/>
      <c r="AA1391" s="14"/>
      <c r="AB1391" s="14"/>
      <c r="AC1391" s="14"/>
      <c r="AD1391" s="14"/>
      <c r="AE1391" s="14"/>
      <c r="AT1391" s="204" t="s">
        <v>165</v>
      </c>
      <c r="AU1391" s="204" t="s">
        <v>85</v>
      </c>
      <c r="AV1391" s="14" t="s">
        <v>85</v>
      </c>
      <c r="AW1391" s="14" t="s">
        <v>32</v>
      </c>
      <c r="AX1391" s="14" t="s">
        <v>7</v>
      </c>
      <c r="AY1391" s="204" t="s">
        <v>155</v>
      </c>
    </row>
    <row r="1392" s="14" customFormat="1">
      <c r="A1392" s="14"/>
      <c r="B1392" s="203"/>
      <c r="C1392" s="14"/>
      <c r="D1392" s="196" t="s">
        <v>165</v>
      </c>
      <c r="E1392" s="204" t="s">
        <v>1</v>
      </c>
      <c r="F1392" s="205" t="s">
        <v>1890</v>
      </c>
      <c r="G1392" s="14"/>
      <c r="H1392" s="206">
        <v>10.289999999999999</v>
      </c>
      <c r="I1392" s="207"/>
      <c r="J1392" s="14"/>
      <c r="K1392" s="14"/>
      <c r="L1392" s="203"/>
      <c r="M1392" s="208"/>
      <c r="N1392" s="209"/>
      <c r="O1392" s="209"/>
      <c r="P1392" s="209"/>
      <c r="Q1392" s="209"/>
      <c r="R1392" s="209"/>
      <c r="S1392" s="209"/>
      <c r="T1392" s="210"/>
      <c r="U1392" s="14"/>
      <c r="V1392" s="14"/>
      <c r="W1392" s="14"/>
      <c r="X1392" s="14"/>
      <c r="Y1392" s="14"/>
      <c r="Z1392" s="14"/>
      <c r="AA1392" s="14"/>
      <c r="AB1392" s="14"/>
      <c r="AC1392" s="14"/>
      <c r="AD1392" s="14"/>
      <c r="AE1392" s="14"/>
      <c r="AT1392" s="204" t="s">
        <v>165</v>
      </c>
      <c r="AU1392" s="204" t="s">
        <v>85</v>
      </c>
      <c r="AV1392" s="14" t="s">
        <v>85</v>
      </c>
      <c r="AW1392" s="14" t="s">
        <v>32</v>
      </c>
      <c r="AX1392" s="14" t="s">
        <v>7</v>
      </c>
      <c r="AY1392" s="204" t="s">
        <v>155</v>
      </c>
    </row>
    <row r="1393" s="15" customFormat="1">
      <c r="A1393" s="15"/>
      <c r="B1393" s="211"/>
      <c r="C1393" s="15"/>
      <c r="D1393" s="196" t="s">
        <v>165</v>
      </c>
      <c r="E1393" s="212" t="s">
        <v>1</v>
      </c>
      <c r="F1393" s="213" t="s">
        <v>184</v>
      </c>
      <c r="G1393" s="15"/>
      <c r="H1393" s="214">
        <v>42.689999999999998</v>
      </c>
      <c r="I1393" s="215"/>
      <c r="J1393" s="15"/>
      <c r="K1393" s="15"/>
      <c r="L1393" s="211"/>
      <c r="M1393" s="216"/>
      <c r="N1393" s="217"/>
      <c r="O1393" s="217"/>
      <c r="P1393" s="217"/>
      <c r="Q1393" s="217"/>
      <c r="R1393" s="217"/>
      <c r="S1393" s="217"/>
      <c r="T1393" s="218"/>
      <c r="U1393" s="15"/>
      <c r="V1393" s="15"/>
      <c r="W1393" s="15"/>
      <c r="X1393" s="15"/>
      <c r="Y1393" s="15"/>
      <c r="Z1393" s="15"/>
      <c r="AA1393" s="15"/>
      <c r="AB1393" s="15"/>
      <c r="AC1393" s="15"/>
      <c r="AD1393" s="15"/>
      <c r="AE1393" s="15"/>
      <c r="AT1393" s="212" t="s">
        <v>165</v>
      </c>
      <c r="AU1393" s="212" t="s">
        <v>85</v>
      </c>
      <c r="AV1393" s="15" t="s">
        <v>91</v>
      </c>
      <c r="AW1393" s="15" t="s">
        <v>32</v>
      </c>
      <c r="AX1393" s="15" t="s">
        <v>81</v>
      </c>
      <c r="AY1393" s="212" t="s">
        <v>155</v>
      </c>
    </row>
    <row r="1394" s="2" customFormat="1" ht="21.75" customHeight="1">
      <c r="A1394" s="38"/>
      <c r="B1394" s="180"/>
      <c r="C1394" s="221" t="s">
        <v>1891</v>
      </c>
      <c r="D1394" s="221" t="s">
        <v>271</v>
      </c>
      <c r="E1394" s="223" t="s">
        <v>1892</v>
      </c>
      <c r="F1394" s="224" t="s">
        <v>1893</v>
      </c>
      <c r="G1394" s="225" t="s">
        <v>160</v>
      </c>
      <c r="H1394" s="226">
        <v>16.5</v>
      </c>
      <c r="I1394" s="227"/>
      <c r="J1394" s="228">
        <f>ROUND(I1394*H1394,2)</f>
        <v>0</v>
      </c>
      <c r="K1394" s="229"/>
      <c r="L1394" s="230"/>
      <c r="M1394" s="231" t="s">
        <v>1</v>
      </c>
      <c r="N1394" s="232" t="s">
        <v>43</v>
      </c>
      <c r="O1394" s="82"/>
      <c r="P1394" s="191">
        <f>O1394*H1394</f>
        <v>0</v>
      </c>
      <c r="Q1394" s="191">
        <v>0.027</v>
      </c>
      <c r="R1394" s="191">
        <f>Q1394*H1394</f>
        <v>0.44550000000000001</v>
      </c>
      <c r="S1394" s="191">
        <v>0</v>
      </c>
      <c r="T1394" s="192">
        <f>S1394*H1394</f>
        <v>0</v>
      </c>
      <c r="U1394" s="38"/>
      <c r="V1394" s="38"/>
      <c r="W1394" s="38"/>
      <c r="X1394" s="38"/>
      <c r="Y1394" s="38"/>
      <c r="Z1394" s="38"/>
      <c r="AA1394" s="38"/>
      <c r="AB1394" s="38"/>
      <c r="AC1394" s="38"/>
      <c r="AD1394" s="38"/>
      <c r="AE1394" s="38"/>
      <c r="AR1394" s="193" t="s">
        <v>387</v>
      </c>
      <c r="AT1394" s="193" t="s">
        <v>271</v>
      </c>
      <c r="AU1394" s="193" t="s">
        <v>85</v>
      </c>
      <c r="AY1394" s="19" t="s">
        <v>155</v>
      </c>
      <c r="BE1394" s="194">
        <f>IF(N1394="základná",J1394,0)</f>
        <v>0</v>
      </c>
      <c r="BF1394" s="194">
        <f>IF(N1394="znížená",J1394,0)</f>
        <v>0</v>
      </c>
      <c r="BG1394" s="194">
        <f>IF(N1394="zákl. prenesená",J1394,0)</f>
        <v>0</v>
      </c>
      <c r="BH1394" s="194">
        <f>IF(N1394="zníž. prenesená",J1394,0)</f>
        <v>0</v>
      </c>
      <c r="BI1394" s="194">
        <f>IF(N1394="nulová",J1394,0)</f>
        <v>0</v>
      </c>
      <c r="BJ1394" s="19" t="s">
        <v>85</v>
      </c>
      <c r="BK1394" s="194">
        <f>ROUND(I1394*H1394,2)</f>
        <v>0</v>
      </c>
      <c r="BL1394" s="19" t="s">
        <v>256</v>
      </c>
      <c r="BM1394" s="193" t="s">
        <v>1894</v>
      </c>
    </row>
    <row r="1395" s="2" customFormat="1" ht="16.5" customHeight="1">
      <c r="A1395" s="38"/>
      <c r="B1395" s="180"/>
      <c r="C1395" s="221" t="s">
        <v>1895</v>
      </c>
      <c r="D1395" s="221" t="s">
        <v>271</v>
      </c>
      <c r="E1395" s="223" t="s">
        <v>1896</v>
      </c>
      <c r="F1395" s="224" t="s">
        <v>1897</v>
      </c>
      <c r="G1395" s="225" t="s">
        <v>160</v>
      </c>
      <c r="H1395" s="226">
        <v>16.5</v>
      </c>
      <c r="I1395" s="227"/>
      <c r="J1395" s="228">
        <f>ROUND(I1395*H1395,2)</f>
        <v>0</v>
      </c>
      <c r="K1395" s="229"/>
      <c r="L1395" s="230"/>
      <c r="M1395" s="231" t="s">
        <v>1</v>
      </c>
      <c r="N1395" s="232" t="s">
        <v>43</v>
      </c>
      <c r="O1395" s="82"/>
      <c r="P1395" s="191">
        <f>O1395*H1395</f>
        <v>0</v>
      </c>
      <c r="Q1395" s="191">
        <v>0.027</v>
      </c>
      <c r="R1395" s="191">
        <f>Q1395*H1395</f>
        <v>0.44550000000000001</v>
      </c>
      <c r="S1395" s="191">
        <v>0</v>
      </c>
      <c r="T1395" s="192">
        <f>S1395*H1395</f>
        <v>0</v>
      </c>
      <c r="U1395" s="38"/>
      <c r="V1395" s="38"/>
      <c r="W1395" s="38"/>
      <c r="X1395" s="38"/>
      <c r="Y1395" s="38"/>
      <c r="Z1395" s="38"/>
      <c r="AA1395" s="38"/>
      <c r="AB1395" s="38"/>
      <c r="AC1395" s="38"/>
      <c r="AD1395" s="38"/>
      <c r="AE1395" s="38"/>
      <c r="AR1395" s="193" t="s">
        <v>387</v>
      </c>
      <c r="AT1395" s="193" t="s">
        <v>271</v>
      </c>
      <c r="AU1395" s="193" t="s">
        <v>85</v>
      </c>
      <c r="AY1395" s="19" t="s">
        <v>155</v>
      </c>
      <c r="BE1395" s="194">
        <f>IF(N1395="základná",J1395,0)</f>
        <v>0</v>
      </c>
      <c r="BF1395" s="194">
        <f>IF(N1395="znížená",J1395,0)</f>
        <v>0</v>
      </c>
      <c r="BG1395" s="194">
        <f>IF(N1395="zákl. prenesená",J1395,0)</f>
        <v>0</v>
      </c>
      <c r="BH1395" s="194">
        <f>IF(N1395="zníž. prenesená",J1395,0)</f>
        <v>0</v>
      </c>
      <c r="BI1395" s="194">
        <f>IF(N1395="nulová",J1395,0)</f>
        <v>0</v>
      </c>
      <c r="BJ1395" s="19" t="s">
        <v>85</v>
      </c>
      <c r="BK1395" s="194">
        <f>ROUND(I1395*H1395,2)</f>
        <v>0</v>
      </c>
      <c r="BL1395" s="19" t="s">
        <v>256</v>
      </c>
      <c r="BM1395" s="193" t="s">
        <v>1898</v>
      </c>
    </row>
    <row r="1396" s="2" customFormat="1" ht="33" customHeight="1">
      <c r="A1396" s="38"/>
      <c r="B1396" s="180"/>
      <c r="C1396" s="181" t="s">
        <v>1899</v>
      </c>
      <c r="D1396" s="181" t="s">
        <v>157</v>
      </c>
      <c r="E1396" s="182" t="s">
        <v>1900</v>
      </c>
      <c r="F1396" s="183" t="s">
        <v>1901</v>
      </c>
      <c r="G1396" s="184" t="s">
        <v>160</v>
      </c>
      <c r="H1396" s="185">
        <v>0.36899999999999999</v>
      </c>
      <c r="I1396" s="186"/>
      <c r="J1396" s="187">
        <f>ROUND(I1396*H1396,2)</f>
        <v>0</v>
      </c>
      <c r="K1396" s="188"/>
      <c r="L1396" s="39"/>
      <c r="M1396" s="189" t="s">
        <v>1</v>
      </c>
      <c r="N1396" s="190" t="s">
        <v>43</v>
      </c>
      <c r="O1396" s="82"/>
      <c r="P1396" s="191">
        <f>O1396*H1396</f>
        <v>0</v>
      </c>
      <c r="Q1396" s="191">
        <v>0</v>
      </c>
      <c r="R1396" s="191">
        <f>Q1396*H1396</f>
        <v>0</v>
      </c>
      <c r="S1396" s="191">
        <v>0.014999999999999999</v>
      </c>
      <c r="T1396" s="192">
        <f>S1396*H1396</f>
        <v>0.005535</v>
      </c>
      <c r="U1396" s="38"/>
      <c r="V1396" s="38"/>
      <c r="W1396" s="38"/>
      <c r="X1396" s="38"/>
      <c r="Y1396" s="38"/>
      <c r="Z1396" s="38"/>
      <c r="AA1396" s="38"/>
      <c r="AB1396" s="38"/>
      <c r="AC1396" s="38"/>
      <c r="AD1396" s="38"/>
      <c r="AE1396" s="38"/>
      <c r="AR1396" s="193" t="s">
        <v>256</v>
      </c>
      <c r="AT1396" s="193" t="s">
        <v>157</v>
      </c>
      <c r="AU1396" s="193" t="s">
        <v>85</v>
      </c>
      <c r="AY1396" s="19" t="s">
        <v>155</v>
      </c>
      <c r="BE1396" s="194">
        <f>IF(N1396="základná",J1396,0)</f>
        <v>0</v>
      </c>
      <c r="BF1396" s="194">
        <f>IF(N1396="znížená",J1396,0)</f>
        <v>0</v>
      </c>
      <c r="BG1396" s="194">
        <f>IF(N1396="zákl. prenesená",J1396,0)</f>
        <v>0</v>
      </c>
      <c r="BH1396" s="194">
        <f>IF(N1396="zníž. prenesená",J1396,0)</f>
        <v>0</v>
      </c>
      <c r="BI1396" s="194">
        <f>IF(N1396="nulová",J1396,0)</f>
        <v>0</v>
      </c>
      <c r="BJ1396" s="19" t="s">
        <v>85</v>
      </c>
      <c r="BK1396" s="194">
        <f>ROUND(I1396*H1396,2)</f>
        <v>0</v>
      </c>
      <c r="BL1396" s="19" t="s">
        <v>256</v>
      </c>
      <c r="BM1396" s="193" t="s">
        <v>1902</v>
      </c>
    </row>
    <row r="1397" s="13" customFormat="1">
      <c r="A1397" s="13"/>
      <c r="B1397" s="195"/>
      <c r="C1397" s="13"/>
      <c r="D1397" s="196" t="s">
        <v>165</v>
      </c>
      <c r="E1397" s="197" t="s">
        <v>1</v>
      </c>
      <c r="F1397" s="198" t="s">
        <v>1903</v>
      </c>
      <c r="G1397" s="13"/>
      <c r="H1397" s="197" t="s">
        <v>1</v>
      </c>
      <c r="I1397" s="199"/>
      <c r="J1397" s="13"/>
      <c r="K1397" s="13"/>
      <c r="L1397" s="195"/>
      <c r="M1397" s="200"/>
      <c r="N1397" s="201"/>
      <c r="O1397" s="201"/>
      <c r="P1397" s="201"/>
      <c r="Q1397" s="201"/>
      <c r="R1397" s="201"/>
      <c r="S1397" s="201"/>
      <c r="T1397" s="202"/>
      <c r="U1397" s="13"/>
      <c r="V1397" s="13"/>
      <c r="W1397" s="13"/>
      <c r="X1397" s="13"/>
      <c r="Y1397" s="13"/>
      <c r="Z1397" s="13"/>
      <c r="AA1397" s="13"/>
      <c r="AB1397" s="13"/>
      <c r="AC1397" s="13"/>
      <c r="AD1397" s="13"/>
      <c r="AE1397" s="13"/>
      <c r="AT1397" s="197" t="s">
        <v>165</v>
      </c>
      <c r="AU1397" s="197" t="s">
        <v>85</v>
      </c>
      <c r="AV1397" s="13" t="s">
        <v>81</v>
      </c>
      <c r="AW1397" s="13" t="s">
        <v>32</v>
      </c>
      <c r="AX1397" s="13" t="s">
        <v>7</v>
      </c>
      <c r="AY1397" s="197" t="s">
        <v>155</v>
      </c>
    </row>
    <row r="1398" s="14" customFormat="1">
      <c r="A1398" s="14"/>
      <c r="B1398" s="203"/>
      <c r="C1398" s="14"/>
      <c r="D1398" s="196" t="s">
        <v>165</v>
      </c>
      <c r="E1398" s="204" t="s">
        <v>1</v>
      </c>
      <c r="F1398" s="205" t="s">
        <v>1904</v>
      </c>
      <c r="G1398" s="14"/>
      <c r="H1398" s="206">
        <v>0.36899999999999999</v>
      </c>
      <c r="I1398" s="207"/>
      <c r="J1398" s="14"/>
      <c r="K1398" s="14"/>
      <c r="L1398" s="203"/>
      <c r="M1398" s="208"/>
      <c r="N1398" s="209"/>
      <c r="O1398" s="209"/>
      <c r="P1398" s="209"/>
      <c r="Q1398" s="209"/>
      <c r="R1398" s="209"/>
      <c r="S1398" s="209"/>
      <c r="T1398" s="210"/>
      <c r="U1398" s="14"/>
      <c r="V1398" s="14"/>
      <c r="W1398" s="14"/>
      <c r="X1398" s="14"/>
      <c r="Y1398" s="14"/>
      <c r="Z1398" s="14"/>
      <c r="AA1398" s="14"/>
      <c r="AB1398" s="14"/>
      <c r="AC1398" s="14"/>
      <c r="AD1398" s="14"/>
      <c r="AE1398" s="14"/>
      <c r="AT1398" s="204" t="s">
        <v>165</v>
      </c>
      <c r="AU1398" s="204" t="s">
        <v>85</v>
      </c>
      <c r="AV1398" s="14" t="s">
        <v>85</v>
      </c>
      <c r="AW1398" s="14" t="s">
        <v>32</v>
      </c>
      <c r="AX1398" s="14" t="s">
        <v>81</v>
      </c>
      <c r="AY1398" s="204" t="s">
        <v>155</v>
      </c>
    </row>
    <row r="1399" s="2" customFormat="1" ht="33" customHeight="1">
      <c r="A1399" s="38"/>
      <c r="B1399" s="180"/>
      <c r="C1399" s="181" t="s">
        <v>1905</v>
      </c>
      <c r="D1399" s="181" t="s">
        <v>157</v>
      </c>
      <c r="E1399" s="182" t="s">
        <v>1906</v>
      </c>
      <c r="F1399" s="183" t="s">
        <v>1907</v>
      </c>
      <c r="G1399" s="184" t="s">
        <v>160</v>
      </c>
      <c r="H1399" s="185">
        <v>26.427</v>
      </c>
      <c r="I1399" s="186"/>
      <c r="J1399" s="187">
        <f>ROUND(I1399*H1399,2)</f>
        <v>0</v>
      </c>
      <c r="K1399" s="188"/>
      <c r="L1399" s="39"/>
      <c r="M1399" s="189" t="s">
        <v>1</v>
      </c>
      <c r="N1399" s="190" t="s">
        <v>43</v>
      </c>
      <c r="O1399" s="82"/>
      <c r="P1399" s="191">
        <f>O1399*H1399</f>
        <v>0</v>
      </c>
      <c r="Q1399" s="191">
        <v>0</v>
      </c>
      <c r="R1399" s="191">
        <f>Q1399*H1399</f>
        <v>0</v>
      </c>
      <c r="S1399" s="191">
        <v>0.050000000000000003</v>
      </c>
      <c r="T1399" s="192">
        <f>S1399*H1399</f>
        <v>1.32135</v>
      </c>
      <c r="U1399" s="38"/>
      <c r="V1399" s="38"/>
      <c r="W1399" s="38"/>
      <c r="X1399" s="38"/>
      <c r="Y1399" s="38"/>
      <c r="Z1399" s="38"/>
      <c r="AA1399" s="38"/>
      <c r="AB1399" s="38"/>
      <c r="AC1399" s="38"/>
      <c r="AD1399" s="38"/>
      <c r="AE1399" s="38"/>
      <c r="AR1399" s="193" t="s">
        <v>256</v>
      </c>
      <c r="AT1399" s="193" t="s">
        <v>157</v>
      </c>
      <c r="AU1399" s="193" t="s">
        <v>85</v>
      </c>
      <c r="AY1399" s="19" t="s">
        <v>155</v>
      </c>
      <c r="BE1399" s="194">
        <f>IF(N1399="základná",J1399,0)</f>
        <v>0</v>
      </c>
      <c r="BF1399" s="194">
        <f>IF(N1399="znížená",J1399,0)</f>
        <v>0</v>
      </c>
      <c r="BG1399" s="194">
        <f>IF(N1399="zákl. prenesená",J1399,0)</f>
        <v>0</v>
      </c>
      <c r="BH1399" s="194">
        <f>IF(N1399="zníž. prenesená",J1399,0)</f>
        <v>0</v>
      </c>
      <c r="BI1399" s="194">
        <f>IF(N1399="nulová",J1399,0)</f>
        <v>0</v>
      </c>
      <c r="BJ1399" s="19" t="s">
        <v>85</v>
      </c>
      <c r="BK1399" s="194">
        <f>ROUND(I1399*H1399,2)</f>
        <v>0</v>
      </c>
      <c r="BL1399" s="19" t="s">
        <v>256</v>
      </c>
      <c r="BM1399" s="193" t="s">
        <v>1908</v>
      </c>
    </row>
    <row r="1400" s="13" customFormat="1">
      <c r="A1400" s="13"/>
      <c r="B1400" s="195"/>
      <c r="C1400" s="13"/>
      <c r="D1400" s="196" t="s">
        <v>165</v>
      </c>
      <c r="E1400" s="197" t="s">
        <v>1</v>
      </c>
      <c r="F1400" s="198" t="s">
        <v>1909</v>
      </c>
      <c r="G1400" s="13"/>
      <c r="H1400" s="197" t="s">
        <v>1</v>
      </c>
      <c r="I1400" s="199"/>
      <c r="J1400" s="13"/>
      <c r="K1400" s="13"/>
      <c r="L1400" s="195"/>
      <c r="M1400" s="200"/>
      <c r="N1400" s="201"/>
      <c r="O1400" s="201"/>
      <c r="P1400" s="201"/>
      <c r="Q1400" s="201"/>
      <c r="R1400" s="201"/>
      <c r="S1400" s="201"/>
      <c r="T1400" s="202"/>
      <c r="U1400" s="13"/>
      <c r="V1400" s="13"/>
      <c r="W1400" s="13"/>
      <c r="X1400" s="13"/>
      <c r="Y1400" s="13"/>
      <c r="Z1400" s="13"/>
      <c r="AA1400" s="13"/>
      <c r="AB1400" s="13"/>
      <c r="AC1400" s="13"/>
      <c r="AD1400" s="13"/>
      <c r="AE1400" s="13"/>
      <c r="AT1400" s="197" t="s">
        <v>165</v>
      </c>
      <c r="AU1400" s="197" t="s">
        <v>85</v>
      </c>
      <c r="AV1400" s="13" t="s">
        <v>81</v>
      </c>
      <c r="AW1400" s="13" t="s">
        <v>32</v>
      </c>
      <c r="AX1400" s="13" t="s">
        <v>7</v>
      </c>
      <c r="AY1400" s="197" t="s">
        <v>155</v>
      </c>
    </row>
    <row r="1401" s="14" customFormat="1">
      <c r="A1401" s="14"/>
      <c r="B1401" s="203"/>
      <c r="C1401" s="14"/>
      <c r="D1401" s="196" t="s">
        <v>165</v>
      </c>
      <c r="E1401" s="204" t="s">
        <v>1</v>
      </c>
      <c r="F1401" s="205" t="s">
        <v>1910</v>
      </c>
      <c r="G1401" s="14"/>
      <c r="H1401" s="206">
        <v>23.562999999999999</v>
      </c>
      <c r="I1401" s="207"/>
      <c r="J1401" s="14"/>
      <c r="K1401" s="14"/>
      <c r="L1401" s="203"/>
      <c r="M1401" s="208"/>
      <c r="N1401" s="209"/>
      <c r="O1401" s="209"/>
      <c r="P1401" s="209"/>
      <c r="Q1401" s="209"/>
      <c r="R1401" s="209"/>
      <c r="S1401" s="209"/>
      <c r="T1401" s="210"/>
      <c r="U1401" s="14"/>
      <c r="V1401" s="14"/>
      <c r="W1401" s="14"/>
      <c r="X1401" s="14"/>
      <c r="Y1401" s="14"/>
      <c r="Z1401" s="14"/>
      <c r="AA1401" s="14"/>
      <c r="AB1401" s="14"/>
      <c r="AC1401" s="14"/>
      <c r="AD1401" s="14"/>
      <c r="AE1401" s="14"/>
      <c r="AT1401" s="204" t="s">
        <v>165</v>
      </c>
      <c r="AU1401" s="204" t="s">
        <v>85</v>
      </c>
      <c r="AV1401" s="14" t="s">
        <v>85</v>
      </c>
      <c r="AW1401" s="14" t="s">
        <v>32</v>
      </c>
      <c r="AX1401" s="14" t="s">
        <v>7</v>
      </c>
      <c r="AY1401" s="204" t="s">
        <v>155</v>
      </c>
    </row>
    <row r="1402" s="14" customFormat="1">
      <c r="A1402" s="14"/>
      <c r="B1402" s="203"/>
      <c r="C1402" s="14"/>
      <c r="D1402" s="196" t="s">
        <v>165</v>
      </c>
      <c r="E1402" s="204" t="s">
        <v>1</v>
      </c>
      <c r="F1402" s="205" t="s">
        <v>1911</v>
      </c>
      <c r="G1402" s="14"/>
      <c r="H1402" s="206">
        <v>0.48599999999999999</v>
      </c>
      <c r="I1402" s="207"/>
      <c r="J1402" s="14"/>
      <c r="K1402" s="14"/>
      <c r="L1402" s="203"/>
      <c r="M1402" s="208"/>
      <c r="N1402" s="209"/>
      <c r="O1402" s="209"/>
      <c r="P1402" s="209"/>
      <c r="Q1402" s="209"/>
      <c r="R1402" s="209"/>
      <c r="S1402" s="209"/>
      <c r="T1402" s="210"/>
      <c r="U1402" s="14"/>
      <c r="V1402" s="14"/>
      <c r="W1402" s="14"/>
      <c r="X1402" s="14"/>
      <c r="Y1402" s="14"/>
      <c r="Z1402" s="14"/>
      <c r="AA1402" s="14"/>
      <c r="AB1402" s="14"/>
      <c r="AC1402" s="14"/>
      <c r="AD1402" s="14"/>
      <c r="AE1402" s="14"/>
      <c r="AT1402" s="204" t="s">
        <v>165</v>
      </c>
      <c r="AU1402" s="204" t="s">
        <v>85</v>
      </c>
      <c r="AV1402" s="14" t="s">
        <v>85</v>
      </c>
      <c r="AW1402" s="14" t="s">
        <v>32</v>
      </c>
      <c r="AX1402" s="14" t="s">
        <v>7</v>
      </c>
      <c r="AY1402" s="204" t="s">
        <v>155</v>
      </c>
    </row>
    <row r="1403" s="14" customFormat="1">
      <c r="A1403" s="14"/>
      <c r="B1403" s="203"/>
      <c r="C1403" s="14"/>
      <c r="D1403" s="196" t="s">
        <v>165</v>
      </c>
      <c r="E1403" s="204" t="s">
        <v>1</v>
      </c>
      <c r="F1403" s="205" t="s">
        <v>1912</v>
      </c>
      <c r="G1403" s="14"/>
      <c r="H1403" s="206">
        <v>2.3780000000000001</v>
      </c>
      <c r="I1403" s="207"/>
      <c r="J1403" s="14"/>
      <c r="K1403" s="14"/>
      <c r="L1403" s="203"/>
      <c r="M1403" s="208"/>
      <c r="N1403" s="209"/>
      <c r="O1403" s="209"/>
      <c r="P1403" s="209"/>
      <c r="Q1403" s="209"/>
      <c r="R1403" s="209"/>
      <c r="S1403" s="209"/>
      <c r="T1403" s="210"/>
      <c r="U1403" s="14"/>
      <c r="V1403" s="14"/>
      <c r="W1403" s="14"/>
      <c r="X1403" s="14"/>
      <c r="Y1403" s="14"/>
      <c r="Z1403" s="14"/>
      <c r="AA1403" s="14"/>
      <c r="AB1403" s="14"/>
      <c r="AC1403" s="14"/>
      <c r="AD1403" s="14"/>
      <c r="AE1403" s="14"/>
      <c r="AT1403" s="204" t="s">
        <v>165</v>
      </c>
      <c r="AU1403" s="204" t="s">
        <v>85</v>
      </c>
      <c r="AV1403" s="14" t="s">
        <v>85</v>
      </c>
      <c r="AW1403" s="14" t="s">
        <v>32</v>
      </c>
      <c r="AX1403" s="14" t="s">
        <v>7</v>
      </c>
      <c r="AY1403" s="204" t="s">
        <v>155</v>
      </c>
    </row>
    <row r="1404" s="15" customFormat="1">
      <c r="A1404" s="15"/>
      <c r="B1404" s="211"/>
      <c r="C1404" s="15"/>
      <c r="D1404" s="196" t="s">
        <v>165</v>
      </c>
      <c r="E1404" s="212" t="s">
        <v>1</v>
      </c>
      <c r="F1404" s="213" t="s">
        <v>184</v>
      </c>
      <c r="G1404" s="15"/>
      <c r="H1404" s="214">
        <v>26.427</v>
      </c>
      <c r="I1404" s="215"/>
      <c r="J1404" s="15"/>
      <c r="K1404" s="15"/>
      <c r="L1404" s="211"/>
      <c r="M1404" s="216"/>
      <c r="N1404" s="217"/>
      <c r="O1404" s="217"/>
      <c r="P1404" s="217"/>
      <c r="Q1404" s="217"/>
      <c r="R1404" s="217"/>
      <c r="S1404" s="217"/>
      <c r="T1404" s="218"/>
      <c r="U1404" s="15"/>
      <c r="V1404" s="15"/>
      <c r="W1404" s="15"/>
      <c r="X1404" s="15"/>
      <c r="Y1404" s="15"/>
      <c r="Z1404" s="15"/>
      <c r="AA1404" s="15"/>
      <c r="AB1404" s="15"/>
      <c r="AC1404" s="15"/>
      <c r="AD1404" s="15"/>
      <c r="AE1404" s="15"/>
      <c r="AT1404" s="212" t="s">
        <v>165</v>
      </c>
      <c r="AU1404" s="212" t="s">
        <v>85</v>
      </c>
      <c r="AV1404" s="15" t="s">
        <v>91</v>
      </c>
      <c r="AW1404" s="15" t="s">
        <v>32</v>
      </c>
      <c r="AX1404" s="15" t="s">
        <v>81</v>
      </c>
      <c r="AY1404" s="212" t="s">
        <v>155</v>
      </c>
    </row>
    <row r="1405" s="2" customFormat="1" ht="33" customHeight="1">
      <c r="A1405" s="38"/>
      <c r="B1405" s="180"/>
      <c r="C1405" s="181" t="s">
        <v>1913</v>
      </c>
      <c r="D1405" s="181" t="s">
        <v>157</v>
      </c>
      <c r="E1405" s="182" t="s">
        <v>1914</v>
      </c>
      <c r="F1405" s="183" t="s">
        <v>1915</v>
      </c>
      <c r="G1405" s="184" t="s">
        <v>160</v>
      </c>
      <c r="H1405" s="185">
        <v>163.03999999999999</v>
      </c>
      <c r="I1405" s="186"/>
      <c r="J1405" s="187">
        <f>ROUND(I1405*H1405,2)</f>
        <v>0</v>
      </c>
      <c r="K1405" s="188"/>
      <c r="L1405" s="39"/>
      <c r="M1405" s="189" t="s">
        <v>1</v>
      </c>
      <c r="N1405" s="190" t="s">
        <v>43</v>
      </c>
      <c r="O1405" s="82"/>
      <c r="P1405" s="191">
        <f>O1405*H1405</f>
        <v>0</v>
      </c>
      <c r="Q1405" s="191">
        <v>0.00020000000000000001</v>
      </c>
      <c r="R1405" s="191">
        <f>Q1405*H1405</f>
        <v>0.032607999999999998</v>
      </c>
      <c r="S1405" s="191">
        <v>0</v>
      </c>
      <c r="T1405" s="192">
        <f>S1405*H1405</f>
        <v>0</v>
      </c>
      <c r="U1405" s="38"/>
      <c r="V1405" s="38"/>
      <c r="W1405" s="38"/>
      <c r="X1405" s="38"/>
      <c r="Y1405" s="38"/>
      <c r="Z1405" s="38"/>
      <c r="AA1405" s="38"/>
      <c r="AB1405" s="38"/>
      <c r="AC1405" s="38"/>
      <c r="AD1405" s="38"/>
      <c r="AE1405" s="38"/>
      <c r="AR1405" s="193" t="s">
        <v>256</v>
      </c>
      <c r="AT1405" s="193" t="s">
        <v>157</v>
      </c>
      <c r="AU1405" s="193" t="s">
        <v>85</v>
      </c>
      <c r="AY1405" s="19" t="s">
        <v>155</v>
      </c>
      <c r="BE1405" s="194">
        <f>IF(N1405="základná",J1405,0)</f>
        <v>0</v>
      </c>
      <c r="BF1405" s="194">
        <f>IF(N1405="znížená",J1405,0)</f>
        <v>0</v>
      </c>
      <c r="BG1405" s="194">
        <f>IF(N1405="zákl. prenesená",J1405,0)</f>
        <v>0</v>
      </c>
      <c r="BH1405" s="194">
        <f>IF(N1405="zníž. prenesená",J1405,0)</f>
        <v>0</v>
      </c>
      <c r="BI1405" s="194">
        <f>IF(N1405="nulová",J1405,0)</f>
        <v>0</v>
      </c>
      <c r="BJ1405" s="19" t="s">
        <v>85</v>
      </c>
      <c r="BK1405" s="194">
        <f>ROUND(I1405*H1405,2)</f>
        <v>0</v>
      </c>
      <c r="BL1405" s="19" t="s">
        <v>256</v>
      </c>
      <c r="BM1405" s="193" t="s">
        <v>1916</v>
      </c>
    </row>
    <row r="1406" s="13" customFormat="1">
      <c r="A1406" s="13"/>
      <c r="B1406" s="195"/>
      <c r="C1406" s="13"/>
      <c r="D1406" s="196" t="s">
        <v>165</v>
      </c>
      <c r="E1406" s="197" t="s">
        <v>1</v>
      </c>
      <c r="F1406" s="198" t="s">
        <v>1489</v>
      </c>
      <c r="G1406" s="13"/>
      <c r="H1406" s="197" t="s">
        <v>1</v>
      </c>
      <c r="I1406" s="199"/>
      <c r="J1406" s="13"/>
      <c r="K1406" s="13"/>
      <c r="L1406" s="195"/>
      <c r="M1406" s="200"/>
      <c r="N1406" s="201"/>
      <c r="O1406" s="201"/>
      <c r="P1406" s="201"/>
      <c r="Q1406" s="201"/>
      <c r="R1406" s="201"/>
      <c r="S1406" s="201"/>
      <c r="T1406" s="202"/>
      <c r="U1406" s="13"/>
      <c r="V1406" s="13"/>
      <c r="W1406" s="13"/>
      <c r="X1406" s="13"/>
      <c r="Y1406" s="13"/>
      <c r="Z1406" s="13"/>
      <c r="AA1406" s="13"/>
      <c r="AB1406" s="13"/>
      <c r="AC1406" s="13"/>
      <c r="AD1406" s="13"/>
      <c r="AE1406" s="13"/>
      <c r="AT1406" s="197" t="s">
        <v>165</v>
      </c>
      <c r="AU1406" s="197" t="s">
        <v>85</v>
      </c>
      <c r="AV1406" s="13" t="s">
        <v>81</v>
      </c>
      <c r="AW1406" s="13" t="s">
        <v>32</v>
      </c>
      <c r="AX1406" s="13" t="s">
        <v>7</v>
      </c>
      <c r="AY1406" s="197" t="s">
        <v>155</v>
      </c>
    </row>
    <row r="1407" s="14" customFormat="1">
      <c r="A1407" s="14"/>
      <c r="B1407" s="203"/>
      <c r="C1407" s="14"/>
      <c r="D1407" s="196" t="s">
        <v>165</v>
      </c>
      <c r="E1407" s="204" t="s">
        <v>1</v>
      </c>
      <c r="F1407" s="205" t="s">
        <v>1490</v>
      </c>
      <c r="G1407" s="14"/>
      <c r="H1407" s="206">
        <v>40.530000000000001</v>
      </c>
      <c r="I1407" s="207"/>
      <c r="J1407" s="14"/>
      <c r="K1407" s="14"/>
      <c r="L1407" s="203"/>
      <c r="M1407" s="208"/>
      <c r="N1407" s="209"/>
      <c r="O1407" s="209"/>
      <c r="P1407" s="209"/>
      <c r="Q1407" s="209"/>
      <c r="R1407" s="209"/>
      <c r="S1407" s="209"/>
      <c r="T1407" s="210"/>
      <c r="U1407" s="14"/>
      <c r="V1407" s="14"/>
      <c r="W1407" s="14"/>
      <c r="X1407" s="14"/>
      <c r="Y1407" s="14"/>
      <c r="Z1407" s="14"/>
      <c r="AA1407" s="14"/>
      <c r="AB1407" s="14"/>
      <c r="AC1407" s="14"/>
      <c r="AD1407" s="14"/>
      <c r="AE1407" s="14"/>
      <c r="AT1407" s="204" t="s">
        <v>165</v>
      </c>
      <c r="AU1407" s="204" t="s">
        <v>85</v>
      </c>
      <c r="AV1407" s="14" t="s">
        <v>85</v>
      </c>
      <c r="AW1407" s="14" t="s">
        <v>32</v>
      </c>
      <c r="AX1407" s="14" t="s">
        <v>7</v>
      </c>
      <c r="AY1407" s="204" t="s">
        <v>155</v>
      </c>
    </row>
    <row r="1408" s="13" customFormat="1">
      <c r="A1408" s="13"/>
      <c r="B1408" s="195"/>
      <c r="C1408" s="13"/>
      <c r="D1408" s="196" t="s">
        <v>165</v>
      </c>
      <c r="E1408" s="197" t="s">
        <v>1</v>
      </c>
      <c r="F1408" s="198" t="s">
        <v>1491</v>
      </c>
      <c r="G1408" s="13"/>
      <c r="H1408" s="197" t="s">
        <v>1</v>
      </c>
      <c r="I1408" s="199"/>
      <c r="J1408" s="13"/>
      <c r="K1408" s="13"/>
      <c r="L1408" s="195"/>
      <c r="M1408" s="200"/>
      <c r="N1408" s="201"/>
      <c r="O1408" s="201"/>
      <c r="P1408" s="201"/>
      <c r="Q1408" s="201"/>
      <c r="R1408" s="201"/>
      <c r="S1408" s="201"/>
      <c r="T1408" s="202"/>
      <c r="U1408" s="13"/>
      <c r="V1408" s="13"/>
      <c r="W1408" s="13"/>
      <c r="X1408" s="13"/>
      <c r="Y1408" s="13"/>
      <c r="Z1408" s="13"/>
      <c r="AA1408" s="13"/>
      <c r="AB1408" s="13"/>
      <c r="AC1408" s="13"/>
      <c r="AD1408" s="13"/>
      <c r="AE1408" s="13"/>
      <c r="AT1408" s="197" t="s">
        <v>165</v>
      </c>
      <c r="AU1408" s="197" t="s">
        <v>85</v>
      </c>
      <c r="AV1408" s="13" t="s">
        <v>81</v>
      </c>
      <c r="AW1408" s="13" t="s">
        <v>32</v>
      </c>
      <c r="AX1408" s="13" t="s">
        <v>7</v>
      </c>
      <c r="AY1408" s="197" t="s">
        <v>155</v>
      </c>
    </row>
    <row r="1409" s="14" customFormat="1">
      <c r="A1409" s="14"/>
      <c r="B1409" s="203"/>
      <c r="C1409" s="14"/>
      <c r="D1409" s="196" t="s">
        <v>165</v>
      </c>
      <c r="E1409" s="204" t="s">
        <v>1</v>
      </c>
      <c r="F1409" s="205" t="s">
        <v>1492</v>
      </c>
      <c r="G1409" s="14"/>
      <c r="H1409" s="206">
        <v>42.219999999999999</v>
      </c>
      <c r="I1409" s="207"/>
      <c r="J1409" s="14"/>
      <c r="K1409" s="14"/>
      <c r="L1409" s="203"/>
      <c r="M1409" s="208"/>
      <c r="N1409" s="209"/>
      <c r="O1409" s="209"/>
      <c r="P1409" s="209"/>
      <c r="Q1409" s="209"/>
      <c r="R1409" s="209"/>
      <c r="S1409" s="209"/>
      <c r="T1409" s="210"/>
      <c r="U1409" s="14"/>
      <c r="V1409" s="14"/>
      <c r="W1409" s="14"/>
      <c r="X1409" s="14"/>
      <c r="Y1409" s="14"/>
      <c r="Z1409" s="14"/>
      <c r="AA1409" s="14"/>
      <c r="AB1409" s="14"/>
      <c r="AC1409" s="14"/>
      <c r="AD1409" s="14"/>
      <c r="AE1409" s="14"/>
      <c r="AT1409" s="204" t="s">
        <v>165</v>
      </c>
      <c r="AU1409" s="204" t="s">
        <v>85</v>
      </c>
      <c r="AV1409" s="14" t="s">
        <v>85</v>
      </c>
      <c r="AW1409" s="14" t="s">
        <v>32</v>
      </c>
      <c r="AX1409" s="14" t="s">
        <v>7</v>
      </c>
      <c r="AY1409" s="204" t="s">
        <v>155</v>
      </c>
    </row>
    <row r="1410" s="13" customFormat="1">
      <c r="A1410" s="13"/>
      <c r="B1410" s="195"/>
      <c r="C1410" s="13"/>
      <c r="D1410" s="196" t="s">
        <v>165</v>
      </c>
      <c r="E1410" s="197" t="s">
        <v>1</v>
      </c>
      <c r="F1410" s="198" t="s">
        <v>1493</v>
      </c>
      <c r="G1410" s="13"/>
      <c r="H1410" s="197" t="s">
        <v>1</v>
      </c>
      <c r="I1410" s="199"/>
      <c r="J1410" s="13"/>
      <c r="K1410" s="13"/>
      <c r="L1410" s="195"/>
      <c r="M1410" s="200"/>
      <c r="N1410" s="201"/>
      <c r="O1410" s="201"/>
      <c r="P1410" s="201"/>
      <c r="Q1410" s="201"/>
      <c r="R1410" s="201"/>
      <c r="S1410" s="201"/>
      <c r="T1410" s="202"/>
      <c r="U1410" s="13"/>
      <c r="V1410" s="13"/>
      <c r="W1410" s="13"/>
      <c r="X1410" s="13"/>
      <c r="Y1410" s="13"/>
      <c r="Z1410" s="13"/>
      <c r="AA1410" s="13"/>
      <c r="AB1410" s="13"/>
      <c r="AC1410" s="13"/>
      <c r="AD1410" s="13"/>
      <c r="AE1410" s="13"/>
      <c r="AT1410" s="197" t="s">
        <v>165</v>
      </c>
      <c r="AU1410" s="197" t="s">
        <v>85</v>
      </c>
      <c r="AV1410" s="13" t="s">
        <v>81</v>
      </c>
      <c r="AW1410" s="13" t="s">
        <v>32</v>
      </c>
      <c r="AX1410" s="13" t="s">
        <v>7</v>
      </c>
      <c r="AY1410" s="197" t="s">
        <v>155</v>
      </c>
    </row>
    <row r="1411" s="14" customFormat="1">
      <c r="A1411" s="14"/>
      <c r="B1411" s="203"/>
      <c r="C1411" s="14"/>
      <c r="D1411" s="196" t="s">
        <v>165</v>
      </c>
      <c r="E1411" s="204" t="s">
        <v>1</v>
      </c>
      <c r="F1411" s="205" t="s">
        <v>1494</v>
      </c>
      <c r="G1411" s="14"/>
      <c r="H1411" s="206">
        <v>4.71</v>
      </c>
      <c r="I1411" s="207"/>
      <c r="J1411" s="14"/>
      <c r="K1411" s="14"/>
      <c r="L1411" s="203"/>
      <c r="M1411" s="208"/>
      <c r="N1411" s="209"/>
      <c r="O1411" s="209"/>
      <c r="P1411" s="209"/>
      <c r="Q1411" s="209"/>
      <c r="R1411" s="209"/>
      <c r="S1411" s="209"/>
      <c r="T1411" s="210"/>
      <c r="U1411" s="14"/>
      <c r="V1411" s="14"/>
      <c r="W1411" s="14"/>
      <c r="X1411" s="14"/>
      <c r="Y1411" s="14"/>
      <c r="Z1411" s="14"/>
      <c r="AA1411" s="14"/>
      <c r="AB1411" s="14"/>
      <c r="AC1411" s="14"/>
      <c r="AD1411" s="14"/>
      <c r="AE1411" s="14"/>
      <c r="AT1411" s="204" t="s">
        <v>165</v>
      </c>
      <c r="AU1411" s="204" t="s">
        <v>85</v>
      </c>
      <c r="AV1411" s="14" t="s">
        <v>85</v>
      </c>
      <c r="AW1411" s="14" t="s">
        <v>32</v>
      </c>
      <c r="AX1411" s="14" t="s">
        <v>7</v>
      </c>
      <c r="AY1411" s="204" t="s">
        <v>155</v>
      </c>
    </row>
    <row r="1412" s="13" customFormat="1">
      <c r="A1412" s="13"/>
      <c r="B1412" s="195"/>
      <c r="C1412" s="13"/>
      <c r="D1412" s="196" t="s">
        <v>165</v>
      </c>
      <c r="E1412" s="197" t="s">
        <v>1</v>
      </c>
      <c r="F1412" s="198" t="s">
        <v>1917</v>
      </c>
      <c r="G1412" s="13"/>
      <c r="H1412" s="197" t="s">
        <v>1</v>
      </c>
      <c r="I1412" s="199"/>
      <c r="J1412" s="13"/>
      <c r="K1412" s="13"/>
      <c r="L1412" s="195"/>
      <c r="M1412" s="200"/>
      <c r="N1412" s="201"/>
      <c r="O1412" s="201"/>
      <c r="P1412" s="201"/>
      <c r="Q1412" s="201"/>
      <c r="R1412" s="201"/>
      <c r="S1412" s="201"/>
      <c r="T1412" s="202"/>
      <c r="U1412" s="13"/>
      <c r="V1412" s="13"/>
      <c r="W1412" s="13"/>
      <c r="X1412" s="13"/>
      <c r="Y1412" s="13"/>
      <c r="Z1412" s="13"/>
      <c r="AA1412" s="13"/>
      <c r="AB1412" s="13"/>
      <c r="AC1412" s="13"/>
      <c r="AD1412" s="13"/>
      <c r="AE1412" s="13"/>
      <c r="AT1412" s="197" t="s">
        <v>165</v>
      </c>
      <c r="AU1412" s="197" t="s">
        <v>85</v>
      </c>
      <c r="AV1412" s="13" t="s">
        <v>81</v>
      </c>
      <c r="AW1412" s="13" t="s">
        <v>32</v>
      </c>
      <c r="AX1412" s="13" t="s">
        <v>7</v>
      </c>
      <c r="AY1412" s="197" t="s">
        <v>155</v>
      </c>
    </row>
    <row r="1413" s="14" customFormat="1">
      <c r="A1413" s="14"/>
      <c r="B1413" s="203"/>
      <c r="C1413" s="14"/>
      <c r="D1413" s="196" t="s">
        <v>165</v>
      </c>
      <c r="E1413" s="204" t="s">
        <v>1</v>
      </c>
      <c r="F1413" s="205" t="s">
        <v>1918</v>
      </c>
      <c r="G1413" s="14"/>
      <c r="H1413" s="206">
        <v>75.579999999999998</v>
      </c>
      <c r="I1413" s="207"/>
      <c r="J1413" s="14"/>
      <c r="K1413" s="14"/>
      <c r="L1413" s="203"/>
      <c r="M1413" s="208"/>
      <c r="N1413" s="209"/>
      <c r="O1413" s="209"/>
      <c r="P1413" s="209"/>
      <c r="Q1413" s="209"/>
      <c r="R1413" s="209"/>
      <c r="S1413" s="209"/>
      <c r="T1413" s="210"/>
      <c r="U1413" s="14"/>
      <c r="V1413" s="14"/>
      <c r="W1413" s="14"/>
      <c r="X1413" s="14"/>
      <c r="Y1413" s="14"/>
      <c r="Z1413" s="14"/>
      <c r="AA1413" s="14"/>
      <c r="AB1413" s="14"/>
      <c r="AC1413" s="14"/>
      <c r="AD1413" s="14"/>
      <c r="AE1413" s="14"/>
      <c r="AT1413" s="204" t="s">
        <v>165</v>
      </c>
      <c r="AU1413" s="204" t="s">
        <v>85</v>
      </c>
      <c r="AV1413" s="14" t="s">
        <v>85</v>
      </c>
      <c r="AW1413" s="14" t="s">
        <v>32</v>
      </c>
      <c r="AX1413" s="14" t="s">
        <v>7</v>
      </c>
      <c r="AY1413" s="204" t="s">
        <v>155</v>
      </c>
    </row>
    <row r="1414" s="15" customFormat="1">
      <c r="A1414" s="15"/>
      <c r="B1414" s="211"/>
      <c r="C1414" s="15"/>
      <c r="D1414" s="196" t="s">
        <v>165</v>
      </c>
      <c r="E1414" s="212" t="s">
        <v>1</v>
      </c>
      <c r="F1414" s="213" t="s">
        <v>184</v>
      </c>
      <c r="G1414" s="15"/>
      <c r="H1414" s="214">
        <v>163.03999999999999</v>
      </c>
      <c r="I1414" s="215"/>
      <c r="J1414" s="15"/>
      <c r="K1414" s="15"/>
      <c r="L1414" s="211"/>
      <c r="M1414" s="216"/>
      <c r="N1414" s="217"/>
      <c r="O1414" s="217"/>
      <c r="P1414" s="217"/>
      <c r="Q1414" s="217"/>
      <c r="R1414" s="217"/>
      <c r="S1414" s="217"/>
      <c r="T1414" s="218"/>
      <c r="U1414" s="15"/>
      <c r="V1414" s="15"/>
      <c r="W1414" s="15"/>
      <c r="X1414" s="15"/>
      <c r="Y1414" s="15"/>
      <c r="Z1414" s="15"/>
      <c r="AA1414" s="15"/>
      <c r="AB1414" s="15"/>
      <c r="AC1414" s="15"/>
      <c r="AD1414" s="15"/>
      <c r="AE1414" s="15"/>
      <c r="AT1414" s="212" t="s">
        <v>165</v>
      </c>
      <c r="AU1414" s="212" t="s">
        <v>85</v>
      </c>
      <c r="AV1414" s="15" t="s">
        <v>91</v>
      </c>
      <c r="AW1414" s="15" t="s">
        <v>32</v>
      </c>
      <c r="AX1414" s="15" t="s">
        <v>81</v>
      </c>
      <c r="AY1414" s="212" t="s">
        <v>155</v>
      </c>
    </row>
    <row r="1415" s="2" customFormat="1" ht="37.8" customHeight="1">
      <c r="A1415" s="38"/>
      <c r="B1415" s="180"/>
      <c r="C1415" s="221" t="s">
        <v>1919</v>
      </c>
      <c r="D1415" s="221" t="s">
        <v>271</v>
      </c>
      <c r="E1415" s="223" t="s">
        <v>1920</v>
      </c>
      <c r="F1415" s="224" t="s">
        <v>1921</v>
      </c>
      <c r="G1415" s="225" t="s">
        <v>160</v>
      </c>
      <c r="H1415" s="226">
        <v>179.34399999999999</v>
      </c>
      <c r="I1415" s="227"/>
      <c r="J1415" s="228">
        <f>ROUND(I1415*H1415,2)</f>
        <v>0</v>
      </c>
      <c r="K1415" s="229"/>
      <c r="L1415" s="230"/>
      <c r="M1415" s="231" t="s">
        <v>1</v>
      </c>
      <c r="N1415" s="232" t="s">
        <v>43</v>
      </c>
      <c r="O1415" s="82"/>
      <c r="P1415" s="191">
        <f>O1415*H1415</f>
        <v>0</v>
      </c>
      <c r="Q1415" s="191">
        <v>0.024899999999999999</v>
      </c>
      <c r="R1415" s="191">
        <f>Q1415*H1415</f>
        <v>4.4656655999999995</v>
      </c>
      <c r="S1415" s="191">
        <v>0</v>
      </c>
      <c r="T1415" s="192">
        <f>S1415*H1415</f>
        <v>0</v>
      </c>
      <c r="U1415" s="38"/>
      <c r="V1415" s="38"/>
      <c r="W1415" s="38"/>
      <c r="X1415" s="38"/>
      <c r="Y1415" s="38"/>
      <c r="Z1415" s="38"/>
      <c r="AA1415" s="38"/>
      <c r="AB1415" s="38"/>
      <c r="AC1415" s="38"/>
      <c r="AD1415" s="38"/>
      <c r="AE1415" s="38"/>
      <c r="AR1415" s="193" t="s">
        <v>387</v>
      </c>
      <c r="AT1415" s="193" t="s">
        <v>271</v>
      </c>
      <c r="AU1415" s="193" t="s">
        <v>85</v>
      </c>
      <c r="AY1415" s="19" t="s">
        <v>155</v>
      </c>
      <c r="BE1415" s="194">
        <f>IF(N1415="základná",J1415,0)</f>
        <v>0</v>
      </c>
      <c r="BF1415" s="194">
        <f>IF(N1415="znížená",J1415,0)</f>
        <v>0</v>
      </c>
      <c r="BG1415" s="194">
        <f>IF(N1415="zákl. prenesená",J1415,0)</f>
        <v>0</v>
      </c>
      <c r="BH1415" s="194">
        <f>IF(N1415="zníž. prenesená",J1415,0)</f>
        <v>0</v>
      </c>
      <c r="BI1415" s="194">
        <f>IF(N1415="nulová",J1415,0)</f>
        <v>0</v>
      </c>
      <c r="BJ1415" s="19" t="s">
        <v>85</v>
      </c>
      <c r="BK1415" s="194">
        <f>ROUND(I1415*H1415,2)</f>
        <v>0</v>
      </c>
      <c r="BL1415" s="19" t="s">
        <v>256</v>
      </c>
      <c r="BM1415" s="193" t="s">
        <v>1922</v>
      </c>
    </row>
    <row r="1416" s="2" customFormat="1" ht="24.15" customHeight="1">
      <c r="A1416" s="38"/>
      <c r="B1416" s="180"/>
      <c r="C1416" s="181" t="s">
        <v>1923</v>
      </c>
      <c r="D1416" s="181" t="s">
        <v>157</v>
      </c>
      <c r="E1416" s="182" t="s">
        <v>1924</v>
      </c>
      <c r="F1416" s="183" t="s">
        <v>1925</v>
      </c>
      <c r="G1416" s="184" t="s">
        <v>160</v>
      </c>
      <c r="H1416" s="185">
        <v>6.3399999999999999</v>
      </c>
      <c r="I1416" s="186"/>
      <c r="J1416" s="187">
        <f>ROUND(I1416*H1416,2)</f>
        <v>0</v>
      </c>
      <c r="K1416" s="188"/>
      <c r="L1416" s="39"/>
      <c r="M1416" s="189" t="s">
        <v>1</v>
      </c>
      <c r="N1416" s="190" t="s">
        <v>43</v>
      </c>
      <c r="O1416" s="82"/>
      <c r="P1416" s="191">
        <f>O1416*H1416</f>
        <v>0</v>
      </c>
      <c r="Q1416" s="191">
        <v>9.7369999999999998E-05</v>
      </c>
      <c r="R1416" s="191">
        <f>Q1416*H1416</f>
        <v>0.0006173258</v>
      </c>
      <c r="S1416" s="191">
        <v>0</v>
      </c>
      <c r="T1416" s="192">
        <f>S1416*H1416</f>
        <v>0</v>
      </c>
      <c r="U1416" s="38"/>
      <c r="V1416" s="38"/>
      <c r="W1416" s="38"/>
      <c r="X1416" s="38"/>
      <c r="Y1416" s="38"/>
      <c r="Z1416" s="38"/>
      <c r="AA1416" s="38"/>
      <c r="AB1416" s="38"/>
      <c r="AC1416" s="38"/>
      <c r="AD1416" s="38"/>
      <c r="AE1416" s="38"/>
      <c r="AR1416" s="193" t="s">
        <v>256</v>
      </c>
      <c r="AT1416" s="193" t="s">
        <v>157</v>
      </c>
      <c r="AU1416" s="193" t="s">
        <v>85</v>
      </c>
      <c r="AY1416" s="19" t="s">
        <v>155</v>
      </c>
      <c r="BE1416" s="194">
        <f>IF(N1416="základná",J1416,0)</f>
        <v>0</v>
      </c>
      <c r="BF1416" s="194">
        <f>IF(N1416="znížená",J1416,0)</f>
        <v>0</v>
      </c>
      <c r="BG1416" s="194">
        <f>IF(N1416="zákl. prenesená",J1416,0)</f>
        <v>0</v>
      </c>
      <c r="BH1416" s="194">
        <f>IF(N1416="zníž. prenesená",J1416,0)</f>
        <v>0</v>
      </c>
      <c r="BI1416" s="194">
        <f>IF(N1416="nulová",J1416,0)</f>
        <v>0</v>
      </c>
      <c r="BJ1416" s="19" t="s">
        <v>85</v>
      </c>
      <c r="BK1416" s="194">
        <f>ROUND(I1416*H1416,2)</f>
        <v>0</v>
      </c>
      <c r="BL1416" s="19" t="s">
        <v>256</v>
      </c>
      <c r="BM1416" s="193" t="s">
        <v>1926</v>
      </c>
    </row>
    <row r="1417" s="2" customFormat="1" ht="24.15" customHeight="1">
      <c r="A1417" s="38"/>
      <c r="B1417" s="180"/>
      <c r="C1417" s="181" t="s">
        <v>1927</v>
      </c>
      <c r="D1417" s="181" t="s">
        <v>157</v>
      </c>
      <c r="E1417" s="182" t="s">
        <v>1928</v>
      </c>
      <c r="F1417" s="183" t="s">
        <v>1929</v>
      </c>
      <c r="G1417" s="184" t="s">
        <v>160</v>
      </c>
      <c r="H1417" s="185">
        <v>14.99</v>
      </c>
      <c r="I1417" s="186"/>
      <c r="J1417" s="187">
        <f>ROUND(I1417*H1417,2)</f>
        <v>0</v>
      </c>
      <c r="K1417" s="188"/>
      <c r="L1417" s="39"/>
      <c r="M1417" s="189" t="s">
        <v>1</v>
      </c>
      <c r="N1417" s="190" t="s">
        <v>43</v>
      </c>
      <c r="O1417" s="82"/>
      <c r="P1417" s="191">
        <f>O1417*H1417</f>
        <v>0</v>
      </c>
      <c r="Q1417" s="191">
        <v>9.3460000000000003E-05</v>
      </c>
      <c r="R1417" s="191">
        <f>Q1417*H1417</f>
        <v>0.0014009654</v>
      </c>
      <c r="S1417" s="191">
        <v>0</v>
      </c>
      <c r="T1417" s="192">
        <f>S1417*H1417</f>
        <v>0</v>
      </c>
      <c r="U1417" s="38"/>
      <c r="V1417" s="38"/>
      <c r="W1417" s="38"/>
      <c r="X1417" s="38"/>
      <c r="Y1417" s="38"/>
      <c r="Z1417" s="38"/>
      <c r="AA1417" s="38"/>
      <c r="AB1417" s="38"/>
      <c r="AC1417" s="38"/>
      <c r="AD1417" s="38"/>
      <c r="AE1417" s="38"/>
      <c r="AR1417" s="193" t="s">
        <v>256</v>
      </c>
      <c r="AT1417" s="193" t="s">
        <v>157</v>
      </c>
      <c r="AU1417" s="193" t="s">
        <v>85</v>
      </c>
      <c r="AY1417" s="19" t="s">
        <v>155</v>
      </c>
      <c r="BE1417" s="194">
        <f>IF(N1417="základná",J1417,0)</f>
        <v>0</v>
      </c>
      <c r="BF1417" s="194">
        <f>IF(N1417="znížená",J1417,0)</f>
        <v>0</v>
      </c>
      <c r="BG1417" s="194">
        <f>IF(N1417="zákl. prenesená",J1417,0)</f>
        <v>0</v>
      </c>
      <c r="BH1417" s="194">
        <f>IF(N1417="zníž. prenesená",J1417,0)</f>
        <v>0</v>
      </c>
      <c r="BI1417" s="194">
        <f>IF(N1417="nulová",J1417,0)</f>
        <v>0</v>
      </c>
      <c r="BJ1417" s="19" t="s">
        <v>85</v>
      </c>
      <c r="BK1417" s="194">
        <f>ROUND(I1417*H1417,2)</f>
        <v>0</v>
      </c>
      <c r="BL1417" s="19" t="s">
        <v>256</v>
      </c>
      <c r="BM1417" s="193" t="s">
        <v>1930</v>
      </c>
    </row>
    <row r="1418" s="2" customFormat="1" ht="24.15" customHeight="1">
      <c r="A1418" s="38"/>
      <c r="B1418" s="180"/>
      <c r="C1418" s="221" t="s">
        <v>1931</v>
      </c>
      <c r="D1418" s="221" t="s">
        <v>271</v>
      </c>
      <c r="E1418" s="223" t="s">
        <v>1932</v>
      </c>
      <c r="F1418" s="224" t="s">
        <v>1933</v>
      </c>
      <c r="G1418" s="225" t="s">
        <v>160</v>
      </c>
      <c r="H1418" s="226">
        <v>14.99</v>
      </c>
      <c r="I1418" s="227"/>
      <c r="J1418" s="228">
        <f>ROUND(I1418*H1418,2)</f>
        <v>0</v>
      </c>
      <c r="K1418" s="229"/>
      <c r="L1418" s="230"/>
      <c r="M1418" s="231" t="s">
        <v>1</v>
      </c>
      <c r="N1418" s="232" t="s">
        <v>43</v>
      </c>
      <c r="O1418" s="82"/>
      <c r="P1418" s="191">
        <f>O1418*H1418</f>
        <v>0</v>
      </c>
      <c r="Q1418" s="191">
        <v>0.00013999999999999999</v>
      </c>
      <c r="R1418" s="191">
        <f>Q1418*H1418</f>
        <v>0.0020985999999999999</v>
      </c>
      <c r="S1418" s="191">
        <v>0</v>
      </c>
      <c r="T1418" s="192">
        <f>S1418*H1418</f>
        <v>0</v>
      </c>
      <c r="U1418" s="38"/>
      <c r="V1418" s="38"/>
      <c r="W1418" s="38"/>
      <c r="X1418" s="38"/>
      <c r="Y1418" s="38"/>
      <c r="Z1418" s="38"/>
      <c r="AA1418" s="38"/>
      <c r="AB1418" s="38"/>
      <c r="AC1418" s="38"/>
      <c r="AD1418" s="38"/>
      <c r="AE1418" s="38"/>
      <c r="AR1418" s="193" t="s">
        <v>387</v>
      </c>
      <c r="AT1418" s="193" t="s">
        <v>271</v>
      </c>
      <c r="AU1418" s="193" t="s">
        <v>85</v>
      </c>
      <c r="AY1418" s="19" t="s">
        <v>155</v>
      </c>
      <c r="BE1418" s="194">
        <f>IF(N1418="základná",J1418,0)</f>
        <v>0</v>
      </c>
      <c r="BF1418" s="194">
        <f>IF(N1418="znížená",J1418,0)</f>
        <v>0</v>
      </c>
      <c r="BG1418" s="194">
        <f>IF(N1418="zákl. prenesená",J1418,0)</f>
        <v>0</v>
      </c>
      <c r="BH1418" s="194">
        <f>IF(N1418="zníž. prenesená",J1418,0)</f>
        <v>0</v>
      </c>
      <c r="BI1418" s="194">
        <f>IF(N1418="nulová",J1418,0)</f>
        <v>0</v>
      </c>
      <c r="BJ1418" s="19" t="s">
        <v>85</v>
      </c>
      <c r="BK1418" s="194">
        <f>ROUND(I1418*H1418,2)</f>
        <v>0</v>
      </c>
      <c r="BL1418" s="19" t="s">
        <v>256</v>
      </c>
      <c r="BM1418" s="193" t="s">
        <v>1934</v>
      </c>
    </row>
    <row r="1419" s="2" customFormat="1" ht="37.8" customHeight="1">
      <c r="A1419" s="38"/>
      <c r="B1419" s="180"/>
      <c r="C1419" s="181" t="s">
        <v>1935</v>
      </c>
      <c r="D1419" s="181" t="s">
        <v>157</v>
      </c>
      <c r="E1419" s="182" t="s">
        <v>1936</v>
      </c>
      <c r="F1419" s="183" t="s">
        <v>1937</v>
      </c>
      <c r="G1419" s="184" t="s">
        <v>160</v>
      </c>
      <c r="H1419" s="185">
        <v>414.48000000000002</v>
      </c>
      <c r="I1419" s="186"/>
      <c r="J1419" s="187">
        <f>ROUND(I1419*H1419,2)</f>
        <v>0</v>
      </c>
      <c r="K1419" s="188"/>
      <c r="L1419" s="39"/>
      <c r="M1419" s="189" t="s">
        <v>1</v>
      </c>
      <c r="N1419" s="190" t="s">
        <v>43</v>
      </c>
      <c r="O1419" s="82"/>
      <c r="P1419" s="191">
        <f>O1419*H1419</f>
        <v>0</v>
      </c>
      <c r="Q1419" s="191">
        <v>0.00016416</v>
      </c>
      <c r="R1419" s="191">
        <f>Q1419*H1419</f>
        <v>0.06804103680000001</v>
      </c>
      <c r="S1419" s="191">
        <v>0</v>
      </c>
      <c r="T1419" s="192">
        <f>S1419*H1419</f>
        <v>0</v>
      </c>
      <c r="U1419" s="38"/>
      <c r="V1419" s="38"/>
      <c r="W1419" s="38"/>
      <c r="X1419" s="38"/>
      <c r="Y1419" s="38"/>
      <c r="Z1419" s="38"/>
      <c r="AA1419" s="38"/>
      <c r="AB1419" s="38"/>
      <c r="AC1419" s="38"/>
      <c r="AD1419" s="38"/>
      <c r="AE1419" s="38"/>
      <c r="AR1419" s="193" t="s">
        <v>256</v>
      </c>
      <c r="AT1419" s="193" t="s">
        <v>157</v>
      </c>
      <c r="AU1419" s="193" t="s">
        <v>85</v>
      </c>
      <c r="AY1419" s="19" t="s">
        <v>155</v>
      </c>
      <c r="BE1419" s="194">
        <f>IF(N1419="základná",J1419,0)</f>
        <v>0</v>
      </c>
      <c r="BF1419" s="194">
        <f>IF(N1419="znížená",J1419,0)</f>
        <v>0</v>
      </c>
      <c r="BG1419" s="194">
        <f>IF(N1419="zákl. prenesená",J1419,0)</f>
        <v>0</v>
      </c>
      <c r="BH1419" s="194">
        <f>IF(N1419="zníž. prenesená",J1419,0)</f>
        <v>0</v>
      </c>
      <c r="BI1419" s="194">
        <f>IF(N1419="nulová",J1419,0)</f>
        <v>0</v>
      </c>
      <c r="BJ1419" s="19" t="s">
        <v>85</v>
      </c>
      <c r="BK1419" s="194">
        <f>ROUND(I1419*H1419,2)</f>
        <v>0</v>
      </c>
      <c r="BL1419" s="19" t="s">
        <v>256</v>
      </c>
      <c r="BM1419" s="193" t="s">
        <v>1938</v>
      </c>
    </row>
    <row r="1420" s="13" customFormat="1">
      <c r="A1420" s="13"/>
      <c r="B1420" s="195"/>
      <c r="C1420" s="13"/>
      <c r="D1420" s="196" t="s">
        <v>165</v>
      </c>
      <c r="E1420" s="197" t="s">
        <v>1</v>
      </c>
      <c r="F1420" s="198" t="s">
        <v>1939</v>
      </c>
      <c r="G1420" s="13"/>
      <c r="H1420" s="197" t="s">
        <v>1</v>
      </c>
      <c r="I1420" s="199"/>
      <c r="J1420" s="13"/>
      <c r="K1420" s="13"/>
      <c r="L1420" s="195"/>
      <c r="M1420" s="200"/>
      <c r="N1420" s="201"/>
      <c r="O1420" s="201"/>
      <c r="P1420" s="201"/>
      <c r="Q1420" s="201"/>
      <c r="R1420" s="201"/>
      <c r="S1420" s="201"/>
      <c r="T1420" s="202"/>
      <c r="U1420" s="13"/>
      <c r="V1420" s="13"/>
      <c r="W1420" s="13"/>
      <c r="X1420" s="13"/>
      <c r="Y1420" s="13"/>
      <c r="Z1420" s="13"/>
      <c r="AA1420" s="13"/>
      <c r="AB1420" s="13"/>
      <c r="AC1420" s="13"/>
      <c r="AD1420" s="13"/>
      <c r="AE1420" s="13"/>
      <c r="AT1420" s="197" t="s">
        <v>165</v>
      </c>
      <c r="AU1420" s="197" t="s">
        <v>85</v>
      </c>
      <c r="AV1420" s="13" t="s">
        <v>81</v>
      </c>
      <c r="AW1420" s="13" t="s">
        <v>32</v>
      </c>
      <c r="AX1420" s="13" t="s">
        <v>7</v>
      </c>
      <c r="AY1420" s="197" t="s">
        <v>155</v>
      </c>
    </row>
    <row r="1421" s="14" customFormat="1">
      <c r="A1421" s="14"/>
      <c r="B1421" s="203"/>
      <c r="C1421" s="14"/>
      <c r="D1421" s="196" t="s">
        <v>165</v>
      </c>
      <c r="E1421" s="204" t="s">
        <v>1</v>
      </c>
      <c r="F1421" s="205" t="s">
        <v>1940</v>
      </c>
      <c r="G1421" s="14"/>
      <c r="H1421" s="206">
        <v>364.98000000000002</v>
      </c>
      <c r="I1421" s="207"/>
      <c r="J1421" s="14"/>
      <c r="K1421" s="14"/>
      <c r="L1421" s="203"/>
      <c r="M1421" s="208"/>
      <c r="N1421" s="209"/>
      <c r="O1421" s="209"/>
      <c r="P1421" s="209"/>
      <c r="Q1421" s="209"/>
      <c r="R1421" s="209"/>
      <c r="S1421" s="209"/>
      <c r="T1421" s="210"/>
      <c r="U1421" s="14"/>
      <c r="V1421" s="14"/>
      <c r="W1421" s="14"/>
      <c r="X1421" s="14"/>
      <c r="Y1421" s="14"/>
      <c r="Z1421" s="14"/>
      <c r="AA1421" s="14"/>
      <c r="AB1421" s="14"/>
      <c r="AC1421" s="14"/>
      <c r="AD1421" s="14"/>
      <c r="AE1421" s="14"/>
      <c r="AT1421" s="204" t="s">
        <v>165</v>
      </c>
      <c r="AU1421" s="204" t="s">
        <v>85</v>
      </c>
      <c r="AV1421" s="14" t="s">
        <v>85</v>
      </c>
      <c r="AW1421" s="14" t="s">
        <v>32</v>
      </c>
      <c r="AX1421" s="14" t="s">
        <v>7</v>
      </c>
      <c r="AY1421" s="204" t="s">
        <v>155</v>
      </c>
    </row>
    <row r="1422" s="14" customFormat="1">
      <c r="A1422" s="14"/>
      <c r="B1422" s="203"/>
      <c r="C1422" s="14"/>
      <c r="D1422" s="196" t="s">
        <v>165</v>
      </c>
      <c r="E1422" s="204" t="s">
        <v>1</v>
      </c>
      <c r="F1422" s="205" t="s">
        <v>1941</v>
      </c>
      <c r="G1422" s="14"/>
      <c r="H1422" s="206">
        <v>13.859999999999999</v>
      </c>
      <c r="I1422" s="207"/>
      <c r="J1422" s="14"/>
      <c r="K1422" s="14"/>
      <c r="L1422" s="203"/>
      <c r="M1422" s="208"/>
      <c r="N1422" s="209"/>
      <c r="O1422" s="209"/>
      <c r="P1422" s="209"/>
      <c r="Q1422" s="209"/>
      <c r="R1422" s="209"/>
      <c r="S1422" s="209"/>
      <c r="T1422" s="210"/>
      <c r="U1422" s="14"/>
      <c r="V1422" s="14"/>
      <c r="W1422" s="14"/>
      <c r="X1422" s="14"/>
      <c r="Y1422" s="14"/>
      <c r="Z1422" s="14"/>
      <c r="AA1422" s="14"/>
      <c r="AB1422" s="14"/>
      <c r="AC1422" s="14"/>
      <c r="AD1422" s="14"/>
      <c r="AE1422" s="14"/>
      <c r="AT1422" s="204" t="s">
        <v>165</v>
      </c>
      <c r="AU1422" s="204" t="s">
        <v>85</v>
      </c>
      <c r="AV1422" s="14" t="s">
        <v>85</v>
      </c>
      <c r="AW1422" s="14" t="s">
        <v>32</v>
      </c>
      <c r="AX1422" s="14" t="s">
        <v>7</v>
      </c>
      <c r="AY1422" s="204" t="s">
        <v>155</v>
      </c>
    </row>
    <row r="1423" s="14" customFormat="1">
      <c r="A1423" s="14"/>
      <c r="B1423" s="203"/>
      <c r="C1423" s="14"/>
      <c r="D1423" s="196" t="s">
        <v>165</v>
      </c>
      <c r="E1423" s="204" t="s">
        <v>1</v>
      </c>
      <c r="F1423" s="205" t="s">
        <v>1942</v>
      </c>
      <c r="G1423" s="14"/>
      <c r="H1423" s="206">
        <v>33.259999999999998</v>
      </c>
      <c r="I1423" s="207"/>
      <c r="J1423" s="14"/>
      <c r="K1423" s="14"/>
      <c r="L1423" s="203"/>
      <c r="M1423" s="208"/>
      <c r="N1423" s="209"/>
      <c r="O1423" s="209"/>
      <c r="P1423" s="209"/>
      <c r="Q1423" s="209"/>
      <c r="R1423" s="209"/>
      <c r="S1423" s="209"/>
      <c r="T1423" s="210"/>
      <c r="U1423" s="14"/>
      <c r="V1423" s="14"/>
      <c r="W1423" s="14"/>
      <c r="X1423" s="14"/>
      <c r="Y1423" s="14"/>
      <c r="Z1423" s="14"/>
      <c r="AA1423" s="14"/>
      <c r="AB1423" s="14"/>
      <c r="AC1423" s="14"/>
      <c r="AD1423" s="14"/>
      <c r="AE1423" s="14"/>
      <c r="AT1423" s="204" t="s">
        <v>165</v>
      </c>
      <c r="AU1423" s="204" t="s">
        <v>85</v>
      </c>
      <c r="AV1423" s="14" t="s">
        <v>85</v>
      </c>
      <c r="AW1423" s="14" t="s">
        <v>32</v>
      </c>
      <c r="AX1423" s="14" t="s">
        <v>7</v>
      </c>
      <c r="AY1423" s="204" t="s">
        <v>155</v>
      </c>
    </row>
    <row r="1424" s="14" customFormat="1">
      <c r="A1424" s="14"/>
      <c r="B1424" s="203"/>
      <c r="C1424" s="14"/>
      <c r="D1424" s="196" t="s">
        <v>165</v>
      </c>
      <c r="E1424" s="204" t="s">
        <v>1</v>
      </c>
      <c r="F1424" s="205" t="s">
        <v>1943</v>
      </c>
      <c r="G1424" s="14"/>
      <c r="H1424" s="206">
        <v>2.3799999999999999</v>
      </c>
      <c r="I1424" s="207"/>
      <c r="J1424" s="14"/>
      <c r="K1424" s="14"/>
      <c r="L1424" s="203"/>
      <c r="M1424" s="208"/>
      <c r="N1424" s="209"/>
      <c r="O1424" s="209"/>
      <c r="P1424" s="209"/>
      <c r="Q1424" s="209"/>
      <c r="R1424" s="209"/>
      <c r="S1424" s="209"/>
      <c r="T1424" s="210"/>
      <c r="U1424" s="14"/>
      <c r="V1424" s="14"/>
      <c r="W1424" s="14"/>
      <c r="X1424" s="14"/>
      <c r="Y1424" s="14"/>
      <c r="Z1424" s="14"/>
      <c r="AA1424" s="14"/>
      <c r="AB1424" s="14"/>
      <c r="AC1424" s="14"/>
      <c r="AD1424" s="14"/>
      <c r="AE1424" s="14"/>
      <c r="AT1424" s="204" t="s">
        <v>165</v>
      </c>
      <c r="AU1424" s="204" t="s">
        <v>85</v>
      </c>
      <c r="AV1424" s="14" t="s">
        <v>85</v>
      </c>
      <c r="AW1424" s="14" t="s">
        <v>32</v>
      </c>
      <c r="AX1424" s="14" t="s">
        <v>7</v>
      </c>
      <c r="AY1424" s="204" t="s">
        <v>155</v>
      </c>
    </row>
    <row r="1425" s="15" customFormat="1">
      <c r="A1425" s="15"/>
      <c r="B1425" s="211"/>
      <c r="C1425" s="15"/>
      <c r="D1425" s="196" t="s">
        <v>165</v>
      </c>
      <c r="E1425" s="212" t="s">
        <v>1</v>
      </c>
      <c r="F1425" s="213" t="s">
        <v>184</v>
      </c>
      <c r="G1425" s="15"/>
      <c r="H1425" s="214">
        <v>414.48000000000002</v>
      </c>
      <c r="I1425" s="215"/>
      <c r="J1425" s="15"/>
      <c r="K1425" s="15"/>
      <c r="L1425" s="211"/>
      <c r="M1425" s="216"/>
      <c r="N1425" s="217"/>
      <c r="O1425" s="217"/>
      <c r="P1425" s="217"/>
      <c r="Q1425" s="217"/>
      <c r="R1425" s="217"/>
      <c r="S1425" s="217"/>
      <c r="T1425" s="218"/>
      <c r="U1425" s="15"/>
      <c r="V1425" s="15"/>
      <c r="W1425" s="15"/>
      <c r="X1425" s="15"/>
      <c r="Y1425" s="15"/>
      <c r="Z1425" s="15"/>
      <c r="AA1425" s="15"/>
      <c r="AB1425" s="15"/>
      <c r="AC1425" s="15"/>
      <c r="AD1425" s="15"/>
      <c r="AE1425" s="15"/>
      <c r="AT1425" s="212" t="s">
        <v>165</v>
      </c>
      <c r="AU1425" s="212" t="s">
        <v>85</v>
      </c>
      <c r="AV1425" s="15" t="s">
        <v>91</v>
      </c>
      <c r="AW1425" s="15" t="s">
        <v>32</v>
      </c>
      <c r="AX1425" s="15" t="s">
        <v>81</v>
      </c>
      <c r="AY1425" s="212" t="s">
        <v>155</v>
      </c>
    </row>
    <row r="1426" s="2" customFormat="1" ht="24.15" customHeight="1">
      <c r="A1426" s="38"/>
      <c r="B1426" s="180"/>
      <c r="C1426" s="181" t="s">
        <v>1944</v>
      </c>
      <c r="D1426" s="181" t="s">
        <v>157</v>
      </c>
      <c r="E1426" s="182" t="s">
        <v>1945</v>
      </c>
      <c r="F1426" s="183" t="s">
        <v>1946</v>
      </c>
      <c r="G1426" s="184" t="s">
        <v>822</v>
      </c>
      <c r="H1426" s="185">
        <v>66.912999999999997</v>
      </c>
      <c r="I1426" s="186"/>
      <c r="J1426" s="187">
        <f>ROUND(I1426*H1426,2)</f>
        <v>0</v>
      </c>
      <c r="K1426" s="188"/>
      <c r="L1426" s="39"/>
      <c r="M1426" s="189" t="s">
        <v>1</v>
      </c>
      <c r="N1426" s="190" t="s">
        <v>43</v>
      </c>
      <c r="O1426" s="82"/>
      <c r="P1426" s="191">
        <f>O1426*H1426</f>
        <v>0</v>
      </c>
      <c r="Q1426" s="191">
        <v>6.9999999999999994E-05</v>
      </c>
      <c r="R1426" s="191">
        <f>Q1426*H1426</f>
        <v>0.0046839099999999995</v>
      </c>
      <c r="S1426" s="191">
        <v>0</v>
      </c>
      <c r="T1426" s="192">
        <f>S1426*H1426</f>
        <v>0</v>
      </c>
      <c r="U1426" s="38"/>
      <c r="V1426" s="38"/>
      <c r="W1426" s="38"/>
      <c r="X1426" s="38"/>
      <c r="Y1426" s="38"/>
      <c r="Z1426" s="38"/>
      <c r="AA1426" s="38"/>
      <c r="AB1426" s="38"/>
      <c r="AC1426" s="38"/>
      <c r="AD1426" s="38"/>
      <c r="AE1426" s="38"/>
      <c r="AR1426" s="193" t="s">
        <v>256</v>
      </c>
      <c r="AT1426" s="193" t="s">
        <v>157</v>
      </c>
      <c r="AU1426" s="193" t="s">
        <v>85</v>
      </c>
      <c r="AY1426" s="19" t="s">
        <v>155</v>
      </c>
      <c r="BE1426" s="194">
        <f>IF(N1426="základná",J1426,0)</f>
        <v>0</v>
      </c>
      <c r="BF1426" s="194">
        <f>IF(N1426="znížená",J1426,0)</f>
        <v>0</v>
      </c>
      <c r="BG1426" s="194">
        <f>IF(N1426="zákl. prenesená",J1426,0)</f>
        <v>0</v>
      </c>
      <c r="BH1426" s="194">
        <f>IF(N1426="zníž. prenesená",J1426,0)</f>
        <v>0</v>
      </c>
      <c r="BI1426" s="194">
        <f>IF(N1426="nulová",J1426,0)</f>
        <v>0</v>
      </c>
      <c r="BJ1426" s="19" t="s">
        <v>85</v>
      </c>
      <c r="BK1426" s="194">
        <f>ROUND(I1426*H1426,2)</f>
        <v>0</v>
      </c>
      <c r="BL1426" s="19" t="s">
        <v>256</v>
      </c>
      <c r="BM1426" s="193" t="s">
        <v>1947</v>
      </c>
    </row>
    <row r="1427" s="13" customFormat="1">
      <c r="A1427" s="13"/>
      <c r="B1427" s="195"/>
      <c r="C1427" s="13"/>
      <c r="D1427" s="196" t="s">
        <v>165</v>
      </c>
      <c r="E1427" s="197" t="s">
        <v>1</v>
      </c>
      <c r="F1427" s="198" t="s">
        <v>1948</v>
      </c>
      <c r="G1427" s="13"/>
      <c r="H1427" s="197" t="s">
        <v>1</v>
      </c>
      <c r="I1427" s="199"/>
      <c r="J1427" s="13"/>
      <c r="K1427" s="13"/>
      <c r="L1427" s="195"/>
      <c r="M1427" s="200"/>
      <c r="N1427" s="201"/>
      <c r="O1427" s="201"/>
      <c r="P1427" s="201"/>
      <c r="Q1427" s="201"/>
      <c r="R1427" s="201"/>
      <c r="S1427" s="201"/>
      <c r="T1427" s="202"/>
      <c r="U1427" s="13"/>
      <c r="V1427" s="13"/>
      <c r="W1427" s="13"/>
      <c r="X1427" s="13"/>
      <c r="Y1427" s="13"/>
      <c r="Z1427" s="13"/>
      <c r="AA1427" s="13"/>
      <c r="AB1427" s="13"/>
      <c r="AC1427" s="13"/>
      <c r="AD1427" s="13"/>
      <c r="AE1427" s="13"/>
      <c r="AT1427" s="197" t="s">
        <v>165</v>
      </c>
      <c r="AU1427" s="197" t="s">
        <v>85</v>
      </c>
      <c r="AV1427" s="13" t="s">
        <v>81</v>
      </c>
      <c r="AW1427" s="13" t="s">
        <v>32</v>
      </c>
      <c r="AX1427" s="13" t="s">
        <v>7</v>
      </c>
      <c r="AY1427" s="197" t="s">
        <v>155</v>
      </c>
    </row>
    <row r="1428" s="13" customFormat="1">
      <c r="A1428" s="13"/>
      <c r="B1428" s="195"/>
      <c r="C1428" s="13"/>
      <c r="D1428" s="196" t="s">
        <v>165</v>
      </c>
      <c r="E1428" s="197" t="s">
        <v>1</v>
      </c>
      <c r="F1428" s="198" t="s">
        <v>1949</v>
      </c>
      <c r="G1428" s="13"/>
      <c r="H1428" s="197" t="s">
        <v>1</v>
      </c>
      <c r="I1428" s="199"/>
      <c r="J1428" s="13"/>
      <c r="K1428" s="13"/>
      <c r="L1428" s="195"/>
      <c r="M1428" s="200"/>
      <c r="N1428" s="201"/>
      <c r="O1428" s="201"/>
      <c r="P1428" s="201"/>
      <c r="Q1428" s="201"/>
      <c r="R1428" s="201"/>
      <c r="S1428" s="201"/>
      <c r="T1428" s="202"/>
      <c r="U1428" s="13"/>
      <c r="V1428" s="13"/>
      <c r="W1428" s="13"/>
      <c r="X1428" s="13"/>
      <c r="Y1428" s="13"/>
      <c r="Z1428" s="13"/>
      <c r="AA1428" s="13"/>
      <c r="AB1428" s="13"/>
      <c r="AC1428" s="13"/>
      <c r="AD1428" s="13"/>
      <c r="AE1428" s="13"/>
      <c r="AT1428" s="197" t="s">
        <v>165</v>
      </c>
      <c r="AU1428" s="197" t="s">
        <v>85</v>
      </c>
      <c r="AV1428" s="13" t="s">
        <v>81</v>
      </c>
      <c r="AW1428" s="13" t="s">
        <v>32</v>
      </c>
      <c r="AX1428" s="13" t="s">
        <v>7</v>
      </c>
      <c r="AY1428" s="197" t="s">
        <v>155</v>
      </c>
    </row>
    <row r="1429" s="14" customFormat="1">
      <c r="A1429" s="14"/>
      <c r="B1429" s="203"/>
      <c r="C1429" s="14"/>
      <c r="D1429" s="196" t="s">
        <v>165</v>
      </c>
      <c r="E1429" s="204" t="s">
        <v>1</v>
      </c>
      <c r="F1429" s="205" t="s">
        <v>1950</v>
      </c>
      <c r="G1429" s="14"/>
      <c r="H1429" s="206">
        <v>60.829999999999998</v>
      </c>
      <c r="I1429" s="207"/>
      <c r="J1429" s="14"/>
      <c r="K1429" s="14"/>
      <c r="L1429" s="203"/>
      <c r="M1429" s="208"/>
      <c r="N1429" s="209"/>
      <c r="O1429" s="209"/>
      <c r="P1429" s="209"/>
      <c r="Q1429" s="209"/>
      <c r="R1429" s="209"/>
      <c r="S1429" s="209"/>
      <c r="T1429" s="210"/>
      <c r="U1429" s="14"/>
      <c r="V1429" s="14"/>
      <c r="W1429" s="14"/>
      <c r="X1429" s="14"/>
      <c r="Y1429" s="14"/>
      <c r="Z1429" s="14"/>
      <c r="AA1429" s="14"/>
      <c r="AB1429" s="14"/>
      <c r="AC1429" s="14"/>
      <c r="AD1429" s="14"/>
      <c r="AE1429" s="14"/>
      <c r="AT1429" s="204" t="s">
        <v>165</v>
      </c>
      <c r="AU1429" s="204" t="s">
        <v>85</v>
      </c>
      <c r="AV1429" s="14" t="s">
        <v>85</v>
      </c>
      <c r="AW1429" s="14" t="s">
        <v>32</v>
      </c>
      <c r="AX1429" s="14" t="s">
        <v>7</v>
      </c>
      <c r="AY1429" s="204" t="s">
        <v>155</v>
      </c>
    </row>
    <row r="1430" s="13" customFormat="1">
      <c r="A1430" s="13"/>
      <c r="B1430" s="195"/>
      <c r="C1430" s="13"/>
      <c r="D1430" s="196" t="s">
        <v>165</v>
      </c>
      <c r="E1430" s="197" t="s">
        <v>1</v>
      </c>
      <c r="F1430" s="198" t="s">
        <v>1951</v>
      </c>
      <c r="G1430" s="13"/>
      <c r="H1430" s="197" t="s">
        <v>1</v>
      </c>
      <c r="I1430" s="199"/>
      <c r="J1430" s="13"/>
      <c r="K1430" s="13"/>
      <c r="L1430" s="195"/>
      <c r="M1430" s="200"/>
      <c r="N1430" s="201"/>
      <c r="O1430" s="201"/>
      <c r="P1430" s="201"/>
      <c r="Q1430" s="201"/>
      <c r="R1430" s="201"/>
      <c r="S1430" s="201"/>
      <c r="T1430" s="202"/>
      <c r="U1430" s="13"/>
      <c r="V1430" s="13"/>
      <c r="W1430" s="13"/>
      <c r="X1430" s="13"/>
      <c r="Y1430" s="13"/>
      <c r="Z1430" s="13"/>
      <c r="AA1430" s="13"/>
      <c r="AB1430" s="13"/>
      <c r="AC1430" s="13"/>
      <c r="AD1430" s="13"/>
      <c r="AE1430" s="13"/>
      <c r="AT1430" s="197" t="s">
        <v>165</v>
      </c>
      <c r="AU1430" s="197" t="s">
        <v>85</v>
      </c>
      <c r="AV1430" s="13" t="s">
        <v>81</v>
      </c>
      <c r="AW1430" s="13" t="s">
        <v>32</v>
      </c>
      <c r="AX1430" s="13" t="s">
        <v>7</v>
      </c>
      <c r="AY1430" s="197" t="s">
        <v>155</v>
      </c>
    </row>
    <row r="1431" s="14" customFormat="1">
      <c r="A1431" s="14"/>
      <c r="B1431" s="203"/>
      <c r="C1431" s="14"/>
      <c r="D1431" s="196" t="s">
        <v>165</v>
      </c>
      <c r="E1431" s="204" t="s">
        <v>1</v>
      </c>
      <c r="F1431" s="205" t="s">
        <v>1952</v>
      </c>
      <c r="G1431" s="14"/>
      <c r="H1431" s="206">
        <v>6.0830000000000002</v>
      </c>
      <c r="I1431" s="207"/>
      <c r="J1431" s="14"/>
      <c r="K1431" s="14"/>
      <c r="L1431" s="203"/>
      <c r="M1431" s="208"/>
      <c r="N1431" s="209"/>
      <c r="O1431" s="209"/>
      <c r="P1431" s="209"/>
      <c r="Q1431" s="209"/>
      <c r="R1431" s="209"/>
      <c r="S1431" s="209"/>
      <c r="T1431" s="210"/>
      <c r="U1431" s="14"/>
      <c r="V1431" s="14"/>
      <c r="W1431" s="14"/>
      <c r="X1431" s="14"/>
      <c r="Y1431" s="14"/>
      <c r="Z1431" s="14"/>
      <c r="AA1431" s="14"/>
      <c r="AB1431" s="14"/>
      <c r="AC1431" s="14"/>
      <c r="AD1431" s="14"/>
      <c r="AE1431" s="14"/>
      <c r="AT1431" s="204" t="s">
        <v>165</v>
      </c>
      <c r="AU1431" s="204" t="s">
        <v>85</v>
      </c>
      <c r="AV1431" s="14" t="s">
        <v>85</v>
      </c>
      <c r="AW1431" s="14" t="s">
        <v>32</v>
      </c>
      <c r="AX1431" s="14" t="s">
        <v>7</v>
      </c>
      <c r="AY1431" s="204" t="s">
        <v>155</v>
      </c>
    </row>
    <row r="1432" s="15" customFormat="1">
      <c r="A1432" s="15"/>
      <c r="B1432" s="211"/>
      <c r="C1432" s="15"/>
      <c r="D1432" s="196" t="s">
        <v>165</v>
      </c>
      <c r="E1432" s="212" t="s">
        <v>1</v>
      </c>
      <c r="F1432" s="213" t="s">
        <v>184</v>
      </c>
      <c r="G1432" s="15"/>
      <c r="H1432" s="214">
        <v>66.912999999999997</v>
      </c>
      <c r="I1432" s="215"/>
      <c r="J1432" s="15"/>
      <c r="K1432" s="15"/>
      <c r="L1432" s="211"/>
      <c r="M1432" s="216"/>
      <c r="N1432" s="217"/>
      <c r="O1432" s="217"/>
      <c r="P1432" s="217"/>
      <c r="Q1432" s="217"/>
      <c r="R1432" s="217"/>
      <c r="S1432" s="217"/>
      <c r="T1432" s="218"/>
      <c r="U1432" s="15"/>
      <c r="V1432" s="15"/>
      <c r="W1432" s="15"/>
      <c r="X1432" s="15"/>
      <c r="Y1432" s="15"/>
      <c r="Z1432" s="15"/>
      <c r="AA1432" s="15"/>
      <c r="AB1432" s="15"/>
      <c r="AC1432" s="15"/>
      <c r="AD1432" s="15"/>
      <c r="AE1432" s="15"/>
      <c r="AT1432" s="212" t="s">
        <v>165</v>
      </c>
      <c r="AU1432" s="212" t="s">
        <v>85</v>
      </c>
      <c r="AV1432" s="15" t="s">
        <v>91</v>
      </c>
      <c r="AW1432" s="15" t="s">
        <v>32</v>
      </c>
      <c r="AX1432" s="15" t="s">
        <v>81</v>
      </c>
      <c r="AY1432" s="212" t="s">
        <v>155</v>
      </c>
    </row>
    <row r="1433" s="2" customFormat="1" ht="24.15" customHeight="1">
      <c r="A1433" s="38"/>
      <c r="B1433" s="180"/>
      <c r="C1433" s="181" t="s">
        <v>1953</v>
      </c>
      <c r="D1433" s="181" t="s">
        <v>157</v>
      </c>
      <c r="E1433" s="182" t="s">
        <v>1954</v>
      </c>
      <c r="F1433" s="183" t="s">
        <v>1955</v>
      </c>
      <c r="G1433" s="184" t="s">
        <v>822</v>
      </c>
      <c r="H1433" s="185">
        <v>202.345</v>
      </c>
      <c r="I1433" s="186"/>
      <c r="J1433" s="187">
        <f>ROUND(I1433*H1433,2)</f>
        <v>0</v>
      </c>
      <c r="K1433" s="188"/>
      <c r="L1433" s="39"/>
      <c r="M1433" s="189" t="s">
        <v>1</v>
      </c>
      <c r="N1433" s="190" t="s">
        <v>43</v>
      </c>
      <c r="O1433" s="82"/>
      <c r="P1433" s="191">
        <f>O1433*H1433</f>
        <v>0</v>
      </c>
      <c r="Q1433" s="191">
        <v>6.0000000000000002E-05</v>
      </c>
      <c r="R1433" s="191">
        <f>Q1433*H1433</f>
        <v>0.012140700000000001</v>
      </c>
      <c r="S1433" s="191">
        <v>0</v>
      </c>
      <c r="T1433" s="192">
        <f>S1433*H1433</f>
        <v>0</v>
      </c>
      <c r="U1433" s="38"/>
      <c r="V1433" s="38"/>
      <c r="W1433" s="38"/>
      <c r="X1433" s="38"/>
      <c r="Y1433" s="38"/>
      <c r="Z1433" s="38"/>
      <c r="AA1433" s="38"/>
      <c r="AB1433" s="38"/>
      <c r="AC1433" s="38"/>
      <c r="AD1433" s="38"/>
      <c r="AE1433" s="38"/>
      <c r="AR1433" s="193" t="s">
        <v>256</v>
      </c>
      <c r="AT1433" s="193" t="s">
        <v>157</v>
      </c>
      <c r="AU1433" s="193" t="s">
        <v>85</v>
      </c>
      <c r="AY1433" s="19" t="s">
        <v>155</v>
      </c>
      <c r="BE1433" s="194">
        <f>IF(N1433="základná",J1433,0)</f>
        <v>0</v>
      </c>
      <c r="BF1433" s="194">
        <f>IF(N1433="znížená",J1433,0)</f>
        <v>0</v>
      </c>
      <c r="BG1433" s="194">
        <f>IF(N1433="zákl. prenesená",J1433,0)</f>
        <v>0</v>
      </c>
      <c r="BH1433" s="194">
        <f>IF(N1433="zníž. prenesená",J1433,0)</f>
        <v>0</v>
      </c>
      <c r="BI1433" s="194">
        <f>IF(N1433="nulová",J1433,0)</f>
        <v>0</v>
      </c>
      <c r="BJ1433" s="19" t="s">
        <v>85</v>
      </c>
      <c r="BK1433" s="194">
        <f>ROUND(I1433*H1433,2)</f>
        <v>0</v>
      </c>
      <c r="BL1433" s="19" t="s">
        <v>256</v>
      </c>
      <c r="BM1433" s="193" t="s">
        <v>1956</v>
      </c>
    </row>
    <row r="1434" s="13" customFormat="1">
      <c r="A1434" s="13"/>
      <c r="B1434" s="195"/>
      <c r="C1434" s="13"/>
      <c r="D1434" s="196" t="s">
        <v>165</v>
      </c>
      <c r="E1434" s="197" t="s">
        <v>1</v>
      </c>
      <c r="F1434" s="198" t="s">
        <v>1957</v>
      </c>
      <c r="G1434" s="13"/>
      <c r="H1434" s="197" t="s">
        <v>1</v>
      </c>
      <c r="I1434" s="199"/>
      <c r="J1434" s="13"/>
      <c r="K1434" s="13"/>
      <c r="L1434" s="195"/>
      <c r="M1434" s="200"/>
      <c r="N1434" s="201"/>
      <c r="O1434" s="201"/>
      <c r="P1434" s="201"/>
      <c r="Q1434" s="201"/>
      <c r="R1434" s="201"/>
      <c r="S1434" s="201"/>
      <c r="T1434" s="202"/>
      <c r="U1434" s="13"/>
      <c r="V1434" s="13"/>
      <c r="W1434" s="13"/>
      <c r="X1434" s="13"/>
      <c r="Y1434" s="13"/>
      <c r="Z1434" s="13"/>
      <c r="AA1434" s="13"/>
      <c r="AB1434" s="13"/>
      <c r="AC1434" s="13"/>
      <c r="AD1434" s="13"/>
      <c r="AE1434" s="13"/>
      <c r="AT1434" s="197" t="s">
        <v>165</v>
      </c>
      <c r="AU1434" s="197" t="s">
        <v>85</v>
      </c>
      <c r="AV1434" s="13" t="s">
        <v>81</v>
      </c>
      <c r="AW1434" s="13" t="s">
        <v>32</v>
      </c>
      <c r="AX1434" s="13" t="s">
        <v>7</v>
      </c>
      <c r="AY1434" s="197" t="s">
        <v>155</v>
      </c>
    </row>
    <row r="1435" s="13" customFormat="1">
      <c r="A1435" s="13"/>
      <c r="B1435" s="195"/>
      <c r="C1435" s="13"/>
      <c r="D1435" s="196" t="s">
        <v>165</v>
      </c>
      <c r="E1435" s="197" t="s">
        <v>1</v>
      </c>
      <c r="F1435" s="198" t="s">
        <v>1958</v>
      </c>
      <c r="G1435" s="13"/>
      <c r="H1435" s="197" t="s">
        <v>1</v>
      </c>
      <c r="I1435" s="199"/>
      <c r="J1435" s="13"/>
      <c r="K1435" s="13"/>
      <c r="L1435" s="195"/>
      <c r="M1435" s="200"/>
      <c r="N1435" s="201"/>
      <c r="O1435" s="201"/>
      <c r="P1435" s="201"/>
      <c r="Q1435" s="201"/>
      <c r="R1435" s="201"/>
      <c r="S1435" s="201"/>
      <c r="T1435" s="202"/>
      <c r="U1435" s="13"/>
      <c r="V1435" s="13"/>
      <c r="W1435" s="13"/>
      <c r="X1435" s="13"/>
      <c r="Y1435" s="13"/>
      <c r="Z1435" s="13"/>
      <c r="AA1435" s="13"/>
      <c r="AB1435" s="13"/>
      <c r="AC1435" s="13"/>
      <c r="AD1435" s="13"/>
      <c r="AE1435" s="13"/>
      <c r="AT1435" s="197" t="s">
        <v>165</v>
      </c>
      <c r="AU1435" s="197" t="s">
        <v>85</v>
      </c>
      <c r="AV1435" s="13" t="s">
        <v>81</v>
      </c>
      <c r="AW1435" s="13" t="s">
        <v>32</v>
      </c>
      <c r="AX1435" s="13" t="s">
        <v>7</v>
      </c>
      <c r="AY1435" s="197" t="s">
        <v>155</v>
      </c>
    </row>
    <row r="1436" s="14" customFormat="1">
      <c r="A1436" s="14"/>
      <c r="B1436" s="203"/>
      <c r="C1436" s="14"/>
      <c r="D1436" s="196" t="s">
        <v>165</v>
      </c>
      <c r="E1436" s="204" t="s">
        <v>1</v>
      </c>
      <c r="F1436" s="205" t="s">
        <v>1959</v>
      </c>
      <c r="G1436" s="14"/>
      <c r="H1436" s="206">
        <v>26.510000000000002</v>
      </c>
      <c r="I1436" s="207"/>
      <c r="J1436" s="14"/>
      <c r="K1436" s="14"/>
      <c r="L1436" s="203"/>
      <c r="M1436" s="208"/>
      <c r="N1436" s="209"/>
      <c r="O1436" s="209"/>
      <c r="P1436" s="209"/>
      <c r="Q1436" s="209"/>
      <c r="R1436" s="209"/>
      <c r="S1436" s="209"/>
      <c r="T1436" s="210"/>
      <c r="U1436" s="14"/>
      <c r="V1436" s="14"/>
      <c r="W1436" s="14"/>
      <c r="X1436" s="14"/>
      <c r="Y1436" s="14"/>
      <c r="Z1436" s="14"/>
      <c r="AA1436" s="14"/>
      <c r="AB1436" s="14"/>
      <c r="AC1436" s="14"/>
      <c r="AD1436" s="14"/>
      <c r="AE1436" s="14"/>
      <c r="AT1436" s="204" t="s">
        <v>165</v>
      </c>
      <c r="AU1436" s="204" t="s">
        <v>85</v>
      </c>
      <c r="AV1436" s="14" t="s">
        <v>85</v>
      </c>
      <c r="AW1436" s="14" t="s">
        <v>32</v>
      </c>
      <c r="AX1436" s="14" t="s">
        <v>7</v>
      </c>
      <c r="AY1436" s="204" t="s">
        <v>155</v>
      </c>
    </row>
    <row r="1437" s="13" customFormat="1">
      <c r="A1437" s="13"/>
      <c r="B1437" s="195"/>
      <c r="C1437" s="13"/>
      <c r="D1437" s="196" t="s">
        <v>165</v>
      </c>
      <c r="E1437" s="197" t="s">
        <v>1</v>
      </c>
      <c r="F1437" s="198" t="s">
        <v>1960</v>
      </c>
      <c r="G1437" s="13"/>
      <c r="H1437" s="197" t="s">
        <v>1</v>
      </c>
      <c r="I1437" s="199"/>
      <c r="J1437" s="13"/>
      <c r="K1437" s="13"/>
      <c r="L1437" s="195"/>
      <c r="M1437" s="200"/>
      <c r="N1437" s="201"/>
      <c r="O1437" s="201"/>
      <c r="P1437" s="201"/>
      <c r="Q1437" s="201"/>
      <c r="R1437" s="201"/>
      <c r="S1437" s="201"/>
      <c r="T1437" s="202"/>
      <c r="U1437" s="13"/>
      <c r="V1437" s="13"/>
      <c r="W1437" s="13"/>
      <c r="X1437" s="13"/>
      <c r="Y1437" s="13"/>
      <c r="Z1437" s="13"/>
      <c r="AA1437" s="13"/>
      <c r="AB1437" s="13"/>
      <c r="AC1437" s="13"/>
      <c r="AD1437" s="13"/>
      <c r="AE1437" s="13"/>
      <c r="AT1437" s="197" t="s">
        <v>165</v>
      </c>
      <c r="AU1437" s="197" t="s">
        <v>85</v>
      </c>
      <c r="AV1437" s="13" t="s">
        <v>81</v>
      </c>
      <c r="AW1437" s="13" t="s">
        <v>32</v>
      </c>
      <c r="AX1437" s="13" t="s">
        <v>7</v>
      </c>
      <c r="AY1437" s="197" t="s">
        <v>155</v>
      </c>
    </row>
    <row r="1438" s="14" customFormat="1">
      <c r="A1438" s="14"/>
      <c r="B1438" s="203"/>
      <c r="C1438" s="14"/>
      <c r="D1438" s="196" t="s">
        <v>165</v>
      </c>
      <c r="E1438" s="204" t="s">
        <v>1</v>
      </c>
      <c r="F1438" s="205" t="s">
        <v>1961</v>
      </c>
      <c r="G1438" s="14"/>
      <c r="H1438" s="206">
        <v>109.44</v>
      </c>
      <c r="I1438" s="207"/>
      <c r="J1438" s="14"/>
      <c r="K1438" s="14"/>
      <c r="L1438" s="203"/>
      <c r="M1438" s="208"/>
      <c r="N1438" s="209"/>
      <c r="O1438" s="209"/>
      <c r="P1438" s="209"/>
      <c r="Q1438" s="209"/>
      <c r="R1438" s="209"/>
      <c r="S1438" s="209"/>
      <c r="T1438" s="210"/>
      <c r="U1438" s="14"/>
      <c r="V1438" s="14"/>
      <c r="W1438" s="14"/>
      <c r="X1438" s="14"/>
      <c r="Y1438" s="14"/>
      <c r="Z1438" s="14"/>
      <c r="AA1438" s="14"/>
      <c r="AB1438" s="14"/>
      <c r="AC1438" s="14"/>
      <c r="AD1438" s="14"/>
      <c r="AE1438" s="14"/>
      <c r="AT1438" s="204" t="s">
        <v>165</v>
      </c>
      <c r="AU1438" s="204" t="s">
        <v>85</v>
      </c>
      <c r="AV1438" s="14" t="s">
        <v>85</v>
      </c>
      <c r="AW1438" s="14" t="s">
        <v>32</v>
      </c>
      <c r="AX1438" s="14" t="s">
        <v>7</v>
      </c>
      <c r="AY1438" s="204" t="s">
        <v>155</v>
      </c>
    </row>
    <row r="1439" s="13" customFormat="1">
      <c r="A1439" s="13"/>
      <c r="B1439" s="195"/>
      <c r="C1439" s="13"/>
      <c r="D1439" s="196" t="s">
        <v>165</v>
      </c>
      <c r="E1439" s="197" t="s">
        <v>1</v>
      </c>
      <c r="F1439" s="198" t="s">
        <v>1948</v>
      </c>
      <c r="G1439" s="13"/>
      <c r="H1439" s="197" t="s">
        <v>1</v>
      </c>
      <c r="I1439" s="199"/>
      <c r="J1439" s="13"/>
      <c r="K1439" s="13"/>
      <c r="L1439" s="195"/>
      <c r="M1439" s="200"/>
      <c r="N1439" s="201"/>
      <c r="O1439" s="201"/>
      <c r="P1439" s="201"/>
      <c r="Q1439" s="201"/>
      <c r="R1439" s="201"/>
      <c r="S1439" s="201"/>
      <c r="T1439" s="202"/>
      <c r="U1439" s="13"/>
      <c r="V1439" s="13"/>
      <c r="W1439" s="13"/>
      <c r="X1439" s="13"/>
      <c r="Y1439" s="13"/>
      <c r="Z1439" s="13"/>
      <c r="AA1439" s="13"/>
      <c r="AB1439" s="13"/>
      <c r="AC1439" s="13"/>
      <c r="AD1439" s="13"/>
      <c r="AE1439" s="13"/>
      <c r="AT1439" s="197" t="s">
        <v>165</v>
      </c>
      <c r="AU1439" s="197" t="s">
        <v>85</v>
      </c>
      <c r="AV1439" s="13" t="s">
        <v>81</v>
      </c>
      <c r="AW1439" s="13" t="s">
        <v>32</v>
      </c>
      <c r="AX1439" s="13" t="s">
        <v>7</v>
      </c>
      <c r="AY1439" s="197" t="s">
        <v>155</v>
      </c>
    </row>
    <row r="1440" s="13" customFormat="1">
      <c r="A1440" s="13"/>
      <c r="B1440" s="195"/>
      <c r="C1440" s="13"/>
      <c r="D1440" s="196" t="s">
        <v>165</v>
      </c>
      <c r="E1440" s="197" t="s">
        <v>1</v>
      </c>
      <c r="F1440" s="198" t="s">
        <v>1962</v>
      </c>
      <c r="G1440" s="13"/>
      <c r="H1440" s="197" t="s">
        <v>1</v>
      </c>
      <c r="I1440" s="199"/>
      <c r="J1440" s="13"/>
      <c r="K1440" s="13"/>
      <c r="L1440" s="195"/>
      <c r="M1440" s="200"/>
      <c r="N1440" s="201"/>
      <c r="O1440" s="201"/>
      <c r="P1440" s="201"/>
      <c r="Q1440" s="201"/>
      <c r="R1440" s="201"/>
      <c r="S1440" s="201"/>
      <c r="T1440" s="202"/>
      <c r="U1440" s="13"/>
      <c r="V1440" s="13"/>
      <c r="W1440" s="13"/>
      <c r="X1440" s="13"/>
      <c r="Y1440" s="13"/>
      <c r="Z1440" s="13"/>
      <c r="AA1440" s="13"/>
      <c r="AB1440" s="13"/>
      <c r="AC1440" s="13"/>
      <c r="AD1440" s="13"/>
      <c r="AE1440" s="13"/>
      <c r="AT1440" s="197" t="s">
        <v>165</v>
      </c>
      <c r="AU1440" s="197" t="s">
        <v>85</v>
      </c>
      <c r="AV1440" s="13" t="s">
        <v>81</v>
      </c>
      <c r="AW1440" s="13" t="s">
        <v>32</v>
      </c>
      <c r="AX1440" s="13" t="s">
        <v>7</v>
      </c>
      <c r="AY1440" s="197" t="s">
        <v>155</v>
      </c>
    </row>
    <row r="1441" s="14" customFormat="1">
      <c r="A1441" s="14"/>
      <c r="B1441" s="203"/>
      <c r="C1441" s="14"/>
      <c r="D1441" s="196" t="s">
        <v>165</v>
      </c>
      <c r="E1441" s="204" t="s">
        <v>1</v>
      </c>
      <c r="F1441" s="205" t="s">
        <v>1963</v>
      </c>
      <c r="G1441" s="14"/>
      <c r="H1441" s="206">
        <v>24</v>
      </c>
      <c r="I1441" s="207"/>
      <c r="J1441" s="14"/>
      <c r="K1441" s="14"/>
      <c r="L1441" s="203"/>
      <c r="M1441" s="208"/>
      <c r="N1441" s="209"/>
      <c r="O1441" s="209"/>
      <c r="P1441" s="209"/>
      <c r="Q1441" s="209"/>
      <c r="R1441" s="209"/>
      <c r="S1441" s="209"/>
      <c r="T1441" s="210"/>
      <c r="U1441" s="14"/>
      <c r="V1441" s="14"/>
      <c r="W1441" s="14"/>
      <c r="X1441" s="14"/>
      <c r="Y1441" s="14"/>
      <c r="Z1441" s="14"/>
      <c r="AA1441" s="14"/>
      <c r="AB1441" s="14"/>
      <c r="AC1441" s="14"/>
      <c r="AD1441" s="14"/>
      <c r="AE1441" s="14"/>
      <c r="AT1441" s="204" t="s">
        <v>165</v>
      </c>
      <c r="AU1441" s="204" t="s">
        <v>85</v>
      </c>
      <c r="AV1441" s="14" t="s">
        <v>85</v>
      </c>
      <c r="AW1441" s="14" t="s">
        <v>32</v>
      </c>
      <c r="AX1441" s="14" t="s">
        <v>7</v>
      </c>
      <c r="AY1441" s="204" t="s">
        <v>155</v>
      </c>
    </row>
    <row r="1442" s="13" customFormat="1">
      <c r="A1442" s="13"/>
      <c r="B1442" s="195"/>
      <c r="C1442" s="13"/>
      <c r="D1442" s="196" t="s">
        <v>165</v>
      </c>
      <c r="E1442" s="197" t="s">
        <v>1</v>
      </c>
      <c r="F1442" s="198" t="s">
        <v>1964</v>
      </c>
      <c r="G1442" s="13"/>
      <c r="H1442" s="197" t="s">
        <v>1</v>
      </c>
      <c r="I1442" s="199"/>
      <c r="J1442" s="13"/>
      <c r="K1442" s="13"/>
      <c r="L1442" s="195"/>
      <c r="M1442" s="200"/>
      <c r="N1442" s="201"/>
      <c r="O1442" s="201"/>
      <c r="P1442" s="201"/>
      <c r="Q1442" s="201"/>
      <c r="R1442" s="201"/>
      <c r="S1442" s="201"/>
      <c r="T1442" s="202"/>
      <c r="U1442" s="13"/>
      <c r="V1442" s="13"/>
      <c r="W1442" s="13"/>
      <c r="X1442" s="13"/>
      <c r="Y1442" s="13"/>
      <c r="Z1442" s="13"/>
      <c r="AA1442" s="13"/>
      <c r="AB1442" s="13"/>
      <c r="AC1442" s="13"/>
      <c r="AD1442" s="13"/>
      <c r="AE1442" s="13"/>
      <c r="AT1442" s="197" t="s">
        <v>165</v>
      </c>
      <c r="AU1442" s="197" t="s">
        <v>85</v>
      </c>
      <c r="AV1442" s="13" t="s">
        <v>81</v>
      </c>
      <c r="AW1442" s="13" t="s">
        <v>32</v>
      </c>
      <c r="AX1442" s="13" t="s">
        <v>7</v>
      </c>
      <c r="AY1442" s="197" t="s">
        <v>155</v>
      </c>
    </row>
    <row r="1443" s="14" customFormat="1">
      <c r="A1443" s="14"/>
      <c r="B1443" s="203"/>
      <c r="C1443" s="14"/>
      <c r="D1443" s="196" t="s">
        <v>165</v>
      </c>
      <c r="E1443" s="204" t="s">
        <v>1</v>
      </c>
      <c r="F1443" s="205" t="s">
        <v>1963</v>
      </c>
      <c r="G1443" s="14"/>
      <c r="H1443" s="206">
        <v>24</v>
      </c>
      <c r="I1443" s="207"/>
      <c r="J1443" s="14"/>
      <c r="K1443" s="14"/>
      <c r="L1443" s="203"/>
      <c r="M1443" s="208"/>
      <c r="N1443" s="209"/>
      <c r="O1443" s="209"/>
      <c r="P1443" s="209"/>
      <c r="Q1443" s="209"/>
      <c r="R1443" s="209"/>
      <c r="S1443" s="209"/>
      <c r="T1443" s="210"/>
      <c r="U1443" s="14"/>
      <c r="V1443" s="14"/>
      <c r="W1443" s="14"/>
      <c r="X1443" s="14"/>
      <c r="Y1443" s="14"/>
      <c r="Z1443" s="14"/>
      <c r="AA1443" s="14"/>
      <c r="AB1443" s="14"/>
      <c r="AC1443" s="14"/>
      <c r="AD1443" s="14"/>
      <c r="AE1443" s="14"/>
      <c r="AT1443" s="204" t="s">
        <v>165</v>
      </c>
      <c r="AU1443" s="204" t="s">
        <v>85</v>
      </c>
      <c r="AV1443" s="14" t="s">
        <v>85</v>
      </c>
      <c r="AW1443" s="14" t="s">
        <v>32</v>
      </c>
      <c r="AX1443" s="14" t="s">
        <v>7</v>
      </c>
      <c r="AY1443" s="204" t="s">
        <v>155</v>
      </c>
    </row>
    <row r="1444" s="13" customFormat="1">
      <c r="A1444" s="13"/>
      <c r="B1444" s="195"/>
      <c r="C1444" s="13"/>
      <c r="D1444" s="196" t="s">
        <v>165</v>
      </c>
      <c r="E1444" s="197" t="s">
        <v>1</v>
      </c>
      <c r="F1444" s="198" t="s">
        <v>1951</v>
      </c>
      <c r="G1444" s="13"/>
      <c r="H1444" s="197" t="s">
        <v>1</v>
      </c>
      <c r="I1444" s="199"/>
      <c r="J1444" s="13"/>
      <c r="K1444" s="13"/>
      <c r="L1444" s="195"/>
      <c r="M1444" s="200"/>
      <c r="N1444" s="201"/>
      <c r="O1444" s="201"/>
      <c r="P1444" s="201"/>
      <c r="Q1444" s="201"/>
      <c r="R1444" s="201"/>
      <c r="S1444" s="201"/>
      <c r="T1444" s="202"/>
      <c r="U1444" s="13"/>
      <c r="V1444" s="13"/>
      <c r="W1444" s="13"/>
      <c r="X1444" s="13"/>
      <c r="Y1444" s="13"/>
      <c r="Z1444" s="13"/>
      <c r="AA1444" s="13"/>
      <c r="AB1444" s="13"/>
      <c r="AC1444" s="13"/>
      <c r="AD1444" s="13"/>
      <c r="AE1444" s="13"/>
      <c r="AT1444" s="197" t="s">
        <v>165</v>
      </c>
      <c r="AU1444" s="197" t="s">
        <v>85</v>
      </c>
      <c r="AV1444" s="13" t="s">
        <v>81</v>
      </c>
      <c r="AW1444" s="13" t="s">
        <v>32</v>
      </c>
      <c r="AX1444" s="13" t="s">
        <v>7</v>
      </c>
      <c r="AY1444" s="197" t="s">
        <v>155</v>
      </c>
    </row>
    <row r="1445" s="14" customFormat="1">
      <c r="A1445" s="14"/>
      <c r="B1445" s="203"/>
      <c r="C1445" s="14"/>
      <c r="D1445" s="196" t="s">
        <v>165</v>
      </c>
      <c r="E1445" s="204" t="s">
        <v>1</v>
      </c>
      <c r="F1445" s="205" t="s">
        <v>1965</v>
      </c>
      <c r="G1445" s="14"/>
      <c r="H1445" s="206">
        <v>18.395</v>
      </c>
      <c r="I1445" s="207"/>
      <c r="J1445" s="14"/>
      <c r="K1445" s="14"/>
      <c r="L1445" s="203"/>
      <c r="M1445" s="208"/>
      <c r="N1445" s="209"/>
      <c r="O1445" s="209"/>
      <c r="P1445" s="209"/>
      <c r="Q1445" s="209"/>
      <c r="R1445" s="209"/>
      <c r="S1445" s="209"/>
      <c r="T1445" s="210"/>
      <c r="U1445" s="14"/>
      <c r="V1445" s="14"/>
      <c r="W1445" s="14"/>
      <c r="X1445" s="14"/>
      <c r="Y1445" s="14"/>
      <c r="Z1445" s="14"/>
      <c r="AA1445" s="14"/>
      <c r="AB1445" s="14"/>
      <c r="AC1445" s="14"/>
      <c r="AD1445" s="14"/>
      <c r="AE1445" s="14"/>
      <c r="AT1445" s="204" t="s">
        <v>165</v>
      </c>
      <c r="AU1445" s="204" t="s">
        <v>85</v>
      </c>
      <c r="AV1445" s="14" t="s">
        <v>85</v>
      </c>
      <c r="AW1445" s="14" t="s">
        <v>32</v>
      </c>
      <c r="AX1445" s="14" t="s">
        <v>7</v>
      </c>
      <c r="AY1445" s="204" t="s">
        <v>155</v>
      </c>
    </row>
    <row r="1446" s="15" customFormat="1">
      <c r="A1446" s="15"/>
      <c r="B1446" s="211"/>
      <c r="C1446" s="15"/>
      <c r="D1446" s="196" t="s">
        <v>165</v>
      </c>
      <c r="E1446" s="212" t="s">
        <v>1</v>
      </c>
      <c r="F1446" s="213" t="s">
        <v>184</v>
      </c>
      <c r="G1446" s="15"/>
      <c r="H1446" s="214">
        <v>202.345</v>
      </c>
      <c r="I1446" s="215"/>
      <c r="J1446" s="15"/>
      <c r="K1446" s="15"/>
      <c r="L1446" s="211"/>
      <c r="M1446" s="216"/>
      <c r="N1446" s="217"/>
      <c r="O1446" s="217"/>
      <c r="P1446" s="217"/>
      <c r="Q1446" s="217"/>
      <c r="R1446" s="217"/>
      <c r="S1446" s="217"/>
      <c r="T1446" s="218"/>
      <c r="U1446" s="15"/>
      <c r="V1446" s="15"/>
      <c r="W1446" s="15"/>
      <c r="X1446" s="15"/>
      <c r="Y1446" s="15"/>
      <c r="Z1446" s="15"/>
      <c r="AA1446" s="15"/>
      <c r="AB1446" s="15"/>
      <c r="AC1446" s="15"/>
      <c r="AD1446" s="15"/>
      <c r="AE1446" s="15"/>
      <c r="AT1446" s="212" t="s">
        <v>165</v>
      </c>
      <c r="AU1446" s="212" t="s">
        <v>85</v>
      </c>
      <c r="AV1446" s="15" t="s">
        <v>91</v>
      </c>
      <c r="AW1446" s="15" t="s">
        <v>32</v>
      </c>
      <c r="AX1446" s="15" t="s">
        <v>81</v>
      </c>
      <c r="AY1446" s="212" t="s">
        <v>155</v>
      </c>
    </row>
    <row r="1447" s="2" customFormat="1" ht="24.15" customHeight="1">
      <c r="A1447" s="38"/>
      <c r="B1447" s="180"/>
      <c r="C1447" s="181" t="s">
        <v>1966</v>
      </c>
      <c r="D1447" s="181" t="s">
        <v>157</v>
      </c>
      <c r="E1447" s="182" t="s">
        <v>1967</v>
      </c>
      <c r="F1447" s="183" t="s">
        <v>1968</v>
      </c>
      <c r="G1447" s="184" t="s">
        <v>822</v>
      </c>
      <c r="H1447" s="185">
        <v>325.25900000000001</v>
      </c>
      <c r="I1447" s="186"/>
      <c r="J1447" s="187">
        <f>ROUND(I1447*H1447,2)</f>
        <v>0</v>
      </c>
      <c r="K1447" s="188"/>
      <c r="L1447" s="39"/>
      <c r="M1447" s="189" t="s">
        <v>1</v>
      </c>
      <c r="N1447" s="190" t="s">
        <v>43</v>
      </c>
      <c r="O1447" s="82"/>
      <c r="P1447" s="191">
        <f>O1447*H1447</f>
        <v>0</v>
      </c>
      <c r="Q1447" s="191">
        <v>6.0000000000000002E-05</v>
      </c>
      <c r="R1447" s="191">
        <f>Q1447*H1447</f>
        <v>0.019515540000000001</v>
      </c>
      <c r="S1447" s="191">
        <v>0</v>
      </c>
      <c r="T1447" s="192">
        <f>S1447*H1447</f>
        <v>0</v>
      </c>
      <c r="U1447" s="38"/>
      <c r="V1447" s="38"/>
      <c r="W1447" s="38"/>
      <c r="X1447" s="38"/>
      <c r="Y1447" s="38"/>
      <c r="Z1447" s="38"/>
      <c r="AA1447" s="38"/>
      <c r="AB1447" s="38"/>
      <c r="AC1447" s="38"/>
      <c r="AD1447" s="38"/>
      <c r="AE1447" s="38"/>
      <c r="AR1447" s="193" t="s">
        <v>256</v>
      </c>
      <c r="AT1447" s="193" t="s">
        <v>157</v>
      </c>
      <c r="AU1447" s="193" t="s">
        <v>85</v>
      </c>
      <c r="AY1447" s="19" t="s">
        <v>155</v>
      </c>
      <c r="BE1447" s="194">
        <f>IF(N1447="základná",J1447,0)</f>
        <v>0</v>
      </c>
      <c r="BF1447" s="194">
        <f>IF(N1447="znížená",J1447,0)</f>
        <v>0</v>
      </c>
      <c r="BG1447" s="194">
        <f>IF(N1447="zákl. prenesená",J1447,0)</f>
        <v>0</v>
      </c>
      <c r="BH1447" s="194">
        <f>IF(N1447="zníž. prenesená",J1447,0)</f>
        <v>0</v>
      </c>
      <c r="BI1447" s="194">
        <f>IF(N1447="nulová",J1447,0)</f>
        <v>0</v>
      </c>
      <c r="BJ1447" s="19" t="s">
        <v>85</v>
      </c>
      <c r="BK1447" s="194">
        <f>ROUND(I1447*H1447,2)</f>
        <v>0</v>
      </c>
      <c r="BL1447" s="19" t="s">
        <v>256</v>
      </c>
      <c r="BM1447" s="193" t="s">
        <v>1969</v>
      </c>
    </row>
    <row r="1448" s="13" customFormat="1">
      <c r="A1448" s="13"/>
      <c r="B1448" s="195"/>
      <c r="C1448" s="13"/>
      <c r="D1448" s="196" t="s">
        <v>165</v>
      </c>
      <c r="E1448" s="197" t="s">
        <v>1</v>
      </c>
      <c r="F1448" s="198" t="s">
        <v>1957</v>
      </c>
      <c r="G1448" s="13"/>
      <c r="H1448" s="197" t="s">
        <v>1</v>
      </c>
      <c r="I1448" s="199"/>
      <c r="J1448" s="13"/>
      <c r="K1448" s="13"/>
      <c r="L1448" s="195"/>
      <c r="M1448" s="200"/>
      <c r="N1448" s="201"/>
      <c r="O1448" s="201"/>
      <c r="P1448" s="201"/>
      <c r="Q1448" s="201"/>
      <c r="R1448" s="201"/>
      <c r="S1448" s="201"/>
      <c r="T1448" s="202"/>
      <c r="U1448" s="13"/>
      <c r="V1448" s="13"/>
      <c r="W1448" s="13"/>
      <c r="X1448" s="13"/>
      <c r="Y1448" s="13"/>
      <c r="Z1448" s="13"/>
      <c r="AA1448" s="13"/>
      <c r="AB1448" s="13"/>
      <c r="AC1448" s="13"/>
      <c r="AD1448" s="13"/>
      <c r="AE1448" s="13"/>
      <c r="AT1448" s="197" t="s">
        <v>165</v>
      </c>
      <c r="AU1448" s="197" t="s">
        <v>85</v>
      </c>
      <c r="AV1448" s="13" t="s">
        <v>81</v>
      </c>
      <c r="AW1448" s="13" t="s">
        <v>32</v>
      </c>
      <c r="AX1448" s="13" t="s">
        <v>7</v>
      </c>
      <c r="AY1448" s="197" t="s">
        <v>155</v>
      </c>
    </row>
    <row r="1449" s="13" customFormat="1">
      <c r="A1449" s="13"/>
      <c r="B1449" s="195"/>
      <c r="C1449" s="13"/>
      <c r="D1449" s="196" t="s">
        <v>165</v>
      </c>
      <c r="E1449" s="197" t="s">
        <v>1</v>
      </c>
      <c r="F1449" s="198" t="s">
        <v>1970</v>
      </c>
      <c r="G1449" s="13"/>
      <c r="H1449" s="197" t="s">
        <v>1</v>
      </c>
      <c r="I1449" s="199"/>
      <c r="J1449" s="13"/>
      <c r="K1449" s="13"/>
      <c r="L1449" s="195"/>
      <c r="M1449" s="200"/>
      <c r="N1449" s="201"/>
      <c r="O1449" s="201"/>
      <c r="P1449" s="201"/>
      <c r="Q1449" s="201"/>
      <c r="R1449" s="201"/>
      <c r="S1449" s="201"/>
      <c r="T1449" s="202"/>
      <c r="U1449" s="13"/>
      <c r="V1449" s="13"/>
      <c r="W1449" s="13"/>
      <c r="X1449" s="13"/>
      <c r="Y1449" s="13"/>
      <c r="Z1449" s="13"/>
      <c r="AA1449" s="13"/>
      <c r="AB1449" s="13"/>
      <c r="AC1449" s="13"/>
      <c r="AD1449" s="13"/>
      <c r="AE1449" s="13"/>
      <c r="AT1449" s="197" t="s">
        <v>165</v>
      </c>
      <c r="AU1449" s="197" t="s">
        <v>85</v>
      </c>
      <c r="AV1449" s="13" t="s">
        <v>81</v>
      </c>
      <c r="AW1449" s="13" t="s">
        <v>32</v>
      </c>
      <c r="AX1449" s="13" t="s">
        <v>7</v>
      </c>
      <c r="AY1449" s="197" t="s">
        <v>155</v>
      </c>
    </row>
    <row r="1450" s="14" customFormat="1">
      <c r="A1450" s="14"/>
      <c r="B1450" s="203"/>
      <c r="C1450" s="14"/>
      <c r="D1450" s="196" t="s">
        <v>165</v>
      </c>
      <c r="E1450" s="204" t="s">
        <v>1</v>
      </c>
      <c r="F1450" s="205" t="s">
        <v>1971</v>
      </c>
      <c r="G1450" s="14"/>
      <c r="H1450" s="206">
        <v>29.460000000000001</v>
      </c>
      <c r="I1450" s="207"/>
      <c r="J1450" s="14"/>
      <c r="K1450" s="14"/>
      <c r="L1450" s="203"/>
      <c r="M1450" s="208"/>
      <c r="N1450" s="209"/>
      <c r="O1450" s="209"/>
      <c r="P1450" s="209"/>
      <c r="Q1450" s="209"/>
      <c r="R1450" s="209"/>
      <c r="S1450" s="209"/>
      <c r="T1450" s="210"/>
      <c r="U1450" s="14"/>
      <c r="V1450" s="14"/>
      <c r="W1450" s="14"/>
      <c r="X1450" s="14"/>
      <c r="Y1450" s="14"/>
      <c r="Z1450" s="14"/>
      <c r="AA1450" s="14"/>
      <c r="AB1450" s="14"/>
      <c r="AC1450" s="14"/>
      <c r="AD1450" s="14"/>
      <c r="AE1450" s="14"/>
      <c r="AT1450" s="204" t="s">
        <v>165</v>
      </c>
      <c r="AU1450" s="204" t="s">
        <v>85</v>
      </c>
      <c r="AV1450" s="14" t="s">
        <v>85</v>
      </c>
      <c r="AW1450" s="14" t="s">
        <v>32</v>
      </c>
      <c r="AX1450" s="14" t="s">
        <v>7</v>
      </c>
      <c r="AY1450" s="204" t="s">
        <v>155</v>
      </c>
    </row>
    <row r="1451" s="13" customFormat="1">
      <c r="A1451" s="13"/>
      <c r="B1451" s="195"/>
      <c r="C1451" s="13"/>
      <c r="D1451" s="196" t="s">
        <v>165</v>
      </c>
      <c r="E1451" s="197" t="s">
        <v>1</v>
      </c>
      <c r="F1451" s="198" t="s">
        <v>1972</v>
      </c>
      <c r="G1451" s="13"/>
      <c r="H1451" s="197" t="s">
        <v>1</v>
      </c>
      <c r="I1451" s="199"/>
      <c r="J1451" s="13"/>
      <c r="K1451" s="13"/>
      <c r="L1451" s="195"/>
      <c r="M1451" s="200"/>
      <c r="N1451" s="201"/>
      <c r="O1451" s="201"/>
      <c r="P1451" s="201"/>
      <c r="Q1451" s="201"/>
      <c r="R1451" s="201"/>
      <c r="S1451" s="201"/>
      <c r="T1451" s="202"/>
      <c r="U1451" s="13"/>
      <c r="V1451" s="13"/>
      <c r="W1451" s="13"/>
      <c r="X1451" s="13"/>
      <c r="Y1451" s="13"/>
      <c r="Z1451" s="13"/>
      <c r="AA1451" s="13"/>
      <c r="AB1451" s="13"/>
      <c r="AC1451" s="13"/>
      <c r="AD1451" s="13"/>
      <c r="AE1451" s="13"/>
      <c r="AT1451" s="197" t="s">
        <v>165</v>
      </c>
      <c r="AU1451" s="197" t="s">
        <v>85</v>
      </c>
      <c r="AV1451" s="13" t="s">
        <v>81</v>
      </c>
      <c r="AW1451" s="13" t="s">
        <v>32</v>
      </c>
      <c r="AX1451" s="13" t="s">
        <v>7</v>
      </c>
      <c r="AY1451" s="197" t="s">
        <v>155</v>
      </c>
    </row>
    <row r="1452" s="14" customFormat="1">
      <c r="A1452" s="14"/>
      <c r="B1452" s="203"/>
      <c r="C1452" s="14"/>
      <c r="D1452" s="196" t="s">
        <v>165</v>
      </c>
      <c r="E1452" s="204" t="s">
        <v>1</v>
      </c>
      <c r="F1452" s="205" t="s">
        <v>1973</v>
      </c>
      <c r="G1452" s="14"/>
      <c r="H1452" s="206">
        <v>10.800000000000001</v>
      </c>
      <c r="I1452" s="207"/>
      <c r="J1452" s="14"/>
      <c r="K1452" s="14"/>
      <c r="L1452" s="203"/>
      <c r="M1452" s="208"/>
      <c r="N1452" s="209"/>
      <c r="O1452" s="209"/>
      <c r="P1452" s="209"/>
      <c r="Q1452" s="209"/>
      <c r="R1452" s="209"/>
      <c r="S1452" s="209"/>
      <c r="T1452" s="210"/>
      <c r="U1452" s="14"/>
      <c r="V1452" s="14"/>
      <c r="W1452" s="14"/>
      <c r="X1452" s="14"/>
      <c r="Y1452" s="14"/>
      <c r="Z1452" s="14"/>
      <c r="AA1452" s="14"/>
      <c r="AB1452" s="14"/>
      <c r="AC1452" s="14"/>
      <c r="AD1452" s="14"/>
      <c r="AE1452" s="14"/>
      <c r="AT1452" s="204" t="s">
        <v>165</v>
      </c>
      <c r="AU1452" s="204" t="s">
        <v>85</v>
      </c>
      <c r="AV1452" s="14" t="s">
        <v>85</v>
      </c>
      <c r="AW1452" s="14" t="s">
        <v>32</v>
      </c>
      <c r="AX1452" s="14" t="s">
        <v>7</v>
      </c>
      <c r="AY1452" s="204" t="s">
        <v>155</v>
      </c>
    </row>
    <row r="1453" s="13" customFormat="1">
      <c r="A1453" s="13"/>
      <c r="B1453" s="195"/>
      <c r="C1453" s="13"/>
      <c r="D1453" s="196" t="s">
        <v>165</v>
      </c>
      <c r="E1453" s="197" t="s">
        <v>1</v>
      </c>
      <c r="F1453" s="198" t="s">
        <v>1974</v>
      </c>
      <c r="G1453" s="13"/>
      <c r="H1453" s="197" t="s">
        <v>1</v>
      </c>
      <c r="I1453" s="199"/>
      <c r="J1453" s="13"/>
      <c r="K1453" s="13"/>
      <c r="L1453" s="195"/>
      <c r="M1453" s="200"/>
      <c r="N1453" s="201"/>
      <c r="O1453" s="201"/>
      <c r="P1453" s="201"/>
      <c r="Q1453" s="201"/>
      <c r="R1453" s="201"/>
      <c r="S1453" s="201"/>
      <c r="T1453" s="202"/>
      <c r="U1453" s="13"/>
      <c r="V1453" s="13"/>
      <c r="W1453" s="13"/>
      <c r="X1453" s="13"/>
      <c r="Y1453" s="13"/>
      <c r="Z1453" s="13"/>
      <c r="AA1453" s="13"/>
      <c r="AB1453" s="13"/>
      <c r="AC1453" s="13"/>
      <c r="AD1453" s="13"/>
      <c r="AE1453" s="13"/>
      <c r="AT1453" s="197" t="s">
        <v>165</v>
      </c>
      <c r="AU1453" s="197" t="s">
        <v>85</v>
      </c>
      <c r="AV1453" s="13" t="s">
        <v>81</v>
      </c>
      <c r="AW1453" s="13" t="s">
        <v>32</v>
      </c>
      <c r="AX1453" s="13" t="s">
        <v>7</v>
      </c>
      <c r="AY1453" s="197" t="s">
        <v>155</v>
      </c>
    </row>
    <row r="1454" s="14" customFormat="1">
      <c r="A1454" s="14"/>
      <c r="B1454" s="203"/>
      <c r="C1454" s="14"/>
      <c r="D1454" s="196" t="s">
        <v>165</v>
      </c>
      <c r="E1454" s="204" t="s">
        <v>1</v>
      </c>
      <c r="F1454" s="205" t="s">
        <v>1975</v>
      </c>
      <c r="G1454" s="14"/>
      <c r="H1454" s="206">
        <v>116.53</v>
      </c>
      <c r="I1454" s="207"/>
      <c r="J1454" s="14"/>
      <c r="K1454" s="14"/>
      <c r="L1454" s="203"/>
      <c r="M1454" s="208"/>
      <c r="N1454" s="209"/>
      <c r="O1454" s="209"/>
      <c r="P1454" s="209"/>
      <c r="Q1454" s="209"/>
      <c r="R1454" s="209"/>
      <c r="S1454" s="209"/>
      <c r="T1454" s="210"/>
      <c r="U1454" s="14"/>
      <c r="V1454" s="14"/>
      <c r="W1454" s="14"/>
      <c r="X1454" s="14"/>
      <c r="Y1454" s="14"/>
      <c r="Z1454" s="14"/>
      <c r="AA1454" s="14"/>
      <c r="AB1454" s="14"/>
      <c r="AC1454" s="14"/>
      <c r="AD1454" s="14"/>
      <c r="AE1454" s="14"/>
      <c r="AT1454" s="204" t="s">
        <v>165</v>
      </c>
      <c r="AU1454" s="204" t="s">
        <v>85</v>
      </c>
      <c r="AV1454" s="14" t="s">
        <v>85</v>
      </c>
      <c r="AW1454" s="14" t="s">
        <v>32</v>
      </c>
      <c r="AX1454" s="14" t="s">
        <v>7</v>
      </c>
      <c r="AY1454" s="204" t="s">
        <v>155</v>
      </c>
    </row>
    <row r="1455" s="13" customFormat="1">
      <c r="A1455" s="13"/>
      <c r="B1455" s="195"/>
      <c r="C1455" s="13"/>
      <c r="D1455" s="196" t="s">
        <v>165</v>
      </c>
      <c r="E1455" s="197" t="s">
        <v>1</v>
      </c>
      <c r="F1455" s="198" t="s">
        <v>1948</v>
      </c>
      <c r="G1455" s="13"/>
      <c r="H1455" s="197" t="s">
        <v>1</v>
      </c>
      <c r="I1455" s="199"/>
      <c r="J1455" s="13"/>
      <c r="K1455" s="13"/>
      <c r="L1455" s="195"/>
      <c r="M1455" s="200"/>
      <c r="N1455" s="201"/>
      <c r="O1455" s="201"/>
      <c r="P1455" s="201"/>
      <c r="Q1455" s="201"/>
      <c r="R1455" s="201"/>
      <c r="S1455" s="201"/>
      <c r="T1455" s="202"/>
      <c r="U1455" s="13"/>
      <c r="V1455" s="13"/>
      <c r="W1455" s="13"/>
      <c r="X1455" s="13"/>
      <c r="Y1455" s="13"/>
      <c r="Z1455" s="13"/>
      <c r="AA1455" s="13"/>
      <c r="AB1455" s="13"/>
      <c r="AC1455" s="13"/>
      <c r="AD1455" s="13"/>
      <c r="AE1455" s="13"/>
      <c r="AT1455" s="197" t="s">
        <v>165</v>
      </c>
      <c r="AU1455" s="197" t="s">
        <v>85</v>
      </c>
      <c r="AV1455" s="13" t="s">
        <v>81</v>
      </c>
      <c r="AW1455" s="13" t="s">
        <v>32</v>
      </c>
      <c r="AX1455" s="13" t="s">
        <v>7</v>
      </c>
      <c r="AY1455" s="197" t="s">
        <v>155</v>
      </c>
    </row>
    <row r="1456" s="13" customFormat="1">
      <c r="A1456" s="13"/>
      <c r="B1456" s="195"/>
      <c r="C1456" s="13"/>
      <c r="D1456" s="196" t="s">
        <v>165</v>
      </c>
      <c r="E1456" s="197" t="s">
        <v>1</v>
      </c>
      <c r="F1456" s="198" t="s">
        <v>1976</v>
      </c>
      <c r="G1456" s="13"/>
      <c r="H1456" s="197" t="s">
        <v>1</v>
      </c>
      <c r="I1456" s="199"/>
      <c r="J1456" s="13"/>
      <c r="K1456" s="13"/>
      <c r="L1456" s="195"/>
      <c r="M1456" s="200"/>
      <c r="N1456" s="201"/>
      <c r="O1456" s="201"/>
      <c r="P1456" s="201"/>
      <c r="Q1456" s="201"/>
      <c r="R1456" s="201"/>
      <c r="S1456" s="201"/>
      <c r="T1456" s="202"/>
      <c r="U1456" s="13"/>
      <c r="V1456" s="13"/>
      <c r="W1456" s="13"/>
      <c r="X1456" s="13"/>
      <c r="Y1456" s="13"/>
      <c r="Z1456" s="13"/>
      <c r="AA1456" s="13"/>
      <c r="AB1456" s="13"/>
      <c r="AC1456" s="13"/>
      <c r="AD1456" s="13"/>
      <c r="AE1456" s="13"/>
      <c r="AT1456" s="197" t="s">
        <v>165</v>
      </c>
      <c r="AU1456" s="197" t="s">
        <v>85</v>
      </c>
      <c r="AV1456" s="13" t="s">
        <v>81</v>
      </c>
      <c r="AW1456" s="13" t="s">
        <v>32</v>
      </c>
      <c r="AX1456" s="13" t="s">
        <v>7</v>
      </c>
      <c r="AY1456" s="197" t="s">
        <v>155</v>
      </c>
    </row>
    <row r="1457" s="14" customFormat="1">
      <c r="A1457" s="14"/>
      <c r="B1457" s="203"/>
      <c r="C1457" s="14"/>
      <c r="D1457" s="196" t="s">
        <v>165</v>
      </c>
      <c r="E1457" s="204" t="s">
        <v>1</v>
      </c>
      <c r="F1457" s="205" t="s">
        <v>1977</v>
      </c>
      <c r="G1457" s="14"/>
      <c r="H1457" s="206">
        <v>39</v>
      </c>
      <c r="I1457" s="207"/>
      <c r="J1457" s="14"/>
      <c r="K1457" s="14"/>
      <c r="L1457" s="203"/>
      <c r="M1457" s="208"/>
      <c r="N1457" s="209"/>
      <c r="O1457" s="209"/>
      <c r="P1457" s="209"/>
      <c r="Q1457" s="209"/>
      <c r="R1457" s="209"/>
      <c r="S1457" s="209"/>
      <c r="T1457" s="210"/>
      <c r="U1457" s="14"/>
      <c r="V1457" s="14"/>
      <c r="W1457" s="14"/>
      <c r="X1457" s="14"/>
      <c r="Y1457" s="14"/>
      <c r="Z1457" s="14"/>
      <c r="AA1457" s="14"/>
      <c r="AB1457" s="14"/>
      <c r="AC1457" s="14"/>
      <c r="AD1457" s="14"/>
      <c r="AE1457" s="14"/>
      <c r="AT1457" s="204" t="s">
        <v>165</v>
      </c>
      <c r="AU1457" s="204" t="s">
        <v>85</v>
      </c>
      <c r="AV1457" s="14" t="s">
        <v>85</v>
      </c>
      <c r="AW1457" s="14" t="s">
        <v>32</v>
      </c>
      <c r="AX1457" s="14" t="s">
        <v>7</v>
      </c>
      <c r="AY1457" s="204" t="s">
        <v>155</v>
      </c>
    </row>
    <row r="1458" s="13" customFormat="1">
      <c r="A1458" s="13"/>
      <c r="B1458" s="195"/>
      <c r="C1458" s="13"/>
      <c r="D1458" s="196" t="s">
        <v>165</v>
      </c>
      <c r="E1458" s="197" t="s">
        <v>1</v>
      </c>
      <c r="F1458" s="198" t="s">
        <v>1978</v>
      </c>
      <c r="G1458" s="13"/>
      <c r="H1458" s="197" t="s">
        <v>1</v>
      </c>
      <c r="I1458" s="199"/>
      <c r="J1458" s="13"/>
      <c r="K1458" s="13"/>
      <c r="L1458" s="195"/>
      <c r="M1458" s="200"/>
      <c r="N1458" s="201"/>
      <c r="O1458" s="201"/>
      <c r="P1458" s="201"/>
      <c r="Q1458" s="201"/>
      <c r="R1458" s="201"/>
      <c r="S1458" s="201"/>
      <c r="T1458" s="202"/>
      <c r="U1458" s="13"/>
      <c r="V1458" s="13"/>
      <c r="W1458" s="13"/>
      <c r="X1458" s="13"/>
      <c r="Y1458" s="13"/>
      <c r="Z1458" s="13"/>
      <c r="AA1458" s="13"/>
      <c r="AB1458" s="13"/>
      <c r="AC1458" s="13"/>
      <c r="AD1458" s="13"/>
      <c r="AE1458" s="13"/>
      <c r="AT1458" s="197" t="s">
        <v>165</v>
      </c>
      <c r="AU1458" s="197" t="s">
        <v>85</v>
      </c>
      <c r="AV1458" s="13" t="s">
        <v>81</v>
      </c>
      <c r="AW1458" s="13" t="s">
        <v>32</v>
      </c>
      <c r="AX1458" s="13" t="s">
        <v>7</v>
      </c>
      <c r="AY1458" s="197" t="s">
        <v>155</v>
      </c>
    </row>
    <row r="1459" s="14" customFormat="1">
      <c r="A1459" s="14"/>
      <c r="B1459" s="203"/>
      <c r="C1459" s="14"/>
      <c r="D1459" s="196" t="s">
        <v>165</v>
      </c>
      <c r="E1459" s="204" t="s">
        <v>1</v>
      </c>
      <c r="F1459" s="205" t="s">
        <v>1979</v>
      </c>
      <c r="G1459" s="14"/>
      <c r="H1459" s="206">
        <v>49.5</v>
      </c>
      <c r="I1459" s="207"/>
      <c r="J1459" s="14"/>
      <c r="K1459" s="14"/>
      <c r="L1459" s="203"/>
      <c r="M1459" s="208"/>
      <c r="N1459" s="209"/>
      <c r="O1459" s="209"/>
      <c r="P1459" s="209"/>
      <c r="Q1459" s="209"/>
      <c r="R1459" s="209"/>
      <c r="S1459" s="209"/>
      <c r="T1459" s="210"/>
      <c r="U1459" s="14"/>
      <c r="V1459" s="14"/>
      <c r="W1459" s="14"/>
      <c r="X1459" s="14"/>
      <c r="Y1459" s="14"/>
      <c r="Z1459" s="14"/>
      <c r="AA1459" s="14"/>
      <c r="AB1459" s="14"/>
      <c r="AC1459" s="14"/>
      <c r="AD1459" s="14"/>
      <c r="AE1459" s="14"/>
      <c r="AT1459" s="204" t="s">
        <v>165</v>
      </c>
      <c r="AU1459" s="204" t="s">
        <v>85</v>
      </c>
      <c r="AV1459" s="14" t="s">
        <v>85</v>
      </c>
      <c r="AW1459" s="14" t="s">
        <v>32</v>
      </c>
      <c r="AX1459" s="14" t="s">
        <v>7</v>
      </c>
      <c r="AY1459" s="204" t="s">
        <v>155</v>
      </c>
    </row>
    <row r="1460" s="13" customFormat="1">
      <c r="A1460" s="13"/>
      <c r="B1460" s="195"/>
      <c r="C1460" s="13"/>
      <c r="D1460" s="196" t="s">
        <v>165</v>
      </c>
      <c r="E1460" s="197" t="s">
        <v>1</v>
      </c>
      <c r="F1460" s="198" t="s">
        <v>1980</v>
      </c>
      <c r="G1460" s="13"/>
      <c r="H1460" s="197" t="s">
        <v>1</v>
      </c>
      <c r="I1460" s="199"/>
      <c r="J1460" s="13"/>
      <c r="K1460" s="13"/>
      <c r="L1460" s="195"/>
      <c r="M1460" s="200"/>
      <c r="N1460" s="201"/>
      <c r="O1460" s="201"/>
      <c r="P1460" s="201"/>
      <c r="Q1460" s="201"/>
      <c r="R1460" s="201"/>
      <c r="S1460" s="201"/>
      <c r="T1460" s="202"/>
      <c r="U1460" s="13"/>
      <c r="V1460" s="13"/>
      <c r="W1460" s="13"/>
      <c r="X1460" s="13"/>
      <c r="Y1460" s="13"/>
      <c r="Z1460" s="13"/>
      <c r="AA1460" s="13"/>
      <c r="AB1460" s="13"/>
      <c r="AC1460" s="13"/>
      <c r="AD1460" s="13"/>
      <c r="AE1460" s="13"/>
      <c r="AT1460" s="197" t="s">
        <v>165</v>
      </c>
      <c r="AU1460" s="197" t="s">
        <v>85</v>
      </c>
      <c r="AV1460" s="13" t="s">
        <v>81</v>
      </c>
      <c r="AW1460" s="13" t="s">
        <v>32</v>
      </c>
      <c r="AX1460" s="13" t="s">
        <v>7</v>
      </c>
      <c r="AY1460" s="197" t="s">
        <v>155</v>
      </c>
    </row>
    <row r="1461" s="14" customFormat="1">
      <c r="A1461" s="14"/>
      <c r="B1461" s="203"/>
      <c r="C1461" s="14"/>
      <c r="D1461" s="196" t="s">
        <v>165</v>
      </c>
      <c r="E1461" s="204" t="s">
        <v>1</v>
      </c>
      <c r="F1461" s="205" t="s">
        <v>1981</v>
      </c>
      <c r="G1461" s="14"/>
      <c r="H1461" s="206">
        <v>25.800000000000001</v>
      </c>
      <c r="I1461" s="207"/>
      <c r="J1461" s="14"/>
      <c r="K1461" s="14"/>
      <c r="L1461" s="203"/>
      <c r="M1461" s="208"/>
      <c r="N1461" s="209"/>
      <c r="O1461" s="209"/>
      <c r="P1461" s="209"/>
      <c r="Q1461" s="209"/>
      <c r="R1461" s="209"/>
      <c r="S1461" s="209"/>
      <c r="T1461" s="210"/>
      <c r="U1461" s="14"/>
      <c r="V1461" s="14"/>
      <c r="W1461" s="14"/>
      <c r="X1461" s="14"/>
      <c r="Y1461" s="14"/>
      <c r="Z1461" s="14"/>
      <c r="AA1461" s="14"/>
      <c r="AB1461" s="14"/>
      <c r="AC1461" s="14"/>
      <c r="AD1461" s="14"/>
      <c r="AE1461" s="14"/>
      <c r="AT1461" s="204" t="s">
        <v>165</v>
      </c>
      <c r="AU1461" s="204" t="s">
        <v>85</v>
      </c>
      <c r="AV1461" s="14" t="s">
        <v>85</v>
      </c>
      <c r="AW1461" s="14" t="s">
        <v>32</v>
      </c>
      <c r="AX1461" s="14" t="s">
        <v>7</v>
      </c>
      <c r="AY1461" s="204" t="s">
        <v>155</v>
      </c>
    </row>
    <row r="1462" s="13" customFormat="1">
      <c r="A1462" s="13"/>
      <c r="B1462" s="195"/>
      <c r="C1462" s="13"/>
      <c r="D1462" s="196" t="s">
        <v>165</v>
      </c>
      <c r="E1462" s="197" t="s">
        <v>1</v>
      </c>
      <c r="F1462" s="198" t="s">
        <v>1982</v>
      </c>
      <c r="G1462" s="13"/>
      <c r="H1462" s="197" t="s">
        <v>1</v>
      </c>
      <c r="I1462" s="199"/>
      <c r="J1462" s="13"/>
      <c r="K1462" s="13"/>
      <c r="L1462" s="195"/>
      <c r="M1462" s="200"/>
      <c r="N1462" s="201"/>
      <c r="O1462" s="201"/>
      <c r="P1462" s="201"/>
      <c r="Q1462" s="201"/>
      <c r="R1462" s="201"/>
      <c r="S1462" s="201"/>
      <c r="T1462" s="202"/>
      <c r="U1462" s="13"/>
      <c r="V1462" s="13"/>
      <c r="W1462" s="13"/>
      <c r="X1462" s="13"/>
      <c r="Y1462" s="13"/>
      <c r="Z1462" s="13"/>
      <c r="AA1462" s="13"/>
      <c r="AB1462" s="13"/>
      <c r="AC1462" s="13"/>
      <c r="AD1462" s="13"/>
      <c r="AE1462" s="13"/>
      <c r="AT1462" s="197" t="s">
        <v>165</v>
      </c>
      <c r="AU1462" s="197" t="s">
        <v>85</v>
      </c>
      <c r="AV1462" s="13" t="s">
        <v>81</v>
      </c>
      <c r="AW1462" s="13" t="s">
        <v>32</v>
      </c>
      <c r="AX1462" s="13" t="s">
        <v>7</v>
      </c>
      <c r="AY1462" s="197" t="s">
        <v>155</v>
      </c>
    </row>
    <row r="1463" s="14" customFormat="1">
      <c r="A1463" s="14"/>
      <c r="B1463" s="203"/>
      <c r="C1463" s="14"/>
      <c r="D1463" s="196" t="s">
        <v>165</v>
      </c>
      <c r="E1463" s="204" t="s">
        <v>1</v>
      </c>
      <c r="F1463" s="205" t="s">
        <v>1983</v>
      </c>
      <c r="G1463" s="14"/>
      <c r="H1463" s="206">
        <v>24.600000000000001</v>
      </c>
      <c r="I1463" s="207"/>
      <c r="J1463" s="14"/>
      <c r="K1463" s="14"/>
      <c r="L1463" s="203"/>
      <c r="M1463" s="208"/>
      <c r="N1463" s="209"/>
      <c r="O1463" s="209"/>
      <c r="P1463" s="209"/>
      <c r="Q1463" s="209"/>
      <c r="R1463" s="209"/>
      <c r="S1463" s="209"/>
      <c r="T1463" s="210"/>
      <c r="U1463" s="14"/>
      <c r="V1463" s="14"/>
      <c r="W1463" s="14"/>
      <c r="X1463" s="14"/>
      <c r="Y1463" s="14"/>
      <c r="Z1463" s="14"/>
      <c r="AA1463" s="14"/>
      <c r="AB1463" s="14"/>
      <c r="AC1463" s="14"/>
      <c r="AD1463" s="14"/>
      <c r="AE1463" s="14"/>
      <c r="AT1463" s="204" t="s">
        <v>165</v>
      </c>
      <c r="AU1463" s="204" t="s">
        <v>85</v>
      </c>
      <c r="AV1463" s="14" t="s">
        <v>85</v>
      </c>
      <c r="AW1463" s="14" t="s">
        <v>32</v>
      </c>
      <c r="AX1463" s="14" t="s">
        <v>7</v>
      </c>
      <c r="AY1463" s="204" t="s">
        <v>155</v>
      </c>
    </row>
    <row r="1464" s="13" customFormat="1">
      <c r="A1464" s="13"/>
      <c r="B1464" s="195"/>
      <c r="C1464" s="13"/>
      <c r="D1464" s="196" t="s">
        <v>165</v>
      </c>
      <c r="E1464" s="197" t="s">
        <v>1</v>
      </c>
      <c r="F1464" s="198" t="s">
        <v>1951</v>
      </c>
      <c r="G1464" s="13"/>
      <c r="H1464" s="197" t="s">
        <v>1</v>
      </c>
      <c r="I1464" s="199"/>
      <c r="J1464" s="13"/>
      <c r="K1464" s="13"/>
      <c r="L1464" s="195"/>
      <c r="M1464" s="200"/>
      <c r="N1464" s="201"/>
      <c r="O1464" s="201"/>
      <c r="P1464" s="201"/>
      <c r="Q1464" s="201"/>
      <c r="R1464" s="201"/>
      <c r="S1464" s="201"/>
      <c r="T1464" s="202"/>
      <c r="U1464" s="13"/>
      <c r="V1464" s="13"/>
      <c r="W1464" s="13"/>
      <c r="X1464" s="13"/>
      <c r="Y1464" s="13"/>
      <c r="Z1464" s="13"/>
      <c r="AA1464" s="13"/>
      <c r="AB1464" s="13"/>
      <c r="AC1464" s="13"/>
      <c r="AD1464" s="13"/>
      <c r="AE1464" s="13"/>
      <c r="AT1464" s="197" t="s">
        <v>165</v>
      </c>
      <c r="AU1464" s="197" t="s">
        <v>85</v>
      </c>
      <c r="AV1464" s="13" t="s">
        <v>81</v>
      </c>
      <c r="AW1464" s="13" t="s">
        <v>32</v>
      </c>
      <c r="AX1464" s="13" t="s">
        <v>7</v>
      </c>
      <c r="AY1464" s="197" t="s">
        <v>155</v>
      </c>
    </row>
    <row r="1465" s="14" customFormat="1">
      <c r="A1465" s="14"/>
      <c r="B1465" s="203"/>
      <c r="C1465" s="14"/>
      <c r="D1465" s="196" t="s">
        <v>165</v>
      </c>
      <c r="E1465" s="204" t="s">
        <v>1</v>
      </c>
      <c r="F1465" s="205" t="s">
        <v>1984</v>
      </c>
      <c r="G1465" s="14"/>
      <c r="H1465" s="206">
        <v>29.568999999999999</v>
      </c>
      <c r="I1465" s="207"/>
      <c r="J1465" s="14"/>
      <c r="K1465" s="14"/>
      <c r="L1465" s="203"/>
      <c r="M1465" s="208"/>
      <c r="N1465" s="209"/>
      <c r="O1465" s="209"/>
      <c r="P1465" s="209"/>
      <c r="Q1465" s="209"/>
      <c r="R1465" s="209"/>
      <c r="S1465" s="209"/>
      <c r="T1465" s="210"/>
      <c r="U1465" s="14"/>
      <c r="V1465" s="14"/>
      <c r="W1465" s="14"/>
      <c r="X1465" s="14"/>
      <c r="Y1465" s="14"/>
      <c r="Z1465" s="14"/>
      <c r="AA1465" s="14"/>
      <c r="AB1465" s="14"/>
      <c r="AC1465" s="14"/>
      <c r="AD1465" s="14"/>
      <c r="AE1465" s="14"/>
      <c r="AT1465" s="204" t="s">
        <v>165</v>
      </c>
      <c r="AU1465" s="204" t="s">
        <v>85</v>
      </c>
      <c r="AV1465" s="14" t="s">
        <v>85</v>
      </c>
      <c r="AW1465" s="14" t="s">
        <v>32</v>
      </c>
      <c r="AX1465" s="14" t="s">
        <v>7</v>
      </c>
      <c r="AY1465" s="204" t="s">
        <v>155</v>
      </c>
    </row>
    <row r="1466" s="15" customFormat="1">
      <c r="A1466" s="15"/>
      <c r="B1466" s="211"/>
      <c r="C1466" s="15"/>
      <c r="D1466" s="196" t="s">
        <v>165</v>
      </c>
      <c r="E1466" s="212" t="s">
        <v>1</v>
      </c>
      <c r="F1466" s="213" t="s">
        <v>184</v>
      </c>
      <c r="G1466" s="15"/>
      <c r="H1466" s="214">
        <v>325.25900000000001</v>
      </c>
      <c r="I1466" s="215"/>
      <c r="J1466" s="15"/>
      <c r="K1466" s="15"/>
      <c r="L1466" s="211"/>
      <c r="M1466" s="216"/>
      <c r="N1466" s="217"/>
      <c r="O1466" s="217"/>
      <c r="P1466" s="217"/>
      <c r="Q1466" s="217"/>
      <c r="R1466" s="217"/>
      <c r="S1466" s="217"/>
      <c r="T1466" s="218"/>
      <c r="U1466" s="15"/>
      <c r="V1466" s="15"/>
      <c r="W1466" s="15"/>
      <c r="X1466" s="15"/>
      <c r="Y1466" s="15"/>
      <c r="Z1466" s="15"/>
      <c r="AA1466" s="15"/>
      <c r="AB1466" s="15"/>
      <c r="AC1466" s="15"/>
      <c r="AD1466" s="15"/>
      <c r="AE1466" s="15"/>
      <c r="AT1466" s="212" t="s">
        <v>165</v>
      </c>
      <c r="AU1466" s="212" t="s">
        <v>85</v>
      </c>
      <c r="AV1466" s="15" t="s">
        <v>91</v>
      </c>
      <c r="AW1466" s="15" t="s">
        <v>32</v>
      </c>
      <c r="AX1466" s="15" t="s">
        <v>81</v>
      </c>
      <c r="AY1466" s="212" t="s">
        <v>155</v>
      </c>
    </row>
    <row r="1467" s="2" customFormat="1" ht="24.15" customHeight="1">
      <c r="A1467" s="38"/>
      <c r="B1467" s="180"/>
      <c r="C1467" s="181" t="s">
        <v>1985</v>
      </c>
      <c r="D1467" s="181" t="s">
        <v>157</v>
      </c>
      <c r="E1467" s="182" t="s">
        <v>1986</v>
      </c>
      <c r="F1467" s="183" t="s">
        <v>1987</v>
      </c>
      <c r="G1467" s="184" t="s">
        <v>822</v>
      </c>
      <c r="H1467" s="185">
        <v>2180.134</v>
      </c>
      <c r="I1467" s="186"/>
      <c r="J1467" s="187">
        <f>ROUND(I1467*H1467,2)</f>
        <v>0</v>
      </c>
      <c r="K1467" s="188"/>
      <c r="L1467" s="39"/>
      <c r="M1467" s="189" t="s">
        <v>1</v>
      </c>
      <c r="N1467" s="190" t="s">
        <v>43</v>
      </c>
      <c r="O1467" s="82"/>
      <c r="P1467" s="191">
        <f>O1467*H1467</f>
        <v>0</v>
      </c>
      <c r="Q1467" s="191">
        <v>5.0000000000000002E-05</v>
      </c>
      <c r="R1467" s="191">
        <f>Q1467*H1467</f>
        <v>0.10900670000000001</v>
      </c>
      <c r="S1467" s="191">
        <v>0</v>
      </c>
      <c r="T1467" s="192">
        <f>S1467*H1467</f>
        <v>0</v>
      </c>
      <c r="U1467" s="38"/>
      <c r="V1467" s="38"/>
      <c r="W1467" s="38"/>
      <c r="X1467" s="38"/>
      <c r="Y1467" s="38"/>
      <c r="Z1467" s="38"/>
      <c r="AA1467" s="38"/>
      <c r="AB1467" s="38"/>
      <c r="AC1467" s="38"/>
      <c r="AD1467" s="38"/>
      <c r="AE1467" s="38"/>
      <c r="AR1467" s="193" t="s">
        <v>256</v>
      </c>
      <c r="AT1467" s="193" t="s">
        <v>157</v>
      </c>
      <c r="AU1467" s="193" t="s">
        <v>85</v>
      </c>
      <c r="AY1467" s="19" t="s">
        <v>155</v>
      </c>
      <c r="BE1467" s="194">
        <f>IF(N1467="základná",J1467,0)</f>
        <v>0</v>
      </c>
      <c r="BF1467" s="194">
        <f>IF(N1467="znížená",J1467,0)</f>
        <v>0</v>
      </c>
      <c r="BG1467" s="194">
        <f>IF(N1467="zákl. prenesená",J1467,0)</f>
        <v>0</v>
      </c>
      <c r="BH1467" s="194">
        <f>IF(N1467="zníž. prenesená",J1467,0)</f>
        <v>0</v>
      </c>
      <c r="BI1467" s="194">
        <f>IF(N1467="nulová",J1467,0)</f>
        <v>0</v>
      </c>
      <c r="BJ1467" s="19" t="s">
        <v>85</v>
      </c>
      <c r="BK1467" s="194">
        <f>ROUND(I1467*H1467,2)</f>
        <v>0</v>
      </c>
      <c r="BL1467" s="19" t="s">
        <v>256</v>
      </c>
      <c r="BM1467" s="193" t="s">
        <v>1988</v>
      </c>
    </row>
    <row r="1468" s="13" customFormat="1">
      <c r="A1468" s="13"/>
      <c r="B1468" s="195"/>
      <c r="C1468" s="13"/>
      <c r="D1468" s="196" t="s">
        <v>165</v>
      </c>
      <c r="E1468" s="197" t="s">
        <v>1</v>
      </c>
      <c r="F1468" s="198" t="s">
        <v>1957</v>
      </c>
      <c r="G1468" s="13"/>
      <c r="H1468" s="197" t="s">
        <v>1</v>
      </c>
      <c r="I1468" s="199"/>
      <c r="J1468" s="13"/>
      <c r="K1468" s="13"/>
      <c r="L1468" s="195"/>
      <c r="M1468" s="200"/>
      <c r="N1468" s="201"/>
      <c r="O1468" s="201"/>
      <c r="P1468" s="201"/>
      <c r="Q1468" s="201"/>
      <c r="R1468" s="201"/>
      <c r="S1468" s="201"/>
      <c r="T1468" s="202"/>
      <c r="U1468" s="13"/>
      <c r="V1468" s="13"/>
      <c r="W1468" s="13"/>
      <c r="X1468" s="13"/>
      <c r="Y1468" s="13"/>
      <c r="Z1468" s="13"/>
      <c r="AA1468" s="13"/>
      <c r="AB1468" s="13"/>
      <c r="AC1468" s="13"/>
      <c r="AD1468" s="13"/>
      <c r="AE1468" s="13"/>
      <c r="AT1468" s="197" t="s">
        <v>165</v>
      </c>
      <c r="AU1468" s="197" t="s">
        <v>85</v>
      </c>
      <c r="AV1468" s="13" t="s">
        <v>81</v>
      </c>
      <c r="AW1468" s="13" t="s">
        <v>32</v>
      </c>
      <c r="AX1468" s="13" t="s">
        <v>7</v>
      </c>
      <c r="AY1468" s="197" t="s">
        <v>155</v>
      </c>
    </row>
    <row r="1469" s="13" customFormat="1">
      <c r="A1469" s="13"/>
      <c r="B1469" s="195"/>
      <c r="C1469" s="13"/>
      <c r="D1469" s="196" t="s">
        <v>165</v>
      </c>
      <c r="E1469" s="197" t="s">
        <v>1</v>
      </c>
      <c r="F1469" s="198" t="s">
        <v>1989</v>
      </c>
      <c r="G1469" s="13"/>
      <c r="H1469" s="197" t="s">
        <v>1</v>
      </c>
      <c r="I1469" s="199"/>
      <c r="J1469" s="13"/>
      <c r="K1469" s="13"/>
      <c r="L1469" s="195"/>
      <c r="M1469" s="200"/>
      <c r="N1469" s="201"/>
      <c r="O1469" s="201"/>
      <c r="P1469" s="201"/>
      <c r="Q1469" s="201"/>
      <c r="R1469" s="201"/>
      <c r="S1469" s="201"/>
      <c r="T1469" s="202"/>
      <c r="U1469" s="13"/>
      <c r="V1469" s="13"/>
      <c r="W1469" s="13"/>
      <c r="X1469" s="13"/>
      <c r="Y1469" s="13"/>
      <c r="Z1469" s="13"/>
      <c r="AA1469" s="13"/>
      <c r="AB1469" s="13"/>
      <c r="AC1469" s="13"/>
      <c r="AD1469" s="13"/>
      <c r="AE1469" s="13"/>
      <c r="AT1469" s="197" t="s">
        <v>165</v>
      </c>
      <c r="AU1469" s="197" t="s">
        <v>85</v>
      </c>
      <c r="AV1469" s="13" t="s">
        <v>81</v>
      </c>
      <c r="AW1469" s="13" t="s">
        <v>32</v>
      </c>
      <c r="AX1469" s="13" t="s">
        <v>7</v>
      </c>
      <c r="AY1469" s="197" t="s">
        <v>155</v>
      </c>
    </row>
    <row r="1470" s="14" customFormat="1">
      <c r="A1470" s="14"/>
      <c r="B1470" s="203"/>
      <c r="C1470" s="14"/>
      <c r="D1470" s="196" t="s">
        <v>165</v>
      </c>
      <c r="E1470" s="204" t="s">
        <v>1</v>
      </c>
      <c r="F1470" s="205" t="s">
        <v>1990</v>
      </c>
      <c r="G1470" s="14"/>
      <c r="H1470" s="206">
        <v>200.50999999999999</v>
      </c>
      <c r="I1470" s="207"/>
      <c r="J1470" s="14"/>
      <c r="K1470" s="14"/>
      <c r="L1470" s="203"/>
      <c r="M1470" s="208"/>
      <c r="N1470" s="209"/>
      <c r="O1470" s="209"/>
      <c r="P1470" s="209"/>
      <c r="Q1470" s="209"/>
      <c r="R1470" s="209"/>
      <c r="S1470" s="209"/>
      <c r="T1470" s="210"/>
      <c r="U1470" s="14"/>
      <c r="V1470" s="14"/>
      <c r="W1470" s="14"/>
      <c r="X1470" s="14"/>
      <c r="Y1470" s="14"/>
      <c r="Z1470" s="14"/>
      <c r="AA1470" s="14"/>
      <c r="AB1470" s="14"/>
      <c r="AC1470" s="14"/>
      <c r="AD1470" s="14"/>
      <c r="AE1470" s="14"/>
      <c r="AT1470" s="204" t="s">
        <v>165</v>
      </c>
      <c r="AU1470" s="204" t="s">
        <v>85</v>
      </c>
      <c r="AV1470" s="14" t="s">
        <v>85</v>
      </c>
      <c r="AW1470" s="14" t="s">
        <v>32</v>
      </c>
      <c r="AX1470" s="14" t="s">
        <v>7</v>
      </c>
      <c r="AY1470" s="204" t="s">
        <v>155</v>
      </c>
    </row>
    <row r="1471" s="13" customFormat="1">
      <c r="A1471" s="13"/>
      <c r="B1471" s="195"/>
      <c r="C1471" s="13"/>
      <c r="D1471" s="196" t="s">
        <v>165</v>
      </c>
      <c r="E1471" s="197" t="s">
        <v>1</v>
      </c>
      <c r="F1471" s="198" t="s">
        <v>1991</v>
      </c>
      <c r="G1471" s="13"/>
      <c r="H1471" s="197" t="s">
        <v>1</v>
      </c>
      <c r="I1471" s="199"/>
      <c r="J1471" s="13"/>
      <c r="K1471" s="13"/>
      <c r="L1471" s="195"/>
      <c r="M1471" s="200"/>
      <c r="N1471" s="201"/>
      <c r="O1471" s="201"/>
      <c r="P1471" s="201"/>
      <c r="Q1471" s="201"/>
      <c r="R1471" s="201"/>
      <c r="S1471" s="201"/>
      <c r="T1471" s="202"/>
      <c r="U1471" s="13"/>
      <c r="V1471" s="13"/>
      <c r="W1471" s="13"/>
      <c r="X1471" s="13"/>
      <c r="Y1471" s="13"/>
      <c r="Z1471" s="13"/>
      <c r="AA1471" s="13"/>
      <c r="AB1471" s="13"/>
      <c r="AC1471" s="13"/>
      <c r="AD1471" s="13"/>
      <c r="AE1471" s="13"/>
      <c r="AT1471" s="197" t="s">
        <v>165</v>
      </c>
      <c r="AU1471" s="197" t="s">
        <v>85</v>
      </c>
      <c r="AV1471" s="13" t="s">
        <v>81</v>
      </c>
      <c r="AW1471" s="13" t="s">
        <v>32</v>
      </c>
      <c r="AX1471" s="13" t="s">
        <v>7</v>
      </c>
      <c r="AY1471" s="197" t="s">
        <v>155</v>
      </c>
    </row>
    <row r="1472" s="14" customFormat="1">
      <c r="A1472" s="14"/>
      <c r="B1472" s="203"/>
      <c r="C1472" s="14"/>
      <c r="D1472" s="196" t="s">
        <v>165</v>
      </c>
      <c r="E1472" s="204" t="s">
        <v>1</v>
      </c>
      <c r="F1472" s="205" t="s">
        <v>1992</v>
      </c>
      <c r="G1472" s="14"/>
      <c r="H1472" s="206">
        <v>86.640000000000001</v>
      </c>
      <c r="I1472" s="207"/>
      <c r="J1472" s="14"/>
      <c r="K1472" s="14"/>
      <c r="L1472" s="203"/>
      <c r="M1472" s="208"/>
      <c r="N1472" s="209"/>
      <c r="O1472" s="209"/>
      <c r="P1472" s="209"/>
      <c r="Q1472" s="209"/>
      <c r="R1472" s="209"/>
      <c r="S1472" s="209"/>
      <c r="T1472" s="210"/>
      <c r="U1472" s="14"/>
      <c r="V1472" s="14"/>
      <c r="W1472" s="14"/>
      <c r="X1472" s="14"/>
      <c r="Y1472" s="14"/>
      <c r="Z1472" s="14"/>
      <c r="AA1472" s="14"/>
      <c r="AB1472" s="14"/>
      <c r="AC1472" s="14"/>
      <c r="AD1472" s="14"/>
      <c r="AE1472" s="14"/>
      <c r="AT1472" s="204" t="s">
        <v>165</v>
      </c>
      <c r="AU1472" s="204" t="s">
        <v>85</v>
      </c>
      <c r="AV1472" s="14" t="s">
        <v>85</v>
      </c>
      <c r="AW1472" s="14" t="s">
        <v>32</v>
      </c>
      <c r="AX1472" s="14" t="s">
        <v>7</v>
      </c>
      <c r="AY1472" s="204" t="s">
        <v>155</v>
      </c>
    </row>
    <row r="1473" s="13" customFormat="1">
      <c r="A1473" s="13"/>
      <c r="B1473" s="195"/>
      <c r="C1473" s="13"/>
      <c r="D1473" s="196" t="s">
        <v>165</v>
      </c>
      <c r="E1473" s="197" t="s">
        <v>1</v>
      </c>
      <c r="F1473" s="198" t="s">
        <v>1993</v>
      </c>
      <c r="G1473" s="13"/>
      <c r="H1473" s="197" t="s">
        <v>1</v>
      </c>
      <c r="I1473" s="199"/>
      <c r="J1473" s="13"/>
      <c r="K1473" s="13"/>
      <c r="L1473" s="195"/>
      <c r="M1473" s="200"/>
      <c r="N1473" s="201"/>
      <c r="O1473" s="201"/>
      <c r="P1473" s="201"/>
      <c r="Q1473" s="201"/>
      <c r="R1473" s="201"/>
      <c r="S1473" s="201"/>
      <c r="T1473" s="202"/>
      <c r="U1473" s="13"/>
      <c r="V1473" s="13"/>
      <c r="W1473" s="13"/>
      <c r="X1473" s="13"/>
      <c r="Y1473" s="13"/>
      <c r="Z1473" s="13"/>
      <c r="AA1473" s="13"/>
      <c r="AB1473" s="13"/>
      <c r="AC1473" s="13"/>
      <c r="AD1473" s="13"/>
      <c r="AE1473" s="13"/>
      <c r="AT1473" s="197" t="s">
        <v>165</v>
      </c>
      <c r="AU1473" s="197" t="s">
        <v>85</v>
      </c>
      <c r="AV1473" s="13" t="s">
        <v>81</v>
      </c>
      <c r="AW1473" s="13" t="s">
        <v>32</v>
      </c>
      <c r="AX1473" s="13" t="s">
        <v>7</v>
      </c>
      <c r="AY1473" s="197" t="s">
        <v>155</v>
      </c>
    </row>
    <row r="1474" s="14" customFormat="1">
      <c r="A1474" s="14"/>
      <c r="B1474" s="203"/>
      <c r="C1474" s="14"/>
      <c r="D1474" s="196" t="s">
        <v>165</v>
      </c>
      <c r="E1474" s="204" t="s">
        <v>1</v>
      </c>
      <c r="F1474" s="205" t="s">
        <v>1994</v>
      </c>
      <c r="G1474" s="14"/>
      <c r="H1474" s="206">
        <v>164.16</v>
      </c>
      <c r="I1474" s="207"/>
      <c r="J1474" s="14"/>
      <c r="K1474" s="14"/>
      <c r="L1474" s="203"/>
      <c r="M1474" s="208"/>
      <c r="N1474" s="209"/>
      <c r="O1474" s="209"/>
      <c r="P1474" s="209"/>
      <c r="Q1474" s="209"/>
      <c r="R1474" s="209"/>
      <c r="S1474" s="209"/>
      <c r="T1474" s="210"/>
      <c r="U1474" s="14"/>
      <c r="V1474" s="14"/>
      <c r="W1474" s="14"/>
      <c r="X1474" s="14"/>
      <c r="Y1474" s="14"/>
      <c r="Z1474" s="14"/>
      <c r="AA1474" s="14"/>
      <c r="AB1474" s="14"/>
      <c r="AC1474" s="14"/>
      <c r="AD1474" s="14"/>
      <c r="AE1474" s="14"/>
      <c r="AT1474" s="204" t="s">
        <v>165</v>
      </c>
      <c r="AU1474" s="204" t="s">
        <v>85</v>
      </c>
      <c r="AV1474" s="14" t="s">
        <v>85</v>
      </c>
      <c r="AW1474" s="14" t="s">
        <v>32</v>
      </c>
      <c r="AX1474" s="14" t="s">
        <v>7</v>
      </c>
      <c r="AY1474" s="204" t="s">
        <v>155</v>
      </c>
    </row>
    <row r="1475" s="13" customFormat="1">
      <c r="A1475" s="13"/>
      <c r="B1475" s="195"/>
      <c r="C1475" s="13"/>
      <c r="D1475" s="196" t="s">
        <v>165</v>
      </c>
      <c r="E1475" s="197" t="s">
        <v>1</v>
      </c>
      <c r="F1475" s="198" t="s">
        <v>1995</v>
      </c>
      <c r="G1475" s="13"/>
      <c r="H1475" s="197" t="s">
        <v>1</v>
      </c>
      <c r="I1475" s="199"/>
      <c r="J1475" s="13"/>
      <c r="K1475" s="13"/>
      <c r="L1475" s="195"/>
      <c r="M1475" s="200"/>
      <c r="N1475" s="201"/>
      <c r="O1475" s="201"/>
      <c r="P1475" s="201"/>
      <c r="Q1475" s="201"/>
      <c r="R1475" s="201"/>
      <c r="S1475" s="201"/>
      <c r="T1475" s="202"/>
      <c r="U1475" s="13"/>
      <c r="V1475" s="13"/>
      <c r="W1475" s="13"/>
      <c r="X1475" s="13"/>
      <c r="Y1475" s="13"/>
      <c r="Z1475" s="13"/>
      <c r="AA1475" s="13"/>
      <c r="AB1475" s="13"/>
      <c r="AC1475" s="13"/>
      <c r="AD1475" s="13"/>
      <c r="AE1475" s="13"/>
      <c r="AT1475" s="197" t="s">
        <v>165</v>
      </c>
      <c r="AU1475" s="197" t="s">
        <v>85</v>
      </c>
      <c r="AV1475" s="13" t="s">
        <v>81</v>
      </c>
      <c r="AW1475" s="13" t="s">
        <v>32</v>
      </c>
      <c r="AX1475" s="13" t="s">
        <v>7</v>
      </c>
      <c r="AY1475" s="197" t="s">
        <v>155</v>
      </c>
    </row>
    <row r="1476" s="14" customFormat="1">
      <c r="A1476" s="14"/>
      <c r="B1476" s="203"/>
      <c r="C1476" s="14"/>
      <c r="D1476" s="196" t="s">
        <v>165</v>
      </c>
      <c r="E1476" s="204" t="s">
        <v>1</v>
      </c>
      <c r="F1476" s="205" t="s">
        <v>1996</v>
      </c>
      <c r="G1476" s="14"/>
      <c r="H1476" s="206">
        <v>81.450000000000003</v>
      </c>
      <c r="I1476" s="207"/>
      <c r="J1476" s="14"/>
      <c r="K1476" s="14"/>
      <c r="L1476" s="203"/>
      <c r="M1476" s="208"/>
      <c r="N1476" s="209"/>
      <c r="O1476" s="209"/>
      <c r="P1476" s="209"/>
      <c r="Q1476" s="209"/>
      <c r="R1476" s="209"/>
      <c r="S1476" s="209"/>
      <c r="T1476" s="210"/>
      <c r="U1476" s="14"/>
      <c r="V1476" s="14"/>
      <c r="W1476" s="14"/>
      <c r="X1476" s="14"/>
      <c r="Y1476" s="14"/>
      <c r="Z1476" s="14"/>
      <c r="AA1476" s="14"/>
      <c r="AB1476" s="14"/>
      <c r="AC1476" s="14"/>
      <c r="AD1476" s="14"/>
      <c r="AE1476" s="14"/>
      <c r="AT1476" s="204" t="s">
        <v>165</v>
      </c>
      <c r="AU1476" s="204" t="s">
        <v>85</v>
      </c>
      <c r="AV1476" s="14" t="s">
        <v>85</v>
      </c>
      <c r="AW1476" s="14" t="s">
        <v>32</v>
      </c>
      <c r="AX1476" s="14" t="s">
        <v>7</v>
      </c>
      <c r="AY1476" s="204" t="s">
        <v>155</v>
      </c>
    </row>
    <row r="1477" s="13" customFormat="1">
      <c r="A1477" s="13"/>
      <c r="B1477" s="195"/>
      <c r="C1477" s="13"/>
      <c r="D1477" s="196" t="s">
        <v>165</v>
      </c>
      <c r="E1477" s="197" t="s">
        <v>1</v>
      </c>
      <c r="F1477" s="198" t="s">
        <v>1997</v>
      </c>
      <c r="G1477" s="13"/>
      <c r="H1477" s="197" t="s">
        <v>1</v>
      </c>
      <c r="I1477" s="199"/>
      <c r="J1477" s="13"/>
      <c r="K1477" s="13"/>
      <c r="L1477" s="195"/>
      <c r="M1477" s="200"/>
      <c r="N1477" s="201"/>
      <c r="O1477" s="201"/>
      <c r="P1477" s="201"/>
      <c r="Q1477" s="201"/>
      <c r="R1477" s="201"/>
      <c r="S1477" s="201"/>
      <c r="T1477" s="202"/>
      <c r="U1477" s="13"/>
      <c r="V1477" s="13"/>
      <c r="W1477" s="13"/>
      <c r="X1477" s="13"/>
      <c r="Y1477" s="13"/>
      <c r="Z1477" s="13"/>
      <c r="AA1477" s="13"/>
      <c r="AB1477" s="13"/>
      <c r="AC1477" s="13"/>
      <c r="AD1477" s="13"/>
      <c r="AE1477" s="13"/>
      <c r="AT1477" s="197" t="s">
        <v>165</v>
      </c>
      <c r="AU1477" s="197" t="s">
        <v>85</v>
      </c>
      <c r="AV1477" s="13" t="s">
        <v>81</v>
      </c>
      <c r="AW1477" s="13" t="s">
        <v>32</v>
      </c>
      <c r="AX1477" s="13" t="s">
        <v>7</v>
      </c>
      <c r="AY1477" s="197" t="s">
        <v>155</v>
      </c>
    </row>
    <row r="1478" s="14" customFormat="1">
      <c r="A1478" s="14"/>
      <c r="B1478" s="203"/>
      <c r="C1478" s="14"/>
      <c r="D1478" s="196" t="s">
        <v>165</v>
      </c>
      <c r="E1478" s="204" t="s">
        <v>1</v>
      </c>
      <c r="F1478" s="205" t="s">
        <v>1998</v>
      </c>
      <c r="G1478" s="14"/>
      <c r="H1478" s="206">
        <v>205.19999999999999</v>
      </c>
      <c r="I1478" s="207"/>
      <c r="J1478" s="14"/>
      <c r="K1478" s="14"/>
      <c r="L1478" s="203"/>
      <c r="M1478" s="208"/>
      <c r="N1478" s="209"/>
      <c r="O1478" s="209"/>
      <c r="P1478" s="209"/>
      <c r="Q1478" s="209"/>
      <c r="R1478" s="209"/>
      <c r="S1478" s="209"/>
      <c r="T1478" s="210"/>
      <c r="U1478" s="14"/>
      <c r="V1478" s="14"/>
      <c r="W1478" s="14"/>
      <c r="X1478" s="14"/>
      <c r="Y1478" s="14"/>
      <c r="Z1478" s="14"/>
      <c r="AA1478" s="14"/>
      <c r="AB1478" s="14"/>
      <c r="AC1478" s="14"/>
      <c r="AD1478" s="14"/>
      <c r="AE1478" s="14"/>
      <c r="AT1478" s="204" t="s">
        <v>165</v>
      </c>
      <c r="AU1478" s="204" t="s">
        <v>85</v>
      </c>
      <c r="AV1478" s="14" t="s">
        <v>85</v>
      </c>
      <c r="AW1478" s="14" t="s">
        <v>32</v>
      </c>
      <c r="AX1478" s="14" t="s">
        <v>7</v>
      </c>
      <c r="AY1478" s="204" t="s">
        <v>155</v>
      </c>
    </row>
    <row r="1479" s="13" customFormat="1">
      <c r="A1479" s="13"/>
      <c r="B1479" s="195"/>
      <c r="C1479" s="13"/>
      <c r="D1479" s="196" t="s">
        <v>165</v>
      </c>
      <c r="E1479" s="197" t="s">
        <v>1</v>
      </c>
      <c r="F1479" s="198" t="s">
        <v>1999</v>
      </c>
      <c r="G1479" s="13"/>
      <c r="H1479" s="197" t="s">
        <v>1</v>
      </c>
      <c r="I1479" s="199"/>
      <c r="J1479" s="13"/>
      <c r="K1479" s="13"/>
      <c r="L1479" s="195"/>
      <c r="M1479" s="200"/>
      <c r="N1479" s="201"/>
      <c r="O1479" s="201"/>
      <c r="P1479" s="201"/>
      <c r="Q1479" s="201"/>
      <c r="R1479" s="201"/>
      <c r="S1479" s="201"/>
      <c r="T1479" s="202"/>
      <c r="U1479" s="13"/>
      <c r="V1479" s="13"/>
      <c r="W1479" s="13"/>
      <c r="X1479" s="13"/>
      <c r="Y1479" s="13"/>
      <c r="Z1479" s="13"/>
      <c r="AA1479" s="13"/>
      <c r="AB1479" s="13"/>
      <c r="AC1479" s="13"/>
      <c r="AD1479" s="13"/>
      <c r="AE1479" s="13"/>
      <c r="AT1479" s="197" t="s">
        <v>165</v>
      </c>
      <c r="AU1479" s="197" t="s">
        <v>85</v>
      </c>
      <c r="AV1479" s="13" t="s">
        <v>81</v>
      </c>
      <c r="AW1479" s="13" t="s">
        <v>32</v>
      </c>
      <c r="AX1479" s="13" t="s">
        <v>7</v>
      </c>
      <c r="AY1479" s="197" t="s">
        <v>155</v>
      </c>
    </row>
    <row r="1480" s="14" customFormat="1">
      <c r="A1480" s="14"/>
      <c r="B1480" s="203"/>
      <c r="C1480" s="14"/>
      <c r="D1480" s="196" t="s">
        <v>165</v>
      </c>
      <c r="E1480" s="204" t="s">
        <v>1</v>
      </c>
      <c r="F1480" s="205" t="s">
        <v>2000</v>
      </c>
      <c r="G1480" s="14"/>
      <c r="H1480" s="206">
        <v>152.09999999999999</v>
      </c>
      <c r="I1480" s="207"/>
      <c r="J1480" s="14"/>
      <c r="K1480" s="14"/>
      <c r="L1480" s="203"/>
      <c r="M1480" s="208"/>
      <c r="N1480" s="209"/>
      <c r="O1480" s="209"/>
      <c r="P1480" s="209"/>
      <c r="Q1480" s="209"/>
      <c r="R1480" s="209"/>
      <c r="S1480" s="209"/>
      <c r="T1480" s="210"/>
      <c r="U1480" s="14"/>
      <c r="V1480" s="14"/>
      <c r="W1480" s="14"/>
      <c r="X1480" s="14"/>
      <c r="Y1480" s="14"/>
      <c r="Z1480" s="14"/>
      <c r="AA1480" s="14"/>
      <c r="AB1480" s="14"/>
      <c r="AC1480" s="14"/>
      <c r="AD1480" s="14"/>
      <c r="AE1480" s="14"/>
      <c r="AT1480" s="204" t="s">
        <v>165</v>
      </c>
      <c r="AU1480" s="204" t="s">
        <v>85</v>
      </c>
      <c r="AV1480" s="14" t="s">
        <v>85</v>
      </c>
      <c r="AW1480" s="14" t="s">
        <v>32</v>
      </c>
      <c r="AX1480" s="14" t="s">
        <v>7</v>
      </c>
      <c r="AY1480" s="204" t="s">
        <v>155</v>
      </c>
    </row>
    <row r="1481" s="13" customFormat="1">
      <c r="A1481" s="13"/>
      <c r="B1481" s="195"/>
      <c r="C1481" s="13"/>
      <c r="D1481" s="196" t="s">
        <v>165</v>
      </c>
      <c r="E1481" s="197" t="s">
        <v>1</v>
      </c>
      <c r="F1481" s="198" t="s">
        <v>2001</v>
      </c>
      <c r="G1481" s="13"/>
      <c r="H1481" s="197" t="s">
        <v>1</v>
      </c>
      <c r="I1481" s="199"/>
      <c r="J1481" s="13"/>
      <c r="K1481" s="13"/>
      <c r="L1481" s="195"/>
      <c r="M1481" s="200"/>
      <c r="N1481" s="201"/>
      <c r="O1481" s="201"/>
      <c r="P1481" s="201"/>
      <c r="Q1481" s="201"/>
      <c r="R1481" s="201"/>
      <c r="S1481" s="201"/>
      <c r="T1481" s="202"/>
      <c r="U1481" s="13"/>
      <c r="V1481" s="13"/>
      <c r="W1481" s="13"/>
      <c r="X1481" s="13"/>
      <c r="Y1481" s="13"/>
      <c r="Z1481" s="13"/>
      <c r="AA1481" s="13"/>
      <c r="AB1481" s="13"/>
      <c r="AC1481" s="13"/>
      <c r="AD1481" s="13"/>
      <c r="AE1481" s="13"/>
      <c r="AT1481" s="197" t="s">
        <v>165</v>
      </c>
      <c r="AU1481" s="197" t="s">
        <v>85</v>
      </c>
      <c r="AV1481" s="13" t="s">
        <v>81</v>
      </c>
      <c r="AW1481" s="13" t="s">
        <v>32</v>
      </c>
      <c r="AX1481" s="13" t="s">
        <v>7</v>
      </c>
      <c r="AY1481" s="197" t="s">
        <v>155</v>
      </c>
    </row>
    <row r="1482" s="14" customFormat="1">
      <c r="A1482" s="14"/>
      <c r="B1482" s="203"/>
      <c r="C1482" s="14"/>
      <c r="D1482" s="196" t="s">
        <v>165</v>
      </c>
      <c r="E1482" s="204" t="s">
        <v>1</v>
      </c>
      <c r="F1482" s="205" t="s">
        <v>2002</v>
      </c>
      <c r="G1482" s="14"/>
      <c r="H1482" s="206">
        <v>212.03999999999999</v>
      </c>
      <c r="I1482" s="207"/>
      <c r="J1482" s="14"/>
      <c r="K1482" s="14"/>
      <c r="L1482" s="203"/>
      <c r="M1482" s="208"/>
      <c r="N1482" s="209"/>
      <c r="O1482" s="209"/>
      <c r="P1482" s="209"/>
      <c r="Q1482" s="209"/>
      <c r="R1482" s="209"/>
      <c r="S1482" s="209"/>
      <c r="T1482" s="210"/>
      <c r="U1482" s="14"/>
      <c r="V1482" s="14"/>
      <c r="W1482" s="14"/>
      <c r="X1482" s="14"/>
      <c r="Y1482" s="14"/>
      <c r="Z1482" s="14"/>
      <c r="AA1482" s="14"/>
      <c r="AB1482" s="14"/>
      <c r="AC1482" s="14"/>
      <c r="AD1482" s="14"/>
      <c r="AE1482" s="14"/>
      <c r="AT1482" s="204" t="s">
        <v>165</v>
      </c>
      <c r="AU1482" s="204" t="s">
        <v>85</v>
      </c>
      <c r="AV1482" s="14" t="s">
        <v>85</v>
      </c>
      <c r="AW1482" s="14" t="s">
        <v>32</v>
      </c>
      <c r="AX1482" s="14" t="s">
        <v>7</v>
      </c>
      <c r="AY1482" s="204" t="s">
        <v>155</v>
      </c>
    </row>
    <row r="1483" s="13" customFormat="1">
      <c r="A1483" s="13"/>
      <c r="B1483" s="195"/>
      <c r="C1483" s="13"/>
      <c r="D1483" s="196" t="s">
        <v>165</v>
      </c>
      <c r="E1483" s="197" t="s">
        <v>1</v>
      </c>
      <c r="F1483" s="198" t="s">
        <v>2003</v>
      </c>
      <c r="G1483" s="13"/>
      <c r="H1483" s="197" t="s">
        <v>1</v>
      </c>
      <c r="I1483" s="199"/>
      <c r="J1483" s="13"/>
      <c r="K1483" s="13"/>
      <c r="L1483" s="195"/>
      <c r="M1483" s="200"/>
      <c r="N1483" s="201"/>
      <c r="O1483" s="201"/>
      <c r="P1483" s="201"/>
      <c r="Q1483" s="201"/>
      <c r="R1483" s="201"/>
      <c r="S1483" s="201"/>
      <c r="T1483" s="202"/>
      <c r="U1483" s="13"/>
      <c r="V1483" s="13"/>
      <c r="W1483" s="13"/>
      <c r="X1483" s="13"/>
      <c r="Y1483" s="13"/>
      <c r="Z1483" s="13"/>
      <c r="AA1483" s="13"/>
      <c r="AB1483" s="13"/>
      <c r="AC1483" s="13"/>
      <c r="AD1483" s="13"/>
      <c r="AE1483" s="13"/>
      <c r="AT1483" s="197" t="s">
        <v>165</v>
      </c>
      <c r="AU1483" s="197" t="s">
        <v>85</v>
      </c>
      <c r="AV1483" s="13" t="s">
        <v>81</v>
      </c>
      <c r="AW1483" s="13" t="s">
        <v>32</v>
      </c>
      <c r="AX1483" s="13" t="s">
        <v>7</v>
      </c>
      <c r="AY1483" s="197" t="s">
        <v>155</v>
      </c>
    </row>
    <row r="1484" s="14" customFormat="1">
      <c r="A1484" s="14"/>
      <c r="B1484" s="203"/>
      <c r="C1484" s="14"/>
      <c r="D1484" s="196" t="s">
        <v>165</v>
      </c>
      <c r="E1484" s="204" t="s">
        <v>1</v>
      </c>
      <c r="F1484" s="205" t="s">
        <v>2004</v>
      </c>
      <c r="G1484" s="14"/>
      <c r="H1484" s="206">
        <v>253.08000000000001</v>
      </c>
      <c r="I1484" s="207"/>
      <c r="J1484" s="14"/>
      <c r="K1484" s="14"/>
      <c r="L1484" s="203"/>
      <c r="M1484" s="208"/>
      <c r="N1484" s="209"/>
      <c r="O1484" s="209"/>
      <c r="P1484" s="209"/>
      <c r="Q1484" s="209"/>
      <c r="R1484" s="209"/>
      <c r="S1484" s="209"/>
      <c r="T1484" s="210"/>
      <c r="U1484" s="14"/>
      <c r="V1484" s="14"/>
      <c r="W1484" s="14"/>
      <c r="X1484" s="14"/>
      <c r="Y1484" s="14"/>
      <c r="Z1484" s="14"/>
      <c r="AA1484" s="14"/>
      <c r="AB1484" s="14"/>
      <c r="AC1484" s="14"/>
      <c r="AD1484" s="14"/>
      <c r="AE1484" s="14"/>
      <c r="AT1484" s="204" t="s">
        <v>165</v>
      </c>
      <c r="AU1484" s="204" t="s">
        <v>85</v>
      </c>
      <c r="AV1484" s="14" t="s">
        <v>85</v>
      </c>
      <c r="AW1484" s="14" t="s">
        <v>32</v>
      </c>
      <c r="AX1484" s="14" t="s">
        <v>7</v>
      </c>
      <c r="AY1484" s="204" t="s">
        <v>155</v>
      </c>
    </row>
    <row r="1485" s="13" customFormat="1">
      <c r="A1485" s="13"/>
      <c r="B1485" s="195"/>
      <c r="C1485" s="13"/>
      <c r="D1485" s="196" t="s">
        <v>165</v>
      </c>
      <c r="E1485" s="197" t="s">
        <v>1</v>
      </c>
      <c r="F1485" s="198" t="s">
        <v>2005</v>
      </c>
      <c r="G1485" s="13"/>
      <c r="H1485" s="197" t="s">
        <v>1</v>
      </c>
      <c r="I1485" s="199"/>
      <c r="J1485" s="13"/>
      <c r="K1485" s="13"/>
      <c r="L1485" s="195"/>
      <c r="M1485" s="200"/>
      <c r="N1485" s="201"/>
      <c r="O1485" s="201"/>
      <c r="P1485" s="201"/>
      <c r="Q1485" s="201"/>
      <c r="R1485" s="201"/>
      <c r="S1485" s="201"/>
      <c r="T1485" s="202"/>
      <c r="U1485" s="13"/>
      <c r="V1485" s="13"/>
      <c r="W1485" s="13"/>
      <c r="X1485" s="13"/>
      <c r="Y1485" s="13"/>
      <c r="Z1485" s="13"/>
      <c r="AA1485" s="13"/>
      <c r="AB1485" s="13"/>
      <c r="AC1485" s="13"/>
      <c r="AD1485" s="13"/>
      <c r="AE1485" s="13"/>
      <c r="AT1485" s="197" t="s">
        <v>165</v>
      </c>
      <c r="AU1485" s="197" t="s">
        <v>85</v>
      </c>
      <c r="AV1485" s="13" t="s">
        <v>81</v>
      </c>
      <c r="AW1485" s="13" t="s">
        <v>32</v>
      </c>
      <c r="AX1485" s="13" t="s">
        <v>7</v>
      </c>
      <c r="AY1485" s="197" t="s">
        <v>155</v>
      </c>
    </row>
    <row r="1486" s="14" customFormat="1">
      <c r="A1486" s="14"/>
      <c r="B1486" s="203"/>
      <c r="C1486" s="14"/>
      <c r="D1486" s="196" t="s">
        <v>165</v>
      </c>
      <c r="E1486" s="204" t="s">
        <v>1</v>
      </c>
      <c r="F1486" s="205" t="s">
        <v>2006</v>
      </c>
      <c r="G1486" s="14"/>
      <c r="H1486" s="206">
        <v>188.78</v>
      </c>
      <c r="I1486" s="207"/>
      <c r="J1486" s="14"/>
      <c r="K1486" s="14"/>
      <c r="L1486" s="203"/>
      <c r="M1486" s="208"/>
      <c r="N1486" s="209"/>
      <c r="O1486" s="209"/>
      <c r="P1486" s="209"/>
      <c r="Q1486" s="209"/>
      <c r="R1486" s="209"/>
      <c r="S1486" s="209"/>
      <c r="T1486" s="210"/>
      <c r="U1486" s="14"/>
      <c r="V1486" s="14"/>
      <c r="W1486" s="14"/>
      <c r="X1486" s="14"/>
      <c r="Y1486" s="14"/>
      <c r="Z1486" s="14"/>
      <c r="AA1486" s="14"/>
      <c r="AB1486" s="14"/>
      <c r="AC1486" s="14"/>
      <c r="AD1486" s="14"/>
      <c r="AE1486" s="14"/>
      <c r="AT1486" s="204" t="s">
        <v>165</v>
      </c>
      <c r="AU1486" s="204" t="s">
        <v>85</v>
      </c>
      <c r="AV1486" s="14" t="s">
        <v>85</v>
      </c>
      <c r="AW1486" s="14" t="s">
        <v>32</v>
      </c>
      <c r="AX1486" s="14" t="s">
        <v>7</v>
      </c>
      <c r="AY1486" s="204" t="s">
        <v>155</v>
      </c>
    </row>
    <row r="1487" s="13" customFormat="1">
      <c r="A1487" s="13"/>
      <c r="B1487" s="195"/>
      <c r="C1487" s="13"/>
      <c r="D1487" s="196" t="s">
        <v>165</v>
      </c>
      <c r="E1487" s="197" t="s">
        <v>1</v>
      </c>
      <c r="F1487" s="198" t="s">
        <v>2007</v>
      </c>
      <c r="G1487" s="13"/>
      <c r="H1487" s="197" t="s">
        <v>1</v>
      </c>
      <c r="I1487" s="199"/>
      <c r="J1487" s="13"/>
      <c r="K1487" s="13"/>
      <c r="L1487" s="195"/>
      <c r="M1487" s="200"/>
      <c r="N1487" s="201"/>
      <c r="O1487" s="201"/>
      <c r="P1487" s="201"/>
      <c r="Q1487" s="201"/>
      <c r="R1487" s="201"/>
      <c r="S1487" s="201"/>
      <c r="T1487" s="202"/>
      <c r="U1487" s="13"/>
      <c r="V1487" s="13"/>
      <c r="W1487" s="13"/>
      <c r="X1487" s="13"/>
      <c r="Y1487" s="13"/>
      <c r="Z1487" s="13"/>
      <c r="AA1487" s="13"/>
      <c r="AB1487" s="13"/>
      <c r="AC1487" s="13"/>
      <c r="AD1487" s="13"/>
      <c r="AE1487" s="13"/>
      <c r="AT1487" s="197" t="s">
        <v>165</v>
      </c>
      <c r="AU1487" s="197" t="s">
        <v>85</v>
      </c>
      <c r="AV1487" s="13" t="s">
        <v>81</v>
      </c>
      <c r="AW1487" s="13" t="s">
        <v>32</v>
      </c>
      <c r="AX1487" s="13" t="s">
        <v>7</v>
      </c>
      <c r="AY1487" s="197" t="s">
        <v>155</v>
      </c>
    </row>
    <row r="1488" s="14" customFormat="1">
      <c r="A1488" s="14"/>
      <c r="B1488" s="203"/>
      <c r="C1488" s="14"/>
      <c r="D1488" s="196" t="s">
        <v>165</v>
      </c>
      <c r="E1488" s="204" t="s">
        <v>1</v>
      </c>
      <c r="F1488" s="205" t="s">
        <v>2008</v>
      </c>
      <c r="G1488" s="14"/>
      <c r="H1488" s="206">
        <v>229.81999999999999</v>
      </c>
      <c r="I1488" s="207"/>
      <c r="J1488" s="14"/>
      <c r="K1488" s="14"/>
      <c r="L1488" s="203"/>
      <c r="M1488" s="208"/>
      <c r="N1488" s="209"/>
      <c r="O1488" s="209"/>
      <c r="P1488" s="209"/>
      <c r="Q1488" s="209"/>
      <c r="R1488" s="209"/>
      <c r="S1488" s="209"/>
      <c r="T1488" s="210"/>
      <c r="U1488" s="14"/>
      <c r="V1488" s="14"/>
      <c r="W1488" s="14"/>
      <c r="X1488" s="14"/>
      <c r="Y1488" s="14"/>
      <c r="Z1488" s="14"/>
      <c r="AA1488" s="14"/>
      <c r="AB1488" s="14"/>
      <c r="AC1488" s="14"/>
      <c r="AD1488" s="14"/>
      <c r="AE1488" s="14"/>
      <c r="AT1488" s="204" t="s">
        <v>165</v>
      </c>
      <c r="AU1488" s="204" t="s">
        <v>85</v>
      </c>
      <c r="AV1488" s="14" t="s">
        <v>85</v>
      </c>
      <c r="AW1488" s="14" t="s">
        <v>32</v>
      </c>
      <c r="AX1488" s="14" t="s">
        <v>7</v>
      </c>
      <c r="AY1488" s="204" t="s">
        <v>155</v>
      </c>
    </row>
    <row r="1489" s="13" customFormat="1">
      <c r="A1489" s="13"/>
      <c r="B1489" s="195"/>
      <c r="C1489" s="13"/>
      <c r="D1489" s="196" t="s">
        <v>165</v>
      </c>
      <c r="E1489" s="197" t="s">
        <v>1</v>
      </c>
      <c r="F1489" s="198" t="s">
        <v>2009</v>
      </c>
      <c r="G1489" s="13"/>
      <c r="H1489" s="197" t="s">
        <v>1</v>
      </c>
      <c r="I1489" s="199"/>
      <c r="J1489" s="13"/>
      <c r="K1489" s="13"/>
      <c r="L1489" s="195"/>
      <c r="M1489" s="200"/>
      <c r="N1489" s="201"/>
      <c r="O1489" s="201"/>
      <c r="P1489" s="201"/>
      <c r="Q1489" s="201"/>
      <c r="R1489" s="201"/>
      <c r="S1489" s="201"/>
      <c r="T1489" s="202"/>
      <c r="U1489" s="13"/>
      <c r="V1489" s="13"/>
      <c r="W1489" s="13"/>
      <c r="X1489" s="13"/>
      <c r="Y1489" s="13"/>
      <c r="Z1489" s="13"/>
      <c r="AA1489" s="13"/>
      <c r="AB1489" s="13"/>
      <c r="AC1489" s="13"/>
      <c r="AD1489" s="13"/>
      <c r="AE1489" s="13"/>
      <c r="AT1489" s="197" t="s">
        <v>165</v>
      </c>
      <c r="AU1489" s="197" t="s">
        <v>85</v>
      </c>
      <c r="AV1489" s="13" t="s">
        <v>81</v>
      </c>
      <c r="AW1489" s="13" t="s">
        <v>32</v>
      </c>
      <c r="AX1489" s="13" t="s">
        <v>7</v>
      </c>
      <c r="AY1489" s="197" t="s">
        <v>155</v>
      </c>
    </row>
    <row r="1490" s="14" customFormat="1">
      <c r="A1490" s="14"/>
      <c r="B1490" s="203"/>
      <c r="C1490" s="14"/>
      <c r="D1490" s="196" t="s">
        <v>165</v>
      </c>
      <c r="E1490" s="204" t="s">
        <v>1</v>
      </c>
      <c r="F1490" s="205" t="s">
        <v>2010</v>
      </c>
      <c r="G1490" s="14"/>
      <c r="H1490" s="206">
        <v>128.47999999999999</v>
      </c>
      <c r="I1490" s="207"/>
      <c r="J1490" s="14"/>
      <c r="K1490" s="14"/>
      <c r="L1490" s="203"/>
      <c r="M1490" s="208"/>
      <c r="N1490" s="209"/>
      <c r="O1490" s="209"/>
      <c r="P1490" s="209"/>
      <c r="Q1490" s="209"/>
      <c r="R1490" s="209"/>
      <c r="S1490" s="209"/>
      <c r="T1490" s="210"/>
      <c r="U1490" s="14"/>
      <c r="V1490" s="14"/>
      <c r="W1490" s="14"/>
      <c r="X1490" s="14"/>
      <c r="Y1490" s="14"/>
      <c r="Z1490" s="14"/>
      <c r="AA1490" s="14"/>
      <c r="AB1490" s="14"/>
      <c r="AC1490" s="14"/>
      <c r="AD1490" s="14"/>
      <c r="AE1490" s="14"/>
      <c r="AT1490" s="204" t="s">
        <v>165</v>
      </c>
      <c r="AU1490" s="204" t="s">
        <v>85</v>
      </c>
      <c r="AV1490" s="14" t="s">
        <v>85</v>
      </c>
      <c r="AW1490" s="14" t="s">
        <v>32</v>
      </c>
      <c r="AX1490" s="14" t="s">
        <v>7</v>
      </c>
      <c r="AY1490" s="204" t="s">
        <v>155</v>
      </c>
    </row>
    <row r="1491" s="13" customFormat="1">
      <c r="A1491" s="13"/>
      <c r="B1491" s="195"/>
      <c r="C1491" s="13"/>
      <c r="D1491" s="196" t="s">
        <v>165</v>
      </c>
      <c r="E1491" s="197" t="s">
        <v>1</v>
      </c>
      <c r="F1491" s="198" t="s">
        <v>2011</v>
      </c>
      <c r="G1491" s="13"/>
      <c r="H1491" s="197" t="s">
        <v>1</v>
      </c>
      <c r="I1491" s="199"/>
      <c r="J1491" s="13"/>
      <c r="K1491" s="13"/>
      <c r="L1491" s="195"/>
      <c r="M1491" s="200"/>
      <c r="N1491" s="201"/>
      <c r="O1491" s="201"/>
      <c r="P1491" s="201"/>
      <c r="Q1491" s="201"/>
      <c r="R1491" s="201"/>
      <c r="S1491" s="201"/>
      <c r="T1491" s="202"/>
      <c r="U1491" s="13"/>
      <c r="V1491" s="13"/>
      <c r="W1491" s="13"/>
      <c r="X1491" s="13"/>
      <c r="Y1491" s="13"/>
      <c r="Z1491" s="13"/>
      <c r="AA1491" s="13"/>
      <c r="AB1491" s="13"/>
      <c r="AC1491" s="13"/>
      <c r="AD1491" s="13"/>
      <c r="AE1491" s="13"/>
      <c r="AT1491" s="197" t="s">
        <v>165</v>
      </c>
      <c r="AU1491" s="197" t="s">
        <v>85</v>
      </c>
      <c r="AV1491" s="13" t="s">
        <v>81</v>
      </c>
      <c r="AW1491" s="13" t="s">
        <v>32</v>
      </c>
      <c r="AX1491" s="13" t="s">
        <v>7</v>
      </c>
      <c r="AY1491" s="197" t="s">
        <v>155</v>
      </c>
    </row>
    <row r="1492" s="14" customFormat="1">
      <c r="A1492" s="14"/>
      <c r="B1492" s="203"/>
      <c r="C1492" s="14"/>
      <c r="D1492" s="196" t="s">
        <v>165</v>
      </c>
      <c r="E1492" s="204" t="s">
        <v>1</v>
      </c>
      <c r="F1492" s="205" t="s">
        <v>2012</v>
      </c>
      <c r="G1492" s="14"/>
      <c r="H1492" s="206">
        <v>79.680000000000007</v>
      </c>
      <c r="I1492" s="207"/>
      <c r="J1492" s="14"/>
      <c r="K1492" s="14"/>
      <c r="L1492" s="203"/>
      <c r="M1492" s="208"/>
      <c r="N1492" s="209"/>
      <c r="O1492" s="209"/>
      <c r="P1492" s="209"/>
      <c r="Q1492" s="209"/>
      <c r="R1492" s="209"/>
      <c r="S1492" s="209"/>
      <c r="T1492" s="210"/>
      <c r="U1492" s="14"/>
      <c r="V1492" s="14"/>
      <c r="W1492" s="14"/>
      <c r="X1492" s="14"/>
      <c r="Y1492" s="14"/>
      <c r="Z1492" s="14"/>
      <c r="AA1492" s="14"/>
      <c r="AB1492" s="14"/>
      <c r="AC1492" s="14"/>
      <c r="AD1492" s="14"/>
      <c r="AE1492" s="14"/>
      <c r="AT1492" s="204" t="s">
        <v>165</v>
      </c>
      <c r="AU1492" s="204" t="s">
        <v>85</v>
      </c>
      <c r="AV1492" s="14" t="s">
        <v>85</v>
      </c>
      <c r="AW1492" s="14" t="s">
        <v>32</v>
      </c>
      <c r="AX1492" s="14" t="s">
        <v>7</v>
      </c>
      <c r="AY1492" s="204" t="s">
        <v>155</v>
      </c>
    </row>
    <row r="1493" s="13" customFormat="1">
      <c r="A1493" s="13"/>
      <c r="B1493" s="195"/>
      <c r="C1493" s="13"/>
      <c r="D1493" s="196" t="s">
        <v>165</v>
      </c>
      <c r="E1493" s="197" t="s">
        <v>1</v>
      </c>
      <c r="F1493" s="198" t="s">
        <v>1951</v>
      </c>
      <c r="G1493" s="13"/>
      <c r="H1493" s="197" t="s">
        <v>1</v>
      </c>
      <c r="I1493" s="199"/>
      <c r="J1493" s="13"/>
      <c r="K1493" s="13"/>
      <c r="L1493" s="195"/>
      <c r="M1493" s="200"/>
      <c r="N1493" s="201"/>
      <c r="O1493" s="201"/>
      <c r="P1493" s="201"/>
      <c r="Q1493" s="201"/>
      <c r="R1493" s="201"/>
      <c r="S1493" s="201"/>
      <c r="T1493" s="202"/>
      <c r="U1493" s="13"/>
      <c r="V1493" s="13"/>
      <c r="W1493" s="13"/>
      <c r="X1493" s="13"/>
      <c r="Y1493" s="13"/>
      <c r="Z1493" s="13"/>
      <c r="AA1493" s="13"/>
      <c r="AB1493" s="13"/>
      <c r="AC1493" s="13"/>
      <c r="AD1493" s="13"/>
      <c r="AE1493" s="13"/>
      <c r="AT1493" s="197" t="s">
        <v>165</v>
      </c>
      <c r="AU1493" s="197" t="s">
        <v>85</v>
      </c>
      <c r="AV1493" s="13" t="s">
        <v>81</v>
      </c>
      <c r="AW1493" s="13" t="s">
        <v>32</v>
      </c>
      <c r="AX1493" s="13" t="s">
        <v>7</v>
      </c>
      <c r="AY1493" s="197" t="s">
        <v>155</v>
      </c>
    </row>
    <row r="1494" s="14" customFormat="1">
      <c r="A1494" s="14"/>
      <c r="B1494" s="203"/>
      <c r="C1494" s="14"/>
      <c r="D1494" s="196" t="s">
        <v>165</v>
      </c>
      <c r="E1494" s="204" t="s">
        <v>1</v>
      </c>
      <c r="F1494" s="205" t="s">
        <v>2013</v>
      </c>
      <c r="G1494" s="14"/>
      <c r="H1494" s="206">
        <v>198.19399999999999</v>
      </c>
      <c r="I1494" s="207"/>
      <c r="J1494" s="14"/>
      <c r="K1494" s="14"/>
      <c r="L1494" s="203"/>
      <c r="M1494" s="208"/>
      <c r="N1494" s="209"/>
      <c r="O1494" s="209"/>
      <c r="P1494" s="209"/>
      <c r="Q1494" s="209"/>
      <c r="R1494" s="209"/>
      <c r="S1494" s="209"/>
      <c r="T1494" s="210"/>
      <c r="U1494" s="14"/>
      <c r="V1494" s="14"/>
      <c r="W1494" s="14"/>
      <c r="X1494" s="14"/>
      <c r="Y1494" s="14"/>
      <c r="Z1494" s="14"/>
      <c r="AA1494" s="14"/>
      <c r="AB1494" s="14"/>
      <c r="AC1494" s="14"/>
      <c r="AD1494" s="14"/>
      <c r="AE1494" s="14"/>
      <c r="AT1494" s="204" t="s">
        <v>165</v>
      </c>
      <c r="AU1494" s="204" t="s">
        <v>85</v>
      </c>
      <c r="AV1494" s="14" t="s">
        <v>85</v>
      </c>
      <c r="AW1494" s="14" t="s">
        <v>32</v>
      </c>
      <c r="AX1494" s="14" t="s">
        <v>7</v>
      </c>
      <c r="AY1494" s="204" t="s">
        <v>155</v>
      </c>
    </row>
    <row r="1495" s="15" customFormat="1">
      <c r="A1495" s="15"/>
      <c r="B1495" s="211"/>
      <c r="C1495" s="15"/>
      <c r="D1495" s="196" t="s">
        <v>165</v>
      </c>
      <c r="E1495" s="212" t="s">
        <v>1</v>
      </c>
      <c r="F1495" s="213" t="s">
        <v>184</v>
      </c>
      <c r="G1495" s="15"/>
      <c r="H1495" s="214">
        <v>2180.134</v>
      </c>
      <c r="I1495" s="215"/>
      <c r="J1495" s="15"/>
      <c r="K1495" s="15"/>
      <c r="L1495" s="211"/>
      <c r="M1495" s="216"/>
      <c r="N1495" s="217"/>
      <c r="O1495" s="217"/>
      <c r="P1495" s="217"/>
      <c r="Q1495" s="217"/>
      <c r="R1495" s="217"/>
      <c r="S1495" s="217"/>
      <c r="T1495" s="218"/>
      <c r="U1495" s="15"/>
      <c r="V1495" s="15"/>
      <c r="W1495" s="15"/>
      <c r="X1495" s="15"/>
      <c r="Y1495" s="15"/>
      <c r="Z1495" s="15"/>
      <c r="AA1495" s="15"/>
      <c r="AB1495" s="15"/>
      <c r="AC1495" s="15"/>
      <c r="AD1495" s="15"/>
      <c r="AE1495" s="15"/>
      <c r="AT1495" s="212" t="s">
        <v>165</v>
      </c>
      <c r="AU1495" s="212" t="s">
        <v>85</v>
      </c>
      <c r="AV1495" s="15" t="s">
        <v>91</v>
      </c>
      <c r="AW1495" s="15" t="s">
        <v>32</v>
      </c>
      <c r="AX1495" s="15" t="s">
        <v>81</v>
      </c>
      <c r="AY1495" s="212" t="s">
        <v>155</v>
      </c>
    </row>
    <row r="1496" s="2" customFormat="1" ht="24.15" customHeight="1">
      <c r="A1496" s="38"/>
      <c r="B1496" s="180"/>
      <c r="C1496" s="181" t="s">
        <v>2014</v>
      </c>
      <c r="D1496" s="181" t="s">
        <v>157</v>
      </c>
      <c r="E1496" s="182" t="s">
        <v>2015</v>
      </c>
      <c r="F1496" s="183" t="s">
        <v>2016</v>
      </c>
      <c r="G1496" s="184" t="s">
        <v>822</v>
      </c>
      <c r="H1496" s="185">
        <v>3119.259</v>
      </c>
      <c r="I1496" s="186"/>
      <c r="J1496" s="187">
        <f>ROUND(I1496*H1496,2)</f>
        <v>0</v>
      </c>
      <c r="K1496" s="188"/>
      <c r="L1496" s="39"/>
      <c r="M1496" s="189" t="s">
        <v>1</v>
      </c>
      <c r="N1496" s="190" t="s">
        <v>43</v>
      </c>
      <c r="O1496" s="82"/>
      <c r="P1496" s="191">
        <f>O1496*H1496</f>
        <v>0</v>
      </c>
      <c r="Q1496" s="191">
        <v>5.0000000000000002E-05</v>
      </c>
      <c r="R1496" s="191">
        <f>Q1496*H1496</f>
        <v>0.15596295000000002</v>
      </c>
      <c r="S1496" s="191">
        <v>0</v>
      </c>
      <c r="T1496" s="192">
        <f>S1496*H1496</f>
        <v>0</v>
      </c>
      <c r="U1496" s="38"/>
      <c r="V1496" s="38"/>
      <c r="W1496" s="38"/>
      <c r="X1496" s="38"/>
      <c r="Y1496" s="38"/>
      <c r="Z1496" s="38"/>
      <c r="AA1496" s="38"/>
      <c r="AB1496" s="38"/>
      <c r="AC1496" s="38"/>
      <c r="AD1496" s="38"/>
      <c r="AE1496" s="38"/>
      <c r="AR1496" s="193" t="s">
        <v>256</v>
      </c>
      <c r="AT1496" s="193" t="s">
        <v>157</v>
      </c>
      <c r="AU1496" s="193" t="s">
        <v>85</v>
      </c>
      <c r="AY1496" s="19" t="s">
        <v>155</v>
      </c>
      <c r="BE1496" s="194">
        <f>IF(N1496="základná",J1496,0)</f>
        <v>0</v>
      </c>
      <c r="BF1496" s="194">
        <f>IF(N1496="znížená",J1496,0)</f>
        <v>0</v>
      </c>
      <c r="BG1496" s="194">
        <f>IF(N1496="zákl. prenesená",J1496,0)</f>
        <v>0</v>
      </c>
      <c r="BH1496" s="194">
        <f>IF(N1496="zníž. prenesená",J1496,0)</f>
        <v>0</v>
      </c>
      <c r="BI1496" s="194">
        <f>IF(N1496="nulová",J1496,0)</f>
        <v>0</v>
      </c>
      <c r="BJ1496" s="19" t="s">
        <v>85</v>
      </c>
      <c r="BK1496" s="194">
        <f>ROUND(I1496*H1496,2)</f>
        <v>0</v>
      </c>
      <c r="BL1496" s="19" t="s">
        <v>256</v>
      </c>
      <c r="BM1496" s="193" t="s">
        <v>2017</v>
      </c>
    </row>
    <row r="1497" s="13" customFormat="1">
      <c r="A1497" s="13"/>
      <c r="B1497" s="195"/>
      <c r="C1497" s="13"/>
      <c r="D1497" s="196" t="s">
        <v>165</v>
      </c>
      <c r="E1497" s="197" t="s">
        <v>1</v>
      </c>
      <c r="F1497" s="198" t="s">
        <v>1957</v>
      </c>
      <c r="G1497" s="13"/>
      <c r="H1497" s="197" t="s">
        <v>1</v>
      </c>
      <c r="I1497" s="199"/>
      <c r="J1497" s="13"/>
      <c r="K1497" s="13"/>
      <c r="L1497" s="195"/>
      <c r="M1497" s="200"/>
      <c r="N1497" s="201"/>
      <c r="O1497" s="201"/>
      <c r="P1497" s="201"/>
      <c r="Q1497" s="201"/>
      <c r="R1497" s="201"/>
      <c r="S1497" s="201"/>
      <c r="T1497" s="202"/>
      <c r="U1497" s="13"/>
      <c r="V1497" s="13"/>
      <c r="W1497" s="13"/>
      <c r="X1497" s="13"/>
      <c r="Y1497" s="13"/>
      <c r="Z1497" s="13"/>
      <c r="AA1497" s="13"/>
      <c r="AB1497" s="13"/>
      <c r="AC1497" s="13"/>
      <c r="AD1497" s="13"/>
      <c r="AE1497" s="13"/>
      <c r="AT1497" s="197" t="s">
        <v>165</v>
      </c>
      <c r="AU1497" s="197" t="s">
        <v>85</v>
      </c>
      <c r="AV1497" s="13" t="s">
        <v>81</v>
      </c>
      <c r="AW1497" s="13" t="s">
        <v>32</v>
      </c>
      <c r="AX1497" s="13" t="s">
        <v>7</v>
      </c>
      <c r="AY1497" s="197" t="s">
        <v>155</v>
      </c>
    </row>
    <row r="1498" s="13" customFormat="1">
      <c r="A1498" s="13"/>
      <c r="B1498" s="195"/>
      <c r="C1498" s="13"/>
      <c r="D1498" s="196" t="s">
        <v>165</v>
      </c>
      <c r="E1498" s="197" t="s">
        <v>1</v>
      </c>
      <c r="F1498" s="198" t="s">
        <v>2018</v>
      </c>
      <c r="G1498" s="13"/>
      <c r="H1498" s="197" t="s">
        <v>1</v>
      </c>
      <c r="I1498" s="199"/>
      <c r="J1498" s="13"/>
      <c r="K1498" s="13"/>
      <c r="L1498" s="195"/>
      <c r="M1498" s="200"/>
      <c r="N1498" s="201"/>
      <c r="O1498" s="201"/>
      <c r="P1498" s="201"/>
      <c r="Q1498" s="201"/>
      <c r="R1498" s="201"/>
      <c r="S1498" s="201"/>
      <c r="T1498" s="202"/>
      <c r="U1498" s="13"/>
      <c r="V1498" s="13"/>
      <c r="W1498" s="13"/>
      <c r="X1498" s="13"/>
      <c r="Y1498" s="13"/>
      <c r="Z1498" s="13"/>
      <c r="AA1498" s="13"/>
      <c r="AB1498" s="13"/>
      <c r="AC1498" s="13"/>
      <c r="AD1498" s="13"/>
      <c r="AE1498" s="13"/>
      <c r="AT1498" s="197" t="s">
        <v>165</v>
      </c>
      <c r="AU1498" s="197" t="s">
        <v>85</v>
      </c>
      <c r="AV1498" s="13" t="s">
        <v>81</v>
      </c>
      <c r="AW1498" s="13" t="s">
        <v>32</v>
      </c>
      <c r="AX1498" s="13" t="s">
        <v>7</v>
      </c>
      <c r="AY1498" s="197" t="s">
        <v>155</v>
      </c>
    </row>
    <row r="1499" s="14" customFormat="1">
      <c r="A1499" s="14"/>
      <c r="B1499" s="203"/>
      <c r="C1499" s="14"/>
      <c r="D1499" s="196" t="s">
        <v>165</v>
      </c>
      <c r="E1499" s="204" t="s">
        <v>1</v>
      </c>
      <c r="F1499" s="205" t="s">
        <v>2019</v>
      </c>
      <c r="G1499" s="14"/>
      <c r="H1499" s="206">
        <v>227.78999999999999</v>
      </c>
      <c r="I1499" s="207"/>
      <c r="J1499" s="14"/>
      <c r="K1499" s="14"/>
      <c r="L1499" s="203"/>
      <c r="M1499" s="208"/>
      <c r="N1499" s="209"/>
      <c r="O1499" s="209"/>
      <c r="P1499" s="209"/>
      <c r="Q1499" s="209"/>
      <c r="R1499" s="209"/>
      <c r="S1499" s="209"/>
      <c r="T1499" s="210"/>
      <c r="U1499" s="14"/>
      <c r="V1499" s="14"/>
      <c r="W1499" s="14"/>
      <c r="X1499" s="14"/>
      <c r="Y1499" s="14"/>
      <c r="Z1499" s="14"/>
      <c r="AA1499" s="14"/>
      <c r="AB1499" s="14"/>
      <c r="AC1499" s="14"/>
      <c r="AD1499" s="14"/>
      <c r="AE1499" s="14"/>
      <c r="AT1499" s="204" t="s">
        <v>165</v>
      </c>
      <c r="AU1499" s="204" t="s">
        <v>85</v>
      </c>
      <c r="AV1499" s="14" t="s">
        <v>85</v>
      </c>
      <c r="AW1499" s="14" t="s">
        <v>32</v>
      </c>
      <c r="AX1499" s="14" t="s">
        <v>7</v>
      </c>
      <c r="AY1499" s="204" t="s">
        <v>155</v>
      </c>
    </row>
    <row r="1500" s="13" customFormat="1">
      <c r="A1500" s="13"/>
      <c r="B1500" s="195"/>
      <c r="C1500" s="13"/>
      <c r="D1500" s="196" t="s">
        <v>165</v>
      </c>
      <c r="E1500" s="197" t="s">
        <v>1</v>
      </c>
      <c r="F1500" s="198" t="s">
        <v>2020</v>
      </c>
      <c r="G1500" s="13"/>
      <c r="H1500" s="197" t="s">
        <v>1</v>
      </c>
      <c r="I1500" s="199"/>
      <c r="J1500" s="13"/>
      <c r="K1500" s="13"/>
      <c r="L1500" s="195"/>
      <c r="M1500" s="200"/>
      <c r="N1500" s="201"/>
      <c r="O1500" s="201"/>
      <c r="P1500" s="201"/>
      <c r="Q1500" s="201"/>
      <c r="R1500" s="201"/>
      <c r="S1500" s="201"/>
      <c r="T1500" s="202"/>
      <c r="U1500" s="13"/>
      <c r="V1500" s="13"/>
      <c r="W1500" s="13"/>
      <c r="X1500" s="13"/>
      <c r="Y1500" s="13"/>
      <c r="Z1500" s="13"/>
      <c r="AA1500" s="13"/>
      <c r="AB1500" s="13"/>
      <c r="AC1500" s="13"/>
      <c r="AD1500" s="13"/>
      <c r="AE1500" s="13"/>
      <c r="AT1500" s="197" t="s">
        <v>165</v>
      </c>
      <c r="AU1500" s="197" t="s">
        <v>85</v>
      </c>
      <c r="AV1500" s="13" t="s">
        <v>81</v>
      </c>
      <c r="AW1500" s="13" t="s">
        <v>32</v>
      </c>
      <c r="AX1500" s="13" t="s">
        <v>7</v>
      </c>
      <c r="AY1500" s="197" t="s">
        <v>155</v>
      </c>
    </row>
    <row r="1501" s="14" customFormat="1">
      <c r="A1501" s="14"/>
      <c r="B1501" s="203"/>
      <c r="C1501" s="14"/>
      <c r="D1501" s="196" t="s">
        <v>165</v>
      </c>
      <c r="E1501" s="204" t="s">
        <v>1</v>
      </c>
      <c r="F1501" s="205" t="s">
        <v>2021</v>
      </c>
      <c r="G1501" s="14"/>
      <c r="H1501" s="206">
        <v>148.72999999999999</v>
      </c>
      <c r="I1501" s="207"/>
      <c r="J1501" s="14"/>
      <c r="K1501" s="14"/>
      <c r="L1501" s="203"/>
      <c r="M1501" s="208"/>
      <c r="N1501" s="209"/>
      <c r="O1501" s="209"/>
      <c r="P1501" s="209"/>
      <c r="Q1501" s="209"/>
      <c r="R1501" s="209"/>
      <c r="S1501" s="209"/>
      <c r="T1501" s="210"/>
      <c r="U1501" s="14"/>
      <c r="V1501" s="14"/>
      <c r="W1501" s="14"/>
      <c r="X1501" s="14"/>
      <c r="Y1501" s="14"/>
      <c r="Z1501" s="14"/>
      <c r="AA1501" s="14"/>
      <c r="AB1501" s="14"/>
      <c r="AC1501" s="14"/>
      <c r="AD1501" s="14"/>
      <c r="AE1501" s="14"/>
      <c r="AT1501" s="204" t="s">
        <v>165</v>
      </c>
      <c r="AU1501" s="204" t="s">
        <v>85</v>
      </c>
      <c r="AV1501" s="14" t="s">
        <v>85</v>
      </c>
      <c r="AW1501" s="14" t="s">
        <v>32</v>
      </c>
      <c r="AX1501" s="14" t="s">
        <v>7</v>
      </c>
      <c r="AY1501" s="204" t="s">
        <v>155</v>
      </c>
    </row>
    <row r="1502" s="13" customFormat="1">
      <c r="A1502" s="13"/>
      <c r="B1502" s="195"/>
      <c r="C1502" s="13"/>
      <c r="D1502" s="196" t="s">
        <v>165</v>
      </c>
      <c r="E1502" s="197" t="s">
        <v>1</v>
      </c>
      <c r="F1502" s="198" t="s">
        <v>2022</v>
      </c>
      <c r="G1502" s="13"/>
      <c r="H1502" s="197" t="s">
        <v>1</v>
      </c>
      <c r="I1502" s="199"/>
      <c r="J1502" s="13"/>
      <c r="K1502" s="13"/>
      <c r="L1502" s="195"/>
      <c r="M1502" s="200"/>
      <c r="N1502" s="201"/>
      <c r="O1502" s="201"/>
      <c r="P1502" s="201"/>
      <c r="Q1502" s="201"/>
      <c r="R1502" s="201"/>
      <c r="S1502" s="201"/>
      <c r="T1502" s="202"/>
      <c r="U1502" s="13"/>
      <c r="V1502" s="13"/>
      <c r="W1502" s="13"/>
      <c r="X1502" s="13"/>
      <c r="Y1502" s="13"/>
      <c r="Z1502" s="13"/>
      <c r="AA1502" s="13"/>
      <c r="AB1502" s="13"/>
      <c r="AC1502" s="13"/>
      <c r="AD1502" s="13"/>
      <c r="AE1502" s="13"/>
      <c r="AT1502" s="197" t="s">
        <v>165</v>
      </c>
      <c r="AU1502" s="197" t="s">
        <v>85</v>
      </c>
      <c r="AV1502" s="13" t="s">
        <v>81</v>
      </c>
      <c r="AW1502" s="13" t="s">
        <v>32</v>
      </c>
      <c r="AX1502" s="13" t="s">
        <v>7</v>
      </c>
      <c r="AY1502" s="197" t="s">
        <v>155</v>
      </c>
    </row>
    <row r="1503" s="14" customFormat="1">
      <c r="A1503" s="14"/>
      <c r="B1503" s="203"/>
      <c r="C1503" s="14"/>
      <c r="D1503" s="196" t="s">
        <v>165</v>
      </c>
      <c r="E1503" s="204" t="s">
        <v>1</v>
      </c>
      <c r="F1503" s="205" t="s">
        <v>2023</v>
      </c>
      <c r="G1503" s="14"/>
      <c r="H1503" s="206">
        <v>158.40000000000001</v>
      </c>
      <c r="I1503" s="207"/>
      <c r="J1503" s="14"/>
      <c r="K1503" s="14"/>
      <c r="L1503" s="203"/>
      <c r="M1503" s="208"/>
      <c r="N1503" s="209"/>
      <c r="O1503" s="209"/>
      <c r="P1503" s="209"/>
      <c r="Q1503" s="209"/>
      <c r="R1503" s="209"/>
      <c r="S1503" s="209"/>
      <c r="T1503" s="210"/>
      <c r="U1503" s="14"/>
      <c r="V1503" s="14"/>
      <c r="W1503" s="14"/>
      <c r="X1503" s="14"/>
      <c r="Y1503" s="14"/>
      <c r="Z1503" s="14"/>
      <c r="AA1503" s="14"/>
      <c r="AB1503" s="14"/>
      <c r="AC1503" s="14"/>
      <c r="AD1503" s="14"/>
      <c r="AE1503" s="14"/>
      <c r="AT1503" s="204" t="s">
        <v>165</v>
      </c>
      <c r="AU1503" s="204" t="s">
        <v>85</v>
      </c>
      <c r="AV1503" s="14" t="s">
        <v>85</v>
      </c>
      <c r="AW1503" s="14" t="s">
        <v>32</v>
      </c>
      <c r="AX1503" s="14" t="s">
        <v>7</v>
      </c>
      <c r="AY1503" s="204" t="s">
        <v>155</v>
      </c>
    </row>
    <row r="1504" s="13" customFormat="1">
      <c r="A1504" s="13"/>
      <c r="B1504" s="195"/>
      <c r="C1504" s="13"/>
      <c r="D1504" s="196" t="s">
        <v>165</v>
      </c>
      <c r="E1504" s="197" t="s">
        <v>1</v>
      </c>
      <c r="F1504" s="198" t="s">
        <v>2024</v>
      </c>
      <c r="G1504" s="13"/>
      <c r="H1504" s="197" t="s">
        <v>1</v>
      </c>
      <c r="I1504" s="199"/>
      <c r="J1504" s="13"/>
      <c r="K1504" s="13"/>
      <c r="L1504" s="195"/>
      <c r="M1504" s="200"/>
      <c r="N1504" s="201"/>
      <c r="O1504" s="201"/>
      <c r="P1504" s="201"/>
      <c r="Q1504" s="201"/>
      <c r="R1504" s="201"/>
      <c r="S1504" s="201"/>
      <c r="T1504" s="202"/>
      <c r="U1504" s="13"/>
      <c r="V1504" s="13"/>
      <c r="W1504" s="13"/>
      <c r="X1504" s="13"/>
      <c r="Y1504" s="13"/>
      <c r="Z1504" s="13"/>
      <c r="AA1504" s="13"/>
      <c r="AB1504" s="13"/>
      <c r="AC1504" s="13"/>
      <c r="AD1504" s="13"/>
      <c r="AE1504" s="13"/>
      <c r="AT1504" s="197" t="s">
        <v>165</v>
      </c>
      <c r="AU1504" s="197" t="s">
        <v>85</v>
      </c>
      <c r="AV1504" s="13" t="s">
        <v>81</v>
      </c>
      <c r="AW1504" s="13" t="s">
        <v>32</v>
      </c>
      <c r="AX1504" s="13" t="s">
        <v>7</v>
      </c>
      <c r="AY1504" s="197" t="s">
        <v>155</v>
      </c>
    </row>
    <row r="1505" s="14" customFormat="1">
      <c r="A1505" s="14"/>
      <c r="B1505" s="203"/>
      <c r="C1505" s="14"/>
      <c r="D1505" s="196" t="s">
        <v>165</v>
      </c>
      <c r="E1505" s="204" t="s">
        <v>1</v>
      </c>
      <c r="F1505" s="205" t="s">
        <v>2025</v>
      </c>
      <c r="G1505" s="14"/>
      <c r="H1505" s="206">
        <v>459</v>
      </c>
      <c r="I1505" s="207"/>
      <c r="J1505" s="14"/>
      <c r="K1505" s="14"/>
      <c r="L1505" s="203"/>
      <c r="M1505" s="208"/>
      <c r="N1505" s="209"/>
      <c r="O1505" s="209"/>
      <c r="P1505" s="209"/>
      <c r="Q1505" s="209"/>
      <c r="R1505" s="209"/>
      <c r="S1505" s="209"/>
      <c r="T1505" s="210"/>
      <c r="U1505" s="14"/>
      <c r="V1505" s="14"/>
      <c r="W1505" s="14"/>
      <c r="X1505" s="14"/>
      <c r="Y1505" s="14"/>
      <c r="Z1505" s="14"/>
      <c r="AA1505" s="14"/>
      <c r="AB1505" s="14"/>
      <c r="AC1505" s="14"/>
      <c r="AD1505" s="14"/>
      <c r="AE1505" s="14"/>
      <c r="AT1505" s="204" t="s">
        <v>165</v>
      </c>
      <c r="AU1505" s="204" t="s">
        <v>85</v>
      </c>
      <c r="AV1505" s="14" t="s">
        <v>85</v>
      </c>
      <c r="AW1505" s="14" t="s">
        <v>32</v>
      </c>
      <c r="AX1505" s="14" t="s">
        <v>7</v>
      </c>
      <c r="AY1505" s="204" t="s">
        <v>155</v>
      </c>
    </row>
    <row r="1506" s="13" customFormat="1">
      <c r="A1506" s="13"/>
      <c r="B1506" s="195"/>
      <c r="C1506" s="13"/>
      <c r="D1506" s="196" t="s">
        <v>165</v>
      </c>
      <c r="E1506" s="197" t="s">
        <v>1</v>
      </c>
      <c r="F1506" s="198" t="s">
        <v>2026</v>
      </c>
      <c r="G1506" s="13"/>
      <c r="H1506" s="197" t="s">
        <v>1</v>
      </c>
      <c r="I1506" s="199"/>
      <c r="J1506" s="13"/>
      <c r="K1506" s="13"/>
      <c r="L1506" s="195"/>
      <c r="M1506" s="200"/>
      <c r="N1506" s="201"/>
      <c r="O1506" s="201"/>
      <c r="P1506" s="201"/>
      <c r="Q1506" s="201"/>
      <c r="R1506" s="201"/>
      <c r="S1506" s="201"/>
      <c r="T1506" s="202"/>
      <c r="U1506" s="13"/>
      <c r="V1506" s="13"/>
      <c r="W1506" s="13"/>
      <c r="X1506" s="13"/>
      <c r="Y1506" s="13"/>
      <c r="Z1506" s="13"/>
      <c r="AA1506" s="13"/>
      <c r="AB1506" s="13"/>
      <c r="AC1506" s="13"/>
      <c r="AD1506" s="13"/>
      <c r="AE1506" s="13"/>
      <c r="AT1506" s="197" t="s">
        <v>165</v>
      </c>
      <c r="AU1506" s="197" t="s">
        <v>85</v>
      </c>
      <c r="AV1506" s="13" t="s">
        <v>81</v>
      </c>
      <c r="AW1506" s="13" t="s">
        <v>32</v>
      </c>
      <c r="AX1506" s="13" t="s">
        <v>7</v>
      </c>
      <c r="AY1506" s="197" t="s">
        <v>155</v>
      </c>
    </row>
    <row r="1507" s="14" customFormat="1">
      <c r="A1507" s="14"/>
      <c r="B1507" s="203"/>
      <c r="C1507" s="14"/>
      <c r="D1507" s="196" t="s">
        <v>165</v>
      </c>
      <c r="E1507" s="204" t="s">
        <v>1</v>
      </c>
      <c r="F1507" s="205" t="s">
        <v>2027</v>
      </c>
      <c r="G1507" s="14"/>
      <c r="H1507" s="206">
        <v>360</v>
      </c>
      <c r="I1507" s="207"/>
      <c r="J1507" s="14"/>
      <c r="K1507" s="14"/>
      <c r="L1507" s="203"/>
      <c r="M1507" s="208"/>
      <c r="N1507" s="209"/>
      <c r="O1507" s="209"/>
      <c r="P1507" s="209"/>
      <c r="Q1507" s="209"/>
      <c r="R1507" s="209"/>
      <c r="S1507" s="209"/>
      <c r="T1507" s="210"/>
      <c r="U1507" s="14"/>
      <c r="V1507" s="14"/>
      <c r="W1507" s="14"/>
      <c r="X1507" s="14"/>
      <c r="Y1507" s="14"/>
      <c r="Z1507" s="14"/>
      <c r="AA1507" s="14"/>
      <c r="AB1507" s="14"/>
      <c r="AC1507" s="14"/>
      <c r="AD1507" s="14"/>
      <c r="AE1507" s="14"/>
      <c r="AT1507" s="204" t="s">
        <v>165</v>
      </c>
      <c r="AU1507" s="204" t="s">
        <v>85</v>
      </c>
      <c r="AV1507" s="14" t="s">
        <v>85</v>
      </c>
      <c r="AW1507" s="14" t="s">
        <v>32</v>
      </c>
      <c r="AX1507" s="14" t="s">
        <v>7</v>
      </c>
      <c r="AY1507" s="204" t="s">
        <v>155</v>
      </c>
    </row>
    <row r="1508" s="13" customFormat="1">
      <c r="A1508" s="13"/>
      <c r="B1508" s="195"/>
      <c r="C1508" s="13"/>
      <c r="D1508" s="196" t="s">
        <v>165</v>
      </c>
      <c r="E1508" s="197" t="s">
        <v>1</v>
      </c>
      <c r="F1508" s="198" t="s">
        <v>2028</v>
      </c>
      <c r="G1508" s="13"/>
      <c r="H1508" s="197" t="s">
        <v>1</v>
      </c>
      <c r="I1508" s="199"/>
      <c r="J1508" s="13"/>
      <c r="K1508" s="13"/>
      <c r="L1508" s="195"/>
      <c r="M1508" s="200"/>
      <c r="N1508" s="201"/>
      <c r="O1508" s="201"/>
      <c r="P1508" s="201"/>
      <c r="Q1508" s="201"/>
      <c r="R1508" s="201"/>
      <c r="S1508" s="201"/>
      <c r="T1508" s="202"/>
      <c r="U1508" s="13"/>
      <c r="V1508" s="13"/>
      <c r="W1508" s="13"/>
      <c r="X1508" s="13"/>
      <c r="Y1508" s="13"/>
      <c r="Z1508" s="13"/>
      <c r="AA1508" s="13"/>
      <c r="AB1508" s="13"/>
      <c r="AC1508" s="13"/>
      <c r="AD1508" s="13"/>
      <c r="AE1508" s="13"/>
      <c r="AT1508" s="197" t="s">
        <v>165</v>
      </c>
      <c r="AU1508" s="197" t="s">
        <v>85</v>
      </c>
      <c r="AV1508" s="13" t="s">
        <v>81</v>
      </c>
      <c r="AW1508" s="13" t="s">
        <v>32</v>
      </c>
      <c r="AX1508" s="13" t="s">
        <v>7</v>
      </c>
      <c r="AY1508" s="197" t="s">
        <v>155</v>
      </c>
    </row>
    <row r="1509" s="14" customFormat="1">
      <c r="A1509" s="14"/>
      <c r="B1509" s="203"/>
      <c r="C1509" s="14"/>
      <c r="D1509" s="196" t="s">
        <v>165</v>
      </c>
      <c r="E1509" s="204" t="s">
        <v>1</v>
      </c>
      <c r="F1509" s="205" t="s">
        <v>2029</v>
      </c>
      <c r="G1509" s="14"/>
      <c r="H1509" s="206">
        <v>125.40000000000001</v>
      </c>
      <c r="I1509" s="207"/>
      <c r="J1509" s="14"/>
      <c r="K1509" s="14"/>
      <c r="L1509" s="203"/>
      <c r="M1509" s="208"/>
      <c r="N1509" s="209"/>
      <c r="O1509" s="209"/>
      <c r="P1509" s="209"/>
      <c r="Q1509" s="209"/>
      <c r="R1509" s="209"/>
      <c r="S1509" s="209"/>
      <c r="T1509" s="210"/>
      <c r="U1509" s="14"/>
      <c r="V1509" s="14"/>
      <c r="W1509" s="14"/>
      <c r="X1509" s="14"/>
      <c r="Y1509" s="14"/>
      <c r="Z1509" s="14"/>
      <c r="AA1509" s="14"/>
      <c r="AB1509" s="14"/>
      <c r="AC1509" s="14"/>
      <c r="AD1509" s="14"/>
      <c r="AE1509" s="14"/>
      <c r="AT1509" s="204" t="s">
        <v>165</v>
      </c>
      <c r="AU1509" s="204" t="s">
        <v>85</v>
      </c>
      <c r="AV1509" s="14" t="s">
        <v>85</v>
      </c>
      <c r="AW1509" s="14" t="s">
        <v>32</v>
      </c>
      <c r="AX1509" s="14" t="s">
        <v>7</v>
      </c>
      <c r="AY1509" s="204" t="s">
        <v>155</v>
      </c>
    </row>
    <row r="1510" s="13" customFormat="1">
      <c r="A1510" s="13"/>
      <c r="B1510" s="195"/>
      <c r="C1510" s="13"/>
      <c r="D1510" s="196" t="s">
        <v>165</v>
      </c>
      <c r="E1510" s="197" t="s">
        <v>1</v>
      </c>
      <c r="F1510" s="198" t="s">
        <v>2030</v>
      </c>
      <c r="G1510" s="13"/>
      <c r="H1510" s="197" t="s">
        <v>1</v>
      </c>
      <c r="I1510" s="199"/>
      <c r="J1510" s="13"/>
      <c r="K1510" s="13"/>
      <c r="L1510" s="195"/>
      <c r="M1510" s="200"/>
      <c r="N1510" s="201"/>
      <c r="O1510" s="201"/>
      <c r="P1510" s="201"/>
      <c r="Q1510" s="201"/>
      <c r="R1510" s="201"/>
      <c r="S1510" s="201"/>
      <c r="T1510" s="202"/>
      <c r="U1510" s="13"/>
      <c r="V1510" s="13"/>
      <c r="W1510" s="13"/>
      <c r="X1510" s="13"/>
      <c r="Y1510" s="13"/>
      <c r="Z1510" s="13"/>
      <c r="AA1510" s="13"/>
      <c r="AB1510" s="13"/>
      <c r="AC1510" s="13"/>
      <c r="AD1510" s="13"/>
      <c r="AE1510" s="13"/>
      <c r="AT1510" s="197" t="s">
        <v>165</v>
      </c>
      <c r="AU1510" s="197" t="s">
        <v>85</v>
      </c>
      <c r="AV1510" s="13" t="s">
        <v>81</v>
      </c>
      <c r="AW1510" s="13" t="s">
        <v>32</v>
      </c>
      <c r="AX1510" s="13" t="s">
        <v>7</v>
      </c>
      <c r="AY1510" s="197" t="s">
        <v>155</v>
      </c>
    </row>
    <row r="1511" s="14" customFormat="1">
      <c r="A1511" s="14"/>
      <c r="B1511" s="203"/>
      <c r="C1511" s="14"/>
      <c r="D1511" s="196" t="s">
        <v>165</v>
      </c>
      <c r="E1511" s="204" t="s">
        <v>1</v>
      </c>
      <c r="F1511" s="205" t="s">
        <v>2031</v>
      </c>
      <c r="G1511" s="14"/>
      <c r="H1511" s="206">
        <v>502.74000000000001</v>
      </c>
      <c r="I1511" s="207"/>
      <c r="J1511" s="14"/>
      <c r="K1511" s="14"/>
      <c r="L1511" s="203"/>
      <c r="M1511" s="208"/>
      <c r="N1511" s="209"/>
      <c r="O1511" s="209"/>
      <c r="P1511" s="209"/>
      <c r="Q1511" s="209"/>
      <c r="R1511" s="209"/>
      <c r="S1511" s="209"/>
      <c r="T1511" s="210"/>
      <c r="U1511" s="14"/>
      <c r="V1511" s="14"/>
      <c r="W1511" s="14"/>
      <c r="X1511" s="14"/>
      <c r="Y1511" s="14"/>
      <c r="Z1511" s="14"/>
      <c r="AA1511" s="14"/>
      <c r="AB1511" s="14"/>
      <c r="AC1511" s="14"/>
      <c r="AD1511" s="14"/>
      <c r="AE1511" s="14"/>
      <c r="AT1511" s="204" t="s">
        <v>165</v>
      </c>
      <c r="AU1511" s="204" t="s">
        <v>85</v>
      </c>
      <c r="AV1511" s="14" t="s">
        <v>85</v>
      </c>
      <c r="AW1511" s="14" t="s">
        <v>32</v>
      </c>
      <c r="AX1511" s="14" t="s">
        <v>7</v>
      </c>
      <c r="AY1511" s="204" t="s">
        <v>155</v>
      </c>
    </row>
    <row r="1512" s="13" customFormat="1">
      <c r="A1512" s="13"/>
      <c r="B1512" s="195"/>
      <c r="C1512" s="13"/>
      <c r="D1512" s="196" t="s">
        <v>165</v>
      </c>
      <c r="E1512" s="197" t="s">
        <v>1</v>
      </c>
      <c r="F1512" s="198" t="s">
        <v>2032</v>
      </c>
      <c r="G1512" s="13"/>
      <c r="H1512" s="197" t="s">
        <v>1</v>
      </c>
      <c r="I1512" s="199"/>
      <c r="J1512" s="13"/>
      <c r="K1512" s="13"/>
      <c r="L1512" s="195"/>
      <c r="M1512" s="200"/>
      <c r="N1512" s="201"/>
      <c r="O1512" s="201"/>
      <c r="P1512" s="201"/>
      <c r="Q1512" s="201"/>
      <c r="R1512" s="201"/>
      <c r="S1512" s="201"/>
      <c r="T1512" s="202"/>
      <c r="U1512" s="13"/>
      <c r="V1512" s="13"/>
      <c r="W1512" s="13"/>
      <c r="X1512" s="13"/>
      <c r="Y1512" s="13"/>
      <c r="Z1512" s="13"/>
      <c r="AA1512" s="13"/>
      <c r="AB1512" s="13"/>
      <c r="AC1512" s="13"/>
      <c r="AD1512" s="13"/>
      <c r="AE1512" s="13"/>
      <c r="AT1512" s="197" t="s">
        <v>165</v>
      </c>
      <c r="AU1512" s="197" t="s">
        <v>85</v>
      </c>
      <c r="AV1512" s="13" t="s">
        <v>81</v>
      </c>
      <c r="AW1512" s="13" t="s">
        <v>32</v>
      </c>
      <c r="AX1512" s="13" t="s">
        <v>7</v>
      </c>
      <c r="AY1512" s="197" t="s">
        <v>155</v>
      </c>
    </row>
    <row r="1513" s="14" customFormat="1">
      <c r="A1513" s="14"/>
      <c r="B1513" s="203"/>
      <c r="C1513" s="14"/>
      <c r="D1513" s="196" t="s">
        <v>165</v>
      </c>
      <c r="E1513" s="204" t="s">
        <v>1</v>
      </c>
      <c r="F1513" s="205" t="s">
        <v>2033</v>
      </c>
      <c r="G1513" s="14"/>
      <c r="H1513" s="206">
        <v>403.56</v>
      </c>
      <c r="I1513" s="207"/>
      <c r="J1513" s="14"/>
      <c r="K1513" s="14"/>
      <c r="L1513" s="203"/>
      <c r="M1513" s="208"/>
      <c r="N1513" s="209"/>
      <c r="O1513" s="209"/>
      <c r="P1513" s="209"/>
      <c r="Q1513" s="209"/>
      <c r="R1513" s="209"/>
      <c r="S1513" s="209"/>
      <c r="T1513" s="210"/>
      <c r="U1513" s="14"/>
      <c r="V1513" s="14"/>
      <c r="W1513" s="14"/>
      <c r="X1513" s="14"/>
      <c r="Y1513" s="14"/>
      <c r="Z1513" s="14"/>
      <c r="AA1513" s="14"/>
      <c r="AB1513" s="14"/>
      <c r="AC1513" s="14"/>
      <c r="AD1513" s="14"/>
      <c r="AE1513" s="14"/>
      <c r="AT1513" s="204" t="s">
        <v>165</v>
      </c>
      <c r="AU1513" s="204" t="s">
        <v>85</v>
      </c>
      <c r="AV1513" s="14" t="s">
        <v>85</v>
      </c>
      <c r="AW1513" s="14" t="s">
        <v>32</v>
      </c>
      <c r="AX1513" s="14" t="s">
        <v>7</v>
      </c>
      <c r="AY1513" s="204" t="s">
        <v>155</v>
      </c>
    </row>
    <row r="1514" s="13" customFormat="1">
      <c r="A1514" s="13"/>
      <c r="B1514" s="195"/>
      <c r="C1514" s="13"/>
      <c r="D1514" s="196" t="s">
        <v>165</v>
      </c>
      <c r="E1514" s="197" t="s">
        <v>1</v>
      </c>
      <c r="F1514" s="198" t="s">
        <v>2034</v>
      </c>
      <c r="G1514" s="13"/>
      <c r="H1514" s="197" t="s">
        <v>1</v>
      </c>
      <c r="I1514" s="199"/>
      <c r="J1514" s="13"/>
      <c r="K1514" s="13"/>
      <c r="L1514" s="195"/>
      <c r="M1514" s="200"/>
      <c r="N1514" s="201"/>
      <c r="O1514" s="201"/>
      <c r="P1514" s="201"/>
      <c r="Q1514" s="201"/>
      <c r="R1514" s="201"/>
      <c r="S1514" s="201"/>
      <c r="T1514" s="202"/>
      <c r="U1514" s="13"/>
      <c r="V1514" s="13"/>
      <c r="W1514" s="13"/>
      <c r="X1514" s="13"/>
      <c r="Y1514" s="13"/>
      <c r="Z1514" s="13"/>
      <c r="AA1514" s="13"/>
      <c r="AB1514" s="13"/>
      <c r="AC1514" s="13"/>
      <c r="AD1514" s="13"/>
      <c r="AE1514" s="13"/>
      <c r="AT1514" s="197" t="s">
        <v>165</v>
      </c>
      <c r="AU1514" s="197" t="s">
        <v>85</v>
      </c>
      <c r="AV1514" s="13" t="s">
        <v>81</v>
      </c>
      <c r="AW1514" s="13" t="s">
        <v>32</v>
      </c>
      <c r="AX1514" s="13" t="s">
        <v>7</v>
      </c>
      <c r="AY1514" s="197" t="s">
        <v>155</v>
      </c>
    </row>
    <row r="1515" s="14" customFormat="1">
      <c r="A1515" s="14"/>
      <c r="B1515" s="203"/>
      <c r="C1515" s="14"/>
      <c r="D1515" s="196" t="s">
        <v>165</v>
      </c>
      <c r="E1515" s="204" t="s">
        <v>1</v>
      </c>
      <c r="F1515" s="205" t="s">
        <v>2035</v>
      </c>
      <c r="G1515" s="14"/>
      <c r="H1515" s="206">
        <v>450.06999999999999</v>
      </c>
      <c r="I1515" s="207"/>
      <c r="J1515" s="14"/>
      <c r="K1515" s="14"/>
      <c r="L1515" s="203"/>
      <c r="M1515" s="208"/>
      <c r="N1515" s="209"/>
      <c r="O1515" s="209"/>
      <c r="P1515" s="209"/>
      <c r="Q1515" s="209"/>
      <c r="R1515" s="209"/>
      <c r="S1515" s="209"/>
      <c r="T1515" s="210"/>
      <c r="U1515" s="14"/>
      <c r="V1515" s="14"/>
      <c r="W1515" s="14"/>
      <c r="X1515" s="14"/>
      <c r="Y1515" s="14"/>
      <c r="Z1515" s="14"/>
      <c r="AA1515" s="14"/>
      <c r="AB1515" s="14"/>
      <c r="AC1515" s="14"/>
      <c r="AD1515" s="14"/>
      <c r="AE1515" s="14"/>
      <c r="AT1515" s="204" t="s">
        <v>165</v>
      </c>
      <c r="AU1515" s="204" t="s">
        <v>85</v>
      </c>
      <c r="AV1515" s="14" t="s">
        <v>85</v>
      </c>
      <c r="AW1515" s="14" t="s">
        <v>32</v>
      </c>
      <c r="AX1515" s="14" t="s">
        <v>7</v>
      </c>
      <c r="AY1515" s="204" t="s">
        <v>155</v>
      </c>
    </row>
    <row r="1516" s="13" customFormat="1">
      <c r="A1516" s="13"/>
      <c r="B1516" s="195"/>
      <c r="C1516" s="13"/>
      <c r="D1516" s="196" t="s">
        <v>165</v>
      </c>
      <c r="E1516" s="197" t="s">
        <v>1</v>
      </c>
      <c r="F1516" s="198" t="s">
        <v>1951</v>
      </c>
      <c r="G1516" s="13"/>
      <c r="H1516" s="197" t="s">
        <v>1</v>
      </c>
      <c r="I1516" s="199"/>
      <c r="J1516" s="13"/>
      <c r="K1516" s="13"/>
      <c r="L1516" s="195"/>
      <c r="M1516" s="200"/>
      <c r="N1516" s="201"/>
      <c r="O1516" s="201"/>
      <c r="P1516" s="201"/>
      <c r="Q1516" s="201"/>
      <c r="R1516" s="201"/>
      <c r="S1516" s="201"/>
      <c r="T1516" s="202"/>
      <c r="U1516" s="13"/>
      <c r="V1516" s="13"/>
      <c r="W1516" s="13"/>
      <c r="X1516" s="13"/>
      <c r="Y1516" s="13"/>
      <c r="Z1516" s="13"/>
      <c r="AA1516" s="13"/>
      <c r="AB1516" s="13"/>
      <c r="AC1516" s="13"/>
      <c r="AD1516" s="13"/>
      <c r="AE1516" s="13"/>
      <c r="AT1516" s="197" t="s">
        <v>165</v>
      </c>
      <c r="AU1516" s="197" t="s">
        <v>85</v>
      </c>
      <c r="AV1516" s="13" t="s">
        <v>81</v>
      </c>
      <c r="AW1516" s="13" t="s">
        <v>32</v>
      </c>
      <c r="AX1516" s="13" t="s">
        <v>7</v>
      </c>
      <c r="AY1516" s="197" t="s">
        <v>155</v>
      </c>
    </row>
    <row r="1517" s="14" customFormat="1">
      <c r="A1517" s="14"/>
      <c r="B1517" s="203"/>
      <c r="C1517" s="14"/>
      <c r="D1517" s="196" t="s">
        <v>165</v>
      </c>
      <c r="E1517" s="204" t="s">
        <v>1</v>
      </c>
      <c r="F1517" s="205" t="s">
        <v>2036</v>
      </c>
      <c r="G1517" s="14"/>
      <c r="H1517" s="206">
        <v>283.56900000000002</v>
      </c>
      <c r="I1517" s="207"/>
      <c r="J1517" s="14"/>
      <c r="K1517" s="14"/>
      <c r="L1517" s="203"/>
      <c r="M1517" s="208"/>
      <c r="N1517" s="209"/>
      <c r="O1517" s="209"/>
      <c r="P1517" s="209"/>
      <c r="Q1517" s="209"/>
      <c r="R1517" s="209"/>
      <c r="S1517" s="209"/>
      <c r="T1517" s="210"/>
      <c r="U1517" s="14"/>
      <c r="V1517" s="14"/>
      <c r="W1517" s="14"/>
      <c r="X1517" s="14"/>
      <c r="Y1517" s="14"/>
      <c r="Z1517" s="14"/>
      <c r="AA1517" s="14"/>
      <c r="AB1517" s="14"/>
      <c r="AC1517" s="14"/>
      <c r="AD1517" s="14"/>
      <c r="AE1517" s="14"/>
      <c r="AT1517" s="204" t="s">
        <v>165</v>
      </c>
      <c r="AU1517" s="204" t="s">
        <v>85</v>
      </c>
      <c r="AV1517" s="14" t="s">
        <v>85</v>
      </c>
      <c r="AW1517" s="14" t="s">
        <v>32</v>
      </c>
      <c r="AX1517" s="14" t="s">
        <v>7</v>
      </c>
      <c r="AY1517" s="204" t="s">
        <v>155</v>
      </c>
    </row>
    <row r="1518" s="15" customFormat="1">
      <c r="A1518" s="15"/>
      <c r="B1518" s="211"/>
      <c r="C1518" s="15"/>
      <c r="D1518" s="196" t="s">
        <v>165</v>
      </c>
      <c r="E1518" s="212" t="s">
        <v>1</v>
      </c>
      <c r="F1518" s="213" t="s">
        <v>184</v>
      </c>
      <c r="G1518" s="15"/>
      <c r="H1518" s="214">
        <v>3119.259</v>
      </c>
      <c r="I1518" s="215"/>
      <c r="J1518" s="15"/>
      <c r="K1518" s="15"/>
      <c r="L1518" s="211"/>
      <c r="M1518" s="216"/>
      <c r="N1518" s="217"/>
      <c r="O1518" s="217"/>
      <c r="P1518" s="217"/>
      <c r="Q1518" s="217"/>
      <c r="R1518" s="217"/>
      <c r="S1518" s="217"/>
      <c r="T1518" s="218"/>
      <c r="U1518" s="15"/>
      <c r="V1518" s="15"/>
      <c r="W1518" s="15"/>
      <c r="X1518" s="15"/>
      <c r="Y1518" s="15"/>
      <c r="Z1518" s="15"/>
      <c r="AA1518" s="15"/>
      <c r="AB1518" s="15"/>
      <c r="AC1518" s="15"/>
      <c r="AD1518" s="15"/>
      <c r="AE1518" s="15"/>
      <c r="AT1518" s="212" t="s">
        <v>165</v>
      </c>
      <c r="AU1518" s="212" t="s">
        <v>85</v>
      </c>
      <c r="AV1518" s="15" t="s">
        <v>91</v>
      </c>
      <c r="AW1518" s="15" t="s">
        <v>32</v>
      </c>
      <c r="AX1518" s="15" t="s">
        <v>81</v>
      </c>
      <c r="AY1518" s="212" t="s">
        <v>155</v>
      </c>
    </row>
    <row r="1519" s="2" customFormat="1" ht="24.15" customHeight="1">
      <c r="A1519" s="38"/>
      <c r="B1519" s="180"/>
      <c r="C1519" s="181" t="s">
        <v>2037</v>
      </c>
      <c r="D1519" s="181" t="s">
        <v>157</v>
      </c>
      <c r="E1519" s="182" t="s">
        <v>2038</v>
      </c>
      <c r="F1519" s="183" t="s">
        <v>2039</v>
      </c>
      <c r="G1519" s="184" t="s">
        <v>822</v>
      </c>
      <c r="H1519" s="185">
        <v>23835.944</v>
      </c>
      <c r="I1519" s="186"/>
      <c r="J1519" s="187">
        <f>ROUND(I1519*H1519,2)</f>
        <v>0</v>
      </c>
      <c r="K1519" s="188"/>
      <c r="L1519" s="39"/>
      <c r="M1519" s="189" t="s">
        <v>1</v>
      </c>
      <c r="N1519" s="190" t="s">
        <v>43</v>
      </c>
      <c r="O1519" s="82"/>
      <c r="P1519" s="191">
        <f>O1519*H1519</f>
        <v>0</v>
      </c>
      <c r="Q1519" s="191">
        <v>5.0000000000000002E-05</v>
      </c>
      <c r="R1519" s="191">
        <f>Q1519*H1519</f>
        <v>1.1917972000000001</v>
      </c>
      <c r="S1519" s="191">
        <v>0</v>
      </c>
      <c r="T1519" s="192">
        <f>S1519*H1519</f>
        <v>0</v>
      </c>
      <c r="U1519" s="38"/>
      <c r="V1519" s="38"/>
      <c r="W1519" s="38"/>
      <c r="X1519" s="38"/>
      <c r="Y1519" s="38"/>
      <c r="Z1519" s="38"/>
      <c r="AA1519" s="38"/>
      <c r="AB1519" s="38"/>
      <c r="AC1519" s="38"/>
      <c r="AD1519" s="38"/>
      <c r="AE1519" s="38"/>
      <c r="AR1519" s="193" t="s">
        <v>256</v>
      </c>
      <c r="AT1519" s="193" t="s">
        <v>157</v>
      </c>
      <c r="AU1519" s="193" t="s">
        <v>85</v>
      </c>
      <c r="AY1519" s="19" t="s">
        <v>155</v>
      </c>
      <c r="BE1519" s="194">
        <f>IF(N1519="základná",J1519,0)</f>
        <v>0</v>
      </c>
      <c r="BF1519" s="194">
        <f>IF(N1519="znížená",J1519,0)</f>
        <v>0</v>
      </c>
      <c r="BG1519" s="194">
        <f>IF(N1519="zákl. prenesená",J1519,0)</f>
        <v>0</v>
      </c>
      <c r="BH1519" s="194">
        <f>IF(N1519="zníž. prenesená",J1519,0)</f>
        <v>0</v>
      </c>
      <c r="BI1519" s="194">
        <f>IF(N1519="nulová",J1519,0)</f>
        <v>0</v>
      </c>
      <c r="BJ1519" s="19" t="s">
        <v>85</v>
      </c>
      <c r="BK1519" s="194">
        <f>ROUND(I1519*H1519,2)</f>
        <v>0</v>
      </c>
      <c r="BL1519" s="19" t="s">
        <v>256</v>
      </c>
      <c r="BM1519" s="193" t="s">
        <v>2040</v>
      </c>
    </row>
    <row r="1520" s="13" customFormat="1">
      <c r="A1520" s="13"/>
      <c r="B1520" s="195"/>
      <c r="C1520" s="13"/>
      <c r="D1520" s="196" t="s">
        <v>165</v>
      </c>
      <c r="E1520" s="197" t="s">
        <v>1</v>
      </c>
      <c r="F1520" s="198" t="s">
        <v>1957</v>
      </c>
      <c r="G1520" s="13"/>
      <c r="H1520" s="197" t="s">
        <v>1</v>
      </c>
      <c r="I1520" s="199"/>
      <c r="J1520" s="13"/>
      <c r="K1520" s="13"/>
      <c r="L1520" s="195"/>
      <c r="M1520" s="200"/>
      <c r="N1520" s="201"/>
      <c r="O1520" s="201"/>
      <c r="P1520" s="201"/>
      <c r="Q1520" s="201"/>
      <c r="R1520" s="201"/>
      <c r="S1520" s="201"/>
      <c r="T1520" s="202"/>
      <c r="U1520" s="13"/>
      <c r="V1520" s="13"/>
      <c r="W1520" s="13"/>
      <c r="X1520" s="13"/>
      <c r="Y1520" s="13"/>
      <c r="Z1520" s="13"/>
      <c r="AA1520" s="13"/>
      <c r="AB1520" s="13"/>
      <c r="AC1520" s="13"/>
      <c r="AD1520" s="13"/>
      <c r="AE1520" s="13"/>
      <c r="AT1520" s="197" t="s">
        <v>165</v>
      </c>
      <c r="AU1520" s="197" t="s">
        <v>85</v>
      </c>
      <c r="AV1520" s="13" t="s">
        <v>81</v>
      </c>
      <c r="AW1520" s="13" t="s">
        <v>32</v>
      </c>
      <c r="AX1520" s="13" t="s">
        <v>7</v>
      </c>
      <c r="AY1520" s="197" t="s">
        <v>155</v>
      </c>
    </row>
    <row r="1521" s="13" customFormat="1">
      <c r="A1521" s="13"/>
      <c r="B1521" s="195"/>
      <c r="C1521" s="13"/>
      <c r="D1521" s="196" t="s">
        <v>165</v>
      </c>
      <c r="E1521" s="197" t="s">
        <v>1</v>
      </c>
      <c r="F1521" s="198" t="s">
        <v>2041</v>
      </c>
      <c r="G1521" s="13"/>
      <c r="H1521" s="197" t="s">
        <v>1</v>
      </c>
      <c r="I1521" s="199"/>
      <c r="J1521" s="13"/>
      <c r="K1521" s="13"/>
      <c r="L1521" s="195"/>
      <c r="M1521" s="200"/>
      <c r="N1521" s="201"/>
      <c r="O1521" s="201"/>
      <c r="P1521" s="201"/>
      <c r="Q1521" s="201"/>
      <c r="R1521" s="201"/>
      <c r="S1521" s="201"/>
      <c r="T1521" s="202"/>
      <c r="U1521" s="13"/>
      <c r="V1521" s="13"/>
      <c r="W1521" s="13"/>
      <c r="X1521" s="13"/>
      <c r="Y1521" s="13"/>
      <c r="Z1521" s="13"/>
      <c r="AA1521" s="13"/>
      <c r="AB1521" s="13"/>
      <c r="AC1521" s="13"/>
      <c r="AD1521" s="13"/>
      <c r="AE1521" s="13"/>
      <c r="AT1521" s="197" t="s">
        <v>165</v>
      </c>
      <c r="AU1521" s="197" t="s">
        <v>85</v>
      </c>
      <c r="AV1521" s="13" t="s">
        <v>81</v>
      </c>
      <c r="AW1521" s="13" t="s">
        <v>32</v>
      </c>
      <c r="AX1521" s="13" t="s">
        <v>7</v>
      </c>
      <c r="AY1521" s="197" t="s">
        <v>155</v>
      </c>
    </row>
    <row r="1522" s="14" customFormat="1">
      <c r="A1522" s="14"/>
      <c r="B1522" s="203"/>
      <c r="C1522" s="14"/>
      <c r="D1522" s="196" t="s">
        <v>165</v>
      </c>
      <c r="E1522" s="204" t="s">
        <v>1</v>
      </c>
      <c r="F1522" s="205" t="s">
        <v>2042</v>
      </c>
      <c r="G1522" s="14"/>
      <c r="H1522" s="206">
        <v>4457.1199999999999</v>
      </c>
      <c r="I1522" s="207"/>
      <c r="J1522" s="14"/>
      <c r="K1522" s="14"/>
      <c r="L1522" s="203"/>
      <c r="M1522" s="208"/>
      <c r="N1522" s="209"/>
      <c r="O1522" s="209"/>
      <c r="P1522" s="209"/>
      <c r="Q1522" s="209"/>
      <c r="R1522" s="209"/>
      <c r="S1522" s="209"/>
      <c r="T1522" s="210"/>
      <c r="U1522" s="14"/>
      <c r="V1522" s="14"/>
      <c r="W1522" s="14"/>
      <c r="X1522" s="14"/>
      <c r="Y1522" s="14"/>
      <c r="Z1522" s="14"/>
      <c r="AA1522" s="14"/>
      <c r="AB1522" s="14"/>
      <c r="AC1522" s="14"/>
      <c r="AD1522" s="14"/>
      <c r="AE1522" s="14"/>
      <c r="AT1522" s="204" t="s">
        <v>165</v>
      </c>
      <c r="AU1522" s="204" t="s">
        <v>85</v>
      </c>
      <c r="AV1522" s="14" t="s">
        <v>85</v>
      </c>
      <c r="AW1522" s="14" t="s">
        <v>32</v>
      </c>
      <c r="AX1522" s="14" t="s">
        <v>7</v>
      </c>
      <c r="AY1522" s="204" t="s">
        <v>155</v>
      </c>
    </row>
    <row r="1523" s="13" customFormat="1">
      <c r="A1523" s="13"/>
      <c r="B1523" s="195"/>
      <c r="C1523" s="13"/>
      <c r="D1523" s="196" t="s">
        <v>165</v>
      </c>
      <c r="E1523" s="197" t="s">
        <v>1</v>
      </c>
      <c r="F1523" s="198" t="s">
        <v>2043</v>
      </c>
      <c r="G1523" s="13"/>
      <c r="H1523" s="197" t="s">
        <v>1</v>
      </c>
      <c r="I1523" s="199"/>
      <c r="J1523" s="13"/>
      <c r="K1523" s="13"/>
      <c r="L1523" s="195"/>
      <c r="M1523" s="200"/>
      <c r="N1523" s="201"/>
      <c r="O1523" s="201"/>
      <c r="P1523" s="201"/>
      <c r="Q1523" s="201"/>
      <c r="R1523" s="201"/>
      <c r="S1523" s="201"/>
      <c r="T1523" s="202"/>
      <c r="U1523" s="13"/>
      <c r="V1523" s="13"/>
      <c r="W1523" s="13"/>
      <c r="X1523" s="13"/>
      <c r="Y1523" s="13"/>
      <c r="Z1523" s="13"/>
      <c r="AA1523" s="13"/>
      <c r="AB1523" s="13"/>
      <c r="AC1523" s="13"/>
      <c r="AD1523" s="13"/>
      <c r="AE1523" s="13"/>
      <c r="AT1523" s="197" t="s">
        <v>165</v>
      </c>
      <c r="AU1523" s="197" t="s">
        <v>85</v>
      </c>
      <c r="AV1523" s="13" t="s">
        <v>81</v>
      </c>
      <c r="AW1523" s="13" t="s">
        <v>32</v>
      </c>
      <c r="AX1523" s="13" t="s">
        <v>7</v>
      </c>
      <c r="AY1523" s="197" t="s">
        <v>155</v>
      </c>
    </row>
    <row r="1524" s="14" customFormat="1">
      <c r="A1524" s="14"/>
      <c r="B1524" s="203"/>
      <c r="C1524" s="14"/>
      <c r="D1524" s="196" t="s">
        <v>165</v>
      </c>
      <c r="E1524" s="204" t="s">
        <v>1</v>
      </c>
      <c r="F1524" s="205" t="s">
        <v>2044</v>
      </c>
      <c r="G1524" s="14"/>
      <c r="H1524" s="206">
        <v>15050.379999999999</v>
      </c>
      <c r="I1524" s="207"/>
      <c r="J1524" s="14"/>
      <c r="K1524" s="14"/>
      <c r="L1524" s="203"/>
      <c r="M1524" s="208"/>
      <c r="N1524" s="209"/>
      <c r="O1524" s="209"/>
      <c r="P1524" s="209"/>
      <c r="Q1524" s="209"/>
      <c r="R1524" s="209"/>
      <c r="S1524" s="209"/>
      <c r="T1524" s="210"/>
      <c r="U1524" s="14"/>
      <c r="V1524" s="14"/>
      <c r="W1524" s="14"/>
      <c r="X1524" s="14"/>
      <c r="Y1524" s="14"/>
      <c r="Z1524" s="14"/>
      <c r="AA1524" s="14"/>
      <c r="AB1524" s="14"/>
      <c r="AC1524" s="14"/>
      <c r="AD1524" s="14"/>
      <c r="AE1524" s="14"/>
      <c r="AT1524" s="204" t="s">
        <v>165</v>
      </c>
      <c r="AU1524" s="204" t="s">
        <v>85</v>
      </c>
      <c r="AV1524" s="14" t="s">
        <v>85</v>
      </c>
      <c r="AW1524" s="14" t="s">
        <v>32</v>
      </c>
      <c r="AX1524" s="14" t="s">
        <v>7</v>
      </c>
      <c r="AY1524" s="204" t="s">
        <v>155</v>
      </c>
    </row>
    <row r="1525" s="13" customFormat="1">
      <c r="A1525" s="13"/>
      <c r="B1525" s="195"/>
      <c r="C1525" s="13"/>
      <c r="D1525" s="196" t="s">
        <v>165</v>
      </c>
      <c r="E1525" s="197" t="s">
        <v>1</v>
      </c>
      <c r="F1525" s="198" t="s">
        <v>2045</v>
      </c>
      <c r="G1525" s="13"/>
      <c r="H1525" s="197" t="s">
        <v>1</v>
      </c>
      <c r="I1525" s="199"/>
      <c r="J1525" s="13"/>
      <c r="K1525" s="13"/>
      <c r="L1525" s="195"/>
      <c r="M1525" s="200"/>
      <c r="N1525" s="201"/>
      <c r="O1525" s="201"/>
      <c r="P1525" s="201"/>
      <c r="Q1525" s="201"/>
      <c r="R1525" s="201"/>
      <c r="S1525" s="201"/>
      <c r="T1525" s="202"/>
      <c r="U1525" s="13"/>
      <c r="V1525" s="13"/>
      <c r="W1525" s="13"/>
      <c r="X1525" s="13"/>
      <c r="Y1525" s="13"/>
      <c r="Z1525" s="13"/>
      <c r="AA1525" s="13"/>
      <c r="AB1525" s="13"/>
      <c r="AC1525" s="13"/>
      <c r="AD1525" s="13"/>
      <c r="AE1525" s="13"/>
      <c r="AT1525" s="197" t="s">
        <v>165</v>
      </c>
      <c r="AU1525" s="197" t="s">
        <v>85</v>
      </c>
      <c r="AV1525" s="13" t="s">
        <v>81</v>
      </c>
      <c r="AW1525" s="13" t="s">
        <v>32</v>
      </c>
      <c r="AX1525" s="13" t="s">
        <v>7</v>
      </c>
      <c r="AY1525" s="197" t="s">
        <v>155</v>
      </c>
    </row>
    <row r="1526" s="14" customFormat="1">
      <c r="A1526" s="14"/>
      <c r="B1526" s="203"/>
      <c r="C1526" s="14"/>
      <c r="D1526" s="196" t="s">
        <v>165</v>
      </c>
      <c r="E1526" s="204" t="s">
        <v>1</v>
      </c>
      <c r="F1526" s="205" t="s">
        <v>2046</v>
      </c>
      <c r="G1526" s="14"/>
      <c r="H1526" s="206">
        <v>1475.1400000000001</v>
      </c>
      <c r="I1526" s="207"/>
      <c r="J1526" s="14"/>
      <c r="K1526" s="14"/>
      <c r="L1526" s="203"/>
      <c r="M1526" s="208"/>
      <c r="N1526" s="209"/>
      <c r="O1526" s="209"/>
      <c r="P1526" s="209"/>
      <c r="Q1526" s="209"/>
      <c r="R1526" s="209"/>
      <c r="S1526" s="209"/>
      <c r="T1526" s="210"/>
      <c r="U1526" s="14"/>
      <c r="V1526" s="14"/>
      <c r="W1526" s="14"/>
      <c r="X1526" s="14"/>
      <c r="Y1526" s="14"/>
      <c r="Z1526" s="14"/>
      <c r="AA1526" s="14"/>
      <c r="AB1526" s="14"/>
      <c r="AC1526" s="14"/>
      <c r="AD1526" s="14"/>
      <c r="AE1526" s="14"/>
      <c r="AT1526" s="204" t="s">
        <v>165</v>
      </c>
      <c r="AU1526" s="204" t="s">
        <v>85</v>
      </c>
      <c r="AV1526" s="14" t="s">
        <v>85</v>
      </c>
      <c r="AW1526" s="14" t="s">
        <v>32</v>
      </c>
      <c r="AX1526" s="14" t="s">
        <v>7</v>
      </c>
      <c r="AY1526" s="204" t="s">
        <v>155</v>
      </c>
    </row>
    <row r="1527" s="13" customFormat="1">
      <c r="A1527" s="13"/>
      <c r="B1527" s="195"/>
      <c r="C1527" s="13"/>
      <c r="D1527" s="196" t="s">
        <v>165</v>
      </c>
      <c r="E1527" s="197" t="s">
        <v>1</v>
      </c>
      <c r="F1527" s="198" t="s">
        <v>2047</v>
      </c>
      <c r="G1527" s="13"/>
      <c r="H1527" s="197" t="s">
        <v>1</v>
      </c>
      <c r="I1527" s="199"/>
      <c r="J1527" s="13"/>
      <c r="K1527" s="13"/>
      <c r="L1527" s="195"/>
      <c r="M1527" s="200"/>
      <c r="N1527" s="201"/>
      <c r="O1527" s="201"/>
      <c r="P1527" s="201"/>
      <c r="Q1527" s="201"/>
      <c r="R1527" s="201"/>
      <c r="S1527" s="201"/>
      <c r="T1527" s="202"/>
      <c r="U1527" s="13"/>
      <c r="V1527" s="13"/>
      <c r="W1527" s="13"/>
      <c r="X1527" s="13"/>
      <c r="Y1527" s="13"/>
      <c r="Z1527" s="13"/>
      <c r="AA1527" s="13"/>
      <c r="AB1527" s="13"/>
      <c r="AC1527" s="13"/>
      <c r="AD1527" s="13"/>
      <c r="AE1527" s="13"/>
      <c r="AT1527" s="197" t="s">
        <v>165</v>
      </c>
      <c r="AU1527" s="197" t="s">
        <v>85</v>
      </c>
      <c r="AV1527" s="13" t="s">
        <v>81</v>
      </c>
      <c r="AW1527" s="13" t="s">
        <v>32</v>
      </c>
      <c r="AX1527" s="13" t="s">
        <v>7</v>
      </c>
      <c r="AY1527" s="197" t="s">
        <v>155</v>
      </c>
    </row>
    <row r="1528" s="14" customFormat="1">
      <c r="A1528" s="14"/>
      <c r="B1528" s="203"/>
      <c r="C1528" s="14"/>
      <c r="D1528" s="196" t="s">
        <v>165</v>
      </c>
      <c r="E1528" s="204" t="s">
        <v>1</v>
      </c>
      <c r="F1528" s="205" t="s">
        <v>2048</v>
      </c>
      <c r="G1528" s="14"/>
      <c r="H1528" s="206">
        <v>686.39999999999998</v>
      </c>
      <c r="I1528" s="207"/>
      <c r="J1528" s="14"/>
      <c r="K1528" s="14"/>
      <c r="L1528" s="203"/>
      <c r="M1528" s="208"/>
      <c r="N1528" s="209"/>
      <c r="O1528" s="209"/>
      <c r="P1528" s="209"/>
      <c r="Q1528" s="209"/>
      <c r="R1528" s="209"/>
      <c r="S1528" s="209"/>
      <c r="T1528" s="210"/>
      <c r="U1528" s="14"/>
      <c r="V1528" s="14"/>
      <c r="W1528" s="14"/>
      <c r="X1528" s="14"/>
      <c r="Y1528" s="14"/>
      <c r="Z1528" s="14"/>
      <c r="AA1528" s="14"/>
      <c r="AB1528" s="14"/>
      <c r="AC1528" s="14"/>
      <c r="AD1528" s="14"/>
      <c r="AE1528" s="14"/>
      <c r="AT1528" s="204" t="s">
        <v>165</v>
      </c>
      <c r="AU1528" s="204" t="s">
        <v>85</v>
      </c>
      <c r="AV1528" s="14" t="s">
        <v>85</v>
      </c>
      <c r="AW1528" s="14" t="s">
        <v>32</v>
      </c>
      <c r="AX1528" s="14" t="s">
        <v>7</v>
      </c>
      <c r="AY1528" s="204" t="s">
        <v>155</v>
      </c>
    </row>
    <row r="1529" s="13" customFormat="1">
      <c r="A1529" s="13"/>
      <c r="B1529" s="195"/>
      <c r="C1529" s="13"/>
      <c r="D1529" s="196" t="s">
        <v>165</v>
      </c>
      <c r="E1529" s="197" t="s">
        <v>1</v>
      </c>
      <c r="F1529" s="198" t="s">
        <v>1951</v>
      </c>
      <c r="G1529" s="13"/>
      <c r="H1529" s="197" t="s">
        <v>1</v>
      </c>
      <c r="I1529" s="199"/>
      <c r="J1529" s="13"/>
      <c r="K1529" s="13"/>
      <c r="L1529" s="195"/>
      <c r="M1529" s="200"/>
      <c r="N1529" s="201"/>
      <c r="O1529" s="201"/>
      <c r="P1529" s="201"/>
      <c r="Q1529" s="201"/>
      <c r="R1529" s="201"/>
      <c r="S1529" s="201"/>
      <c r="T1529" s="202"/>
      <c r="U1529" s="13"/>
      <c r="V1529" s="13"/>
      <c r="W1529" s="13"/>
      <c r="X1529" s="13"/>
      <c r="Y1529" s="13"/>
      <c r="Z1529" s="13"/>
      <c r="AA1529" s="13"/>
      <c r="AB1529" s="13"/>
      <c r="AC1529" s="13"/>
      <c r="AD1529" s="13"/>
      <c r="AE1529" s="13"/>
      <c r="AT1529" s="197" t="s">
        <v>165</v>
      </c>
      <c r="AU1529" s="197" t="s">
        <v>85</v>
      </c>
      <c r="AV1529" s="13" t="s">
        <v>81</v>
      </c>
      <c r="AW1529" s="13" t="s">
        <v>32</v>
      </c>
      <c r="AX1529" s="13" t="s">
        <v>7</v>
      </c>
      <c r="AY1529" s="197" t="s">
        <v>155</v>
      </c>
    </row>
    <row r="1530" s="14" customFormat="1">
      <c r="A1530" s="14"/>
      <c r="B1530" s="203"/>
      <c r="C1530" s="14"/>
      <c r="D1530" s="196" t="s">
        <v>165</v>
      </c>
      <c r="E1530" s="204" t="s">
        <v>1</v>
      </c>
      <c r="F1530" s="205" t="s">
        <v>2049</v>
      </c>
      <c r="G1530" s="14"/>
      <c r="H1530" s="206">
        <v>2166.904</v>
      </c>
      <c r="I1530" s="207"/>
      <c r="J1530" s="14"/>
      <c r="K1530" s="14"/>
      <c r="L1530" s="203"/>
      <c r="M1530" s="208"/>
      <c r="N1530" s="209"/>
      <c r="O1530" s="209"/>
      <c r="P1530" s="209"/>
      <c r="Q1530" s="209"/>
      <c r="R1530" s="209"/>
      <c r="S1530" s="209"/>
      <c r="T1530" s="210"/>
      <c r="U1530" s="14"/>
      <c r="V1530" s="14"/>
      <c r="W1530" s="14"/>
      <c r="X1530" s="14"/>
      <c r="Y1530" s="14"/>
      <c r="Z1530" s="14"/>
      <c r="AA1530" s="14"/>
      <c r="AB1530" s="14"/>
      <c r="AC1530" s="14"/>
      <c r="AD1530" s="14"/>
      <c r="AE1530" s="14"/>
      <c r="AT1530" s="204" t="s">
        <v>165</v>
      </c>
      <c r="AU1530" s="204" t="s">
        <v>85</v>
      </c>
      <c r="AV1530" s="14" t="s">
        <v>85</v>
      </c>
      <c r="AW1530" s="14" t="s">
        <v>32</v>
      </c>
      <c r="AX1530" s="14" t="s">
        <v>7</v>
      </c>
      <c r="AY1530" s="204" t="s">
        <v>155</v>
      </c>
    </row>
    <row r="1531" s="15" customFormat="1">
      <c r="A1531" s="15"/>
      <c r="B1531" s="211"/>
      <c r="C1531" s="15"/>
      <c r="D1531" s="196" t="s">
        <v>165</v>
      </c>
      <c r="E1531" s="212" t="s">
        <v>1</v>
      </c>
      <c r="F1531" s="213" t="s">
        <v>184</v>
      </c>
      <c r="G1531" s="15"/>
      <c r="H1531" s="214">
        <v>23835.944</v>
      </c>
      <c r="I1531" s="215"/>
      <c r="J1531" s="15"/>
      <c r="K1531" s="15"/>
      <c r="L1531" s="211"/>
      <c r="M1531" s="216"/>
      <c r="N1531" s="217"/>
      <c r="O1531" s="217"/>
      <c r="P1531" s="217"/>
      <c r="Q1531" s="217"/>
      <c r="R1531" s="217"/>
      <c r="S1531" s="217"/>
      <c r="T1531" s="218"/>
      <c r="U1531" s="15"/>
      <c r="V1531" s="15"/>
      <c r="W1531" s="15"/>
      <c r="X1531" s="15"/>
      <c r="Y1531" s="15"/>
      <c r="Z1531" s="15"/>
      <c r="AA1531" s="15"/>
      <c r="AB1531" s="15"/>
      <c r="AC1531" s="15"/>
      <c r="AD1531" s="15"/>
      <c r="AE1531" s="15"/>
      <c r="AT1531" s="212" t="s">
        <v>165</v>
      </c>
      <c r="AU1531" s="212" t="s">
        <v>85</v>
      </c>
      <c r="AV1531" s="15" t="s">
        <v>91</v>
      </c>
      <c r="AW1531" s="15" t="s">
        <v>32</v>
      </c>
      <c r="AX1531" s="15" t="s">
        <v>81</v>
      </c>
      <c r="AY1531" s="212" t="s">
        <v>155</v>
      </c>
    </row>
    <row r="1532" s="2" customFormat="1" ht="24.15" customHeight="1">
      <c r="A1532" s="38"/>
      <c r="B1532" s="180"/>
      <c r="C1532" s="181" t="s">
        <v>2050</v>
      </c>
      <c r="D1532" s="181" t="s">
        <v>157</v>
      </c>
      <c r="E1532" s="182" t="s">
        <v>2051</v>
      </c>
      <c r="F1532" s="183" t="s">
        <v>2052</v>
      </c>
      <c r="G1532" s="184" t="s">
        <v>822</v>
      </c>
      <c r="H1532" s="185">
        <v>39671.478000000003</v>
      </c>
      <c r="I1532" s="186"/>
      <c r="J1532" s="187">
        <f>ROUND(I1532*H1532,2)</f>
        <v>0</v>
      </c>
      <c r="K1532" s="188"/>
      <c r="L1532" s="39"/>
      <c r="M1532" s="189" t="s">
        <v>1</v>
      </c>
      <c r="N1532" s="190" t="s">
        <v>43</v>
      </c>
      <c r="O1532" s="82"/>
      <c r="P1532" s="191">
        <f>O1532*H1532</f>
        <v>0</v>
      </c>
      <c r="Q1532" s="191">
        <v>5.0000000000000002E-05</v>
      </c>
      <c r="R1532" s="191">
        <f>Q1532*H1532</f>
        <v>1.9835739000000003</v>
      </c>
      <c r="S1532" s="191">
        <v>0</v>
      </c>
      <c r="T1532" s="192">
        <f>S1532*H1532</f>
        <v>0</v>
      </c>
      <c r="U1532" s="38"/>
      <c r="V1532" s="38"/>
      <c r="W1532" s="38"/>
      <c r="X1532" s="38"/>
      <c r="Y1532" s="38"/>
      <c r="Z1532" s="38"/>
      <c r="AA1532" s="38"/>
      <c r="AB1532" s="38"/>
      <c r="AC1532" s="38"/>
      <c r="AD1532" s="38"/>
      <c r="AE1532" s="38"/>
      <c r="AR1532" s="193" t="s">
        <v>256</v>
      </c>
      <c r="AT1532" s="193" t="s">
        <v>157</v>
      </c>
      <c r="AU1532" s="193" t="s">
        <v>85</v>
      </c>
      <c r="AY1532" s="19" t="s">
        <v>155</v>
      </c>
      <c r="BE1532" s="194">
        <f>IF(N1532="základná",J1532,0)</f>
        <v>0</v>
      </c>
      <c r="BF1532" s="194">
        <f>IF(N1532="znížená",J1532,0)</f>
        <v>0</v>
      </c>
      <c r="BG1532" s="194">
        <f>IF(N1532="zákl. prenesená",J1532,0)</f>
        <v>0</v>
      </c>
      <c r="BH1532" s="194">
        <f>IF(N1532="zníž. prenesená",J1532,0)</f>
        <v>0</v>
      </c>
      <c r="BI1532" s="194">
        <f>IF(N1532="nulová",J1532,0)</f>
        <v>0</v>
      </c>
      <c r="BJ1532" s="19" t="s">
        <v>85</v>
      </c>
      <c r="BK1532" s="194">
        <f>ROUND(I1532*H1532,2)</f>
        <v>0</v>
      </c>
      <c r="BL1532" s="19" t="s">
        <v>256</v>
      </c>
      <c r="BM1532" s="193" t="s">
        <v>2053</v>
      </c>
    </row>
    <row r="1533" s="13" customFormat="1">
      <c r="A1533" s="13"/>
      <c r="B1533" s="195"/>
      <c r="C1533" s="13"/>
      <c r="D1533" s="196" t="s">
        <v>165</v>
      </c>
      <c r="E1533" s="197" t="s">
        <v>1</v>
      </c>
      <c r="F1533" s="198" t="s">
        <v>1957</v>
      </c>
      <c r="G1533" s="13"/>
      <c r="H1533" s="197" t="s">
        <v>1</v>
      </c>
      <c r="I1533" s="199"/>
      <c r="J1533" s="13"/>
      <c r="K1533" s="13"/>
      <c r="L1533" s="195"/>
      <c r="M1533" s="200"/>
      <c r="N1533" s="201"/>
      <c r="O1533" s="201"/>
      <c r="P1533" s="201"/>
      <c r="Q1533" s="201"/>
      <c r="R1533" s="201"/>
      <c r="S1533" s="201"/>
      <c r="T1533" s="202"/>
      <c r="U1533" s="13"/>
      <c r="V1533" s="13"/>
      <c r="W1533" s="13"/>
      <c r="X1533" s="13"/>
      <c r="Y1533" s="13"/>
      <c r="Z1533" s="13"/>
      <c r="AA1533" s="13"/>
      <c r="AB1533" s="13"/>
      <c r="AC1533" s="13"/>
      <c r="AD1533" s="13"/>
      <c r="AE1533" s="13"/>
      <c r="AT1533" s="197" t="s">
        <v>165</v>
      </c>
      <c r="AU1533" s="197" t="s">
        <v>85</v>
      </c>
      <c r="AV1533" s="13" t="s">
        <v>81</v>
      </c>
      <c r="AW1533" s="13" t="s">
        <v>32</v>
      </c>
      <c r="AX1533" s="13" t="s">
        <v>7</v>
      </c>
      <c r="AY1533" s="197" t="s">
        <v>155</v>
      </c>
    </row>
    <row r="1534" s="13" customFormat="1">
      <c r="A1534" s="13"/>
      <c r="B1534" s="195"/>
      <c r="C1534" s="13"/>
      <c r="D1534" s="196" t="s">
        <v>165</v>
      </c>
      <c r="E1534" s="197" t="s">
        <v>1</v>
      </c>
      <c r="F1534" s="198" t="s">
        <v>2054</v>
      </c>
      <c r="G1534" s="13"/>
      <c r="H1534" s="197" t="s">
        <v>1</v>
      </c>
      <c r="I1534" s="199"/>
      <c r="J1534" s="13"/>
      <c r="K1534" s="13"/>
      <c r="L1534" s="195"/>
      <c r="M1534" s="200"/>
      <c r="N1534" s="201"/>
      <c r="O1534" s="201"/>
      <c r="P1534" s="201"/>
      <c r="Q1534" s="201"/>
      <c r="R1534" s="201"/>
      <c r="S1534" s="201"/>
      <c r="T1534" s="202"/>
      <c r="U1534" s="13"/>
      <c r="V1534" s="13"/>
      <c r="W1534" s="13"/>
      <c r="X1534" s="13"/>
      <c r="Y1534" s="13"/>
      <c r="Z1534" s="13"/>
      <c r="AA1534" s="13"/>
      <c r="AB1534" s="13"/>
      <c r="AC1534" s="13"/>
      <c r="AD1534" s="13"/>
      <c r="AE1534" s="13"/>
      <c r="AT1534" s="197" t="s">
        <v>165</v>
      </c>
      <c r="AU1534" s="197" t="s">
        <v>85</v>
      </c>
      <c r="AV1534" s="13" t="s">
        <v>81</v>
      </c>
      <c r="AW1534" s="13" t="s">
        <v>32</v>
      </c>
      <c r="AX1534" s="13" t="s">
        <v>7</v>
      </c>
      <c r="AY1534" s="197" t="s">
        <v>155</v>
      </c>
    </row>
    <row r="1535" s="14" customFormat="1">
      <c r="A1535" s="14"/>
      <c r="B1535" s="203"/>
      <c r="C1535" s="14"/>
      <c r="D1535" s="196" t="s">
        <v>165</v>
      </c>
      <c r="E1535" s="204" t="s">
        <v>1</v>
      </c>
      <c r="F1535" s="205" t="s">
        <v>2055</v>
      </c>
      <c r="G1535" s="14"/>
      <c r="H1535" s="206">
        <v>35034.550000000003</v>
      </c>
      <c r="I1535" s="207"/>
      <c r="J1535" s="14"/>
      <c r="K1535" s="14"/>
      <c r="L1535" s="203"/>
      <c r="M1535" s="208"/>
      <c r="N1535" s="209"/>
      <c r="O1535" s="209"/>
      <c r="P1535" s="209"/>
      <c r="Q1535" s="209"/>
      <c r="R1535" s="209"/>
      <c r="S1535" s="209"/>
      <c r="T1535" s="210"/>
      <c r="U1535" s="14"/>
      <c r="V1535" s="14"/>
      <c r="W1535" s="14"/>
      <c r="X1535" s="14"/>
      <c r="Y1535" s="14"/>
      <c r="Z1535" s="14"/>
      <c r="AA1535" s="14"/>
      <c r="AB1535" s="14"/>
      <c r="AC1535" s="14"/>
      <c r="AD1535" s="14"/>
      <c r="AE1535" s="14"/>
      <c r="AT1535" s="204" t="s">
        <v>165</v>
      </c>
      <c r="AU1535" s="204" t="s">
        <v>85</v>
      </c>
      <c r="AV1535" s="14" t="s">
        <v>85</v>
      </c>
      <c r="AW1535" s="14" t="s">
        <v>32</v>
      </c>
      <c r="AX1535" s="14" t="s">
        <v>7</v>
      </c>
      <c r="AY1535" s="204" t="s">
        <v>155</v>
      </c>
    </row>
    <row r="1536" s="13" customFormat="1">
      <c r="A1536" s="13"/>
      <c r="B1536" s="195"/>
      <c r="C1536" s="13"/>
      <c r="D1536" s="196" t="s">
        <v>165</v>
      </c>
      <c r="E1536" s="197" t="s">
        <v>1</v>
      </c>
      <c r="F1536" s="198" t="s">
        <v>2056</v>
      </c>
      <c r="G1536" s="13"/>
      <c r="H1536" s="197" t="s">
        <v>1</v>
      </c>
      <c r="I1536" s="199"/>
      <c r="J1536" s="13"/>
      <c r="K1536" s="13"/>
      <c r="L1536" s="195"/>
      <c r="M1536" s="200"/>
      <c r="N1536" s="201"/>
      <c r="O1536" s="201"/>
      <c r="P1536" s="201"/>
      <c r="Q1536" s="201"/>
      <c r="R1536" s="201"/>
      <c r="S1536" s="201"/>
      <c r="T1536" s="202"/>
      <c r="U1536" s="13"/>
      <c r="V1536" s="13"/>
      <c r="W1536" s="13"/>
      <c r="X1536" s="13"/>
      <c r="Y1536" s="13"/>
      <c r="Z1536" s="13"/>
      <c r="AA1536" s="13"/>
      <c r="AB1536" s="13"/>
      <c r="AC1536" s="13"/>
      <c r="AD1536" s="13"/>
      <c r="AE1536" s="13"/>
      <c r="AT1536" s="197" t="s">
        <v>165</v>
      </c>
      <c r="AU1536" s="197" t="s">
        <v>85</v>
      </c>
      <c r="AV1536" s="13" t="s">
        <v>81</v>
      </c>
      <c r="AW1536" s="13" t="s">
        <v>32</v>
      </c>
      <c r="AX1536" s="13" t="s">
        <v>7</v>
      </c>
      <c r="AY1536" s="197" t="s">
        <v>155</v>
      </c>
    </row>
    <row r="1537" s="14" customFormat="1">
      <c r="A1537" s="14"/>
      <c r="B1537" s="203"/>
      <c r="C1537" s="14"/>
      <c r="D1537" s="196" t="s">
        <v>165</v>
      </c>
      <c r="E1537" s="204" t="s">
        <v>1</v>
      </c>
      <c r="F1537" s="205" t="s">
        <v>2057</v>
      </c>
      <c r="G1537" s="14"/>
      <c r="H1537" s="206">
        <v>1030.4300000000001</v>
      </c>
      <c r="I1537" s="207"/>
      <c r="J1537" s="14"/>
      <c r="K1537" s="14"/>
      <c r="L1537" s="203"/>
      <c r="M1537" s="208"/>
      <c r="N1537" s="209"/>
      <c r="O1537" s="209"/>
      <c r="P1537" s="209"/>
      <c r="Q1537" s="209"/>
      <c r="R1537" s="209"/>
      <c r="S1537" s="209"/>
      <c r="T1537" s="210"/>
      <c r="U1537" s="14"/>
      <c r="V1537" s="14"/>
      <c r="W1537" s="14"/>
      <c r="X1537" s="14"/>
      <c r="Y1537" s="14"/>
      <c r="Z1537" s="14"/>
      <c r="AA1537" s="14"/>
      <c r="AB1537" s="14"/>
      <c r="AC1537" s="14"/>
      <c r="AD1537" s="14"/>
      <c r="AE1537" s="14"/>
      <c r="AT1537" s="204" t="s">
        <v>165</v>
      </c>
      <c r="AU1537" s="204" t="s">
        <v>85</v>
      </c>
      <c r="AV1537" s="14" t="s">
        <v>85</v>
      </c>
      <c r="AW1537" s="14" t="s">
        <v>32</v>
      </c>
      <c r="AX1537" s="14" t="s">
        <v>7</v>
      </c>
      <c r="AY1537" s="204" t="s">
        <v>155</v>
      </c>
    </row>
    <row r="1538" s="13" customFormat="1">
      <c r="A1538" s="13"/>
      <c r="B1538" s="195"/>
      <c r="C1538" s="13"/>
      <c r="D1538" s="196" t="s">
        <v>165</v>
      </c>
      <c r="E1538" s="197" t="s">
        <v>1</v>
      </c>
      <c r="F1538" s="198" t="s">
        <v>1951</v>
      </c>
      <c r="G1538" s="13"/>
      <c r="H1538" s="197" t="s">
        <v>1</v>
      </c>
      <c r="I1538" s="199"/>
      <c r="J1538" s="13"/>
      <c r="K1538" s="13"/>
      <c r="L1538" s="195"/>
      <c r="M1538" s="200"/>
      <c r="N1538" s="201"/>
      <c r="O1538" s="201"/>
      <c r="P1538" s="201"/>
      <c r="Q1538" s="201"/>
      <c r="R1538" s="201"/>
      <c r="S1538" s="201"/>
      <c r="T1538" s="202"/>
      <c r="U1538" s="13"/>
      <c r="V1538" s="13"/>
      <c r="W1538" s="13"/>
      <c r="X1538" s="13"/>
      <c r="Y1538" s="13"/>
      <c r="Z1538" s="13"/>
      <c r="AA1538" s="13"/>
      <c r="AB1538" s="13"/>
      <c r="AC1538" s="13"/>
      <c r="AD1538" s="13"/>
      <c r="AE1538" s="13"/>
      <c r="AT1538" s="197" t="s">
        <v>165</v>
      </c>
      <c r="AU1538" s="197" t="s">
        <v>85</v>
      </c>
      <c r="AV1538" s="13" t="s">
        <v>81</v>
      </c>
      <c r="AW1538" s="13" t="s">
        <v>32</v>
      </c>
      <c r="AX1538" s="13" t="s">
        <v>7</v>
      </c>
      <c r="AY1538" s="197" t="s">
        <v>155</v>
      </c>
    </row>
    <row r="1539" s="14" customFormat="1">
      <c r="A1539" s="14"/>
      <c r="B1539" s="203"/>
      <c r="C1539" s="14"/>
      <c r="D1539" s="196" t="s">
        <v>165</v>
      </c>
      <c r="E1539" s="204" t="s">
        <v>1</v>
      </c>
      <c r="F1539" s="205" t="s">
        <v>2058</v>
      </c>
      <c r="G1539" s="14"/>
      <c r="H1539" s="206">
        <v>3606.498</v>
      </c>
      <c r="I1539" s="207"/>
      <c r="J1539" s="14"/>
      <c r="K1539" s="14"/>
      <c r="L1539" s="203"/>
      <c r="M1539" s="208"/>
      <c r="N1539" s="209"/>
      <c r="O1539" s="209"/>
      <c r="P1539" s="209"/>
      <c r="Q1539" s="209"/>
      <c r="R1539" s="209"/>
      <c r="S1539" s="209"/>
      <c r="T1539" s="210"/>
      <c r="U1539" s="14"/>
      <c r="V1539" s="14"/>
      <c r="W1539" s="14"/>
      <c r="X1539" s="14"/>
      <c r="Y1539" s="14"/>
      <c r="Z1539" s="14"/>
      <c r="AA1539" s="14"/>
      <c r="AB1539" s="14"/>
      <c r="AC1539" s="14"/>
      <c r="AD1539" s="14"/>
      <c r="AE1539" s="14"/>
      <c r="AT1539" s="204" t="s">
        <v>165</v>
      </c>
      <c r="AU1539" s="204" t="s">
        <v>85</v>
      </c>
      <c r="AV1539" s="14" t="s">
        <v>85</v>
      </c>
      <c r="AW1539" s="14" t="s">
        <v>32</v>
      </c>
      <c r="AX1539" s="14" t="s">
        <v>7</v>
      </c>
      <c r="AY1539" s="204" t="s">
        <v>155</v>
      </c>
    </row>
    <row r="1540" s="15" customFormat="1">
      <c r="A1540" s="15"/>
      <c r="B1540" s="211"/>
      <c r="C1540" s="15"/>
      <c r="D1540" s="196" t="s">
        <v>165</v>
      </c>
      <c r="E1540" s="212" t="s">
        <v>1</v>
      </c>
      <c r="F1540" s="213" t="s">
        <v>184</v>
      </c>
      <c r="G1540" s="15"/>
      <c r="H1540" s="214">
        <v>39671.478000000003</v>
      </c>
      <c r="I1540" s="215"/>
      <c r="J1540" s="15"/>
      <c r="K1540" s="15"/>
      <c r="L1540" s="211"/>
      <c r="M1540" s="216"/>
      <c r="N1540" s="217"/>
      <c r="O1540" s="217"/>
      <c r="P1540" s="217"/>
      <c r="Q1540" s="217"/>
      <c r="R1540" s="217"/>
      <c r="S1540" s="217"/>
      <c r="T1540" s="218"/>
      <c r="U1540" s="15"/>
      <c r="V1540" s="15"/>
      <c r="W1540" s="15"/>
      <c r="X1540" s="15"/>
      <c r="Y1540" s="15"/>
      <c r="Z1540" s="15"/>
      <c r="AA1540" s="15"/>
      <c r="AB1540" s="15"/>
      <c r="AC1540" s="15"/>
      <c r="AD1540" s="15"/>
      <c r="AE1540" s="15"/>
      <c r="AT1540" s="212" t="s">
        <v>165</v>
      </c>
      <c r="AU1540" s="212" t="s">
        <v>85</v>
      </c>
      <c r="AV1540" s="15" t="s">
        <v>91</v>
      </c>
      <c r="AW1540" s="15" t="s">
        <v>32</v>
      </c>
      <c r="AX1540" s="15" t="s">
        <v>81</v>
      </c>
      <c r="AY1540" s="212" t="s">
        <v>155</v>
      </c>
    </row>
    <row r="1541" s="2" customFormat="1" ht="24.15" customHeight="1">
      <c r="A1541" s="38"/>
      <c r="B1541" s="180"/>
      <c r="C1541" s="181" t="s">
        <v>2059</v>
      </c>
      <c r="D1541" s="181" t="s">
        <v>157</v>
      </c>
      <c r="E1541" s="182" t="s">
        <v>2060</v>
      </c>
      <c r="F1541" s="183" t="s">
        <v>2061</v>
      </c>
      <c r="G1541" s="184" t="s">
        <v>822</v>
      </c>
      <c r="H1541" s="185">
        <v>6560.9279999999999</v>
      </c>
      <c r="I1541" s="186"/>
      <c r="J1541" s="187">
        <f>ROUND(I1541*H1541,2)</f>
        <v>0</v>
      </c>
      <c r="K1541" s="188"/>
      <c r="L1541" s="39"/>
      <c r="M1541" s="189" t="s">
        <v>1</v>
      </c>
      <c r="N1541" s="190" t="s">
        <v>43</v>
      </c>
      <c r="O1541" s="82"/>
      <c r="P1541" s="191">
        <f>O1541*H1541</f>
        <v>0</v>
      </c>
      <c r="Q1541" s="191">
        <v>5.0000000000000002E-05</v>
      </c>
      <c r="R1541" s="191">
        <f>Q1541*H1541</f>
        <v>0.32804640000000002</v>
      </c>
      <c r="S1541" s="191">
        <v>0</v>
      </c>
      <c r="T1541" s="192">
        <f>S1541*H1541</f>
        <v>0</v>
      </c>
      <c r="U1541" s="38"/>
      <c r="V1541" s="38"/>
      <c r="W1541" s="38"/>
      <c r="X1541" s="38"/>
      <c r="Y1541" s="38"/>
      <c r="Z1541" s="38"/>
      <c r="AA1541" s="38"/>
      <c r="AB1541" s="38"/>
      <c r="AC1541" s="38"/>
      <c r="AD1541" s="38"/>
      <c r="AE1541" s="38"/>
      <c r="AR1541" s="193" t="s">
        <v>256</v>
      </c>
      <c r="AT1541" s="193" t="s">
        <v>157</v>
      </c>
      <c r="AU1541" s="193" t="s">
        <v>85</v>
      </c>
      <c r="AY1541" s="19" t="s">
        <v>155</v>
      </c>
      <c r="BE1541" s="194">
        <f>IF(N1541="základná",J1541,0)</f>
        <v>0</v>
      </c>
      <c r="BF1541" s="194">
        <f>IF(N1541="znížená",J1541,0)</f>
        <v>0</v>
      </c>
      <c r="BG1541" s="194">
        <f>IF(N1541="zákl. prenesená",J1541,0)</f>
        <v>0</v>
      </c>
      <c r="BH1541" s="194">
        <f>IF(N1541="zníž. prenesená",J1541,0)</f>
        <v>0</v>
      </c>
      <c r="BI1541" s="194">
        <f>IF(N1541="nulová",J1541,0)</f>
        <v>0</v>
      </c>
      <c r="BJ1541" s="19" t="s">
        <v>85</v>
      </c>
      <c r="BK1541" s="194">
        <f>ROUND(I1541*H1541,2)</f>
        <v>0</v>
      </c>
      <c r="BL1541" s="19" t="s">
        <v>256</v>
      </c>
      <c r="BM1541" s="193" t="s">
        <v>2062</v>
      </c>
    </row>
    <row r="1542" s="13" customFormat="1">
      <c r="A1542" s="13"/>
      <c r="B1542" s="195"/>
      <c r="C1542" s="13"/>
      <c r="D1542" s="196" t="s">
        <v>165</v>
      </c>
      <c r="E1542" s="197" t="s">
        <v>1</v>
      </c>
      <c r="F1542" s="198" t="s">
        <v>1957</v>
      </c>
      <c r="G1542" s="13"/>
      <c r="H1542" s="197" t="s">
        <v>1</v>
      </c>
      <c r="I1542" s="199"/>
      <c r="J1542" s="13"/>
      <c r="K1542" s="13"/>
      <c r="L1542" s="195"/>
      <c r="M1542" s="200"/>
      <c r="N1542" s="201"/>
      <c r="O1542" s="201"/>
      <c r="P1542" s="201"/>
      <c r="Q1542" s="201"/>
      <c r="R1542" s="201"/>
      <c r="S1542" s="201"/>
      <c r="T1542" s="202"/>
      <c r="U1542" s="13"/>
      <c r="V1542" s="13"/>
      <c r="W1542" s="13"/>
      <c r="X1542" s="13"/>
      <c r="Y1542" s="13"/>
      <c r="Z1542" s="13"/>
      <c r="AA1542" s="13"/>
      <c r="AB1542" s="13"/>
      <c r="AC1542" s="13"/>
      <c r="AD1542" s="13"/>
      <c r="AE1542" s="13"/>
      <c r="AT1542" s="197" t="s">
        <v>165</v>
      </c>
      <c r="AU1542" s="197" t="s">
        <v>85</v>
      </c>
      <c r="AV1542" s="13" t="s">
        <v>81</v>
      </c>
      <c r="AW1542" s="13" t="s">
        <v>32</v>
      </c>
      <c r="AX1542" s="13" t="s">
        <v>7</v>
      </c>
      <c r="AY1542" s="197" t="s">
        <v>155</v>
      </c>
    </row>
    <row r="1543" s="13" customFormat="1">
      <c r="A1543" s="13"/>
      <c r="B1543" s="195"/>
      <c r="C1543" s="13"/>
      <c r="D1543" s="196" t="s">
        <v>165</v>
      </c>
      <c r="E1543" s="197" t="s">
        <v>1</v>
      </c>
      <c r="F1543" s="198" t="s">
        <v>2063</v>
      </c>
      <c r="G1543" s="13"/>
      <c r="H1543" s="197" t="s">
        <v>1</v>
      </c>
      <c r="I1543" s="199"/>
      <c r="J1543" s="13"/>
      <c r="K1543" s="13"/>
      <c r="L1543" s="195"/>
      <c r="M1543" s="200"/>
      <c r="N1543" s="201"/>
      <c r="O1543" s="201"/>
      <c r="P1543" s="201"/>
      <c r="Q1543" s="201"/>
      <c r="R1543" s="201"/>
      <c r="S1543" s="201"/>
      <c r="T1543" s="202"/>
      <c r="U1543" s="13"/>
      <c r="V1543" s="13"/>
      <c r="W1543" s="13"/>
      <c r="X1543" s="13"/>
      <c r="Y1543" s="13"/>
      <c r="Z1543" s="13"/>
      <c r="AA1543" s="13"/>
      <c r="AB1543" s="13"/>
      <c r="AC1543" s="13"/>
      <c r="AD1543" s="13"/>
      <c r="AE1543" s="13"/>
      <c r="AT1543" s="197" t="s">
        <v>165</v>
      </c>
      <c r="AU1543" s="197" t="s">
        <v>85</v>
      </c>
      <c r="AV1543" s="13" t="s">
        <v>81</v>
      </c>
      <c r="AW1543" s="13" t="s">
        <v>32</v>
      </c>
      <c r="AX1543" s="13" t="s">
        <v>7</v>
      </c>
      <c r="AY1543" s="197" t="s">
        <v>155</v>
      </c>
    </row>
    <row r="1544" s="14" customFormat="1">
      <c r="A1544" s="14"/>
      <c r="B1544" s="203"/>
      <c r="C1544" s="14"/>
      <c r="D1544" s="196" t="s">
        <v>165</v>
      </c>
      <c r="E1544" s="204" t="s">
        <v>1</v>
      </c>
      <c r="F1544" s="205" t="s">
        <v>2064</v>
      </c>
      <c r="G1544" s="14"/>
      <c r="H1544" s="206">
        <v>2945.7600000000002</v>
      </c>
      <c r="I1544" s="207"/>
      <c r="J1544" s="14"/>
      <c r="K1544" s="14"/>
      <c r="L1544" s="203"/>
      <c r="M1544" s="208"/>
      <c r="N1544" s="209"/>
      <c r="O1544" s="209"/>
      <c r="P1544" s="209"/>
      <c r="Q1544" s="209"/>
      <c r="R1544" s="209"/>
      <c r="S1544" s="209"/>
      <c r="T1544" s="210"/>
      <c r="U1544" s="14"/>
      <c r="V1544" s="14"/>
      <c r="W1544" s="14"/>
      <c r="X1544" s="14"/>
      <c r="Y1544" s="14"/>
      <c r="Z1544" s="14"/>
      <c r="AA1544" s="14"/>
      <c r="AB1544" s="14"/>
      <c r="AC1544" s="14"/>
      <c r="AD1544" s="14"/>
      <c r="AE1544" s="14"/>
      <c r="AT1544" s="204" t="s">
        <v>165</v>
      </c>
      <c r="AU1544" s="204" t="s">
        <v>85</v>
      </c>
      <c r="AV1544" s="14" t="s">
        <v>85</v>
      </c>
      <c r="AW1544" s="14" t="s">
        <v>32</v>
      </c>
      <c r="AX1544" s="14" t="s">
        <v>7</v>
      </c>
      <c r="AY1544" s="204" t="s">
        <v>155</v>
      </c>
    </row>
    <row r="1545" s="13" customFormat="1">
      <c r="A1545" s="13"/>
      <c r="B1545" s="195"/>
      <c r="C1545" s="13"/>
      <c r="D1545" s="196" t="s">
        <v>165</v>
      </c>
      <c r="E1545" s="197" t="s">
        <v>1</v>
      </c>
      <c r="F1545" s="198" t="s">
        <v>2065</v>
      </c>
      <c r="G1545" s="13"/>
      <c r="H1545" s="197" t="s">
        <v>1</v>
      </c>
      <c r="I1545" s="199"/>
      <c r="J1545" s="13"/>
      <c r="K1545" s="13"/>
      <c r="L1545" s="195"/>
      <c r="M1545" s="200"/>
      <c r="N1545" s="201"/>
      <c r="O1545" s="201"/>
      <c r="P1545" s="201"/>
      <c r="Q1545" s="201"/>
      <c r="R1545" s="201"/>
      <c r="S1545" s="201"/>
      <c r="T1545" s="202"/>
      <c r="U1545" s="13"/>
      <c r="V1545" s="13"/>
      <c r="W1545" s="13"/>
      <c r="X1545" s="13"/>
      <c r="Y1545" s="13"/>
      <c r="Z1545" s="13"/>
      <c r="AA1545" s="13"/>
      <c r="AB1545" s="13"/>
      <c r="AC1545" s="13"/>
      <c r="AD1545" s="13"/>
      <c r="AE1545" s="13"/>
      <c r="AT1545" s="197" t="s">
        <v>165</v>
      </c>
      <c r="AU1545" s="197" t="s">
        <v>85</v>
      </c>
      <c r="AV1545" s="13" t="s">
        <v>81</v>
      </c>
      <c r="AW1545" s="13" t="s">
        <v>32</v>
      </c>
      <c r="AX1545" s="13" t="s">
        <v>7</v>
      </c>
      <c r="AY1545" s="197" t="s">
        <v>155</v>
      </c>
    </row>
    <row r="1546" s="14" customFormat="1">
      <c r="A1546" s="14"/>
      <c r="B1546" s="203"/>
      <c r="C1546" s="14"/>
      <c r="D1546" s="196" t="s">
        <v>165</v>
      </c>
      <c r="E1546" s="204" t="s">
        <v>1</v>
      </c>
      <c r="F1546" s="205" t="s">
        <v>2066</v>
      </c>
      <c r="G1546" s="14"/>
      <c r="H1546" s="206">
        <v>3018.7199999999998</v>
      </c>
      <c r="I1546" s="207"/>
      <c r="J1546" s="14"/>
      <c r="K1546" s="14"/>
      <c r="L1546" s="203"/>
      <c r="M1546" s="208"/>
      <c r="N1546" s="209"/>
      <c r="O1546" s="209"/>
      <c r="P1546" s="209"/>
      <c r="Q1546" s="209"/>
      <c r="R1546" s="209"/>
      <c r="S1546" s="209"/>
      <c r="T1546" s="210"/>
      <c r="U1546" s="14"/>
      <c r="V1546" s="14"/>
      <c r="W1546" s="14"/>
      <c r="X1546" s="14"/>
      <c r="Y1546" s="14"/>
      <c r="Z1546" s="14"/>
      <c r="AA1546" s="14"/>
      <c r="AB1546" s="14"/>
      <c r="AC1546" s="14"/>
      <c r="AD1546" s="14"/>
      <c r="AE1546" s="14"/>
      <c r="AT1546" s="204" t="s">
        <v>165</v>
      </c>
      <c r="AU1546" s="204" t="s">
        <v>85</v>
      </c>
      <c r="AV1546" s="14" t="s">
        <v>85</v>
      </c>
      <c r="AW1546" s="14" t="s">
        <v>32</v>
      </c>
      <c r="AX1546" s="14" t="s">
        <v>7</v>
      </c>
      <c r="AY1546" s="204" t="s">
        <v>155</v>
      </c>
    </row>
    <row r="1547" s="13" customFormat="1">
      <c r="A1547" s="13"/>
      <c r="B1547" s="195"/>
      <c r="C1547" s="13"/>
      <c r="D1547" s="196" t="s">
        <v>165</v>
      </c>
      <c r="E1547" s="197" t="s">
        <v>1</v>
      </c>
      <c r="F1547" s="198" t="s">
        <v>1951</v>
      </c>
      <c r="G1547" s="13"/>
      <c r="H1547" s="197" t="s">
        <v>1</v>
      </c>
      <c r="I1547" s="199"/>
      <c r="J1547" s="13"/>
      <c r="K1547" s="13"/>
      <c r="L1547" s="195"/>
      <c r="M1547" s="200"/>
      <c r="N1547" s="201"/>
      <c r="O1547" s="201"/>
      <c r="P1547" s="201"/>
      <c r="Q1547" s="201"/>
      <c r="R1547" s="201"/>
      <c r="S1547" s="201"/>
      <c r="T1547" s="202"/>
      <c r="U1547" s="13"/>
      <c r="V1547" s="13"/>
      <c r="W1547" s="13"/>
      <c r="X1547" s="13"/>
      <c r="Y1547" s="13"/>
      <c r="Z1547" s="13"/>
      <c r="AA1547" s="13"/>
      <c r="AB1547" s="13"/>
      <c r="AC1547" s="13"/>
      <c r="AD1547" s="13"/>
      <c r="AE1547" s="13"/>
      <c r="AT1547" s="197" t="s">
        <v>165</v>
      </c>
      <c r="AU1547" s="197" t="s">
        <v>85</v>
      </c>
      <c r="AV1547" s="13" t="s">
        <v>81</v>
      </c>
      <c r="AW1547" s="13" t="s">
        <v>32</v>
      </c>
      <c r="AX1547" s="13" t="s">
        <v>7</v>
      </c>
      <c r="AY1547" s="197" t="s">
        <v>155</v>
      </c>
    </row>
    <row r="1548" s="14" customFormat="1">
      <c r="A1548" s="14"/>
      <c r="B1548" s="203"/>
      <c r="C1548" s="14"/>
      <c r="D1548" s="196" t="s">
        <v>165</v>
      </c>
      <c r="E1548" s="204" t="s">
        <v>1</v>
      </c>
      <c r="F1548" s="205" t="s">
        <v>2067</v>
      </c>
      <c r="G1548" s="14"/>
      <c r="H1548" s="206">
        <v>596.44799999999998</v>
      </c>
      <c r="I1548" s="207"/>
      <c r="J1548" s="14"/>
      <c r="K1548" s="14"/>
      <c r="L1548" s="203"/>
      <c r="M1548" s="208"/>
      <c r="N1548" s="209"/>
      <c r="O1548" s="209"/>
      <c r="P1548" s="209"/>
      <c r="Q1548" s="209"/>
      <c r="R1548" s="209"/>
      <c r="S1548" s="209"/>
      <c r="T1548" s="210"/>
      <c r="U1548" s="14"/>
      <c r="V1548" s="14"/>
      <c r="W1548" s="14"/>
      <c r="X1548" s="14"/>
      <c r="Y1548" s="14"/>
      <c r="Z1548" s="14"/>
      <c r="AA1548" s="14"/>
      <c r="AB1548" s="14"/>
      <c r="AC1548" s="14"/>
      <c r="AD1548" s="14"/>
      <c r="AE1548" s="14"/>
      <c r="AT1548" s="204" t="s">
        <v>165</v>
      </c>
      <c r="AU1548" s="204" t="s">
        <v>85</v>
      </c>
      <c r="AV1548" s="14" t="s">
        <v>85</v>
      </c>
      <c r="AW1548" s="14" t="s">
        <v>32</v>
      </c>
      <c r="AX1548" s="14" t="s">
        <v>7</v>
      </c>
      <c r="AY1548" s="204" t="s">
        <v>155</v>
      </c>
    </row>
    <row r="1549" s="15" customFormat="1">
      <c r="A1549" s="15"/>
      <c r="B1549" s="211"/>
      <c r="C1549" s="15"/>
      <c r="D1549" s="196" t="s">
        <v>165</v>
      </c>
      <c r="E1549" s="212" t="s">
        <v>1</v>
      </c>
      <c r="F1549" s="213" t="s">
        <v>184</v>
      </c>
      <c r="G1549" s="15"/>
      <c r="H1549" s="214">
        <v>6560.9279999999999</v>
      </c>
      <c r="I1549" s="215"/>
      <c r="J1549" s="15"/>
      <c r="K1549" s="15"/>
      <c r="L1549" s="211"/>
      <c r="M1549" s="216"/>
      <c r="N1549" s="217"/>
      <c r="O1549" s="217"/>
      <c r="P1549" s="217"/>
      <c r="Q1549" s="217"/>
      <c r="R1549" s="217"/>
      <c r="S1549" s="217"/>
      <c r="T1549" s="218"/>
      <c r="U1549" s="15"/>
      <c r="V1549" s="15"/>
      <c r="W1549" s="15"/>
      <c r="X1549" s="15"/>
      <c r="Y1549" s="15"/>
      <c r="Z1549" s="15"/>
      <c r="AA1549" s="15"/>
      <c r="AB1549" s="15"/>
      <c r="AC1549" s="15"/>
      <c r="AD1549" s="15"/>
      <c r="AE1549" s="15"/>
      <c r="AT1549" s="212" t="s">
        <v>165</v>
      </c>
      <c r="AU1549" s="212" t="s">
        <v>85</v>
      </c>
      <c r="AV1549" s="15" t="s">
        <v>91</v>
      </c>
      <c r="AW1549" s="15" t="s">
        <v>32</v>
      </c>
      <c r="AX1549" s="15" t="s">
        <v>81</v>
      </c>
      <c r="AY1549" s="212" t="s">
        <v>155</v>
      </c>
    </row>
    <row r="1550" s="2" customFormat="1" ht="16.5" customHeight="1">
      <c r="A1550" s="38"/>
      <c r="B1550" s="180"/>
      <c r="C1550" s="221" t="s">
        <v>2068</v>
      </c>
      <c r="D1550" s="221" t="s">
        <v>271</v>
      </c>
      <c r="E1550" s="223" t="s">
        <v>2069</v>
      </c>
      <c r="F1550" s="224" t="s">
        <v>2070</v>
      </c>
      <c r="G1550" s="225" t="s">
        <v>822</v>
      </c>
      <c r="H1550" s="226">
        <v>79474.244000000006</v>
      </c>
      <c r="I1550" s="227"/>
      <c r="J1550" s="228">
        <f>ROUND(I1550*H1550,2)</f>
        <v>0</v>
      </c>
      <c r="K1550" s="229"/>
      <c r="L1550" s="230"/>
      <c r="M1550" s="231" t="s">
        <v>1</v>
      </c>
      <c r="N1550" s="232" t="s">
        <v>43</v>
      </c>
      <c r="O1550" s="82"/>
      <c r="P1550" s="191">
        <f>O1550*H1550</f>
        <v>0</v>
      </c>
      <c r="Q1550" s="191">
        <v>0.001</v>
      </c>
      <c r="R1550" s="191">
        <f>Q1550*H1550</f>
        <v>79.474244000000013</v>
      </c>
      <c r="S1550" s="191">
        <v>0</v>
      </c>
      <c r="T1550" s="192">
        <f>S1550*H1550</f>
        <v>0</v>
      </c>
      <c r="U1550" s="38"/>
      <c r="V1550" s="38"/>
      <c r="W1550" s="38"/>
      <c r="X1550" s="38"/>
      <c r="Y1550" s="38"/>
      <c r="Z1550" s="38"/>
      <c r="AA1550" s="38"/>
      <c r="AB1550" s="38"/>
      <c r="AC1550" s="38"/>
      <c r="AD1550" s="38"/>
      <c r="AE1550" s="38"/>
      <c r="AR1550" s="193" t="s">
        <v>387</v>
      </c>
      <c r="AT1550" s="193" t="s">
        <v>271</v>
      </c>
      <c r="AU1550" s="193" t="s">
        <v>85</v>
      </c>
      <c r="AY1550" s="19" t="s">
        <v>155</v>
      </c>
      <c r="BE1550" s="194">
        <f>IF(N1550="základná",J1550,0)</f>
        <v>0</v>
      </c>
      <c r="BF1550" s="194">
        <f>IF(N1550="znížená",J1550,0)</f>
        <v>0</v>
      </c>
      <c r="BG1550" s="194">
        <f>IF(N1550="zákl. prenesená",J1550,0)</f>
        <v>0</v>
      </c>
      <c r="BH1550" s="194">
        <f>IF(N1550="zníž. prenesená",J1550,0)</f>
        <v>0</v>
      </c>
      <c r="BI1550" s="194">
        <f>IF(N1550="nulová",J1550,0)</f>
        <v>0</v>
      </c>
      <c r="BJ1550" s="19" t="s">
        <v>85</v>
      </c>
      <c r="BK1550" s="194">
        <f>ROUND(I1550*H1550,2)</f>
        <v>0</v>
      </c>
      <c r="BL1550" s="19" t="s">
        <v>256</v>
      </c>
      <c r="BM1550" s="193" t="s">
        <v>2071</v>
      </c>
    </row>
    <row r="1551" s="14" customFormat="1">
      <c r="A1551" s="14"/>
      <c r="B1551" s="203"/>
      <c r="C1551" s="14"/>
      <c r="D1551" s="196" t="s">
        <v>165</v>
      </c>
      <c r="E1551" s="204" t="s">
        <v>1</v>
      </c>
      <c r="F1551" s="205" t="s">
        <v>2072</v>
      </c>
      <c r="G1551" s="14"/>
      <c r="H1551" s="206">
        <v>157.02199999999999</v>
      </c>
      <c r="I1551" s="207"/>
      <c r="J1551" s="14"/>
      <c r="K1551" s="14"/>
      <c r="L1551" s="203"/>
      <c r="M1551" s="208"/>
      <c r="N1551" s="209"/>
      <c r="O1551" s="209"/>
      <c r="P1551" s="209"/>
      <c r="Q1551" s="209"/>
      <c r="R1551" s="209"/>
      <c r="S1551" s="209"/>
      <c r="T1551" s="210"/>
      <c r="U1551" s="14"/>
      <c r="V1551" s="14"/>
      <c r="W1551" s="14"/>
      <c r="X1551" s="14"/>
      <c r="Y1551" s="14"/>
      <c r="Z1551" s="14"/>
      <c r="AA1551" s="14"/>
      <c r="AB1551" s="14"/>
      <c r="AC1551" s="14"/>
      <c r="AD1551" s="14"/>
      <c r="AE1551" s="14"/>
      <c r="AT1551" s="204" t="s">
        <v>165</v>
      </c>
      <c r="AU1551" s="204" t="s">
        <v>85</v>
      </c>
      <c r="AV1551" s="14" t="s">
        <v>85</v>
      </c>
      <c r="AW1551" s="14" t="s">
        <v>32</v>
      </c>
      <c r="AX1551" s="14" t="s">
        <v>7</v>
      </c>
      <c r="AY1551" s="204" t="s">
        <v>155</v>
      </c>
    </row>
    <row r="1552" s="14" customFormat="1">
      <c r="A1552" s="14"/>
      <c r="B1552" s="203"/>
      <c r="C1552" s="14"/>
      <c r="D1552" s="196" t="s">
        <v>165</v>
      </c>
      <c r="E1552" s="204" t="s">
        <v>1</v>
      </c>
      <c r="F1552" s="205" t="s">
        <v>2073</v>
      </c>
      <c r="G1552" s="14"/>
      <c r="H1552" s="206">
        <v>181.09200000000001</v>
      </c>
      <c r="I1552" s="207"/>
      <c r="J1552" s="14"/>
      <c r="K1552" s="14"/>
      <c r="L1552" s="203"/>
      <c r="M1552" s="208"/>
      <c r="N1552" s="209"/>
      <c r="O1552" s="209"/>
      <c r="P1552" s="209"/>
      <c r="Q1552" s="209"/>
      <c r="R1552" s="209"/>
      <c r="S1552" s="209"/>
      <c r="T1552" s="210"/>
      <c r="U1552" s="14"/>
      <c r="V1552" s="14"/>
      <c r="W1552" s="14"/>
      <c r="X1552" s="14"/>
      <c r="Y1552" s="14"/>
      <c r="Z1552" s="14"/>
      <c r="AA1552" s="14"/>
      <c r="AB1552" s="14"/>
      <c r="AC1552" s="14"/>
      <c r="AD1552" s="14"/>
      <c r="AE1552" s="14"/>
      <c r="AT1552" s="204" t="s">
        <v>165</v>
      </c>
      <c r="AU1552" s="204" t="s">
        <v>85</v>
      </c>
      <c r="AV1552" s="14" t="s">
        <v>85</v>
      </c>
      <c r="AW1552" s="14" t="s">
        <v>32</v>
      </c>
      <c r="AX1552" s="14" t="s">
        <v>7</v>
      </c>
      <c r="AY1552" s="204" t="s">
        <v>155</v>
      </c>
    </row>
    <row r="1553" s="14" customFormat="1">
      <c r="A1553" s="14"/>
      <c r="B1553" s="203"/>
      <c r="C1553" s="14"/>
      <c r="D1553" s="196" t="s">
        <v>165</v>
      </c>
      <c r="E1553" s="204" t="s">
        <v>1</v>
      </c>
      <c r="F1553" s="205" t="s">
        <v>2074</v>
      </c>
      <c r="G1553" s="14"/>
      <c r="H1553" s="206">
        <v>2289.1410000000001</v>
      </c>
      <c r="I1553" s="207"/>
      <c r="J1553" s="14"/>
      <c r="K1553" s="14"/>
      <c r="L1553" s="203"/>
      <c r="M1553" s="208"/>
      <c r="N1553" s="209"/>
      <c r="O1553" s="209"/>
      <c r="P1553" s="209"/>
      <c r="Q1553" s="209"/>
      <c r="R1553" s="209"/>
      <c r="S1553" s="209"/>
      <c r="T1553" s="210"/>
      <c r="U1553" s="14"/>
      <c r="V1553" s="14"/>
      <c r="W1553" s="14"/>
      <c r="X1553" s="14"/>
      <c r="Y1553" s="14"/>
      <c r="Z1553" s="14"/>
      <c r="AA1553" s="14"/>
      <c r="AB1553" s="14"/>
      <c r="AC1553" s="14"/>
      <c r="AD1553" s="14"/>
      <c r="AE1553" s="14"/>
      <c r="AT1553" s="204" t="s">
        <v>165</v>
      </c>
      <c r="AU1553" s="204" t="s">
        <v>85</v>
      </c>
      <c r="AV1553" s="14" t="s">
        <v>85</v>
      </c>
      <c r="AW1553" s="14" t="s">
        <v>32</v>
      </c>
      <c r="AX1553" s="14" t="s">
        <v>7</v>
      </c>
      <c r="AY1553" s="204" t="s">
        <v>155</v>
      </c>
    </row>
    <row r="1554" s="14" customFormat="1">
      <c r="A1554" s="14"/>
      <c r="B1554" s="203"/>
      <c r="C1554" s="14"/>
      <c r="D1554" s="196" t="s">
        <v>165</v>
      </c>
      <c r="E1554" s="204" t="s">
        <v>1</v>
      </c>
      <c r="F1554" s="205" t="s">
        <v>2075</v>
      </c>
      <c r="G1554" s="14"/>
      <c r="H1554" s="206">
        <v>3275.2220000000002</v>
      </c>
      <c r="I1554" s="207"/>
      <c r="J1554" s="14"/>
      <c r="K1554" s="14"/>
      <c r="L1554" s="203"/>
      <c r="M1554" s="208"/>
      <c r="N1554" s="209"/>
      <c r="O1554" s="209"/>
      <c r="P1554" s="209"/>
      <c r="Q1554" s="209"/>
      <c r="R1554" s="209"/>
      <c r="S1554" s="209"/>
      <c r="T1554" s="210"/>
      <c r="U1554" s="14"/>
      <c r="V1554" s="14"/>
      <c r="W1554" s="14"/>
      <c r="X1554" s="14"/>
      <c r="Y1554" s="14"/>
      <c r="Z1554" s="14"/>
      <c r="AA1554" s="14"/>
      <c r="AB1554" s="14"/>
      <c r="AC1554" s="14"/>
      <c r="AD1554" s="14"/>
      <c r="AE1554" s="14"/>
      <c r="AT1554" s="204" t="s">
        <v>165</v>
      </c>
      <c r="AU1554" s="204" t="s">
        <v>85</v>
      </c>
      <c r="AV1554" s="14" t="s">
        <v>85</v>
      </c>
      <c r="AW1554" s="14" t="s">
        <v>32</v>
      </c>
      <c r="AX1554" s="14" t="s">
        <v>7</v>
      </c>
      <c r="AY1554" s="204" t="s">
        <v>155</v>
      </c>
    </row>
    <row r="1555" s="14" customFormat="1">
      <c r="A1555" s="14"/>
      <c r="B1555" s="203"/>
      <c r="C1555" s="14"/>
      <c r="D1555" s="196" t="s">
        <v>165</v>
      </c>
      <c r="E1555" s="204" t="s">
        <v>1</v>
      </c>
      <c r="F1555" s="205" t="s">
        <v>2076</v>
      </c>
      <c r="G1555" s="14"/>
      <c r="H1555" s="206">
        <v>25027.741000000002</v>
      </c>
      <c r="I1555" s="207"/>
      <c r="J1555" s="14"/>
      <c r="K1555" s="14"/>
      <c r="L1555" s="203"/>
      <c r="M1555" s="208"/>
      <c r="N1555" s="209"/>
      <c r="O1555" s="209"/>
      <c r="P1555" s="209"/>
      <c r="Q1555" s="209"/>
      <c r="R1555" s="209"/>
      <c r="S1555" s="209"/>
      <c r="T1555" s="210"/>
      <c r="U1555" s="14"/>
      <c r="V1555" s="14"/>
      <c r="W1555" s="14"/>
      <c r="X1555" s="14"/>
      <c r="Y1555" s="14"/>
      <c r="Z1555" s="14"/>
      <c r="AA1555" s="14"/>
      <c r="AB1555" s="14"/>
      <c r="AC1555" s="14"/>
      <c r="AD1555" s="14"/>
      <c r="AE1555" s="14"/>
      <c r="AT1555" s="204" t="s">
        <v>165</v>
      </c>
      <c r="AU1555" s="204" t="s">
        <v>85</v>
      </c>
      <c r="AV1555" s="14" t="s">
        <v>85</v>
      </c>
      <c r="AW1555" s="14" t="s">
        <v>32</v>
      </c>
      <c r="AX1555" s="14" t="s">
        <v>7</v>
      </c>
      <c r="AY1555" s="204" t="s">
        <v>155</v>
      </c>
    </row>
    <row r="1556" s="14" customFormat="1">
      <c r="A1556" s="14"/>
      <c r="B1556" s="203"/>
      <c r="C1556" s="14"/>
      <c r="D1556" s="196" t="s">
        <v>165</v>
      </c>
      <c r="E1556" s="204" t="s">
        <v>1</v>
      </c>
      <c r="F1556" s="205" t="s">
        <v>2077</v>
      </c>
      <c r="G1556" s="14"/>
      <c r="H1556" s="206">
        <v>41655.052000000003</v>
      </c>
      <c r="I1556" s="207"/>
      <c r="J1556" s="14"/>
      <c r="K1556" s="14"/>
      <c r="L1556" s="203"/>
      <c r="M1556" s="208"/>
      <c r="N1556" s="209"/>
      <c r="O1556" s="209"/>
      <c r="P1556" s="209"/>
      <c r="Q1556" s="209"/>
      <c r="R1556" s="209"/>
      <c r="S1556" s="209"/>
      <c r="T1556" s="210"/>
      <c r="U1556" s="14"/>
      <c r="V1556" s="14"/>
      <c r="W1556" s="14"/>
      <c r="X1556" s="14"/>
      <c r="Y1556" s="14"/>
      <c r="Z1556" s="14"/>
      <c r="AA1556" s="14"/>
      <c r="AB1556" s="14"/>
      <c r="AC1556" s="14"/>
      <c r="AD1556" s="14"/>
      <c r="AE1556" s="14"/>
      <c r="AT1556" s="204" t="s">
        <v>165</v>
      </c>
      <c r="AU1556" s="204" t="s">
        <v>85</v>
      </c>
      <c r="AV1556" s="14" t="s">
        <v>85</v>
      </c>
      <c r="AW1556" s="14" t="s">
        <v>32</v>
      </c>
      <c r="AX1556" s="14" t="s">
        <v>7</v>
      </c>
      <c r="AY1556" s="204" t="s">
        <v>155</v>
      </c>
    </row>
    <row r="1557" s="14" customFormat="1">
      <c r="A1557" s="14"/>
      <c r="B1557" s="203"/>
      <c r="C1557" s="14"/>
      <c r="D1557" s="196" t="s">
        <v>165</v>
      </c>
      <c r="E1557" s="204" t="s">
        <v>1</v>
      </c>
      <c r="F1557" s="205" t="s">
        <v>2078</v>
      </c>
      <c r="G1557" s="14"/>
      <c r="H1557" s="206">
        <v>6888.9740000000002</v>
      </c>
      <c r="I1557" s="207"/>
      <c r="J1557" s="14"/>
      <c r="K1557" s="14"/>
      <c r="L1557" s="203"/>
      <c r="M1557" s="208"/>
      <c r="N1557" s="209"/>
      <c r="O1557" s="209"/>
      <c r="P1557" s="209"/>
      <c r="Q1557" s="209"/>
      <c r="R1557" s="209"/>
      <c r="S1557" s="209"/>
      <c r="T1557" s="210"/>
      <c r="U1557" s="14"/>
      <c r="V1557" s="14"/>
      <c r="W1557" s="14"/>
      <c r="X1557" s="14"/>
      <c r="Y1557" s="14"/>
      <c r="Z1557" s="14"/>
      <c r="AA1557" s="14"/>
      <c r="AB1557" s="14"/>
      <c r="AC1557" s="14"/>
      <c r="AD1557" s="14"/>
      <c r="AE1557" s="14"/>
      <c r="AT1557" s="204" t="s">
        <v>165</v>
      </c>
      <c r="AU1557" s="204" t="s">
        <v>85</v>
      </c>
      <c r="AV1557" s="14" t="s">
        <v>85</v>
      </c>
      <c r="AW1557" s="14" t="s">
        <v>32</v>
      </c>
      <c r="AX1557" s="14" t="s">
        <v>7</v>
      </c>
      <c r="AY1557" s="204" t="s">
        <v>155</v>
      </c>
    </row>
    <row r="1558" s="15" customFormat="1">
      <c r="A1558" s="15"/>
      <c r="B1558" s="211"/>
      <c r="C1558" s="15"/>
      <c r="D1558" s="196" t="s">
        <v>165</v>
      </c>
      <c r="E1558" s="212" t="s">
        <v>1</v>
      </c>
      <c r="F1558" s="213" t="s">
        <v>184</v>
      </c>
      <c r="G1558" s="15"/>
      <c r="H1558" s="214">
        <v>79474.244000000006</v>
      </c>
      <c r="I1558" s="215"/>
      <c r="J1558" s="15"/>
      <c r="K1558" s="15"/>
      <c r="L1558" s="211"/>
      <c r="M1558" s="216"/>
      <c r="N1558" s="217"/>
      <c r="O1558" s="217"/>
      <c r="P1558" s="217"/>
      <c r="Q1558" s="217"/>
      <c r="R1558" s="217"/>
      <c r="S1558" s="217"/>
      <c r="T1558" s="218"/>
      <c r="U1558" s="15"/>
      <c r="V1558" s="15"/>
      <c r="W1558" s="15"/>
      <c r="X1558" s="15"/>
      <c r="Y1558" s="15"/>
      <c r="Z1558" s="15"/>
      <c r="AA1558" s="15"/>
      <c r="AB1558" s="15"/>
      <c r="AC1558" s="15"/>
      <c r="AD1558" s="15"/>
      <c r="AE1558" s="15"/>
      <c r="AT1558" s="212" t="s">
        <v>165</v>
      </c>
      <c r="AU1558" s="212" t="s">
        <v>85</v>
      </c>
      <c r="AV1558" s="15" t="s">
        <v>91</v>
      </c>
      <c r="AW1558" s="15" t="s">
        <v>32</v>
      </c>
      <c r="AX1558" s="15" t="s">
        <v>81</v>
      </c>
      <c r="AY1558" s="212" t="s">
        <v>155</v>
      </c>
    </row>
    <row r="1559" s="2" customFormat="1" ht="24.15" customHeight="1">
      <c r="A1559" s="38"/>
      <c r="B1559" s="180"/>
      <c r="C1559" s="181" t="s">
        <v>2079</v>
      </c>
      <c r="D1559" s="181" t="s">
        <v>157</v>
      </c>
      <c r="E1559" s="182" t="s">
        <v>2080</v>
      </c>
      <c r="F1559" s="183" t="s">
        <v>2081</v>
      </c>
      <c r="G1559" s="184" t="s">
        <v>822</v>
      </c>
      <c r="H1559" s="185">
        <v>23.379999999999999</v>
      </c>
      <c r="I1559" s="186"/>
      <c r="J1559" s="187">
        <f>ROUND(I1559*H1559,2)</f>
        <v>0</v>
      </c>
      <c r="K1559" s="188"/>
      <c r="L1559" s="39"/>
      <c r="M1559" s="189" t="s">
        <v>1</v>
      </c>
      <c r="N1559" s="190" t="s">
        <v>43</v>
      </c>
      <c r="O1559" s="82"/>
      <c r="P1559" s="191">
        <f>O1559*H1559</f>
        <v>0</v>
      </c>
      <c r="Q1559" s="191">
        <v>0</v>
      </c>
      <c r="R1559" s="191">
        <f>Q1559*H1559</f>
        <v>0</v>
      </c>
      <c r="S1559" s="191">
        <v>0</v>
      </c>
      <c r="T1559" s="192">
        <f>S1559*H1559</f>
        <v>0</v>
      </c>
      <c r="U1559" s="38"/>
      <c r="V1559" s="38"/>
      <c r="W1559" s="38"/>
      <c r="X1559" s="38"/>
      <c r="Y1559" s="38"/>
      <c r="Z1559" s="38"/>
      <c r="AA1559" s="38"/>
      <c r="AB1559" s="38"/>
      <c r="AC1559" s="38"/>
      <c r="AD1559" s="38"/>
      <c r="AE1559" s="38"/>
      <c r="AR1559" s="193" t="s">
        <v>256</v>
      </c>
      <c r="AT1559" s="193" t="s">
        <v>157</v>
      </c>
      <c r="AU1559" s="193" t="s">
        <v>85</v>
      </c>
      <c r="AY1559" s="19" t="s">
        <v>155</v>
      </c>
      <c r="BE1559" s="194">
        <f>IF(N1559="základná",J1559,0)</f>
        <v>0</v>
      </c>
      <c r="BF1559" s="194">
        <f>IF(N1559="znížená",J1559,0)</f>
        <v>0</v>
      </c>
      <c r="BG1559" s="194">
        <f>IF(N1559="zákl. prenesená",J1559,0)</f>
        <v>0</v>
      </c>
      <c r="BH1559" s="194">
        <f>IF(N1559="zníž. prenesená",J1559,0)</f>
        <v>0</v>
      </c>
      <c r="BI1559" s="194">
        <f>IF(N1559="nulová",J1559,0)</f>
        <v>0</v>
      </c>
      <c r="BJ1559" s="19" t="s">
        <v>85</v>
      </c>
      <c r="BK1559" s="194">
        <f>ROUND(I1559*H1559,2)</f>
        <v>0</v>
      </c>
      <c r="BL1559" s="19" t="s">
        <v>256</v>
      </c>
      <c r="BM1559" s="193" t="s">
        <v>2082</v>
      </c>
    </row>
    <row r="1560" s="13" customFormat="1">
      <c r="A1560" s="13"/>
      <c r="B1560" s="195"/>
      <c r="C1560" s="13"/>
      <c r="D1560" s="196" t="s">
        <v>165</v>
      </c>
      <c r="E1560" s="197" t="s">
        <v>1</v>
      </c>
      <c r="F1560" s="198" t="s">
        <v>320</v>
      </c>
      <c r="G1560" s="13"/>
      <c r="H1560" s="197" t="s">
        <v>1</v>
      </c>
      <c r="I1560" s="199"/>
      <c r="J1560" s="13"/>
      <c r="K1560" s="13"/>
      <c r="L1560" s="195"/>
      <c r="M1560" s="200"/>
      <c r="N1560" s="201"/>
      <c r="O1560" s="201"/>
      <c r="P1560" s="201"/>
      <c r="Q1560" s="201"/>
      <c r="R1560" s="201"/>
      <c r="S1560" s="201"/>
      <c r="T1560" s="202"/>
      <c r="U1560" s="13"/>
      <c r="V1560" s="13"/>
      <c r="W1560" s="13"/>
      <c r="X1560" s="13"/>
      <c r="Y1560" s="13"/>
      <c r="Z1560" s="13"/>
      <c r="AA1560" s="13"/>
      <c r="AB1560" s="13"/>
      <c r="AC1560" s="13"/>
      <c r="AD1560" s="13"/>
      <c r="AE1560" s="13"/>
      <c r="AT1560" s="197" t="s">
        <v>165</v>
      </c>
      <c r="AU1560" s="197" t="s">
        <v>85</v>
      </c>
      <c r="AV1560" s="13" t="s">
        <v>81</v>
      </c>
      <c r="AW1560" s="13" t="s">
        <v>32</v>
      </c>
      <c r="AX1560" s="13" t="s">
        <v>7</v>
      </c>
      <c r="AY1560" s="197" t="s">
        <v>155</v>
      </c>
    </row>
    <row r="1561" s="14" customFormat="1">
      <c r="A1561" s="14"/>
      <c r="B1561" s="203"/>
      <c r="C1561" s="14"/>
      <c r="D1561" s="196" t="s">
        <v>165</v>
      </c>
      <c r="E1561" s="204" t="s">
        <v>1</v>
      </c>
      <c r="F1561" s="205" t="s">
        <v>2083</v>
      </c>
      <c r="G1561" s="14"/>
      <c r="H1561" s="206">
        <v>15.896000000000001</v>
      </c>
      <c r="I1561" s="207"/>
      <c r="J1561" s="14"/>
      <c r="K1561" s="14"/>
      <c r="L1561" s="203"/>
      <c r="M1561" s="208"/>
      <c r="N1561" s="209"/>
      <c r="O1561" s="209"/>
      <c r="P1561" s="209"/>
      <c r="Q1561" s="209"/>
      <c r="R1561" s="209"/>
      <c r="S1561" s="209"/>
      <c r="T1561" s="210"/>
      <c r="U1561" s="14"/>
      <c r="V1561" s="14"/>
      <c r="W1561" s="14"/>
      <c r="X1561" s="14"/>
      <c r="Y1561" s="14"/>
      <c r="Z1561" s="14"/>
      <c r="AA1561" s="14"/>
      <c r="AB1561" s="14"/>
      <c r="AC1561" s="14"/>
      <c r="AD1561" s="14"/>
      <c r="AE1561" s="14"/>
      <c r="AT1561" s="204" t="s">
        <v>165</v>
      </c>
      <c r="AU1561" s="204" t="s">
        <v>85</v>
      </c>
      <c r="AV1561" s="14" t="s">
        <v>85</v>
      </c>
      <c r="AW1561" s="14" t="s">
        <v>32</v>
      </c>
      <c r="AX1561" s="14" t="s">
        <v>7</v>
      </c>
      <c r="AY1561" s="204" t="s">
        <v>155</v>
      </c>
    </row>
    <row r="1562" s="14" customFormat="1">
      <c r="A1562" s="14"/>
      <c r="B1562" s="203"/>
      <c r="C1562" s="14"/>
      <c r="D1562" s="196" t="s">
        <v>165</v>
      </c>
      <c r="E1562" s="204" t="s">
        <v>1</v>
      </c>
      <c r="F1562" s="205" t="s">
        <v>2084</v>
      </c>
      <c r="G1562" s="14"/>
      <c r="H1562" s="206">
        <v>7.484</v>
      </c>
      <c r="I1562" s="207"/>
      <c r="J1562" s="14"/>
      <c r="K1562" s="14"/>
      <c r="L1562" s="203"/>
      <c r="M1562" s="208"/>
      <c r="N1562" s="209"/>
      <c r="O1562" s="209"/>
      <c r="P1562" s="209"/>
      <c r="Q1562" s="209"/>
      <c r="R1562" s="209"/>
      <c r="S1562" s="209"/>
      <c r="T1562" s="210"/>
      <c r="U1562" s="14"/>
      <c r="V1562" s="14"/>
      <c r="W1562" s="14"/>
      <c r="X1562" s="14"/>
      <c r="Y1562" s="14"/>
      <c r="Z1562" s="14"/>
      <c r="AA1562" s="14"/>
      <c r="AB1562" s="14"/>
      <c r="AC1562" s="14"/>
      <c r="AD1562" s="14"/>
      <c r="AE1562" s="14"/>
      <c r="AT1562" s="204" t="s">
        <v>165</v>
      </c>
      <c r="AU1562" s="204" t="s">
        <v>85</v>
      </c>
      <c r="AV1562" s="14" t="s">
        <v>85</v>
      </c>
      <c r="AW1562" s="14" t="s">
        <v>32</v>
      </c>
      <c r="AX1562" s="14" t="s">
        <v>7</v>
      </c>
      <c r="AY1562" s="204" t="s">
        <v>155</v>
      </c>
    </row>
    <row r="1563" s="15" customFormat="1">
      <c r="A1563" s="15"/>
      <c r="B1563" s="211"/>
      <c r="C1563" s="15"/>
      <c r="D1563" s="196" t="s">
        <v>165</v>
      </c>
      <c r="E1563" s="212" t="s">
        <v>1</v>
      </c>
      <c r="F1563" s="213" t="s">
        <v>184</v>
      </c>
      <c r="G1563" s="15"/>
      <c r="H1563" s="214">
        <v>23.380000000000003</v>
      </c>
      <c r="I1563" s="215"/>
      <c r="J1563" s="15"/>
      <c r="K1563" s="15"/>
      <c r="L1563" s="211"/>
      <c r="M1563" s="216"/>
      <c r="N1563" s="217"/>
      <c r="O1563" s="217"/>
      <c r="P1563" s="217"/>
      <c r="Q1563" s="217"/>
      <c r="R1563" s="217"/>
      <c r="S1563" s="217"/>
      <c r="T1563" s="218"/>
      <c r="U1563" s="15"/>
      <c r="V1563" s="15"/>
      <c r="W1563" s="15"/>
      <c r="X1563" s="15"/>
      <c r="Y1563" s="15"/>
      <c r="Z1563" s="15"/>
      <c r="AA1563" s="15"/>
      <c r="AB1563" s="15"/>
      <c r="AC1563" s="15"/>
      <c r="AD1563" s="15"/>
      <c r="AE1563" s="15"/>
      <c r="AT1563" s="212" t="s">
        <v>165</v>
      </c>
      <c r="AU1563" s="212" t="s">
        <v>85</v>
      </c>
      <c r="AV1563" s="15" t="s">
        <v>91</v>
      </c>
      <c r="AW1563" s="15" t="s">
        <v>32</v>
      </c>
      <c r="AX1563" s="15" t="s">
        <v>81</v>
      </c>
      <c r="AY1563" s="212" t="s">
        <v>155</v>
      </c>
    </row>
    <row r="1564" s="2" customFormat="1" ht="33" customHeight="1">
      <c r="A1564" s="38"/>
      <c r="B1564" s="180"/>
      <c r="C1564" s="181" t="s">
        <v>2085</v>
      </c>
      <c r="D1564" s="181" t="s">
        <v>157</v>
      </c>
      <c r="E1564" s="182" t="s">
        <v>2086</v>
      </c>
      <c r="F1564" s="183" t="s">
        <v>2087</v>
      </c>
      <c r="G1564" s="184" t="s">
        <v>822</v>
      </c>
      <c r="H1564" s="185">
        <v>562.68799999999999</v>
      </c>
      <c r="I1564" s="186"/>
      <c r="J1564" s="187">
        <f>ROUND(I1564*H1564,2)</f>
        <v>0</v>
      </c>
      <c r="K1564" s="188"/>
      <c r="L1564" s="39"/>
      <c r="M1564" s="189" t="s">
        <v>1</v>
      </c>
      <c r="N1564" s="190" t="s">
        <v>43</v>
      </c>
      <c r="O1564" s="82"/>
      <c r="P1564" s="191">
        <f>O1564*H1564</f>
        <v>0</v>
      </c>
      <c r="Q1564" s="191">
        <v>0</v>
      </c>
      <c r="R1564" s="191">
        <f>Q1564*H1564</f>
        <v>0</v>
      </c>
      <c r="S1564" s="191">
        <v>0</v>
      </c>
      <c r="T1564" s="192">
        <f>S1564*H1564</f>
        <v>0</v>
      </c>
      <c r="U1564" s="38"/>
      <c r="V1564" s="38"/>
      <c r="W1564" s="38"/>
      <c r="X1564" s="38"/>
      <c r="Y1564" s="38"/>
      <c r="Z1564" s="38"/>
      <c r="AA1564" s="38"/>
      <c r="AB1564" s="38"/>
      <c r="AC1564" s="38"/>
      <c r="AD1564" s="38"/>
      <c r="AE1564" s="38"/>
      <c r="AR1564" s="193" t="s">
        <v>256</v>
      </c>
      <c r="AT1564" s="193" t="s">
        <v>157</v>
      </c>
      <c r="AU1564" s="193" t="s">
        <v>85</v>
      </c>
      <c r="AY1564" s="19" t="s">
        <v>155</v>
      </c>
      <c r="BE1564" s="194">
        <f>IF(N1564="základná",J1564,0)</f>
        <v>0</v>
      </c>
      <c r="BF1564" s="194">
        <f>IF(N1564="znížená",J1564,0)</f>
        <v>0</v>
      </c>
      <c r="BG1564" s="194">
        <f>IF(N1564="zákl. prenesená",J1564,0)</f>
        <v>0</v>
      </c>
      <c r="BH1564" s="194">
        <f>IF(N1564="zníž. prenesená",J1564,0)</f>
        <v>0</v>
      </c>
      <c r="BI1564" s="194">
        <f>IF(N1564="nulová",J1564,0)</f>
        <v>0</v>
      </c>
      <c r="BJ1564" s="19" t="s">
        <v>85</v>
      </c>
      <c r="BK1564" s="194">
        <f>ROUND(I1564*H1564,2)</f>
        <v>0</v>
      </c>
      <c r="BL1564" s="19" t="s">
        <v>256</v>
      </c>
      <c r="BM1564" s="193" t="s">
        <v>2088</v>
      </c>
    </row>
    <row r="1565" s="13" customFormat="1">
      <c r="A1565" s="13"/>
      <c r="B1565" s="195"/>
      <c r="C1565" s="13"/>
      <c r="D1565" s="196" t="s">
        <v>165</v>
      </c>
      <c r="E1565" s="197" t="s">
        <v>1</v>
      </c>
      <c r="F1565" s="198" t="s">
        <v>2089</v>
      </c>
      <c r="G1565" s="13"/>
      <c r="H1565" s="197" t="s">
        <v>1</v>
      </c>
      <c r="I1565" s="199"/>
      <c r="J1565" s="13"/>
      <c r="K1565" s="13"/>
      <c r="L1565" s="195"/>
      <c r="M1565" s="200"/>
      <c r="N1565" s="201"/>
      <c r="O1565" s="201"/>
      <c r="P1565" s="201"/>
      <c r="Q1565" s="201"/>
      <c r="R1565" s="201"/>
      <c r="S1565" s="201"/>
      <c r="T1565" s="202"/>
      <c r="U1565" s="13"/>
      <c r="V1565" s="13"/>
      <c r="W1565" s="13"/>
      <c r="X1565" s="13"/>
      <c r="Y1565" s="13"/>
      <c r="Z1565" s="13"/>
      <c r="AA1565" s="13"/>
      <c r="AB1565" s="13"/>
      <c r="AC1565" s="13"/>
      <c r="AD1565" s="13"/>
      <c r="AE1565" s="13"/>
      <c r="AT1565" s="197" t="s">
        <v>165</v>
      </c>
      <c r="AU1565" s="197" t="s">
        <v>85</v>
      </c>
      <c r="AV1565" s="13" t="s">
        <v>81</v>
      </c>
      <c r="AW1565" s="13" t="s">
        <v>32</v>
      </c>
      <c r="AX1565" s="13" t="s">
        <v>7</v>
      </c>
      <c r="AY1565" s="197" t="s">
        <v>155</v>
      </c>
    </row>
    <row r="1566" s="14" customFormat="1">
      <c r="A1566" s="14"/>
      <c r="B1566" s="203"/>
      <c r="C1566" s="14"/>
      <c r="D1566" s="196" t="s">
        <v>165</v>
      </c>
      <c r="E1566" s="204" t="s">
        <v>1</v>
      </c>
      <c r="F1566" s="205" t="s">
        <v>2090</v>
      </c>
      <c r="G1566" s="14"/>
      <c r="H1566" s="206">
        <v>562.68799999999999</v>
      </c>
      <c r="I1566" s="207"/>
      <c r="J1566" s="14"/>
      <c r="K1566" s="14"/>
      <c r="L1566" s="203"/>
      <c r="M1566" s="208"/>
      <c r="N1566" s="209"/>
      <c r="O1566" s="209"/>
      <c r="P1566" s="209"/>
      <c r="Q1566" s="209"/>
      <c r="R1566" s="209"/>
      <c r="S1566" s="209"/>
      <c r="T1566" s="210"/>
      <c r="U1566" s="14"/>
      <c r="V1566" s="14"/>
      <c r="W1566" s="14"/>
      <c r="X1566" s="14"/>
      <c r="Y1566" s="14"/>
      <c r="Z1566" s="14"/>
      <c r="AA1566" s="14"/>
      <c r="AB1566" s="14"/>
      <c r="AC1566" s="14"/>
      <c r="AD1566" s="14"/>
      <c r="AE1566" s="14"/>
      <c r="AT1566" s="204" t="s">
        <v>165</v>
      </c>
      <c r="AU1566" s="204" t="s">
        <v>85</v>
      </c>
      <c r="AV1566" s="14" t="s">
        <v>85</v>
      </c>
      <c r="AW1566" s="14" t="s">
        <v>32</v>
      </c>
      <c r="AX1566" s="14" t="s">
        <v>81</v>
      </c>
      <c r="AY1566" s="204" t="s">
        <v>155</v>
      </c>
    </row>
    <row r="1567" s="2" customFormat="1" ht="24.15" customHeight="1">
      <c r="A1567" s="38"/>
      <c r="B1567" s="180"/>
      <c r="C1567" s="181" t="s">
        <v>2091</v>
      </c>
      <c r="D1567" s="181" t="s">
        <v>157</v>
      </c>
      <c r="E1567" s="182" t="s">
        <v>2092</v>
      </c>
      <c r="F1567" s="183" t="s">
        <v>2093</v>
      </c>
      <c r="G1567" s="184" t="s">
        <v>1162</v>
      </c>
      <c r="H1567" s="241"/>
      <c r="I1567" s="186"/>
      <c r="J1567" s="187">
        <f>ROUND(I1567*H1567,2)</f>
        <v>0</v>
      </c>
      <c r="K1567" s="188"/>
      <c r="L1567" s="39"/>
      <c r="M1567" s="189" t="s">
        <v>1</v>
      </c>
      <c r="N1567" s="190" t="s">
        <v>43</v>
      </c>
      <c r="O1567" s="82"/>
      <c r="P1567" s="191">
        <f>O1567*H1567</f>
        <v>0</v>
      </c>
      <c r="Q1567" s="191">
        <v>0</v>
      </c>
      <c r="R1567" s="191">
        <f>Q1567*H1567</f>
        <v>0</v>
      </c>
      <c r="S1567" s="191">
        <v>0</v>
      </c>
      <c r="T1567" s="192">
        <f>S1567*H1567</f>
        <v>0</v>
      </c>
      <c r="U1567" s="38"/>
      <c r="V1567" s="38"/>
      <c r="W1567" s="38"/>
      <c r="X1567" s="38"/>
      <c r="Y1567" s="38"/>
      <c r="Z1567" s="38"/>
      <c r="AA1567" s="38"/>
      <c r="AB1567" s="38"/>
      <c r="AC1567" s="38"/>
      <c r="AD1567" s="38"/>
      <c r="AE1567" s="38"/>
      <c r="AR1567" s="193" t="s">
        <v>256</v>
      </c>
      <c r="AT1567" s="193" t="s">
        <v>157</v>
      </c>
      <c r="AU1567" s="193" t="s">
        <v>85</v>
      </c>
      <c r="AY1567" s="19" t="s">
        <v>155</v>
      </c>
      <c r="BE1567" s="194">
        <f>IF(N1567="základná",J1567,0)</f>
        <v>0</v>
      </c>
      <c r="BF1567" s="194">
        <f>IF(N1567="znížená",J1567,0)</f>
        <v>0</v>
      </c>
      <c r="BG1567" s="194">
        <f>IF(N1567="zákl. prenesená",J1567,0)</f>
        <v>0</v>
      </c>
      <c r="BH1567" s="194">
        <f>IF(N1567="zníž. prenesená",J1567,0)</f>
        <v>0</v>
      </c>
      <c r="BI1567" s="194">
        <f>IF(N1567="nulová",J1567,0)</f>
        <v>0</v>
      </c>
      <c r="BJ1567" s="19" t="s">
        <v>85</v>
      </c>
      <c r="BK1567" s="194">
        <f>ROUND(I1567*H1567,2)</f>
        <v>0</v>
      </c>
      <c r="BL1567" s="19" t="s">
        <v>256</v>
      </c>
      <c r="BM1567" s="193" t="s">
        <v>2094</v>
      </c>
    </row>
    <row r="1568" s="12" customFormat="1" ht="22.8" customHeight="1">
      <c r="A1568" s="12"/>
      <c r="B1568" s="167"/>
      <c r="C1568" s="12"/>
      <c r="D1568" s="168" t="s">
        <v>76</v>
      </c>
      <c r="E1568" s="178" t="s">
        <v>2095</v>
      </c>
      <c r="F1568" s="178" t="s">
        <v>2096</v>
      </c>
      <c r="G1568" s="12"/>
      <c r="H1568" s="12"/>
      <c r="I1568" s="170"/>
      <c r="J1568" s="179">
        <f>BK1568</f>
        <v>0</v>
      </c>
      <c r="K1568" s="12"/>
      <c r="L1568" s="167"/>
      <c r="M1568" s="172"/>
      <c r="N1568" s="173"/>
      <c r="O1568" s="173"/>
      <c r="P1568" s="174">
        <f>SUM(P1569:P1577)</f>
        <v>0</v>
      </c>
      <c r="Q1568" s="173"/>
      <c r="R1568" s="174">
        <f>SUM(R1569:R1577)</f>
        <v>0.0057892500000000001</v>
      </c>
      <c r="S1568" s="173"/>
      <c r="T1568" s="175">
        <f>SUM(T1569:T1577)</f>
        <v>0</v>
      </c>
      <c r="U1568" s="12"/>
      <c r="V1568" s="12"/>
      <c r="W1568" s="12"/>
      <c r="X1568" s="12"/>
      <c r="Y1568" s="12"/>
      <c r="Z1568" s="12"/>
      <c r="AA1568" s="12"/>
      <c r="AB1568" s="12"/>
      <c r="AC1568" s="12"/>
      <c r="AD1568" s="12"/>
      <c r="AE1568" s="12"/>
      <c r="AR1568" s="168" t="s">
        <v>85</v>
      </c>
      <c r="AT1568" s="176" t="s">
        <v>76</v>
      </c>
      <c r="AU1568" s="176" t="s">
        <v>81</v>
      </c>
      <c r="AY1568" s="168" t="s">
        <v>155</v>
      </c>
      <c r="BK1568" s="177">
        <f>SUM(BK1569:BK1577)</f>
        <v>0</v>
      </c>
    </row>
    <row r="1569" s="2" customFormat="1" ht="16.5" customHeight="1">
      <c r="A1569" s="38"/>
      <c r="B1569" s="180"/>
      <c r="C1569" s="181" t="s">
        <v>2097</v>
      </c>
      <c r="D1569" s="181" t="s">
        <v>157</v>
      </c>
      <c r="E1569" s="182" t="s">
        <v>2098</v>
      </c>
      <c r="F1569" s="183" t="s">
        <v>2099</v>
      </c>
      <c r="G1569" s="184" t="s">
        <v>285</v>
      </c>
      <c r="H1569" s="185">
        <v>24.899999999999999</v>
      </c>
      <c r="I1569" s="186"/>
      <c r="J1569" s="187">
        <f>ROUND(I1569*H1569,2)</f>
        <v>0</v>
      </c>
      <c r="K1569" s="188"/>
      <c r="L1569" s="39"/>
      <c r="M1569" s="189" t="s">
        <v>1</v>
      </c>
      <c r="N1569" s="190" t="s">
        <v>43</v>
      </c>
      <c r="O1569" s="82"/>
      <c r="P1569" s="191">
        <f>O1569*H1569</f>
        <v>0</v>
      </c>
      <c r="Q1569" s="191">
        <v>1.2500000000000001E-05</v>
      </c>
      <c r="R1569" s="191">
        <f>Q1569*H1569</f>
        <v>0.00031125</v>
      </c>
      <c r="S1569" s="191">
        <v>0</v>
      </c>
      <c r="T1569" s="192">
        <f>S1569*H1569</f>
        <v>0</v>
      </c>
      <c r="U1569" s="38"/>
      <c r="V1569" s="38"/>
      <c r="W1569" s="38"/>
      <c r="X1569" s="38"/>
      <c r="Y1569" s="38"/>
      <c r="Z1569" s="38"/>
      <c r="AA1569" s="38"/>
      <c r="AB1569" s="38"/>
      <c r="AC1569" s="38"/>
      <c r="AD1569" s="38"/>
      <c r="AE1569" s="38"/>
      <c r="AR1569" s="193" t="s">
        <v>256</v>
      </c>
      <c r="AT1569" s="193" t="s">
        <v>157</v>
      </c>
      <c r="AU1569" s="193" t="s">
        <v>85</v>
      </c>
      <c r="AY1569" s="19" t="s">
        <v>155</v>
      </c>
      <c r="BE1569" s="194">
        <f>IF(N1569="základná",J1569,0)</f>
        <v>0</v>
      </c>
      <c r="BF1569" s="194">
        <f>IF(N1569="znížená",J1569,0)</f>
        <v>0</v>
      </c>
      <c r="BG1569" s="194">
        <f>IF(N1569="zákl. prenesená",J1569,0)</f>
        <v>0</v>
      </c>
      <c r="BH1569" s="194">
        <f>IF(N1569="zníž. prenesená",J1569,0)</f>
        <v>0</v>
      </c>
      <c r="BI1569" s="194">
        <f>IF(N1569="nulová",J1569,0)</f>
        <v>0</v>
      </c>
      <c r="BJ1569" s="19" t="s">
        <v>85</v>
      </c>
      <c r="BK1569" s="194">
        <f>ROUND(I1569*H1569,2)</f>
        <v>0</v>
      </c>
      <c r="BL1569" s="19" t="s">
        <v>256</v>
      </c>
      <c r="BM1569" s="193" t="s">
        <v>2100</v>
      </c>
    </row>
    <row r="1570" s="13" customFormat="1">
      <c r="A1570" s="13"/>
      <c r="B1570" s="195"/>
      <c r="C1570" s="13"/>
      <c r="D1570" s="196" t="s">
        <v>165</v>
      </c>
      <c r="E1570" s="197" t="s">
        <v>1</v>
      </c>
      <c r="F1570" s="198" t="s">
        <v>2101</v>
      </c>
      <c r="G1570" s="13"/>
      <c r="H1570" s="197" t="s">
        <v>1</v>
      </c>
      <c r="I1570" s="199"/>
      <c r="J1570" s="13"/>
      <c r="K1570" s="13"/>
      <c r="L1570" s="195"/>
      <c r="M1570" s="200"/>
      <c r="N1570" s="201"/>
      <c r="O1570" s="201"/>
      <c r="P1570" s="201"/>
      <c r="Q1570" s="201"/>
      <c r="R1570" s="201"/>
      <c r="S1570" s="201"/>
      <c r="T1570" s="202"/>
      <c r="U1570" s="13"/>
      <c r="V1570" s="13"/>
      <c r="W1570" s="13"/>
      <c r="X1570" s="13"/>
      <c r="Y1570" s="13"/>
      <c r="Z1570" s="13"/>
      <c r="AA1570" s="13"/>
      <c r="AB1570" s="13"/>
      <c r="AC1570" s="13"/>
      <c r="AD1570" s="13"/>
      <c r="AE1570" s="13"/>
      <c r="AT1570" s="197" t="s">
        <v>165</v>
      </c>
      <c r="AU1570" s="197" t="s">
        <v>85</v>
      </c>
      <c r="AV1570" s="13" t="s">
        <v>81</v>
      </c>
      <c r="AW1570" s="13" t="s">
        <v>32</v>
      </c>
      <c r="AX1570" s="13" t="s">
        <v>7</v>
      </c>
      <c r="AY1570" s="197" t="s">
        <v>155</v>
      </c>
    </row>
    <row r="1571" s="14" customFormat="1">
      <c r="A1571" s="14"/>
      <c r="B1571" s="203"/>
      <c r="C1571" s="14"/>
      <c r="D1571" s="196" t="s">
        <v>165</v>
      </c>
      <c r="E1571" s="204" t="s">
        <v>1</v>
      </c>
      <c r="F1571" s="205" t="s">
        <v>2102</v>
      </c>
      <c r="G1571" s="14"/>
      <c r="H1571" s="206">
        <v>0.59999999999999998</v>
      </c>
      <c r="I1571" s="207"/>
      <c r="J1571" s="14"/>
      <c r="K1571" s="14"/>
      <c r="L1571" s="203"/>
      <c r="M1571" s="208"/>
      <c r="N1571" s="209"/>
      <c r="O1571" s="209"/>
      <c r="P1571" s="209"/>
      <c r="Q1571" s="209"/>
      <c r="R1571" s="209"/>
      <c r="S1571" s="209"/>
      <c r="T1571" s="210"/>
      <c r="U1571" s="14"/>
      <c r="V1571" s="14"/>
      <c r="W1571" s="14"/>
      <c r="X1571" s="14"/>
      <c r="Y1571" s="14"/>
      <c r="Z1571" s="14"/>
      <c r="AA1571" s="14"/>
      <c r="AB1571" s="14"/>
      <c r="AC1571" s="14"/>
      <c r="AD1571" s="14"/>
      <c r="AE1571" s="14"/>
      <c r="AT1571" s="204" t="s">
        <v>165</v>
      </c>
      <c r="AU1571" s="204" t="s">
        <v>85</v>
      </c>
      <c r="AV1571" s="14" t="s">
        <v>85</v>
      </c>
      <c r="AW1571" s="14" t="s">
        <v>32</v>
      </c>
      <c r="AX1571" s="14" t="s">
        <v>7</v>
      </c>
      <c r="AY1571" s="204" t="s">
        <v>155</v>
      </c>
    </row>
    <row r="1572" s="14" customFormat="1">
      <c r="A1572" s="14"/>
      <c r="B1572" s="203"/>
      <c r="C1572" s="14"/>
      <c r="D1572" s="196" t="s">
        <v>165</v>
      </c>
      <c r="E1572" s="204" t="s">
        <v>1</v>
      </c>
      <c r="F1572" s="205" t="s">
        <v>2103</v>
      </c>
      <c r="G1572" s="14"/>
      <c r="H1572" s="206">
        <v>7.2000000000000002</v>
      </c>
      <c r="I1572" s="207"/>
      <c r="J1572" s="14"/>
      <c r="K1572" s="14"/>
      <c r="L1572" s="203"/>
      <c r="M1572" s="208"/>
      <c r="N1572" s="209"/>
      <c r="O1572" s="209"/>
      <c r="P1572" s="209"/>
      <c r="Q1572" s="209"/>
      <c r="R1572" s="209"/>
      <c r="S1572" s="209"/>
      <c r="T1572" s="210"/>
      <c r="U1572" s="14"/>
      <c r="V1572" s="14"/>
      <c r="W1572" s="14"/>
      <c r="X1572" s="14"/>
      <c r="Y1572" s="14"/>
      <c r="Z1572" s="14"/>
      <c r="AA1572" s="14"/>
      <c r="AB1572" s="14"/>
      <c r="AC1572" s="14"/>
      <c r="AD1572" s="14"/>
      <c r="AE1572" s="14"/>
      <c r="AT1572" s="204" t="s">
        <v>165</v>
      </c>
      <c r="AU1572" s="204" t="s">
        <v>85</v>
      </c>
      <c r="AV1572" s="14" t="s">
        <v>85</v>
      </c>
      <c r="AW1572" s="14" t="s">
        <v>32</v>
      </c>
      <c r="AX1572" s="14" t="s">
        <v>7</v>
      </c>
      <c r="AY1572" s="204" t="s">
        <v>155</v>
      </c>
    </row>
    <row r="1573" s="14" customFormat="1">
      <c r="A1573" s="14"/>
      <c r="B1573" s="203"/>
      <c r="C1573" s="14"/>
      <c r="D1573" s="196" t="s">
        <v>165</v>
      </c>
      <c r="E1573" s="204" t="s">
        <v>1</v>
      </c>
      <c r="F1573" s="205" t="s">
        <v>2104</v>
      </c>
      <c r="G1573" s="14"/>
      <c r="H1573" s="206">
        <v>17.100000000000001</v>
      </c>
      <c r="I1573" s="207"/>
      <c r="J1573" s="14"/>
      <c r="K1573" s="14"/>
      <c r="L1573" s="203"/>
      <c r="M1573" s="208"/>
      <c r="N1573" s="209"/>
      <c r="O1573" s="209"/>
      <c r="P1573" s="209"/>
      <c r="Q1573" s="209"/>
      <c r="R1573" s="209"/>
      <c r="S1573" s="209"/>
      <c r="T1573" s="210"/>
      <c r="U1573" s="14"/>
      <c r="V1573" s="14"/>
      <c r="W1573" s="14"/>
      <c r="X1573" s="14"/>
      <c r="Y1573" s="14"/>
      <c r="Z1573" s="14"/>
      <c r="AA1573" s="14"/>
      <c r="AB1573" s="14"/>
      <c r="AC1573" s="14"/>
      <c r="AD1573" s="14"/>
      <c r="AE1573" s="14"/>
      <c r="AT1573" s="204" t="s">
        <v>165</v>
      </c>
      <c r="AU1573" s="204" t="s">
        <v>85</v>
      </c>
      <c r="AV1573" s="14" t="s">
        <v>85</v>
      </c>
      <c r="AW1573" s="14" t="s">
        <v>32</v>
      </c>
      <c r="AX1573" s="14" t="s">
        <v>7</v>
      </c>
      <c r="AY1573" s="204" t="s">
        <v>155</v>
      </c>
    </row>
    <row r="1574" s="15" customFormat="1">
      <c r="A1574" s="15"/>
      <c r="B1574" s="211"/>
      <c r="C1574" s="15"/>
      <c r="D1574" s="196" t="s">
        <v>165</v>
      </c>
      <c r="E1574" s="212" t="s">
        <v>1</v>
      </c>
      <c r="F1574" s="213" t="s">
        <v>184</v>
      </c>
      <c r="G1574" s="15"/>
      <c r="H1574" s="214">
        <v>24.900000000000002</v>
      </c>
      <c r="I1574" s="215"/>
      <c r="J1574" s="15"/>
      <c r="K1574" s="15"/>
      <c r="L1574" s="211"/>
      <c r="M1574" s="216"/>
      <c r="N1574" s="217"/>
      <c r="O1574" s="217"/>
      <c r="P1574" s="217"/>
      <c r="Q1574" s="217"/>
      <c r="R1574" s="217"/>
      <c r="S1574" s="217"/>
      <c r="T1574" s="218"/>
      <c r="U1574" s="15"/>
      <c r="V1574" s="15"/>
      <c r="W1574" s="15"/>
      <c r="X1574" s="15"/>
      <c r="Y1574" s="15"/>
      <c r="Z1574" s="15"/>
      <c r="AA1574" s="15"/>
      <c r="AB1574" s="15"/>
      <c r="AC1574" s="15"/>
      <c r="AD1574" s="15"/>
      <c r="AE1574" s="15"/>
      <c r="AT1574" s="212" t="s">
        <v>165</v>
      </c>
      <c r="AU1574" s="212" t="s">
        <v>85</v>
      </c>
      <c r="AV1574" s="15" t="s">
        <v>91</v>
      </c>
      <c r="AW1574" s="15" t="s">
        <v>32</v>
      </c>
      <c r="AX1574" s="15" t="s">
        <v>81</v>
      </c>
      <c r="AY1574" s="212" t="s">
        <v>155</v>
      </c>
    </row>
    <row r="1575" s="2" customFormat="1" ht="16.5" customHeight="1">
      <c r="A1575" s="38"/>
      <c r="B1575" s="180"/>
      <c r="C1575" s="221" t="s">
        <v>2105</v>
      </c>
      <c r="D1575" s="221" t="s">
        <v>271</v>
      </c>
      <c r="E1575" s="223" t="s">
        <v>2106</v>
      </c>
      <c r="F1575" s="224" t="s">
        <v>2107</v>
      </c>
      <c r="G1575" s="225" t="s">
        <v>285</v>
      </c>
      <c r="H1575" s="226">
        <v>27.390000000000001</v>
      </c>
      <c r="I1575" s="227"/>
      <c r="J1575" s="228">
        <f>ROUND(I1575*H1575,2)</f>
        <v>0</v>
      </c>
      <c r="K1575" s="229"/>
      <c r="L1575" s="230"/>
      <c r="M1575" s="231" t="s">
        <v>1</v>
      </c>
      <c r="N1575" s="232" t="s">
        <v>43</v>
      </c>
      <c r="O1575" s="82"/>
      <c r="P1575" s="191">
        <f>O1575*H1575</f>
        <v>0</v>
      </c>
      <c r="Q1575" s="191">
        <v>0.00020000000000000001</v>
      </c>
      <c r="R1575" s="191">
        <f>Q1575*H1575</f>
        <v>0.0054780000000000002</v>
      </c>
      <c r="S1575" s="191">
        <v>0</v>
      </c>
      <c r="T1575" s="192">
        <f>S1575*H1575</f>
        <v>0</v>
      </c>
      <c r="U1575" s="38"/>
      <c r="V1575" s="38"/>
      <c r="W1575" s="38"/>
      <c r="X1575" s="38"/>
      <c r="Y1575" s="38"/>
      <c r="Z1575" s="38"/>
      <c r="AA1575" s="38"/>
      <c r="AB1575" s="38"/>
      <c r="AC1575" s="38"/>
      <c r="AD1575" s="38"/>
      <c r="AE1575" s="38"/>
      <c r="AR1575" s="193" t="s">
        <v>387</v>
      </c>
      <c r="AT1575" s="193" t="s">
        <v>271</v>
      </c>
      <c r="AU1575" s="193" t="s">
        <v>85</v>
      </c>
      <c r="AY1575" s="19" t="s">
        <v>155</v>
      </c>
      <c r="BE1575" s="194">
        <f>IF(N1575="základná",J1575,0)</f>
        <v>0</v>
      </c>
      <c r="BF1575" s="194">
        <f>IF(N1575="znížená",J1575,0)</f>
        <v>0</v>
      </c>
      <c r="BG1575" s="194">
        <f>IF(N1575="zákl. prenesená",J1575,0)</f>
        <v>0</v>
      </c>
      <c r="BH1575" s="194">
        <f>IF(N1575="zníž. prenesená",J1575,0)</f>
        <v>0</v>
      </c>
      <c r="BI1575" s="194">
        <f>IF(N1575="nulová",J1575,0)</f>
        <v>0</v>
      </c>
      <c r="BJ1575" s="19" t="s">
        <v>85</v>
      </c>
      <c r="BK1575" s="194">
        <f>ROUND(I1575*H1575,2)</f>
        <v>0</v>
      </c>
      <c r="BL1575" s="19" t="s">
        <v>256</v>
      </c>
      <c r="BM1575" s="193" t="s">
        <v>2108</v>
      </c>
    </row>
    <row r="1576" s="14" customFormat="1">
      <c r="A1576" s="14"/>
      <c r="B1576" s="203"/>
      <c r="C1576" s="14"/>
      <c r="D1576" s="196" t="s">
        <v>165</v>
      </c>
      <c r="E1576" s="204" t="s">
        <v>1</v>
      </c>
      <c r="F1576" s="205" t="s">
        <v>2109</v>
      </c>
      <c r="G1576" s="14"/>
      <c r="H1576" s="206">
        <v>27.390000000000001</v>
      </c>
      <c r="I1576" s="207"/>
      <c r="J1576" s="14"/>
      <c r="K1576" s="14"/>
      <c r="L1576" s="203"/>
      <c r="M1576" s="208"/>
      <c r="N1576" s="209"/>
      <c r="O1576" s="209"/>
      <c r="P1576" s="209"/>
      <c r="Q1576" s="209"/>
      <c r="R1576" s="209"/>
      <c r="S1576" s="209"/>
      <c r="T1576" s="210"/>
      <c r="U1576" s="14"/>
      <c r="V1576" s="14"/>
      <c r="W1576" s="14"/>
      <c r="X1576" s="14"/>
      <c r="Y1576" s="14"/>
      <c r="Z1576" s="14"/>
      <c r="AA1576" s="14"/>
      <c r="AB1576" s="14"/>
      <c r="AC1576" s="14"/>
      <c r="AD1576" s="14"/>
      <c r="AE1576" s="14"/>
      <c r="AT1576" s="204" t="s">
        <v>165</v>
      </c>
      <c r="AU1576" s="204" t="s">
        <v>85</v>
      </c>
      <c r="AV1576" s="14" t="s">
        <v>85</v>
      </c>
      <c r="AW1576" s="14" t="s">
        <v>32</v>
      </c>
      <c r="AX1576" s="14" t="s">
        <v>81</v>
      </c>
      <c r="AY1576" s="204" t="s">
        <v>155</v>
      </c>
    </row>
    <row r="1577" s="2" customFormat="1" ht="24.15" customHeight="1">
      <c r="A1577" s="38"/>
      <c r="B1577" s="180"/>
      <c r="C1577" s="181" t="s">
        <v>2110</v>
      </c>
      <c r="D1577" s="181" t="s">
        <v>157</v>
      </c>
      <c r="E1577" s="182" t="s">
        <v>2111</v>
      </c>
      <c r="F1577" s="183" t="s">
        <v>2112</v>
      </c>
      <c r="G1577" s="184" t="s">
        <v>1162</v>
      </c>
      <c r="H1577" s="241"/>
      <c r="I1577" s="186"/>
      <c r="J1577" s="187">
        <f>ROUND(I1577*H1577,2)</f>
        <v>0</v>
      </c>
      <c r="K1577" s="188"/>
      <c r="L1577" s="39"/>
      <c r="M1577" s="189" t="s">
        <v>1</v>
      </c>
      <c r="N1577" s="190" t="s">
        <v>43</v>
      </c>
      <c r="O1577" s="82"/>
      <c r="P1577" s="191">
        <f>O1577*H1577</f>
        <v>0</v>
      </c>
      <c r="Q1577" s="191">
        <v>0</v>
      </c>
      <c r="R1577" s="191">
        <f>Q1577*H1577</f>
        <v>0</v>
      </c>
      <c r="S1577" s="191">
        <v>0</v>
      </c>
      <c r="T1577" s="192">
        <f>S1577*H1577</f>
        <v>0</v>
      </c>
      <c r="U1577" s="38"/>
      <c r="V1577" s="38"/>
      <c r="W1577" s="38"/>
      <c r="X1577" s="38"/>
      <c r="Y1577" s="38"/>
      <c r="Z1577" s="38"/>
      <c r="AA1577" s="38"/>
      <c r="AB1577" s="38"/>
      <c r="AC1577" s="38"/>
      <c r="AD1577" s="38"/>
      <c r="AE1577" s="38"/>
      <c r="AR1577" s="193" t="s">
        <v>256</v>
      </c>
      <c r="AT1577" s="193" t="s">
        <v>157</v>
      </c>
      <c r="AU1577" s="193" t="s">
        <v>85</v>
      </c>
      <c r="AY1577" s="19" t="s">
        <v>155</v>
      </c>
      <c r="BE1577" s="194">
        <f>IF(N1577="základná",J1577,0)</f>
        <v>0</v>
      </c>
      <c r="BF1577" s="194">
        <f>IF(N1577="znížená",J1577,0)</f>
        <v>0</v>
      </c>
      <c r="BG1577" s="194">
        <f>IF(N1577="zákl. prenesená",J1577,0)</f>
        <v>0</v>
      </c>
      <c r="BH1577" s="194">
        <f>IF(N1577="zníž. prenesená",J1577,0)</f>
        <v>0</v>
      </c>
      <c r="BI1577" s="194">
        <f>IF(N1577="nulová",J1577,0)</f>
        <v>0</v>
      </c>
      <c r="BJ1577" s="19" t="s">
        <v>85</v>
      </c>
      <c r="BK1577" s="194">
        <f>ROUND(I1577*H1577,2)</f>
        <v>0</v>
      </c>
      <c r="BL1577" s="19" t="s">
        <v>256</v>
      </c>
      <c r="BM1577" s="193" t="s">
        <v>2113</v>
      </c>
    </row>
    <row r="1578" s="12" customFormat="1" ht="22.8" customHeight="1">
      <c r="A1578" s="12"/>
      <c r="B1578" s="167"/>
      <c r="C1578" s="12"/>
      <c r="D1578" s="168" t="s">
        <v>76</v>
      </c>
      <c r="E1578" s="178" t="s">
        <v>2114</v>
      </c>
      <c r="F1578" s="178" t="s">
        <v>2115</v>
      </c>
      <c r="G1578" s="12"/>
      <c r="H1578" s="12"/>
      <c r="I1578" s="170"/>
      <c r="J1578" s="179">
        <f>BK1578</f>
        <v>0</v>
      </c>
      <c r="K1578" s="12"/>
      <c r="L1578" s="167"/>
      <c r="M1578" s="172"/>
      <c r="N1578" s="173"/>
      <c r="O1578" s="173"/>
      <c r="P1578" s="174">
        <f>SUM(P1579:P1649)</f>
        <v>0</v>
      </c>
      <c r="Q1578" s="173"/>
      <c r="R1578" s="174">
        <f>SUM(R1579:R1649)</f>
        <v>2.9887049000000001</v>
      </c>
      <c r="S1578" s="173"/>
      <c r="T1578" s="175">
        <f>SUM(T1579:T1649)</f>
        <v>0.023</v>
      </c>
      <c r="U1578" s="12"/>
      <c r="V1578" s="12"/>
      <c r="W1578" s="12"/>
      <c r="X1578" s="12"/>
      <c r="Y1578" s="12"/>
      <c r="Z1578" s="12"/>
      <c r="AA1578" s="12"/>
      <c r="AB1578" s="12"/>
      <c r="AC1578" s="12"/>
      <c r="AD1578" s="12"/>
      <c r="AE1578" s="12"/>
      <c r="AR1578" s="168" t="s">
        <v>85</v>
      </c>
      <c r="AT1578" s="176" t="s">
        <v>76</v>
      </c>
      <c r="AU1578" s="176" t="s">
        <v>81</v>
      </c>
      <c r="AY1578" s="168" t="s">
        <v>155</v>
      </c>
      <c r="BK1578" s="177">
        <f>SUM(BK1579:BK1649)</f>
        <v>0</v>
      </c>
    </row>
    <row r="1579" s="2" customFormat="1" ht="16.5" customHeight="1">
      <c r="A1579" s="38"/>
      <c r="B1579" s="180"/>
      <c r="C1579" s="181" t="s">
        <v>2116</v>
      </c>
      <c r="D1579" s="181" t="s">
        <v>157</v>
      </c>
      <c r="E1579" s="182" t="s">
        <v>2117</v>
      </c>
      <c r="F1579" s="183" t="s">
        <v>2118</v>
      </c>
      <c r="G1579" s="184" t="s">
        <v>285</v>
      </c>
      <c r="H1579" s="185">
        <v>23</v>
      </c>
      <c r="I1579" s="186"/>
      <c r="J1579" s="187">
        <f>ROUND(I1579*H1579,2)</f>
        <v>0</v>
      </c>
      <c r="K1579" s="188"/>
      <c r="L1579" s="39"/>
      <c r="M1579" s="189" t="s">
        <v>1</v>
      </c>
      <c r="N1579" s="190" t="s">
        <v>43</v>
      </c>
      <c r="O1579" s="82"/>
      <c r="P1579" s="191">
        <f>O1579*H1579</f>
        <v>0</v>
      </c>
      <c r="Q1579" s="191">
        <v>0</v>
      </c>
      <c r="R1579" s="191">
        <f>Q1579*H1579</f>
        <v>0</v>
      </c>
      <c r="S1579" s="191">
        <v>0.001</v>
      </c>
      <c r="T1579" s="192">
        <f>S1579*H1579</f>
        <v>0.023</v>
      </c>
      <c r="U1579" s="38"/>
      <c r="V1579" s="38"/>
      <c r="W1579" s="38"/>
      <c r="X1579" s="38"/>
      <c r="Y1579" s="38"/>
      <c r="Z1579" s="38"/>
      <c r="AA1579" s="38"/>
      <c r="AB1579" s="38"/>
      <c r="AC1579" s="38"/>
      <c r="AD1579" s="38"/>
      <c r="AE1579" s="38"/>
      <c r="AR1579" s="193" t="s">
        <v>256</v>
      </c>
      <c r="AT1579" s="193" t="s">
        <v>157</v>
      </c>
      <c r="AU1579" s="193" t="s">
        <v>85</v>
      </c>
      <c r="AY1579" s="19" t="s">
        <v>155</v>
      </c>
      <c r="BE1579" s="194">
        <f>IF(N1579="základná",J1579,0)</f>
        <v>0</v>
      </c>
      <c r="BF1579" s="194">
        <f>IF(N1579="znížená",J1579,0)</f>
        <v>0</v>
      </c>
      <c r="BG1579" s="194">
        <f>IF(N1579="zákl. prenesená",J1579,0)</f>
        <v>0</v>
      </c>
      <c r="BH1579" s="194">
        <f>IF(N1579="zníž. prenesená",J1579,0)</f>
        <v>0</v>
      </c>
      <c r="BI1579" s="194">
        <f>IF(N1579="nulová",J1579,0)</f>
        <v>0</v>
      </c>
      <c r="BJ1579" s="19" t="s">
        <v>85</v>
      </c>
      <c r="BK1579" s="194">
        <f>ROUND(I1579*H1579,2)</f>
        <v>0</v>
      </c>
      <c r="BL1579" s="19" t="s">
        <v>256</v>
      </c>
      <c r="BM1579" s="193" t="s">
        <v>2119</v>
      </c>
    </row>
    <row r="1580" s="13" customFormat="1">
      <c r="A1580" s="13"/>
      <c r="B1580" s="195"/>
      <c r="C1580" s="13"/>
      <c r="D1580" s="196" t="s">
        <v>165</v>
      </c>
      <c r="E1580" s="197" t="s">
        <v>1</v>
      </c>
      <c r="F1580" s="198" t="s">
        <v>2120</v>
      </c>
      <c r="G1580" s="13"/>
      <c r="H1580" s="197" t="s">
        <v>1</v>
      </c>
      <c r="I1580" s="199"/>
      <c r="J1580" s="13"/>
      <c r="K1580" s="13"/>
      <c r="L1580" s="195"/>
      <c r="M1580" s="200"/>
      <c r="N1580" s="201"/>
      <c r="O1580" s="201"/>
      <c r="P1580" s="201"/>
      <c r="Q1580" s="201"/>
      <c r="R1580" s="201"/>
      <c r="S1580" s="201"/>
      <c r="T1580" s="202"/>
      <c r="U1580" s="13"/>
      <c r="V1580" s="13"/>
      <c r="W1580" s="13"/>
      <c r="X1580" s="13"/>
      <c r="Y1580" s="13"/>
      <c r="Z1580" s="13"/>
      <c r="AA1580" s="13"/>
      <c r="AB1580" s="13"/>
      <c r="AC1580" s="13"/>
      <c r="AD1580" s="13"/>
      <c r="AE1580" s="13"/>
      <c r="AT1580" s="197" t="s">
        <v>165</v>
      </c>
      <c r="AU1580" s="197" t="s">
        <v>85</v>
      </c>
      <c r="AV1580" s="13" t="s">
        <v>81</v>
      </c>
      <c r="AW1580" s="13" t="s">
        <v>32</v>
      </c>
      <c r="AX1580" s="13" t="s">
        <v>7</v>
      </c>
      <c r="AY1580" s="197" t="s">
        <v>155</v>
      </c>
    </row>
    <row r="1581" s="13" customFormat="1">
      <c r="A1581" s="13"/>
      <c r="B1581" s="195"/>
      <c r="C1581" s="13"/>
      <c r="D1581" s="196" t="s">
        <v>165</v>
      </c>
      <c r="E1581" s="197" t="s">
        <v>1</v>
      </c>
      <c r="F1581" s="198" t="s">
        <v>354</v>
      </c>
      <c r="G1581" s="13"/>
      <c r="H1581" s="197" t="s">
        <v>1</v>
      </c>
      <c r="I1581" s="199"/>
      <c r="J1581" s="13"/>
      <c r="K1581" s="13"/>
      <c r="L1581" s="195"/>
      <c r="M1581" s="200"/>
      <c r="N1581" s="201"/>
      <c r="O1581" s="201"/>
      <c r="P1581" s="201"/>
      <c r="Q1581" s="201"/>
      <c r="R1581" s="201"/>
      <c r="S1581" s="201"/>
      <c r="T1581" s="202"/>
      <c r="U1581" s="13"/>
      <c r="V1581" s="13"/>
      <c r="W1581" s="13"/>
      <c r="X1581" s="13"/>
      <c r="Y1581" s="13"/>
      <c r="Z1581" s="13"/>
      <c r="AA1581" s="13"/>
      <c r="AB1581" s="13"/>
      <c r="AC1581" s="13"/>
      <c r="AD1581" s="13"/>
      <c r="AE1581" s="13"/>
      <c r="AT1581" s="197" t="s">
        <v>165</v>
      </c>
      <c r="AU1581" s="197" t="s">
        <v>85</v>
      </c>
      <c r="AV1581" s="13" t="s">
        <v>81</v>
      </c>
      <c r="AW1581" s="13" t="s">
        <v>32</v>
      </c>
      <c r="AX1581" s="13" t="s">
        <v>7</v>
      </c>
      <c r="AY1581" s="197" t="s">
        <v>155</v>
      </c>
    </row>
    <row r="1582" s="14" customFormat="1">
      <c r="A1582" s="14"/>
      <c r="B1582" s="203"/>
      <c r="C1582" s="14"/>
      <c r="D1582" s="196" t="s">
        <v>165</v>
      </c>
      <c r="E1582" s="204" t="s">
        <v>1</v>
      </c>
      <c r="F1582" s="205" t="s">
        <v>2121</v>
      </c>
      <c r="G1582" s="14"/>
      <c r="H1582" s="206">
        <v>4</v>
      </c>
      <c r="I1582" s="207"/>
      <c r="J1582" s="14"/>
      <c r="K1582" s="14"/>
      <c r="L1582" s="203"/>
      <c r="M1582" s="208"/>
      <c r="N1582" s="209"/>
      <c r="O1582" s="209"/>
      <c r="P1582" s="209"/>
      <c r="Q1582" s="209"/>
      <c r="R1582" s="209"/>
      <c r="S1582" s="209"/>
      <c r="T1582" s="210"/>
      <c r="U1582" s="14"/>
      <c r="V1582" s="14"/>
      <c r="W1582" s="14"/>
      <c r="X1582" s="14"/>
      <c r="Y1582" s="14"/>
      <c r="Z1582" s="14"/>
      <c r="AA1582" s="14"/>
      <c r="AB1582" s="14"/>
      <c r="AC1582" s="14"/>
      <c r="AD1582" s="14"/>
      <c r="AE1582" s="14"/>
      <c r="AT1582" s="204" t="s">
        <v>165</v>
      </c>
      <c r="AU1582" s="204" t="s">
        <v>85</v>
      </c>
      <c r="AV1582" s="14" t="s">
        <v>85</v>
      </c>
      <c r="AW1582" s="14" t="s">
        <v>32</v>
      </c>
      <c r="AX1582" s="14" t="s">
        <v>7</v>
      </c>
      <c r="AY1582" s="204" t="s">
        <v>155</v>
      </c>
    </row>
    <row r="1583" s="13" customFormat="1">
      <c r="A1583" s="13"/>
      <c r="B1583" s="195"/>
      <c r="C1583" s="13"/>
      <c r="D1583" s="196" t="s">
        <v>165</v>
      </c>
      <c r="E1583" s="197" t="s">
        <v>1</v>
      </c>
      <c r="F1583" s="198" t="s">
        <v>415</v>
      </c>
      <c r="G1583" s="13"/>
      <c r="H1583" s="197" t="s">
        <v>1</v>
      </c>
      <c r="I1583" s="199"/>
      <c r="J1583" s="13"/>
      <c r="K1583" s="13"/>
      <c r="L1583" s="195"/>
      <c r="M1583" s="200"/>
      <c r="N1583" s="201"/>
      <c r="O1583" s="201"/>
      <c r="P1583" s="201"/>
      <c r="Q1583" s="201"/>
      <c r="R1583" s="201"/>
      <c r="S1583" s="201"/>
      <c r="T1583" s="202"/>
      <c r="U1583" s="13"/>
      <c r="V1583" s="13"/>
      <c r="W1583" s="13"/>
      <c r="X1583" s="13"/>
      <c r="Y1583" s="13"/>
      <c r="Z1583" s="13"/>
      <c r="AA1583" s="13"/>
      <c r="AB1583" s="13"/>
      <c r="AC1583" s="13"/>
      <c r="AD1583" s="13"/>
      <c r="AE1583" s="13"/>
      <c r="AT1583" s="197" t="s">
        <v>165</v>
      </c>
      <c r="AU1583" s="197" t="s">
        <v>85</v>
      </c>
      <c r="AV1583" s="13" t="s">
        <v>81</v>
      </c>
      <c r="AW1583" s="13" t="s">
        <v>32</v>
      </c>
      <c r="AX1583" s="13" t="s">
        <v>7</v>
      </c>
      <c r="AY1583" s="197" t="s">
        <v>155</v>
      </c>
    </row>
    <row r="1584" s="14" customFormat="1">
      <c r="A1584" s="14"/>
      <c r="B1584" s="203"/>
      <c r="C1584" s="14"/>
      <c r="D1584" s="196" t="s">
        <v>165</v>
      </c>
      <c r="E1584" s="204" t="s">
        <v>1</v>
      </c>
      <c r="F1584" s="205" t="s">
        <v>2122</v>
      </c>
      <c r="G1584" s="14"/>
      <c r="H1584" s="206">
        <v>5</v>
      </c>
      <c r="I1584" s="207"/>
      <c r="J1584" s="14"/>
      <c r="K1584" s="14"/>
      <c r="L1584" s="203"/>
      <c r="M1584" s="208"/>
      <c r="N1584" s="209"/>
      <c r="O1584" s="209"/>
      <c r="P1584" s="209"/>
      <c r="Q1584" s="209"/>
      <c r="R1584" s="209"/>
      <c r="S1584" s="209"/>
      <c r="T1584" s="210"/>
      <c r="U1584" s="14"/>
      <c r="V1584" s="14"/>
      <c r="W1584" s="14"/>
      <c r="X1584" s="14"/>
      <c r="Y1584" s="14"/>
      <c r="Z1584" s="14"/>
      <c r="AA1584" s="14"/>
      <c r="AB1584" s="14"/>
      <c r="AC1584" s="14"/>
      <c r="AD1584" s="14"/>
      <c r="AE1584" s="14"/>
      <c r="AT1584" s="204" t="s">
        <v>165</v>
      </c>
      <c r="AU1584" s="204" t="s">
        <v>85</v>
      </c>
      <c r="AV1584" s="14" t="s">
        <v>85</v>
      </c>
      <c r="AW1584" s="14" t="s">
        <v>32</v>
      </c>
      <c r="AX1584" s="14" t="s">
        <v>7</v>
      </c>
      <c r="AY1584" s="204" t="s">
        <v>155</v>
      </c>
    </row>
    <row r="1585" s="13" customFormat="1">
      <c r="A1585" s="13"/>
      <c r="B1585" s="195"/>
      <c r="C1585" s="13"/>
      <c r="D1585" s="196" t="s">
        <v>165</v>
      </c>
      <c r="E1585" s="197" t="s">
        <v>1</v>
      </c>
      <c r="F1585" s="198" t="s">
        <v>416</v>
      </c>
      <c r="G1585" s="13"/>
      <c r="H1585" s="197" t="s">
        <v>1</v>
      </c>
      <c r="I1585" s="199"/>
      <c r="J1585" s="13"/>
      <c r="K1585" s="13"/>
      <c r="L1585" s="195"/>
      <c r="M1585" s="200"/>
      <c r="N1585" s="201"/>
      <c r="O1585" s="201"/>
      <c r="P1585" s="201"/>
      <c r="Q1585" s="201"/>
      <c r="R1585" s="201"/>
      <c r="S1585" s="201"/>
      <c r="T1585" s="202"/>
      <c r="U1585" s="13"/>
      <c r="V1585" s="13"/>
      <c r="W1585" s="13"/>
      <c r="X1585" s="13"/>
      <c r="Y1585" s="13"/>
      <c r="Z1585" s="13"/>
      <c r="AA1585" s="13"/>
      <c r="AB1585" s="13"/>
      <c r="AC1585" s="13"/>
      <c r="AD1585" s="13"/>
      <c r="AE1585" s="13"/>
      <c r="AT1585" s="197" t="s">
        <v>165</v>
      </c>
      <c r="AU1585" s="197" t="s">
        <v>85</v>
      </c>
      <c r="AV1585" s="13" t="s">
        <v>81</v>
      </c>
      <c r="AW1585" s="13" t="s">
        <v>32</v>
      </c>
      <c r="AX1585" s="13" t="s">
        <v>7</v>
      </c>
      <c r="AY1585" s="197" t="s">
        <v>155</v>
      </c>
    </row>
    <row r="1586" s="14" customFormat="1">
      <c r="A1586" s="14"/>
      <c r="B1586" s="203"/>
      <c r="C1586" s="14"/>
      <c r="D1586" s="196" t="s">
        <v>165</v>
      </c>
      <c r="E1586" s="204" t="s">
        <v>1</v>
      </c>
      <c r="F1586" s="205" t="s">
        <v>2123</v>
      </c>
      <c r="G1586" s="14"/>
      <c r="H1586" s="206">
        <v>8</v>
      </c>
      <c r="I1586" s="207"/>
      <c r="J1586" s="14"/>
      <c r="K1586" s="14"/>
      <c r="L1586" s="203"/>
      <c r="M1586" s="208"/>
      <c r="N1586" s="209"/>
      <c r="O1586" s="209"/>
      <c r="P1586" s="209"/>
      <c r="Q1586" s="209"/>
      <c r="R1586" s="209"/>
      <c r="S1586" s="209"/>
      <c r="T1586" s="210"/>
      <c r="U1586" s="14"/>
      <c r="V1586" s="14"/>
      <c r="W1586" s="14"/>
      <c r="X1586" s="14"/>
      <c r="Y1586" s="14"/>
      <c r="Z1586" s="14"/>
      <c r="AA1586" s="14"/>
      <c r="AB1586" s="14"/>
      <c r="AC1586" s="14"/>
      <c r="AD1586" s="14"/>
      <c r="AE1586" s="14"/>
      <c r="AT1586" s="204" t="s">
        <v>165</v>
      </c>
      <c r="AU1586" s="204" t="s">
        <v>85</v>
      </c>
      <c r="AV1586" s="14" t="s">
        <v>85</v>
      </c>
      <c r="AW1586" s="14" t="s">
        <v>32</v>
      </c>
      <c r="AX1586" s="14" t="s">
        <v>7</v>
      </c>
      <c r="AY1586" s="204" t="s">
        <v>155</v>
      </c>
    </row>
    <row r="1587" s="13" customFormat="1">
      <c r="A1587" s="13"/>
      <c r="B1587" s="195"/>
      <c r="C1587" s="13"/>
      <c r="D1587" s="196" t="s">
        <v>165</v>
      </c>
      <c r="E1587" s="197" t="s">
        <v>1</v>
      </c>
      <c r="F1587" s="198" t="s">
        <v>417</v>
      </c>
      <c r="G1587" s="13"/>
      <c r="H1587" s="197" t="s">
        <v>1</v>
      </c>
      <c r="I1587" s="199"/>
      <c r="J1587" s="13"/>
      <c r="K1587" s="13"/>
      <c r="L1587" s="195"/>
      <c r="M1587" s="200"/>
      <c r="N1587" s="201"/>
      <c r="O1587" s="201"/>
      <c r="P1587" s="201"/>
      <c r="Q1587" s="201"/>
      <c r="R1587" s="201"/>
      <c r="S1587" s="201"/>
      <c r="T1587" s="202"/>
      <c r="U1587" s="13"/>
      <c r="V1587" s="13"/>
      <c r="W1587" s="13"/>
      <c r="X1587" s="13"/>
      <c r="Y1587" s="13"/>
      <c r="Z1587" s="13"/>
      <c r="AA1587" s="13"/>
      <c r="AB1587" s="13"/>
      <c r="AC1587" s="13"/>
      <c r="AD1587" s="13"/>
      <c r="AE1587" s="13"/>
      <c r="AT1587" s="197" t="s">
        <v>165</v>
      </c>
      <c r="AU1587" s="197" t="s">
        <v>85</v>
      </c>
      <c r="AV1587" s="13" t="s">
        <v>81</v>
      </c>
      <c r="AW1587" s="13" t="s">
        <v>32</v>
      </c>
      <c r="AX1587" s="13" t="s">
        <v>7</v>
      </c>
      <c r="AY1587" s="197" t="s">
        <v>155</v>
      </c>
    </row>
    <row r="1588" s="14" customFormat="1">
      <c r="A1588" s="14"/>
      <c r="B1588" s="203"/>
      <c r="C1588" s="14"/>
      <c r="D1588" s="196" t="s">
        <v>165</v>
      </c>
      <c r="E1588" s="204" t="s">
        <v>1</v>
      </c>
      <c r="F1588" s="205" t="s">
        <v>2124</v>
      </c>
      <c r="G1588" s="14"/>
      <c r="H1588" s="206">
        <v>6</v>
      </c>
      <c r="I1588" s="207"/>
      <c r="J1588" s="14"/>
      <c r="K1588" s="14"/>
      <c r="L1588" s="203"/>
      <c r="M1588" s="208"/>
      <c r="N1588" s="209"/>
      <c r="O1588" s="209"/>
      <c r="P1588" s="209"/>
      <c r="Q1588" s="209"/>
      <c r="R1588" s="209"/>
      <c r="S1588" s="209"/>
      <c r="T1588" s="210"/>
      <c r="U1588" s="14"/>
      <c r="V1588" s="14"/>
      <c r="W1588" s="14"/>
      <c r="X1588" s="14"/>
      <c r="Y1588" s="14"/>
      <c r="Z1588" s="14"/>
      <c r="AA1588" s="14"/>
      <c r="AB1588" s="14"/>
      <c r="AC1588" s="14"/>
      <c r="AD1588" s="14"/>
      <c r="AE1588" s="14"/>
      <c r="AT1588" s="204" t="s">
        <v>165</v>
      </c>
      <c r="AU1588" s="204" t="s">
        <v>85</v>
      </c>
      <c r="AV1588" s="14" t="s">
        <v>85</v>
      </c>
      <c r="AW1588" s="14" t="s">
        <v>32</v>
      </c>
      <c r="AX1588" s="14" t="s">
        <v>7</v>
      </c>
      <c r="AY1588" s="204" t="s">
        <v>155</v>
      </c>
    </row>
    <row r="1589" s="15" customFormat="1">
      <c r="A1589" s="15"/>
      <c r="B1589" s="211"/>
      <c r="C1589" s="15"/>
      <c r="D1589" s="196" t="s">
        <v>165</v>
      </c>
      <c r="E1589" s="212" t="s">
        <v>1</v>
      </c>
      <c r="F1589" s="213" t="s">
        <v>184</v>
      </c>
      <c r="G1589" s="15"/>
      <c r="H1589" s="214">
        <v>23</v>
      </c>
      <c r="I1589" s="215"/>
      <c r="J1589" s="15"/>
      <c r="K1589" s="15"/>
      <c r="L1589" s="211"/>
      <c r="M1589" s="216"/>
      <c r="N1589" s="217"/>
      <c r="O1589" s="217"/>
      <c r="P1589" s="217"/>
      <c r="Q1589" s="217"/>
      <c r="R1589" s="217"/>
      <c r="S1589" s="217"/>
      <c r="T1589" s="218"/>
      <c r="U1589" s="15"/>
      <c r="V1589" s="15"/>
      <c r="W1589" s="15"/>
      <c r="X1589" s="15"/>
      <c r="Y1589" s="15"/>
      <c r="Z1589" s="15"/>
      <c r="AA1589" s="15"/>
      <c r="AB1589" s="15"/>
      <c r="AC1589" s="15"/>
      <c r="AD1589" s="15"/>
      <c r="AE1589" s="15"/>
      <c r="AT1589" s="212" t="s">
        <v>165</v>
      </c>
      <c r="AU1589" s="212" t="s">
        <v>85</v>
      </c>
      <c r="AV1589" s="15" t="s">
        <v>91</v>
      </c>
      <c r="AW1589" s="15" t="s">
        <v>32</v>
      </c>
      <c r="AX1589" s="15" t="s">
        <v>81</v>
      </c>
      <c r="AY1589" s="212" t="s">
        <v>155</v>
      </c>
    </row>
    <row r="1590" s="2" customFormat="1" ht="24.15" customHeight="1">
      <c r="A1590" s="38"/>
      <c r="B1590" s="180"/>
      <c r="C1590" s="181" t="s">
        <v>2125</v>
      </c>
      <c r="D1590" s="181" t="s">
        <v>157</v>
      </c>
      <c r="E1590" s="182" t="s">
        <v>2126</v>
      </c>
      <c r="F1590" s="183" t="s">
        <v>2127</v>
      </c>
      <c r="G1590" s="184" t="s">
        <v>285</v>
      </c>
      <c r="H1590" s="185">
        <v>541.97799999999995</v>
      </c>
      <c r="I1590" s="186"/>
      <c r="J1590" s="187">
        <f>ROUND(I1590*H1590,2)</f>
        <v>0</v>
      </c>
      <c r="K1590" s="188"/>
      <c r="L1590" s="39"/>
      <c r="M1590" s="189" t="s">
        <v>1</v>
      </c>
      <c r="N1590" s="190" t="s">
        <v>43</v>
      </c>
      <c r="O1590" s="82"/>
      <c r="P1590" s="191">
        <f>O1590*H1590</f>
        <v>0</v>
      </c>
      <c r="Q1590" s="191">
        <v>5.0000000000000002E-05</v>
      </c>
      <c r="R1590" s="191">
        <f>Q1590*H1590</f>
        <v>0.027098899999999999</v>
      </c>
      <c r="S1590" s="191">
        <v>0</v>
      </c>
      <c r="T1590" s="192">
        <f>S1590*H1590</f>
        <v>0</v>
      </c>
      <c r="U1590" s="38"/>
      <c r="V1590" s="38"/>
      <c r="W1590" s="38"/>
      <c r="X1590" s="38"/>
      <c r="Y1590" s="38"/>
      <c r="Z1590" s="38"/>
      <c r="AA1590" s="38"/>
      <c r="AB1590" s="38"/>
      <c r="AC1590" s="38"/>
      <c r="AD1590" s="38"/>
      <c r="AE1590" s="38"/>
      <c r="AR1590" s="193" t="s">
        <v>256</v>
      </c>
      <c r="AT1590" s="193" t="s">
        <v>157</v>
      </c>
      <c r="AU1590" s="193" t="s">
        <v>85</v>
      </c>
      <c r="AY1590" s="19" t="s">
        <v>155</v>
      </c>
      <c r="BE1590" s="194">
        <f>IF(N1590="základná",J1590,0)</f>
        <v>0</v>
      </c>
      <c r="BF1590" s="194">
        <f>IF(N1590="znížená",J1590,0)</f>
        <v>0</v>
      </c>
      <c r="BG1590" s="194">
        <f>IF(N1590="zákl. prenesená",J1590,0)</f>
        <v>0</v>
      </c>
      <c r="BH1590" s="194">
        <f>IF(N1590="zníž. prenesená",J1590,0)</f>
        <v>0</v>
      </c>
      <c r="BI1590" s="194">
        <f>IF(N1590="nulová",J1590,0)</f>
        <v>0</v>
      </c>
      <c r="BJ1590" s="19" t="s">
        <v>85</v>
      </c>
      <c r="BK1590" s="194">
        <f>ROUND(I1590*H1590,2)</f>
        <v>0</v>
      </c>
      <c r="BL1590" s="19" t="s">
        <v>256</v>
      </c>
      <c r="BM1590" s="193" t="s">
        <v>2128</v>
      </c>
    </row>
    <row r="1591" s="14" customFormat="1">
      <c r="A1591" s="14"/>
      <c r="B1591" s="203"/>
      <c r="C1591" s="14"/>
      <c r="D1591" s="196" t="s">
        <v>165</v>
      </c>
      <c r="E1591" s="204" t="s">
        <v>1</v>
      </c>
      <c r="F1591" s="205" t="s">
        <v>786</v>
      </c>
      <c r="G1591" s="14"/>
      <c r="H1591" s="206">
        <v>24.52</v>
      </c>
      <c r="I1591" s="207"/>
      <c r="J1591" s="14"/>
      <c r="K1591" s="14"/>
      <c r="L1591" s="203"/>
      <c r="M1591" s="208"/>
      <c r="N1591" s="209"/>
      <c r="O1591" s="209"/>
      <c r="P1591" s="209"/>
      <c r="Q1591" s="209"/>
      <c r="R1591" s="209"/>
      <c r="S1591" s="209"/>
      <c r="T1591" s="210"/>
      <c r="U1591" s="14"/>
      <c r="V1591" s="14"/>
      <c r="W1591" s="14"/>
      <c r="X1591" s="14"/>
      <c r="Y1591" s="14"/>
      <c r="Z1591" s="14"/>
      <c r="AA1591" s="14"/>
      <c r="AB1591" s="14"/>
      <c r="AC1591" s="14"/>
      <c r="AD1591" s="14"/>
      <c r="AE1591" s="14"/>
      <c r="AT1591" s="204" t="s">
        <v>165</v>
      </c>
      <c r="AU1591" s="204" t="s">
        <v>85</v>
      </c>
      <c r="AV1591" s="14" t="s">
        <v>85</v>
      </c>
      <c r="AW1591" s="14" t="s">
        <v>32</v>
      </c>
      <c r="AX1591" s="14" t="s">
        <v>7</v>
      </c>
      <c r="AY1591" s="204" t="s">
        <v>155</v>
      </c>
    </row>
    <row r="1592" s="14" customFormat="1">
      <c r="A1592" s="14"/>
      <c r="B1592" s="203"/>
      <c r="C1592" s="14"/>
      <c r="D1592" s="196" t="s">
        <v>165</v>
      </c>
      <c r="E1592" s="204" t="s">
        <v>1</v>
      </c>
      <c r="F1592" s="205" t="s">
        <v>787</v>
      </c>
      <c r="G1592" s="14"/>
      <c r="H1592" s="206">
        <v>11.25</v>
      </c>
      <c r="I1592" s="207"/>
      <c r="J1592" s="14"/>
      <c r="K1592" s="14"/>
      <c r="L1592" s="203"/>
      <c r="M1592" s="208"/>
      <c r="N1592" s="209"/>
      <c r="O1592" s="209"/>
      <c r="P1592" s="209"/>
      <c r="Q1592" s="209"/>
      <c r="R1592" s="209"/>
      <c r="S1592" s="209"/>
      <c r="T1592" s="210"/>
      <c r="U1592" s="14"/>
      <c r="V1592" s="14"/>
      <c r="W1592" s="14"/>
      <c r="X1592" s="14"/>
      <c r="Y1592" s="14"/>
      <c r="Z1592" s="14"/>
      <c r="AA1592" s="14"/>
      <c r="AB1592" s="14"/>
      <c r="AC1592" s="14"/>
      <c r="AD1592" s="14"/>
      <c r="AE1592" s="14"/>
      <c r="AT1592" s="204" t="s">
        <v>165</v>
      </c>
      <c r="AU1592" s="204" t="s">
        <v>85</v>
      </c>
      <c r="AV1592" s="14" t="s">
        <v>85</v>
      </c>
      <c r="AW1592" s="14" t="s">
        <v>32</v>
      </c>
      <c r="AX1592" s="14" t="s">
        <v>7</v>
      </c>
      <c r="AY1592" s="204" t="s">
        <v>155</v>
      </c>
    </row>
    <row r="1593" s="14" customFormat="1">
      <c r="A1593" s="14"/>
      <c r="B1593" s="203"/>
      <c r="C1593" s="14"/>
      <c r="D1593" s="196" t="s">
        <v>165</v>
      </c>
      <c r="E1593" s="204" t="s">
        <v>1</v>
      </c>
      <c r="F1593" s="205" t="s">
        <v>788</v>
      </c>
      <c r="G1593" s="14"/>
      <c r="H1593" s="206">
        <v>11.35</v>
      </c>
      <c r="I1593" s="207"/>
      <c r="J1593" s="14"/>
      <c r="K1593" s="14"/>
      <c r="L1593" s="203"/>
      <c r="M1593" s="208"/>
      <c r="N1593" s="209"/>
      <c r="O1593" s="209"/>
      <c r="P1593" s="209"/>
      <c r="Q1593" s="209"/>
      <c r="R1593" s="209"/>
      <c r="S1593" s="209"/>
      <c r="T1593" s="210"/>
      <c r="U1593" s="14"/>
      <c r="V1593" s="14"/>
      <c r="W1593" s="14"/>
      <c r="X1593" s="14"/>
      <c r="Y1593" s="14"/>
      <c r="Z1593" s="14"/>
      <c r="AA1593" s="14"/>
      <c r="AB1593" s="14"/>
      <c r="AC1593" s="14"/>
      <c r="AD1593" s="14"/>
      <c r="AE1593" s="14"/>
      <c r="AT1593" s="204" t="s">
        <v>165</v>
      </c>
      <c r="AU1593" s="204" t="s">
        <v>85</v>
      </c>
      <c r="AV1593" s="14" t="s">
        <v>85</v>
      </c>
      <c r="AW1593" s="14" t="s">
        <v>32</v>
      </c>
      <c r="AX1593" s="14" t="s">
        <v>7</v>
      </c>
      <c r="AY1593" s="204" t="s">
        <v>155</v>
      </c>
    </row>
    <row r="1594" s="14" customFormat="1">
      <c r="A1594" s="14"/>
      <c r="B1594" s="203"/>
      <c r="C1594" s="14"/>
      <c r="D1594" s="196" t="s">
        <v>165</v>
      </c>
      <c r="E1594" s="204" t="s">
        <v>1</v>
      </c>
      <c r="F1594" s="205" t="s">
        <v>789</v>
      </c>
      <c r="G1594" s="14"/>
      <c r="H1594" s="206">
        <v>29.602</v>
      </c>
      <c r="I1594" s="207"/>
      <c r="J1594" s="14"/>
      <c r="K1594" s="14"/>
      <c r="L1594" s="203"/>
      <c r="M1594" s="208"/>
      <c r="N1594" s="209"/>
      <c r="O1594" s="209"/>
      <c r="P1594" s="209"/>
      <c r="Q1594" s="209"/>
      <c r="R1594" s="209"/>
      <c r="S1594" s="209"/>
      <c r="T1594" s="210"/>
      <c r="U1594" s="14"/>
      <c r="V1594" s="14"/>
      <c r="W1594" s="14"/>
      <c r="X1594" s="14"/>
      <c r="Y1594" s="14"/>
      <c r="Z1594" s="14"/>
      <c r="AA1594" s="14"/>
      <c r="AB1594" s="14"/>
      <c r="AC1594" s="14"/>
      <c r="AD1594" s="14"/>
      <c r="AE1594" s="14"/>
      <c r="AT1594" s="204" t="s">
        <v>165</v>
      </c>
      <c r="AU1594" s="204" t="s">
        <v>85</v>
      </c>
      <c r="AV1594" s="14" t="s">
        <v>85</v>
      </c>
      <c r="AW1594" s="14" t="s">
        <v>32</v>
      </c>
      <c r="AX1594" s="14" t="s">
        <v>7</v>
      </c>
      <c r="AY1594" s="204" t="s">
        <v>155</v>
      </c>
    </row>
    <row r="1595" s="14" customFormat="1">
      <c r="A1595" s="14"/>
      <c r="B1595" s="203"/>
      <c r="C1595" s="14"/>
      <c r="D1595" s="196" t="s">
        <v>165</v>
      </c>
      <c r="E1595" s="204" t="s">
        <v>1</v>
      </c>
      <c r="F1595" s="205" t="s">
        <v>790</v>
      </c>
      <c r="G1595" s="14"/>
      <c r="H1595" s="206">
        <v>29.739999999999998</v>
      </c>
      <c r="I1595" s="207"/>
      <c r="J1595" s="14"/>
      <c r="K1595" s="14"/>
      <c r="L1595" s="203"/>
      <c r="M1595" s="208"/>
      <c r="N1595" s="209"/>
      <c r="O1595" s="209"/>
      <c r="P1595" s="209"/>
      <c r="Q1595" s="209"/>
      <c r="R1595" s="209"/>
      <c r="S1595" s="209"/>
      <c r="T1595" s="210"/>
      <c r="U1595" s="14"/>
      <c r="V1595" s="14"/>
      <c r="W1595" s="14"/>
      <c r="X1595" s="14"/>
      <c r="Y1595" s="14"/>
      <c r="Z1595" s="14"/>
      <c r="AA1595" s="14"/>
      <c r="AB1595" s="14"/>
      <c r="AC1595" s="14"/>
      <c r="AD1595" s="14"/>
      <c r="AE1595" s="14"/>
      <c r="AT1595" s="204" t="s">
        <v>165</v>
      </c>
      <c r="AU1595" s="204" t="s">
        <v>85</v>
      </c>
      <c r="AV1595" s="14" t="s">
        <v>85</v>
      </c>
      <c r="AW1595" s="14" t="s">
        <v>32</v>
      </c>
      <c r="AX1595" s="14" t="s">
        <v>7</v>
      </c>
      <c r="AY1595" s="204" t="s">
        <v>155</v>
      </c>
    </row>
    <row r="1596" s="14" customFormat="1">
      <c r="A1596" s="14"/>
      <c r="B1596" s="203"/>
      <c r="C1596" s="14"/>
      <c r="D1596" s="196" t="s">
        <v>165</v>
      </c>
      <c r="E1596" s="204" t="s">
        <v>1</v>
      </c>
      <c r="F1596" s="205" t="s">
        <v>791</v>
      </c>
      <c r="G1596" s="14"/>
      <c r="H1596" s="206">
        <v>17.908000000000001</v>
      </c>
      <c r="I1596" s="207"/>
      <c r="J1596" s="14"/>
      <c r="K1596" s="14"/>
      <c r="L1596" s="203"/>
      <c r="M1596" s="208"/>
      <c r="N1596" s="209"/>
      <c r="O1596" s="209"/>
      <c r="P1596" s="209"/>
      <c r="Q1596" s="209"/>
      <c r="R1596" s="209"/>
      <c r="S1596" s="209"/>
      <c r="T1596" s="210"/>
      <c r="U1596" s="14"/>
      <c r="V1596" s="14"/>
      <c r="W1596" s="14"/>
      <c r="X1596" s="14"/>
      <c r="Y1596" s="14"/>
      <c r="Z1596" s="14"/>
      <c r="AA1596" s="14"/>
      <c r="AB1596" s="14"/>
      <c r="AC1596" s="14"/>
      <c r="AD1596" s="14"/>
      <c r="AE1596" s="14"/>
      <c r="AT1596" s="204" t="s">
        <v>165</v>
      </c>
      <c r="AU1596" s="204" t="s">
        <v>85</v>
      </c>
      <c r="AV1596" s="14" t="s">
        <v>85</v>
      </c>
      <c r="AW1596" s="14" t="s">
        <v>32</v>
      </c>
      <c r="AX1596" s="14" t="s">
        <v>7</v>
      </c>
      <c r="AY1596" s="204" t="s">
        <v>155</v>
      </c>
    </row>
    <row r="1597" s="14" customFormat="1">
      <c r="A1597" s="14"/>
      <c r="B1597" s="203"/>
      <c r="C1597" s="14"/>
      <c r="D1597" s="196" t="s">
        <v>165</v>
      </c>
      <c r="E1597" s="204" t="s">
        <v>1</v>
      </c>
      <c r="F1597" s="205" t="s">
        <v>792</v>
      </c>
      <c r="G1597" s="14"/>
      <c r="H1597" s="206">
        <v>38.112000000000002</v>
      </c>
      <c r="I1597" s="207"/>
      <c r="J1597" s="14"/>
      <c r="K1597" s="14"/>
      <c r="L1597" s="203"/>
      <c r="M1597" s="208"/>
      <c r="N1597" s="209"/>
      <c r="O1597" s="209"/>
      <c r="P1597" s="209"/>
      <c r="Q1597" s="209"/>
      <c r="R1597" s="209"/>
      <c r="S1597" s="209"/>
      <c r="T1597" s="210"/>
      <c r="U1597" s="14"/>
      <c r="V1597" s="14"/>
      <c r="W1597" s="14"/>
      <c r="X1597" s="14"/>
      <c r="Y1597" s="14"/>
      <c r="Z1597" s="14"/>
      <c r="AA1597" s="14"/>
      <c r="AB1597" s="14"/>
      <c r="AC1597" s="14"/>
      <c r="AD1597" s="14"/>
      <c r="AE1597" s="14"/>
      <c r="AT1597" s="204" t="s">
        <v>165</v>
      </c>
      <c r="AU1597" s="204" t="s">
        <v>85</v>
      </c>
      <c r="AV1597" s="14" t="s">
        <v>85</v>
      </c>
      <c r="AW1597" s="14" t="s">
        <v>32</v>
      </c>
      <c r="AX1597" s="14" t="s">
        <v>7</v>
      </c>
      <c r="AY1597" s="204" t="s">
        <v>155</v>
      </c>
    </row>
    <row r="1598" s="14" customFormat="1">
      <c r="A1598" s="14"/>
      <c r="B1598" s="203"/>
      <c r="C1598" s="14"/>
      <c r="D1598" s="196" t="s">
        <v>165</v>
      </c>
      <c r="E1598" s="204" t="s">
        <v>1</v>
      </c>
      <c r="F1598" s="205" t="s">
        <v>793</v>
      </c>
      <c r="G1598" s="14"/>
      <c r="H1598" s="206">
        <v>32.700000000000003</v>
      </c>
      <c r="I1598" s="207"/>
      <c r="J1598" s="14"/>
      <c r="K1598" s="14"/>
      <c r="L1598" s="203"/>
      <c r="M1598" s="208"/>
      <c r="N1598" s="209"/>
      <c r="O1598" s="209"/>
      <c r="P1598" s="209"/>
      <c r="Q1598" s="209"/>
      <c r="R1598" s="209"/>
      <c r="S1598" s="209"/>
      <c r="T1598" s="210"/>
      <c r="U1598" s="14"/>
      <c r="V1598" s="14"/>
      <c r="W1598" s="14"/>
      <c r="X1598" s="14"/>
      <c r="Y1598" s="14"/>
      <c r="Z1598" s="14"/>
      <c r="AA1598" s="14"/>
      <c r="AB1598" s="14"/>
      <c r="AC1598" s="14"/>
      <c r="AD1598" s="14"/>
      <c r="AE1598" s="14"/>
      <c r="AT1598" s="204" t="s">
        <v>165</v>
      </c>
      <c r="AU1598" s="204" t="s">
        <v>85</v>
      </c>
      <c r="AV1598" s="14" t="s">
        <v>85</v>
      </c>
      <c r="AW1598" s="14" t="s">
        <v>32</v>
      </c>
      <c r="AX1598" s="14" t="s">
        <v>7</v>
      </c>
      <c r="AY1598" s="204" t="s">
        <v>155</v>
      </c>
    </row>
    <row r="1599" s="14" customFormat="1">
      <c r="A1599" s="14"/>
      <c r="B1599" s="203"/>
      <c r="C1599" s="14"/>
      <c r="D1599" s="196" t="s">
        <v>165</v>
      </c>
      <c r="E1599" s="204" t="s">
        <v>1</v>
      </c>
      <c r="F1599" s="205" t="s">
        <v>794</v>
      </c>
      <c r="G1599" s="14"/>
      <c r="H1599" s="206">
        <v>17.879999999999999</v>
      </c>
      <c r="I1599" s="207"/>
      <c r="J1599" s="14"/>
      <c r="K1599" s="14"/>
      <c r="L1599" s="203"/>
      <c r="M1599" s="208"/>
      <c r="N1599" s="209"/>
      <c r="O1599" s="209"/>
      <c r="P1599" s="209"/>
      <c r="Q1599" s="209"/>
      <c r="R1599" s="209"/>
      <c r="S1599" s="209"/>
      <c r="T1599" s="210"/>
      <c r="U1599" s="14"/>
      <c r="V1599" s="14"/>
      <c r="W1599" s="14"/>
      <c r="X1599" s="14"/>
      <c r="Y1599" s="14"/>
      <c r="Z1599" s="14"/>
      <c r="AA1599" s="14"/>
      <c r="AB1599" s="14"/>
      <c r="AC1599" s="14"/>
      <c r="AD1599" s="14"/>
      <c r="AE1599" s="14"/>
      <c r="AT1599" s="204" t="s">
        <v>165</v>
      </c>
      <c r="AU1599" s="204" t="s">
        <v>85</v>
      </c>
      <c r="AV1599" s="14" t="s">
        <v>85</v>
      </c>
      <c r="AW1599" s="14" t="s">
        <v>32</v>
      </c>
      <c r="AX1599" s="14" t="s">
        <v>7</v>
      </c>
      <c r="AY1599" s="204" t="s">
        <v>155</v>
      </c>
    </row>
    <row r="1600" s="14" customFormat="1">
      <c r="A1600" s="14"/>
      <c r="B1600" s="203"/>
      <c r="C1600" s="14"/>
      <c r="D1600" s="196" t="s">
        <v>165</v>
      </c>
      <c r="E1600" s="204" t="s">
        <v>1</v>
      </c>
      <c r="F1600" s="205" t="s">
        <v>795</v>
      </c>
      <c r="G1600" s="14"/>
      <c r="H1600" s="206">
        <v>32.460000000000001</v>
      </c>
      <c r="I1600" s="207"/>
      <c r="J1600" s="14"/>
      <c r="K1600" s="14"/>
      <c r="L1600" s="203"/>
      <c r="M1600" s="208"/>
      <c r="N1600" s="209"/>
      <c r="O1600" s="209"/>
      <c r="P1600" s="209"/>
      <c r="Q1600" s="209"/>
      <c r="R1600" s="209"/>
      <c r="S1600" s="209"/>
      <c r="T1600" s="210"/>
      <c r="U1600" s="14"/>
      <c r="V1600" s="14"/>
      <c r="W1600" s="14"/>
      <c r="X1600" s="14"/>
      <c r="Y1600" s="14"/>
      <c r="Z1600" s="14"/>
      <c r="AA1600" s="14"/>
      <c r="AB1600" s="14"/>
      <c r="AC1600" s="14"/>
      <c r="AD1600" s="14"/>
      <c r="AE1600" s="14"/>
      <c r="AT1600" s="204" t="s">
        <v>165</v>
      </c>
      <c r="AU1600" s="204" t="s">
        <v>85</v>
      </c>
      <c r="AV1600" s="14" t="s">
        <v>85</v>
      </c>
      <c r="AW1600" s="14" t="s">
        <v>32</v>
      </c>
      <c r="AX1600" s="14" t="s">
        <v>7</v>
      </c>
      <c r="AY1600" s="204" t="s">
        <v>155</v>
      </c>
    </row>
    <row r="1601" s="14" customFormat="1">
      <c r="A1601" s="14"/>
      <c r="B1601" s="203"/>
      <c r="C1601" s="14"/>
      <c r="D1601" s="196" t="s">
        <v>165</v>
      </c>
      <c r="E1601" s="204" t="s">
        <v>1</v>
      </c>
      <c r="F1601" s="205" t="s">
        <v>796</v>
      </c>
      <c r="G1601" s="14"/>
      <c r="H1601" s="206">
        <v>19.052</v>
      </c>
      <c r="I1601" s="207"/>
      <c r="J1601" s="14"/>
      <c r="K1601" s="14"/>
      <c r="L1601" s="203"/>
      <c r="M1601" s="208"/>
      <c r="N1601" s="209"/>
      <c r="O1601" s="209"/>
      <c r="P1601" s="209"/>
      <c r="Q1601" s="209"/>
      <c r="R1601" s="209"/>
      <c r="S1601" s="209"/>
      <c r="T1601" s="210"/>
      <c r="U1601" s="14"/>
      <c r="V1601" s="14"/>
      <c r="W1601" s="14"/>
      <c r="X1601" s="14"/>
      <c r="Y1601" s="14"/>
      <c r="Z1601" s="14"/>
      <c r="AA1601" s="14"/>
      <c r="AB1601" s="14"/>
      <c r="AC1601" s="14"/>
      <c r="AD1601" s="14"/>
      <c r="AE1601" s="14"/>
      <c r="AT1601" s="204" t="s">
        <v>165</v>
      </c>
      <c r="AU1601" s="204" t="s">
        <v>85</v>
      </c>
      <c r="AV1601" s="14" t="s">
        <v>85</v>
      </c>
      <c r="AW1601" s="14" t="s">
        <v>32</v>
      </c>
      <c r="AX1601" s="14" t="s">
        <v>7</v>
      </c>
      <c r="AY1601" s="204" t="s">
        <v>155</v>
      </c>
    </row>
    <row r="1602" s="14" customFormat="1">
      <c r="A1602" s="14"/>
      <c r="B1602" s="203"/>
      <c r="C1602" s="14"/>
      <c r="D1602" s="196" t="s">
        <v>165</v>
      </c>
      <c r="E1602" s="204" t="s">
        <v>1</v>
      </c>
      <c r="F1602" s="205" t="s">
        <v>797</v>
      </c>
      <c r="G1602" s="14"/>
      <c r="H1602" s="206">
        <v>19.02</v>
      </c>
      <c r="I1602" s="207"/>
      <c r="J1602" s="14"/>
      <c r="K1602" s="14"/>
      <c r="L1602" s="203"/>
      <c r="M1602" s="208"/>
      <c r="N1602" s="209"/>
      <c r="O1602" s="209"/>
      <c r="P1602" s="209"/>
      <c r="Q1602" s="209"/>
      <c r="R1602" s="209"/>
      <c r="S1602" s="209"/>
      <c r="T1602" s="210"/>
      <c r="U1602" s="14"/>
      <c r="V1602" s="14"/>
      <c r="W1602" s="14"/>
      <c r="X1602" s="14"/>
      <c r="Y1602" s="14"/>
      <c r="Z1602" s="14"/>
      <c r="AA1602" s="14"/>
      <c r="AB1602" s="14"/>
      <c r="AC1602" s="14"/>
      <c r="AD1602" s="14"/>
      <c r="AE1602" s="14"/>
      <c r="AT1602" s="204" t="s">
        <v>165</v>
      </c>
      <c r="AU1602" s="204" t="s">
        <v>85</v>
      </c>
      <c r="AV1602" s="14" t="s">
        <v>85</v>
      </c>
      <c r="AW1602" s="14" t="s">
        <v>32</v>
      </c>
      <c r="AX1602" s="14" t="s">
        <v>7</v>
      </c>
      <c r="AY1602" s="204" t="s">
        <v>155</v>
      </c>
    </row>
    <row r="1603" s="14" customFormat="1">
      <c r="A1603" s="14"/>
      <c r="B1603" s="203"/>
      <c r="C1603" s="14"/>
      <c r="D1603" s="196" t="s">
        <v>165</v>
      </c>
      <c r="E1603" s="204" t="s">
        <v>1</v>
      </c>
      <c r="F1603" s="205" t="s">
        <v>798</v>
      </c>
      <c r="G1603" s="14"/>
      <c r="H1603" s="206">
        <v>35.100000000000001</v>
      </c>
      <c r="I1603" s="207"/>
      <c r="J1603" s="14"/>
      <c r="K1603" s="14"/>
      <c r="L1603" s="203"/>
      <c r="M1603" s="208"/>
      <c r="N1603" s="209"/>
      <c r="O1603" s="209"/>
      <c r="P1603" s="209"/>
      <c r="Q1603" s="209"/>
      <c r="R1603" s="209"/>
      <c r="S1603" s="209"/>
      <c r="T1603" s="210"/>
      <c r="U1603" s="14"/>
      <c r="V1603" s="14"/>
      <c r="W1603" s="14"/>
      <c r="X1603" s="14"/>
      <c r="Y1603" s="14"/>
      <c r="Z1603" s="14"/>
      <c r="AA1603" s="14"/>
      <c r="AB1603" s="14"/>
      <c r="AC1603" s="14"/>
      <c r="AD1603" s="14"/>
      <c r="AE1603" s="14"/>
      <c r="AT1603" s="204" t="s">
        <v>165</v>
      </c>
      <c r="AU1603" s="204" t="s">
        <v>85</v>
      </c>
      <c r="AV1603" s="14" t="s">
        <v>85</v>
      </c>
      <c r="AW1603" s="14" t="s">
        <v>32</v>
      </c>
      <c r="AX1603" s="14" t="s">
        <v>7</v>
      </c>
      <c r="AY1603" s="204" t="s">
        <v>155</v>
      </c>
    </row>
    <row r="1604" s="14" customFormat="1">
      <c r="A1604" s="14"/>
      <c r="B1604" s="203"/>
      <c r="C1604" s="14"/>
      <c r="D1604" s="196" t="s">
        <v>165</v>
      </c>
      <c r="E1604" s="204" t="s">
        <v>1</v>
      </c>
      <c r="F1604" s="205" t="s">
        <v>799</v>
      </c>
      <c r="G1604" s="14"/>
      <c r="H1604" s="206">
        <v>36.158000000000001</v>
      </c>
      <c r="I1604" s="207"/>
      <c r="J1604" s="14"/>
      <c r="K1604" s="14"/>
      <c r="L1604" s="203"/>
      <c r="M1604" s="208"/>
      <c r="N1604" s="209"/>
      <c r="O1604" s="209"/>
      <c r="P1604" s="209"/>
      <c r="Q1604" s="209"/>
      <c r="R1604" s="209"/>
      <c r="S1604" s="209"/>
      <c r="T1604" s="210"/>
      <c r="U1604" s="14"/>
      <c r="V1604" s="14"/>
      <c r="W1604" s="14"/>
      <c r="X1604" s="14"/>
      <c r="Y1604" s="14"/>
      <c r="Z1604" s="14"/>
      <c r="AA1604" s="14"/>
      <c r="AB1604" s="14"/>
      <c r="AC1604" s="14"/>
      <c r="AD1604" s="14"/>
      <c r="AE1604" s="14"/>
      <c r="AT1604" s="204" t="s">
        <v>165</v>
      </c>
      <c r="AU1604" s="204" t="s">
        <v>85</v>
      </c>
      <c r="AV1604" s="14" t="s">
        <v>85</v>
      </c>
      <c r="AW1604" s="14" t="s">
        <v>32</v>
      </c>
      <c r="AX1604" s="14" t="s">
        <v>7</v>
      </c>
      <c r="AY1604" s="204" t="s">
        <v>155</v>
      </c>
    </row>
    <row r="1605" s="14" customFormat="1">
      <c r="A1605" s="14"/>
      <c r="B1605" s="203"/>
      <c r="C1605" s="14"/>
      <c r="D1605" s="196" t="s">
        <v>165</v>
      </c>
      <c r="E1605" s="204" t="s">
        <v>1</v>
      </c>
      <c r="F1605" s="205" t="s">
        <v>800</v>
      </c>
      <c r="G1605" s="14"/>
      <c r="H1605" s="206">
        <v>7.2519999999999998</v>
      </c>
      <c r="I1605" s="207"/>
      <c r="J1605" s="14"/>
      <c r="K1605" s="14"/>
      <c r="L1605" s="203"/>
      <c r="M1605" s="208"/>
      <c r="N1605" s="209"/>
      <c r="O1605" s="209"/>
      <c r="P1605" s="209"/>
      <c r="Q1605" s="209"/>
      <c r="R1605" s="209"/>
      <c r="S1605" s="209"/>
      <c r="T1605" s="210"/>
      <c r="U1605" s="14"/>
      <c r="V1605" s="14"/>
      <c r="W1605" s="14"/>
      <c r="X1605" s="14"/>
      <c r="Y1605" s="14"/>
      <c r="Z1605" s="14"/>
      <c r="AA1605" s="14"/>
      <c r="AB1605" s="14"/>
      <c r="AC1605" s="14"/>
      <c r="AD1605" s="14"/>
      <c r="AE1605" s="14"/>
      <c r="AT1605" s="204" t="s">
        <v>165</v>
      </c>
      <c r="AU1605" s="204" t="s">
        <v>85</v>
      </c>
      <c r="AV1605" s="14" t="s">
        <v>85</v>
      </c>
      <c r="AW1605" s="14" t="s">
        <v>32</v>
      </c>
      <c r="AX1605" s="14" t="s">
        <v>7</v>
      </c>
      <c r="AY1605" s="204" t="s">
        <v>155</v>
      </c>
    </row>
    <row r="1606" s="14" customFormat="1">
      <c r="A1606" s="14"/>
      <c r="B1606" s="203"/>
      <c r="C1606" s="14"/>
      <c r="D1606" s="196" t="s">
        <v>165</v>
      </c>
      <c r="E1606" s="204" t="s">
        <v>1</v>
      </c>
      <c r="F1606" s="205" t="s">
        <v>801</v>
      </c>
      <c r="G1606" s="14"/>
      <c r="H1606" s="206">
        <v>13.092000000000001</v>
      </c>
      <c r="I1606" s="207"/>
      <c r="J1606" s="14"/>
      <c r="K1606" s="14"/>
      <c r="L1606" s="203"/>
      <c r="M1606" s="208"/>
      <c r="N1606" s="209"/>
      <c r="O1606" s="209"/>
      <c r="P1606" s="209"/>
      <c r="Q1606" s="209"/>
      <c r="R1606" s="209"/>
      <c r="S1606" s="209"/>
      <c r="T1606" s="210"/>
      <c r="U1606" s="14"/>
      <c r="V1606" s="14"/>
      <c r="W1606" s="14"/>
      <c r="X1606" s="14"/>
      <c r="Y1606" s="14"/>
      <c r="Z1606" s="14"/>
      <c r="AA1606" s="14"/>
      <c r="AB1606" s="14"/>
      <c r="AC1606" s="14"/>
      <c r="AD1606" s="14"/>
      <c r="AE1606" s="14"/>
      <c r="AT1606" s="204" t="s">
        <v>165</v>
      </c>
      <c r="AU1606" s="204" t="s">
        <v>85</v>
      </c>
      <c r="AV1606" s="14" t="s">
        <v>85</v>
      </c>
      <c r="AW1606" s="14" t="s">
        <v>32</v>
      </c>
      <c r="AX1606" s="14" t="s">
        <v>7</v>
      </c>
      <c r="AY1606" s="204" t="s">
        <v>155</v>
      </c>
    </row>
    <row r="1607" s="14" customFormat="1">
      <c r="A1607" s="14"/>
      <c r="B1607" s="203"/>
      <c r="C1607" s="14"/>
      <c r="D1607" s="196" t="s">
        <v>165</v>
      </c>
      <c r="E1607" s="204" t="s">
        <v>1</v>
      </c>
      <c r="F1607" s="205" t="s">
        <v>802</v>
      </c>
      <c r="G1607" s="14"/>
      <c r="H1607" s="206">
        <v>7.4299999999999997</v>
      </c>
      <c r="I1607" s="207"/>
      <c r="J1607" s="14"/>
      <c r="K1607" s="14"/>
      <c r="L1607" s="203"/>
      <c r="M1607" s="208"/>
      <c r="N1607" s="209"/>
      <c r="O1607" s="209"/>
      <c r="P1607" s="209"/>
      <c r="Q1607" s="209"/>
      <c r="R1607" s="209"/>
      <c r="S1607" s="209"/>
      <c r="T1607" s="210"/>
      <c r="U1607" s="14"/>
      <c r="V1607" s="14"/>
      <c r="W1607" s="14"/>
      <c r="X1607" s="14"/>
      <c r="Y1607" s="14"/>
      <c r="Z1607" s="14"/>
      <c r="AA1607" s="14"/>
      <c r="AB1607" s="14"/>
      <c r="AC1607" s="14"/>
      <c r="AD1607" s="14"/>
      <c r="AE1607" s="14"/>
      <c r="AT1607" s="204" t="s">
        <v>165</v>
      </c>
      <c r="AU1607" s="204" t="s">
        <v>85</v>
      </c>
      <c r="AV1607" s="14" t="s">
        <v>85</v>
      </c>
      <c r="AW1607" s="14" t="s">
        <v>32</v>
      </c>
      <c r="AX1607" s="14" t="s">
        <v>7</v>
      </c>
      <c r="AY1607" s="204" t="s">
        <v>155</v>
      </c>
    </row>
    <row r="1608" s="14" customFormat="1">
      <c r="A1608" s="14"/>
      <c r="B1608" s="203"/>
      <c r="C1608" s="14"/>
      <c r="D1608" s="196" t="s">
        <v>165</v>
      </c>
      <c r="E1608" s="204" t="s">
        <v>1</v>
      </c>
      <c r="F1608" s="205" t="s">
        <v>803</v>
      </c>
      <c r="G1608" s="14"/>
      <c r="H1608" s="206">
        <v>7.75</v>
      </c>
      <c r="I1608" s="207"/>
      <c r="J1608" s="14"/>
      <c r="K1608" s="14"/>
      <c r="L1608" s="203"/>
      <c r="M1608" s="208"/>
      <c r="N1608" s="209"/>
      <c r="O1608" s="209"/>
      <c r="P1608" s="209"/>
      <c r="Q1608" s="209"/>
      <c r="R1608" s="209"/>
      <c r="S1608" s="209"/>
      <c r="T1608" s="210"/>
      <c r="U1608" s="14"/>
      <c r="V1608" s="14"/>
      <c r="W1608" s="14"/>
      <c r="X1608" s="14"/>
      <c r="Y1608" s="14"/>
      <c r="Z1608" s="14"/>
      <c r="AA1608" s="14"/>
      <c r="AB1608" s="14"/>
      <c r="AC1608" s="14"/>
      <c r="AD1608" s="14"/>
      <c r="AE1608" s="14"/>
      <c r="AT1608" s="204" t="s">
        <v>165</v>
      </c>
      <c r="AU1608" s="204" t="s">
        <v>85</v>
      </c>
      <c r="AV1608" s="14" t="s">
        <v>85</v>
      </c>
      <c r="AW1608" s="14" t="s">
        <v>32</v>
      </c>
      <c r="AX1608" s="14" t="s">
        <v>7</v>
      </c>
      <c r="AY1608" s="204" t="s">
        <v>155</v>
      </c>
    </row>
    <row r="1609" s="14" customFormat="1">
      <c r="A1609" s="14"/>
      <c r="B1609" s="203"/>
      <c r="C1609" s="14"/>
      <c r="D1609" s="196" t="s">
        <v>165</v>
      </c>
      <c r="E1609" s="204" t="s">
        <v>1</v>
      </c>
      <c r="F1609" s="205" t="s">
        <v>804</v>
      </c>
      <c r="G1609" s="14"/>
      <c r="H1609" s="206">
        <v>12.99</v>
      </c>
      <c r="I1609" s="207"/>
      <c r="J1609" s="14"/>
      <c r="K1609" s="14"/>
      <c r="L1609" s="203"/>
      <c r="M1609" s="208"/>
      <c r="N1609" s="209"/>
      <c r="O1609" s="209"/>
      <c r="P1609" s="209"/>
      <c r="Q1609" s="209"/>
      <c r="R1609" s="209"/>
      <c r="S1609" s="209"/>
      <c r="T1609" s="210"/>
      <c r="U1609" s="14"/>
      <c r="V1609" s="14"/>
      <c r="W1609" s="14"/>
      <c r="X1609" s="14"/>
      <c r="Y1609" s="14"/>
      <c r="Z1609" s="14"/>
      <c r="AA1609" s="14"/>
      <c r="AB1609" s="14"/>
      <c r="AC1609" s="14"/>
      <c r="AD1609" s="14"/>
      <c r="AE1609" s="14"/>
      <c r="AT1609" s="204" t="s">
        <v>165</v>
      </c>
      <c r="AU1609" s="204" t="s">
        <v>85</v>
      </c>
      <c r="AV1609" s="14" t="s">
        <v>85</v>
      </c>
      <c r="AW1609" s="14" t="s">
        <v>32</v>
      </c>
      <c r="AX1609" s="14" t="s">
        <v>7</v>
      </c>
      <c r="AY1609" s="204" t="s">
        <v>155</v>
      </c>
    </row>
    <row r="1610" s="14" customFormat="1">
      <c r="A1610" s="14"/>
      <c r="B1610" s="203"/>
      <c r="C1610" s="14"/>
      <c r="D1610" s="196" t="s">
        <v>165</v>
      </c>
      <c r="E1610" s="204" t="s">
        <v>1</v>
      </c>
      <c r="F1610" s="205" t="s">
        <v>805</v>
      </c>
      <c r="G1610" s="14"/>
      <c r="H1610" s="206">
        <v>6.0899999999999999</v>
      </c>
      <c r="I1610" s="207"/>
      <c r="J1610" s="14"/>
      <c r="K1610" s="14"/>
      <c r="L1610" s="203"/>
      <c r="M1610" s="208"/>
      <c r="N1610" s="209"/>
      <c r="O1610" s="209"/>
      <c r="P1610" s="209"/>
      <c r="Q1610" s="209"/>
      <c r="R1610" s="209"/>
      <c r="S1610" s="209"/>
      <c r="T1610" s="210"/>
      <c r="U1610" s="14"/>
      <c r="V1610" s="14"/>
      <c r="W1610" s="14"/>
      <c r="X1610" s="14"/>
      <c r="Y1610" s="14"/>
      <c r="Z1610" s="14"/>
      <c r="AA1610" s="14"/>
      <c r="AB1610" s="14"/>
      <c r="AC1610" s="14"/>
      <c r="AD1610" s="14"/>
      <c r="AE1610" s="14"/>
      <c r="AT1610" s="204" t="s">
        <v>165</v>
      </c>
      <c r="AU1610" s="204" t="s">
        <v>85</v>
      </c>
      <c r="AV1610" s="14" t="s">
        <v>85</v>
      </c>
      <c r="AW1610" s="14" t="s">
        <v>32</v>
      </c>
      <c r="AX1610" s="14" t="s">
        <v>7</v>
      </c>
      <c r="AY1610" s="204" t="s">
        <v>155</v>
      </c>
    </row>
    <row r="1611" s="14" customFormat="1">
      <c r="A1611" s="14"/>
      <c r="B1611" s="203"/>
      <c r="C1611" s="14"/>
      <c r="D1611" s="196" t="s">
        <v>165</v>
      </c>
      <c r="E1611" s="204" t="s">
        <v>1</v>
      </c>
      <c r="F1611" s="205" t="s">
        <v>806</v>
      </c>
      <c r="G1611" s="14"/>
      <c r="H1611" s="206">
        <v>31.582000000000001</v>
      </c>
      <c r="I1611" s="207"/>
      <c r="J1611" s="14"/>
      <c r="K1611" s="14"/>
      <c r="L1611" s="203"/>
      <c r="M1611" s="208"/>
      <c r="N1611" s="209"/>
      <c r="O1611" s="209"/>
      <c r="P1611" s="209"/>
      <c r="Q1611" s="209"/>
      <c r="R1611" s="209"/>
      <c r="S1611" s="209"/>
      <c r="T1611" s="210"/>
      <c r="U1611" s="14"/>
      <c r="V1611" s="14"/>
      <c r="W1611" s="14"/>
      <c r="X1611" s="14"/>
      <c r="Y1611" s="14"/>
      <c r="Z1611" s="14"/>
      <c r="AA1611" s="14"/>
      <c r="AB1611" s="14"/>
      <c r="AC1611" s="14"/>
      <c r="AD1611" s="14"/>
      <c r="AE1611" s="14"/>
      <c r="AT1611" s="204" t="s">
        <v>165</v>
      </c>
      <c r="AU1611" s="204" t="s">
        <v>85</v>
      </c>
      <c r="AV1611" s="14" t="s">
        <v>85</v>
      </c>
      <c r="AW1611" s="14" t="s">
        <v>32</v>
      </c>
      <c r="AX1611" s="14" t="s">
        <v>7</v>
      </c>
      <c r="AY1611" s="204" t="s">
        <v>155</v>
      </c>
    </row>
    <row r="1612" s="14" customFormat="1">
      <c r="A1612" s="14"/>
      <c r="B1612" s="203"/>
      <c r="C1612" s="14"/>
      <c r="D1612" s="196" t="s">
        <v>165</v>
      </c>
      <c r="E1612" s="204" t="s">
        <v>1</v>
      </c>
      <c r="F1612" s="205" t="s">
        <v>807</v>
      </c>
      <c r="G1612" s="14"/>
      <c r="H1612" s="206">
        <v>17.940000000000001</v>
      </c>
      <c r="I1612" s="207"/>
      <c r="J1612" s="14"/>
      <c r="K1612" s="14"/>
      <c r="L1612" s="203"/>
      <c r="M1612" s="208"/>
      <c r="N1612" s="209"/>
      <c r="O1612" s="209"/>
      <c r="P1612" s="209"/>
      <c r="Q1612" s="209"/>
      <c r="R1612" s="209"/>
      <c r="S1612" s="209"/>
      <c r="T1612" s="210"/>
      <c r="U1612" s="14"/>
      <c r="V1612" s="14"/>
      <c r="W1612" s="14"/>
      <c r="X1612" s="14"/>
      <c r="Y1612" s="14"/>
      <c r="Z1612" s="14"/>
      <c r="AA1612" s="14"/>
      <c r="AB1612" s="14"/>
      <c r="AC1612" s="14"/>
      <c r="AD1612" s="14"/>
      <c r="AE1612" s="14"/>
      <c r="AT1612" s="204" t="s">
        <v>165</v>
      </c>
      <c r="AU1612" s="204" t="s">
        <v>85</v>
      </c>
      <c r="AV1612" s="14" t="s">
        <v>85</v>
      </c>
      <c r="AW1612" s="14" t="s">
        <v>32</v>
      </c>
      <c r="AX1612" s="14" t="s">
        <v>7</v>
      </c>
      <c r="AY1612" s="204" t="s">
        <v>155</v>
      </c>
    </row>
    <row r="1613" s="14" customFormat="1">
      <c r="A1613" s="14"/>
      <c r="B1613" s="203"/>
      <c r="C1613" s="14"/>
      <c r="D1613" s="196" t="s">
        <v>165</v>
      </c>
      <c r="E1613" s="204" t="s">
        <v>1</v>
      </c>
      <c r="F1613" s="205" t="s">
        <v>808</v>
      </c>
      <c r="G1613" s="14"/>
      <c r="H1613" s="206">
        <v>39.039999999999999</v>
      </c>
      <c r="I1613" s="207"/>
      <c r="J1613" s="14"/>
      <c r="K1613" s="14"/>
      <c r="L1613" s="203"/>
      <c r="M1613" s="208"/>
      <c r="N1613" s="209"/>
      <c r="O1613" s="209"/>
      <c r="P1613" s="209"/>
      <c r="Q1613" s="209"/>
      <c r="R1613" s="209"/>
      <c r="S1613" s="209"/>
      <c r="T1613" s="210"/>
      <c r="U1613" s="14"/>
      <c r="V1613" s="14"/>
      <c r="W1613" s="14"/>
      <c r="X1613" s="14"/>
      <c r="Y1613" s="14"/>
      <c r="Z1613" s="14"/>
      <c r="AA1613" s="14"/>
      <c r="AB1613" s="14"/>
      <c r="AC1613" s="14"/>
      <c r="AD1613" s="14"/>
      <c r="AE1613" s="14"/>
      <c r="AT1613" s="204" t="s">
        <v>165</v>
      </c>
      <c r="AU1613" s="204" t="s">
        <v>85</v>
      </c>
      <c r="AV1613" s="14" t="s">
        <v>85</v>
      </c>
      <c r="AW1613" s="14" t="s">
        <v>32</v>
      </c>
      <c r="AX1613" s="14" t="s">
        <v>7</v>
      </c>
      <c r="AY1613" s="204" t="s">
        <v>155</v>
      </c>
    </row>
    <row r="1614" s="14" customFormat="1">
      <c r="A1614" s="14"/>
      <c r="B1614" s="203"/>
      <c r="C1614" s="14"/>
      <c r="D1614" s="196" t="s">
        <v>165</v>
      </c>
      <c r="E1614" s="204" t="s">
        <v>1</v>
      </c>
      <c r="F1614" s="205" t="s">
        <v>809</v>
      </c>
      <c r="G1614" s="14"/>
      <c r="H1614" s="206">
        <v>26.219999999999999</v>
      </c>
      <c r="I1614" s="207"/>
      <c r="J1614" s="14"/>
      <c r="K1614" s="14"/>
      <c r="L1614" s="203"/>
      <c r="M1614" s="208"/>
      <c r="N1614" s="209"/>
      <c r="O1614" s="209"/>
      <c r="P1614" s="209"/>
      <c r="Q1614" s="209"/>
      <c r="R1614" s="209"/>
      <c r="S1614" s="209"/>
      <c r="T1614" s="210"/>
      <c r="U1614" s="14"/>
      <c r="V1614" s="14"/>
      <c r="W1614" s="14"/>
      <c r="X1614" s="14"/>
      <c r="Y1614" s="14"/>
      <c r="Z1614" s="14"/>
      <c r="AA1614" s="14"/>
      <c r="AB1614" s="14"/>
      <c r="AC1614" s="14"/>
      <c r="AD1614" s="14"/>
      <c r="AE1614" s="14"/>
      <c r="AT1614" s="204" t="s">
        <v>165</v>
      </c>
      <c r="AU1614" s="204" t="s">
        <v>85</v>
      </c>
      <c r="AV1614" s="14" t="s">
        <v>85</v>
      </c>
      <c r="AW1614" s="14" t="s">
        <v>32</v>
      </c>
      <c r="AX1614" s="14" t="s">
        <v>7</v>
      </c>
      <c r="AY1614" s="204" t="s">
        <v>155</v>
      </c>
    </row>
    <row r="1615" s="14" customFormat="1">
      <c r="A1615" s="14"/>
      <c r="B1615" s="203"/>
      <c r="C1615" s="14"/>
      <c r="D1615" s="196" t="s">
        <v>165</v>
      </c>
      <c r="E1615" s="204" t="s">
        <v>1</v>
      </c>
      <c r="F1615" s="205" t="s">
        <v>810</v>
      </c>
      <c r="G1615" s="14"/>
      <c r="H1615" s="206">
        <v>17.739999999999998</v>
      </c>
      <c r="I1615" s="207"/>
      <c r="J1615" s="14"/>
      <c r="K1615" s="14"/>
      <c r="L1615" s="203"/>
      <c r="M1615" s="208"/>
      <c r="N1615" s="209"/>
      <c r="O1615" s="209"/>
      <c r="P1615" s="209"/>
      <c r="Q1615" s="209"/>
      <c r="R1615" s="209"/>
      <c r="S1615" s="209"/>
      <c r="T1615" s="210"/>
      <c r="U1615" s="14"/>
      <c r="V1615" s="14"/>
      <c r="W1615" s="14"/>
      <c r="X1615" s="14"/>
      <c r="Y1615" s="14"/>
      <c r="Z1615" s="14"/>
      <c r="AA1615" s="14"/>
      <c r="AB1615" s="14"/>
      <c r="AC1615" s="14"/>
      <c r="AD1615" s="14"/>
      <c r="AE1615" s="14"/>
      <c r="AT1615" s="204" t="s">
        <v>165</v>
      </c>
      <c r="AU1615" s="204" t="s">
        <v>85</v>
      </c>
      <c r="AV1615" s="14" t="s">
        <v>85</v>
      </c>
      <c r="AW1615" s="14" t="s">
        <v>32</v>
      </c>
      <c r="AX1615" s="14" t="s">
        <v>7</v>
      </c>
      <c r="AY1615" s="204" t="s">
        <v>155</v>
      </c>
    </row>
    <row r="1616" s="15" customFormat="1">
      <c r="A1616" s="15"/>
      <c r="B1616" s="211"/>
      <c r="C1616" s="15"/>
      <c r="D1616" s="196" t="s">
        <v>165</v>
      </c>
      <c r="E1616" s="212" t="s">
        <v>1</v>
      </c>
      <c r="F1616" s="213" t="s">
        <v>184</v>
      </c>
      <c r="G1616" s="15"/>
      <c r="H1616" s="214">
        <v>541.97800000000007</v>
      </c>
      <c r="I1616" s="215"/>
      <c r="J1616" s="15"/>
      <c r="K1616" s="15"/>
      <c r="L1616" s="211"/>
      <c r="M1616" s="216"/>
      <c r="N1616" s="217"/>
      <c r="O1616" s="217"/>
      <c r="P1616" s="217"/>
      <c r="Q1616" s="217"/>
      <c r="R1616" s="217"/>
      <c r="S1616" s="217"/>
      <c r="T1616" s="218"/>
      <c r="U1616" s="15"/>
      <c r="V1616" s="15"/>
      <c r="W1616" s="15"/>
      <c r="X1616" s="15"/>
      <c r="Y1616" s="15"/>
      <c r="Z1616" s="15"/>
      <c r="AA1616" s="15"/>
      <c r="AB1616" s="15"/>
      <c r="AC1616" s="15"/>
      <c r="AD1616" s="15"/>
      <c r="AE1616" s="15"/>
      <c r="AT1616" s="212" t="s">
        <v>165</v>
      </c>
      <c r="AU1616" s="212" t="s">
        <v>85</v>
      </c>
      <c r="AV1616" s="15" t="s">
        <v>91</v>
      </c>
      <c r="AW1616" s="15" t="s">
        <v>32</v>
      </c>
      <c r="AX1616" s="15" t="s">
        <v>81</v>
      </c>
      <c r="AY1616" s="212" t="s">
        <v>155</v>
      </c>
    </row>
    <row r="1617" s="2" customFormat="1" ht="24.15" customHeight="1">
      <c r="A1617" s="38"/>
      <c r="B1617" s="180"/>
      <c r="C1617" s="181" t="s">
        <v>2129</v>
      </c>
      <c r="D1617" s="181" t="s">
        <v>157</v>
      </c>
      <c r="E1617" s="182" t="s">
        <v>2130</v>
      </c>
      <c r="F1617" s="183" t="s">
        <v>2131</v>
      </c>
      <c r="G1617" s="184" t="s">
        <v>160</v>
      </c>
      <c r="H1617" s="185">
        <v>739.89999999999998</v>
      </c>
      <c r="I1617" s="186"/>
      <c r="J1617" s="187">
        <f>ROUND(I1617*H1617,2)</f>
        <v>0</v>
      </c>
      <c r="K1617" s="188"/>
      <c r="L1617" s="39"/>
      <c r="M1617" s="189" t="s">
        <v>1</v>
      </c>
      <c r="N1617" s="190" t="s">
        <v>43</v>
      </c>
      <c r="O1617" s="82"/>
      <c r="P1617" s="191">
        <f>O1617*H1617</f>
        <v>0</v>
      </c>
      <c r="Q1617" s="191">
        <v>0.00029999999999999997</v>
      </c>
      <c r="R1617" s="191">
        <f>Q1617*H1617</f>
        <v>0.22196999999999997</v>
      </c>
      <c r="S1617" s="191">
        <v>0</v>
      </c>
      <c r="T1617" s="192">
        <f>S1617*H1617</f>
        <v>0</v>
      </c>
      <c r="U1617" s="38"/>
      <c r="V1617" s="38"/>
      <c r="W1617" s="38"/>
      <c r="X1617" s="38"/>
      <c r="Y1617" s="38"/>
      <c r="Z1617" s="38"/>
      <c r="AA1617" s="38"/>
      <c r="AB1617" s="38"/>
      <c r="AC1617" s="38"/>
      <c r="AD1617" s="38"/>
      <c r="AE1617" s="38"/>
      <c r="AR1617" s="193" t="s">
        <v>256</v>
      </c>
      <c r="AT1617" s="193" t="s">
        <v>157</v>
      </c>
      <c r="AU1617" s="193" t="s">
        <v>85</v>
      </c>
      <c r="AY1617" s="19" t="s">
        <v>155</v>
      </c>
      <c r="BE1617" s="194">
        <f>IF(N1617="základná",J1617,0)</f>
        <v>0</v>
      </c>
      <c r="BF1617" s="194">
        <f>IF(N1617="znížená",J1617,0)</f>
        <v>0</v>
      </c>
      <c r="BG1617" s="194">
        <f>IF(N1617="zákl. prenesená",J1617,0)</f>
        <v>0</v>
      </c>
      <c r="BH1617" s="194">
        <f>IF(N1617="zníž. prenesená",J1617,0)</f>
        <v>0</v>
      </c>
      <c r="BI1617" s="194">
        <f>IF(N1617="nulová",J1617,0)</f>
        <v>0</v>
      </c>
      <c r="BJ1617" s="19" t="s">
        <v>85</v>
      </c>
      <c r="BK1617" s="194">
        <f>ROUND(I1617*H1617,2)</f>
        <v>0</v>
      </c>
      <c r="BL1617" s="19" t="s">
        <v>256</v>
      </c>
      <c r="BM1617" s="193" t="s">
        <v>2132</v>
      </c>
    </row>
    <row r="1618" s="14" customFormat="1">
      <c r="A1618" s="14"/>
      <c r="B1618" s="203"/>
      <c r="C1618" s="14"/>
      <c r="D1618" s="196" t="s">
        <v>165</v>
      </c>
      <c r="E1618" s="204" t="s">
        <v>1</v>
      </c>
      <c r="F1618" s="205" t="s">
        <v>885</v>
      </c>
      <c r="G1618" s="14"/>
      <c r="H1618" s="206">
        <v>36.979999999999997</v>
      </c>
      <c r="I1618" s="207"/>
      <c r="J1618" s="14"/>
      <c r="K1618" s="14"/>
      <c r="L1618" s="203"/>
      <c r="M1618" s="208"/>
      <c r="N1618" s="209"/>
      <c r="O1618" s="209"/>
      <c r="P1618" s="209"/>
      <c r="Q1618" s="209"/>
      <c r="R1618" s="209"/>
      <c r="S1618" s="209"/>
      <c r="T1618" s="210"/>
      <c r="U1618" s="14"/>
      <c r="V1618" s="14"/>
      <c r="W1618" s="14"/>
      <c r="X1618" s="14"/>
      <c r="Y1618" s="14"/>
      <c r="Z1618" s="14"/>
      <c r="AA1618" s="14"/>
      <c r="AB1618" s="14"/>
      <c r="AC1618" s="14"/>
      <c r="AD1618" s="14"/>
      <c r="AE1618" s="14"/>
      <c r="AT1618" s="204" t="s">
        <v>165</v>
      </c>
      <c r="AU1618" s="204" t="s">
        <v>85</v>
      </c>
      <c r="AV1618" s="14" t="s">
        <v>85</v>
      </c>
      <c r="AW1618" s="14" t="s">
        <v>32</v>
      </c>
      <c r="AX1618" s="14" t="s">
        <v>7</v>
      </c>
      <c r="AY1618" s="204" t="s">
        <v>155</v>
      </c>
    </row>
    <row r="1619" s="14" customFormat="1">
      <c r="A1619" s="14"/>
      <c r="B1619" s="203"/>
      <c r="C1619" s="14"/>
      <c r="D1619" s="196" t="s">
        <v>165</v>
      </c>
      <c r="E1619" s="204" t="s">
        <v>1</v>
      </c>
      <c r="F1619" s="205" t="s">
        <v>886</v>
      </c>
      <c r="G1619" s="14"/>
      <c r="H1619" s="206">
        <v>8.1699999999999999</v>
      </c>
      <c r="I1619" s="207"/>
      <c r="J1619" s="14"/>
      <c r="K1619" s="14"/>
      <c r="L1619" s="203"/>
      <c r="M1619" s="208"/>
      <c r="N1619" s="209"/>
      <c r="O1619" s="209"/>
      <c r="P1619" s="209"/>
      <c r="Q1619" s="209"/>
      <c r="R1619" s="209"/>
      <c r="S1619" s="209"/>
      <c r="T1619" s="210"/>
      <c r="U1619" s="14"/>
      <c r="V1619" s="14"/>
      <c r="W1619" s="14"/>
      <c r="X1619" s="14"/>
      <c r="Y1619" s="14"/>
      <c r="Z1619" s="14"/>
      <c r="AA1619" s="14"/>
      <c r="AB1619" s="14"/>
      <c r="AC1619" s="14"/>
      <c r="AD1619" s="14"/>
      <c r="AE1619" s="14"/>
      <c r="AT1619" s="204" t="s">
        <v>165</v>
      </c>
      <c r="AU1619" s="204" t="s">
        <v>85</v>
      </c>
      <c r="AV1619" s="14" t="s">
        <v>85</v>
      </c>
      <c r="AW1619" s="14" t="s">
        <v>32</v>
      </c>
      <c r="AX1619" s="14" t="s">
        <v>7</v>
      </c>
      <c r="AY1619" s="204" t="s">
        <v>155</v>
      </c>
    </row>
    <row r="1620" s="14" customFormat="1">
      <c r="A1620" s="14"/>
      <c r="B1620" s="203"/>
      <c r="C1620" s="14"/>
      <c r="D1620" s="196" t="s">
        <v>165</v>
      </c>
      <c r="E1620" s="204" t="s">
        <v>1</v>
      </c>
      <c r="F1620" s="205" t="s">
        <v>887</v>
      </c>
      <c r="G1620" s="14"/>
      <c r="H1620" s="206">
        <v>7.9299999999999997</v>
      </c>
      <c r="I1620" s="207"/>
      <c r="J1620" s="14"/>
      <c r="K1620" s="14"/>
      <c r="L1620" s="203"/>
      <c r="M1620" s="208"/>
      <c r="N1620" s="209"/>
      <c r="O1620" s="209"/>
      <c r="P1620" s="209"/>
      <c r="Q1620" s="209"/>
      <c r="R1620" s="209"/>
      <c r="S1620" s="209"/>
      <c r="T1620" s="210"/>
      <c r="U1620" s="14"/>
      <c r="V1620" s="14"/>
      <c r="W1620" s="14"/>
      <c r="X1620" s="14"/>
      <c r="Y1620" s="14"/>
      <c r="Z1620" s="14"/>
      <c r="AA1620" s="14"/>
      <c r="AB1620" s="14"/>
      <c r="AC1620" s="14"/>
      <c r="AD1620" s="14"/>
      <c r="AE1620" s="14"/>
      <c r="AT1620" s="204" t="s">
        <v>165</v>
      </c>
      <c r="AU1620" s="204" t="s">
        <v>85</v>
      </c>
      <c r="AV1620" s="14" t="s">
        <v>85</v>
      </c>
      <c r="AW1620" s="14" t="s">
        <v>32</v>
      </c>
      <c r="AX1620" s="14" t="s">
        <v>7</v>
      </c>
      <c r="AY1620" s="204" t="s">
        <v>155</v>
      </c>
    </row>
    <row r="1621" s="14" customFormat="1">
      <c r="A1621" s="14"/>
      <c r="B1621" s="203"/>
      <c r="C1621" s="14"/>
      <c r="D1621" s="196" t="s">
        <v>165</v>
      </c>
      <c r="E1621" s="204" t="s">
        <v>1</v>
      </c>
      <c r="F1621" s="205" t="s">
        <v>888</v>
      </c>
      <c r="G1621" s="14"/>
      <c r="H1621" s="206">
        <v>50.729999999999997</v>
      </c>
      <c r="I1621" s="207"/>
      <c r="J1621" s="14"/>
      <c r="K1621" s="14"/>
      <c r="L1621" s="203"/>
      <c r="M1621" s="208"/>
      <c r="N1621" s="209"/>
      <c r="O1621" s="209"/>
      <c r="P1621" s="209"/>
      <c r="Q1621" s="209"/>
      <c r="R1621" s="209"/>
      <c r="S1621" s="209"/>
      <c r="T1621" s="210"/>
      <c r="U1621" s="14"/>
      <c r="V1621" s="14"/>
      <c r="W1621" s="14"/>
      <c r="X1621" s="14"/>
      <c r="Y1621" s="14"/>
      <c r="Z1621" s="14"/>
      <c r="AA1621" s="14"/>
      <c r="AB1621" s="14"/>
      <c r="AC1621" s="14"/>
      <c r="AD1621" s="14"/>
      <c r="AE1621" s="14"/>
      <c r="AT1621" s="204" t="s">
        <v>165</v>
      </c>
      <c r="AU1621" s="204" t="s">
        <v>85</v>
      </c>
      <c r="AV1621" s="14" t="s">
        <v>85</v>
      </c>
      <c r="AW1621" s="14" t="s">
        <v>32</v>
      </c>
      <c r="AX1621" s="14" t="s">
        <v>7</v>
      </c>
      <c r="AY1621" s="204" t="s">
        <v>155</v>
      </c>
    </row>
    <row r="1622" s="14" customFormat="1">
      <c r="A1622" s="14"/>
      <c r="B1622" s="203"/>
      <c r="C1622" s="14"/>
      <c r="D1622" s="196" t="s">
        <v>165</v>
      </c>
      <c r="E1622" s="204" t="s">
        <v>1</v>
      </c>
      <c r="F1622" s="205" t="s">
        <v>889</v>
      </c>
      <c r="G1622" s="14"/>
      <c r="H1622" s="206">
        <v>51.670000000000002</v>
      </c>
      <c r="I1622" s="207"/>
      <c r="J1622" s="14"/>
      <c r="K1622" s="14"/>
      <c r="L1622" s="203"/>
      <c r="M1622" s="208"/>
      <c r="N1622" s="209"/>
      <c r="O1622" s="209"/>
      <c r="P1622" s="209"/>
      <c r="Q1622" s="209"/>
      <c r="R1622" s="209"/>
      <c r="S1622" s="209"/>
      <c r="T1622" s="210"/>
      <c r="U1622" s="14"/>
      <c r="V1622" s="14"/>
      <c r="W1622" s="14"/>
      <c r="X1622" s="14"/>
      <c r="Y1622" s="14"/>
      <c r="Z1622" s="14"/>
      <c r="AA1622" s="14"/>
      <c r="AB1622" s="14"/>
      <c r="AC1622" s="14"/>
      <c r="AD1622" s="14"/>
      <c r="AE1622" s="14"/>
      <c r="AT1622" s="204" t="s">
        <v>165</v>
      </c>
      <c r="AU1622" s="204" t="s">
        <v>85</v>
      </c>
      <c r="AV1622" s="14" t="s">
        <v>85</v>
      </c>
      <c r="AW1622" s="14" t="s">
        <v>32</v>
      </c>
      <c r="AX1622" s="14" t="s">
        <v>7</v>
      </c>
      <c r="AY1622" s="204" t="s">
        <v>155</v>
      </c>
    </row>
    <row r="1623" s="14" customFormat="1">
      <c r="A1623" s="14"/>
      <c r="B1623" s="203"/>
      <c r="C1623" s="14"/>
      <c r="D1623" s="196" t="s">
        <v>165</v>
      </c>
      <c r="E1623" s="204" t="s">
        <v>1</v>
      </c>
      <c r="F1623" s="205" t="s">
        <v>890</v>
      </c>
      <c r="G1623" s="14"/>
      <c r="H1623" s="206">
        <v>14.44</v>
      </c>
      <c r="I1623" s="207"/>
      <c r="J1623" s="14"/>
      <c r="K1623" s="14"/>
      <c r="L1623" s="203"/>
      <c r="M1623" s="208"/>
      <c r="N1623" s="209"/>
      <c r="O1623" s="209"/>
      <c r="P1623" s="209"/>
      <c r="Q1623" s="209"/>
      <c r="R1623" s="209"/>
      <c r="S1623" s="209"/>
      <c r="T1623" s="210"/>
      <c r="U1623" s="14"/>
      <c r="V1623" s="14"/>
      <c r="W1623" s="14"/>
      <c r="X1623" s="14"/>
      <c r="Y1623" s="14"/>
      <c r="Z1623" s="14"/>
      <c r="AA1623" s="14"/>
      <c r="AB1623" s="14"/>
      <c r="AC1623" s="14"/>
      <c r="AD1623" s="14"/>
      <c r="AE1623" s="14"/>
      <c r="AT1623" s="204" t="s">
        <v>165</v>
      </c>
      <c r="AU1623" s="204" t="s">
        <v>85</v>
      </c>
      <c r="AV1623" s="14" t="s">
        <v>85</v>
      </c>
      <c r="AW1623" s="14" t="s">
        <v>32</v>
      </c>
      <c r="AX1623" s="14" t="s">
        <v>7</v>
      </c>
      <c r="AY1623" s="204" t="s">
        <v>155</v>
      </c>
    </row>
    <row r="1624" s="14" customFormat="1">
      <c r="A1624" s="14"/>
      <c r="B1624" s="203"/>
      <c r="C1624" s="14"/>
      <c r="D1624" s="196" t="s">
        <v>165</v>
      </c>
      <c r="E1624" s="204" t="s">
        <v>1</v>
      </c>
      <c r="F1624" s="205" t="s">
        <v>891</v>
      </c>
      <c r="G1624" s="14"/>
      <c r="H1624" s="206">
        <v>69.120000000000005</v>
      </c>
      <c r="I1624" s="207"/>
      <c r="J1624" s="14"/>
      <c r="K1624" s="14"/>
      <c r="L1624" s="203"/>
      <c r="M1624" s="208"/>
      <c r="N1624" s="209"/>
      <c r="O1624" s="209"/>
      <c r="P1624" s="209"/>
      <c r="Q1624" s="209"/>
      <c r="R1624" s="209"/>
      <c r="S1624" s="209"/>
      <c r="T1624" s="210"/>
      <c r="U1624" s="14"/>
      <c r="V1624" s="14"/>
      <c r="W1624" s="14"/>
      <c r="X1624" s="14"/>
      <c r="Y1624" s="14"/>
      <c r="Z1624" s="14"/>
      <c r="AA1624" s="14"/>
      <c r="AB1624" s="14"/>
      <c r="AC1624" s="14"/>
      <c r="AD1624" s="14"/>
      <c r="AE1624" s="14"/>
      <c r="AT1624" s="204" t="s">
        <v>165</v>
      </c>
      <c r="AU1624" s="204" t="s">
        <v>85</v>
      </c>
      <c r="AV1624" s="14" t="s">
        <v>85</v>
      </c>
      <c r="AW1624" s="14" t="s">
        <v>32</v>
      </c>
      <c r="AX1624" s="14" t="s">
        <v>7</v>
      </c>
      <c r="AY1624" s="204" t="s">
        <v>155</v>
      </c>
    </row>
    <row r="1625" s="14" customFormat="1">
      <c r="A1625" s="14"/>
      <c r="B1625" s="203"/>
      <c r="C1625" s="14"/>
      <c r="D1625" s="196" t="s">
        <v>165</v>
      </c>
      <c r="E1625" s="204" t="s">
        <v>1</v>
      </c>
      <c r="F1625" s="205" t="s">
        <v>892</v>
      </c>
      <c r="G1625" s="14"/>
      <c r="H1625" s="206">
        <v>55.539999999999999</v>
      </c>
      <c r="I1625" s="207"/>
      <c r="J1625" s="14"/>
      <c r="K1625" s="14"/>
      <c r="L1625" s="203"/>
      <c r="M1625" s="208"/>
      <c r="N1625" s="209"/>
      <c r="O1625" s="209"/>
      <c r="P1625" s="209"/>
      <c r="Q1625" s="209"/>
      <c r="R1625" s="209"/>
      <c r="S1625" s="209"/>
      <c r="T1625" s="210"/>
      <c r="U1625" s="14"/>
      <c r="V1625" s="14"/>
      <c r="W1625" s="14"/>
      <c r="X1625" s="14"/>
      <c r="Y1625" s="14"/>
      <c r="Z1625" s="14"/>
      <c r="AA1625" s="14"/>
      <c r="AB1625" s="14"/>
      <c r="AC1625" s="14"/>
      <c r="AD1625" s="14"/>
      <c r="AE1625" s="14"/>
      <c r="AT1625" s="204" t="s">
        <v>165</v>
      </c>
      <c r="AU1625" s="204" t="s">
        <v>85</v>
      </c>
      <c r="AV1625" s="14" t="s">
        <v>85</v>
      </c>
      <c r="AW1625" s="14" t="s">
        <v>32</v>
      </c>
      <c r="AX1625" s="14" t="s">
        <v>7</v>
      </c>
      <c r="AY1625" s="204" t="s">
        <v>155</v>
      </c>
    </row>
    <row r="1626" s="14" customFormat="1">
      <c r="A1626" s="14"/>
      <c r="B1626" s="203"/>
      <c r="C1626" s="14"/>
      <c r="D1626" s="196" t="s">
        <v>165</v>
      </c>
      <c r="E1626" s="204" t="s">
        <v>1</v>
      </c>
      <c r="F1626" s="205" t="s">
        <v>893</v>
      </c>
      <c r="G1626" s="14"/>
      <c r="H1626" s="206">
        <v>15.65</v>
      </c>
      <c r="I1626" s="207"/>
      <c r="J1626" s="14"/>
      <c r="K1626" s="14"/>
      <c r="L1626" s="203"/>
      <c r="M1626" s="208"/>
      <c r="N1626" s="209"/>
      <c r="O1626" s="209"/>
      <c r="P1626" s="209"/>
      <c r="Q1626" s="209"/>
      <c r="R1626" s="209"/>
      <c r="S1626" s="209"/>
      <c r="T1626" s="210"/>
      <c r="U1626" s="14"/>
      <c r="V1626" s="14"/>
      <c r="W1626" s="14"/>
      <c r="X1626" s="14"/>
      <c r="Y1626" s="14"/>
      <c r="Z1626" s="14"/>
      <c r="AA1626" s="14"/>
      <c r="AB1626" s="14"/>
      <c r="AC1626" s="14"/>
      <c r="AD1626" s="14"/>
      <c r="AE1626" s="14"/>
      <c r="AT1626" s="204" t="s">
        <v>165</v>
      </c>
      <c r="AU1626" s="204" t="s">
        <v>85</v>
      </c>
      <c r="AV1626" s="14" t="s">
        <v>85</v>
      </c>
      <c r="AW1626" s="14" t="s">
        <v>32</v>
      </c>
      <c r="AX1626" s="14" t="s">
        <v>7</v>
      </c>
      <c r="AY1626" s="204" t="s">
        <v>155</v>
      </c>
    </row>
    <row r="1627" s="14" customFormat="1">
      <c r="A1627" s="14"/>
      <c r="B1627" s="203"/>
      <c r="C1627" s="14"/>
      <c r="D1627" s="196" t="s">
        <v>165</v>
      </c>
      <c r="E1627" s="204" t="s">
        <v>1</v>
      </c>
      <c r="F1627" s="205" t="s">
        <v>894</v>
      </c>
      <c r="G1627" s="14"/>
      <c r="H1627" s="206">
        <v>51.340000000000003</v>
      </c>
      <c r="I1627" s="207"/>
      <c r="J1627" s="14"/>
      <c r="K1627" s="14"/>
      <c r="L1627" s="203"/>
      <c r="M1627" s="208"/>
      <c r="N1627" s="209"/>
      <c r="O1627" s="209"/>
      <c r="P1627" s="209"/>
      <c r="Q1627" s="209"/>
      <c r="R1627" s="209"/>
      <c r="S1627" s="209"/>
      <c r="T1627" s="210"/>
      <c r="U1627" s="14"/>
      <c r="V1627" s="14"/>
      <c r="W1627" s="14"/>
      <c r="X1627" s="14"/>
      <c r="Y1627" s="14"/>
      <c r="Z1627" s="14"/>
      <c r="AA1627" s="14"/>
      <c r="AB1627" s="14"/>
      <c r="AC1627" s="14"/>
      <c r="AD1627" s="14"/>
      <c r="AE1627" s="14"/>
      <c r="AT1627" s="204" t="s">
        <v>165</v>
      </c>
      <c r="AU1627" s="204" t="s">
        <v>85</v>
      </c>
      <c r="AV1627" s="14" t="s">
        <v>85</v>
      </c>
      <c r="AW1627" s="14" t="s">
        <v>32</v>
      </c>
      <c r="AX1627" s="14" t="s">
        <v>7</v>
      </c>
      <c r="AY1627" s="204" t="s">
        <v>155</v>
      </c>
    </row>
    <row r="1628" s="14" customFormat="1">
      <c r="A1628" s="14"/>
      <c r="B1628" s="203"/>
      <c r="C1628" s="14"/>
      <c r="D1628" s="196" t="s">
        <v>165</v>
      </c>
      <c r="E1628" s="204" t="s">
        <v>1</v>
      </c>
      <c r="F1628" s="205" t="s">
        <v>896</v>
      </c>
      <c r="G1628" s="14"/>
      <c r="H1628" s="206">
        <v>17.620000000000001</v>
      </c>
      <c r="I1628" s="207"/>
      <c r="J1628" s="14"/>
      <c r="K1628" s="14"/>
      <c r="L1628" s="203"/>
      <c r="M1628" s="208"/>
      <c r="N1628" s="209"/>
      <c r="O1628" s="209"/>
      <c r="P1628" s="209"/>
      <c r="Q1628" s="209"/>
      <c r="R1628" s="209"/>
      <c r="S1628" s="209"/>
      <c r="T1628" s="210"/>
      <c r="U1628" s="14"/>
      <c r="V1628" s="14"/>
      <c r="W1628" s="14"/>
      <c r="X1628" s="14"/>
      <c r="Y1628" s="14"/>
      <c r="Z1628" s="14"/>
      <c r="AA1628" s="14"/>
      <c r="AB1628" s="14"/>
      <c r="AC1628" s="14"/>
      <c r="AD1628" s="14"/>
      <c r="AE1628" s="14"/>
      <c r="AT1628" s="204" t="s">
        <v>165</v>
      </c>
      <c r="AU1628" s="204" t="s">
        <v>85</v>
      </c>
      <c r="AV1628" s="14" t="s">
        <v>85</v>
      </c>
      <c r="AW1628" s="14" t="s">
        <v>32</v>
      </c>
      <c r="AX1628" s="14" t="s">
        <v>7</v>
      </c>
      <c r="AY1628" s="204" t="s">
        <v>155</v>
      </c>
    </row>
    <row r="1629" s="14" customFormat="1">
      <c r="A1629" s="14"/>
      <c r="B1629" s="203"/>
      <c r="C1629" s="14"/>
      <c r="D1629" s="196" t="s">
        <v>165</v>
      </c>
      <c r="E1629" s="204" t="s">
        <v>1</v>
      </c>
      <c r="F1629" s="205" t="s">
        <v>897</v>
      </c>
      <c r="G1629" s="14"/>
      <c r="H1629" s="206">
        <v>17.149999999999999</v>
      </c>
      <c r="I1629" s="207"/>
      <c r="J1629" s="14"/>
      <c r="K1629" s="14"/>
      <c r="L1629" s="203"/>
      <c r="M1629" s="208"/>
      <c r="N1629" s="209"/>
      <c r="O1629" s="209"/>
      <c r="P1629" s="209"/>
      <c r="Q1629" s="209"/>
      <c r="R1629" s="209"/>
      <c r="S1629" s="209"/>
      <c r="T1629" s="210"/>
      <c r="U1629" s="14"/>
      <c r="V1629" s="14"/>
      <c r="W1629" s="14"/>
      <c r="X1629" s="14"/>
      <c r="Y1629" s="14"/>
      <c r="Z1629" s="14"/>
      <c r="AA1629" s="14"/>
      <c r="AB1629" s="14"/>
      <c r="AC1629" s="14"/>
      <c r="AD1629" s="14"/>
      <c r="AE1629" s="14"/>
      <c r="AT1629" s="204" t="s">
        <v>165</v>
      </c>
      <c r="AU1629" s="204" t="s">
        <v>85</v>
      </c>
      <c r="AV1629" s="14" t="s">
        <v>85</v>
      </c>
      <c r="AW1629" s="14" t="s">
        <v>32</v>
      </c>
      <c r="AX1629" s="14" t="s">
        <v>7</v>
      </c>
      <c r="AY1629" s="204" t="s">
        <v>155</v>
      </c>
    </row>
    <row r="1630" s="14" customFormat="1">
      <c r="A1630" s="14"/>
      <c r="B1630" s="203"/>
      <c r="C1630" s="14"/>
      <c r="D1630" s="196" t="s">
        <v>165</v>
      </c>
      <c r="E1630" s="204" t="s">
        <v>1</v>
      </c>
      <c r="F1630" s="205" t="s">
        <v>898</v>
      </c>
      <c r="G1630" s="14"/>
      <c r="H1630" s="206">
        <v>59.799999999999997</v>
      </c>
      <c r="I1630" s="207"/>
      <c r="J1630" s="14"/>
      <c r="K1630" s="14"/>
      <c r="L1630" s="203"/>
      <c r="M1630" s="208"/>
      <c r="N1630" s="209"/>
      <c r="O1630" s="209"/>
      <c r="P1630" s="209"/>
      <c r="Q1630" s="209"/>
      <c r="R1630" s="209"/>
      <c r="S1630" s="209"/>
      <c r="T1630" s="210"/>
      <c r="U1630" s="14"/>
      <c r="V1630" s="14"/>
      <c r="W1630" s="14"/>
      <c r="X1630" s="14"/>
      <c r="Y1630" s="14"/>
      <c r="Z1630" s="14"/>
      <c r="AA1630" s="14"/>
      <c r="AB1630" s="14"/>
      <c r="AC1630" s="14"/>
      <c r="AD1630" s="14"/>
      <c r="AE1630" s="14"/>
      <c r="AT1630" s="204" t="s">
        <v>165</v>
      </c>
      <c r="AU1630" s="204" t="s">
        <v>85</v>
      </c>
      <c r="AV1630" s="14" t="s">
        <v>85</v>
      </c>
      <c r="AW1630" s="14" t="s">
        <v>32</v>
      </c>
      <c r="AX1630" s="14" t="s">
        <v>7</v>
      </c>
      <c r="AY1630" s="204" t="s">
        <v>155</v>
      </c>
    </row>
    <row r="1631" s="14" customFormat="1">
      <c r="A1631" s="14"/>
      <c r="B1631" s="203"/>
      <c r="C1631" s="14"/>
      <c r="D1631" s="196" t="s">
        <v>165</v>
      </c>
      <c r="E1631" s="204" t="s">
        <v>1</v>
      </c>
      <c r="F1631" s="205" t="s">
        <v>899</v>
      </c>
      <c r="G1631" s="14"/>
      <c r="H1631" s="206">
        <v>63.100000000000001</v>
      </c>
      <c r="I1631" s="207"/>
      <c r="J1631" s="14"/>
      <c r="K1631" s="14"/>
      <c r="L1631" s="203"/>
      <c r="M1631" s="208"/>
      <c r="N1631" s="209"/>
      <c r="O1631" s="209"/>
      <c r="P1631" s="209"/>
      <c r="Q1631" s="209"/>
      <c r="R1631" s="209"/>
      <c r="S1631" s="209"/>
      <c r="T1631" s="210"/>
      <c r="U1631" s="14"/>
      <c r="V1631" s="14"/>
      <c r="W1631" s="14"/>
      <c r="X1631" s="14"/>
      <c r="Y1631" s="14"/>
      <c r="Z1631" s="14"/>
      <c r="AA1631" s="14"/>
      <c r="AB1631" s="14"/>
      <c r="AC1631" s="14"/>
      <c r="AD1631" s="14"/>
      <c r="AE1631" s="14"/>
      <c r="AT1631" s="204" t="s">
        <v>165</v>
      </c>
      <c r="AU1631" s="204" t="s">
        <v>85</v>
      </c>
      <c r="AV1631" s="14" t="s">
        <v>85</v>
      </c>
      <c r="AW1631" s="14" t="s">
        <v>32</v>
      </c>
      <c r="AX1631" s="14" t="s">
        <v>7</v>
      </c>
      <c r="AY1631" s="204" t="s">
        <v>155</v>
      </c>
    </row>
    <row r="1632" s="14" customFormat="1">
      <c r="A1632" s="14"/>
      <c r="B1632" s="203"/>
      <c r="C1632" s="14"/>
      <c r="D1632" s="196" t="s">
        <v>165</v>
      </c>
      <c r="E1632" s="204" t="s">
        <v>1</v>
      </c>
      <c r="F1632" s="205" t="s">
        <v>900</v>
      </c>
      <c r="G1632" s="14"/>
      <c r="H1632" s="206">
        <v>3.4700000000000002</v>
      </c>
      <c r="I1632" s="207"/>
      <c r="J1632" s="14"/>
      <c r="K1632" s="14"/>
      <c r="L1632" s="203"/>
      <c r="M1632" s="208"/>
      <c r="N1632" s="209"/>
      <c r="O1632" s="209"/>
      <c r="P1632" s="209"/>
      <c r="Q1632" s="209"/>
      <c r="R1632" s="209"/>
      <c r="S1632" s="209"/>
      <c r="T1632" s="210"/>
      <c r="U1632" s="14"/>
      <c r="V1632" s="14"/>
      <c r="W1632" s="14"/>
      <c r="X1632" s="14"/>
      <c r="Y1632" s="14"/>
      <c r="Z1632" s="14"/>
      <c r="AA1632" s="14"/>
      <c r="AB1632" s="14"/>
      <c r="AC1632" s="14"/>
      <c r="AD1632" s="14"/>
      <c r="AE1632" s="14"/>
      <c r="AT1632" s="204" t="s">
        <v>165</v>
      </c>
      <c r="AU1632" s="204" t="s">
        <v>85</v>
      </c>
      <c r="AV1632" s="14" t="s">
        <v>85</v>
      </c>
      <c r="AW1632" s="14" t="s">
        <v>32</v>
      </c>
      <c r="AX1632" s="14" t="s">
        <v>7</v>
      </c>
      <c r="AY1632" s="204" t="s">
        <v>155</v>
      </c>
    </row>
    <row r="1633" s="14" customFormat="1">
      <c r="A1633" s="14"/>
      <c r="B1633" s="203"/>
      <c r="C1633" s="14"/>
      <c r="D1633" s="196" t="s">
        <v>165</v>
      </c>
      <c r="E1633" s="204" t="s">
        <v>1</v>
      </c>
      <c r="F1633" s="205" t="s">
        <v>901</v>
      </c>
      <c r="G1633" s="14"/>
      <c r="H1633" s="206">
        <v>9.6500000000000004</v>
      </c>
      <c r="I1633" s="207"/>
      <c r="J1633" s="14"/>
      <c r="K1633" s="14"/>
      <c r="L1633" s="203"/>
      <c r="M1633" s="208"/>
      <c r="N1633" s="209"/>
      <c r="O1633" s="209"/>
      <c r="P1633" s="209"/>
      <c r="Q1633" s="209"/>
      <c r="R1633" s="209"/>
      <c r="S1633" s="209"/>
      <c r="T1633" s="210"/>
      <c r="U1633" s="14"/>
      <c r="V1633" s="14"/>
      <c r="W1633" s="14"/>
      <c r="X1633" s="14"/>
      <c r="Y1633" s="14"/>
      <c r="Z1633" s="14"/>
      <c r="AA1633" s="14"/>
      <c r="AB1633" s="14"/>
      <c r="AC1633" s="14"/>
      <c r="AD1633" s="14"/>
      <c r="AE1633" s="14"/>
      <c r="AT1633" s="204" t="s">
        <v>165</v>
      </c>
      <c r="AU1633" s="204" t="s">
        <v>85</v>
      </c>
      <c r="AV1633" s="14" t="s">
        <v>85</v>
      </c>
      <c r="AW1633" s="14" t="s">
        <v>32</v>
      </c>
      <c r="AX1633" s="14" t="s">
        <v>7</v>
      </c>
      <c r="AY1633" s="204" t="s">
        <v>155</v>
      </c>
    </row>
    <row r="1634" s="14" customFormat="1">
      <c r="A1634" s="14"/>
      <c r="B1634" s="203"/>
      <c r="C1634" s="14"/>
      <c r="D1634" s="196" t="s">
        <v>165</v>
      </c>
      <c r="E1634" s="204" t="s">
        <v>1</v>
      </c>
      <c r="F1634" s="205" t="s">
        <v>902</v>
      </c>
      <c r="G1634" s="14"/>
      <c r="H1634" s="206">
        <v>3.3500000000000001</v>
      </c>
      <c r="I1634" s="207"/>
      <c r="J1634" s="14"/>
      <c r="K1634" s="14"/>
      <c r="L1634" s="203"/>
      <c r="M1634" s="208"/>
      <c r="N1634" s="209"/>
      <c r="O1634" s="209"/>
      <c r="P1634" s="209"/>
      <c r="Q1634" s="209"/>
      <c r="R1634" s="209"/>
      <c r="S1634" s="209"/>
      <c r="T1634" s="210"/>
      <c r="U1634" s="14"/>
      <c r="V1634" s="14"/>
      <c r="W1634" s="14"/>
      <c r="X1634" s="14"/>
      <c r="Y1634" s="14"/>
      <c r="Z1634" s="14"/>
      <c r="AA1634" s="14"/>
      <c r="AB1634" s="14"/>
      <c r="AC1634" s="14"/>
      <c r="AD1634" s="14"/>
      <c r="AE1634" s="14"/>
      <c r="AT1634" s="204" t="s">
        <v>165</v>
      </c>
      <c r="AU1634" s="204" t="s">
        <v>85</v>
      </c>
      <c r="AV1634" s="14" t="s">
        <v>85</v>
      </c>
      <c r="AW1634" s="14" t="s">
        <v>32</v>
      </c>
      <c r="AX1634" s="14" t="s">
        <v>7</v>
      </c>
      <c r="AY1634" s="204" t="s">
        <v>155</v>
      </c>
    </row>
    <row r="1635" s="14" customFormat="1">
      <c r="A1635" s="14"/>
      <c r="B1635" s="203"/>
      <c r="C1635" s="14"/>
      <c r="D1635" s="196" t="s">
        <v>165</v>
      </c>
      <c r="E1635" s="204" t="s">
        <v>1</v>
      </c>
      <c r="F1635" s="205" t="s">
        <v>903</v>
      </c>
      <c r="G1635" s="14"/>
      <c r="H1635" s="206">
        <v>3.7400000000000002</v>
      </c>
      <c r="I1635" s="207"/>
      <c r="J1635" s="14"/>
      <c r="K1635" s="14"/>
      <c r="L1635" s="203"/>
      <c r="M1635" s="208"/>
      <c r="N1635" s="209"/>
      <c r="O1635" s="209"/>
      <c r="P1635" s="209"/>
      <c r="Q1635" s="209"/>
      <c r="R1635" s="209"/>
      <c r="S1635" s="209"/>
      <c r="T1635" s="210"/>
      <c r="U1635" s="14"/>
      <c r="V1635" s="14"/>
      <c r="W1635" s="14"/>
      <c r="X1635" s="14"/>
      <c r="Y1635" s="14"/>
      <c r="Z1635" s="14"/>
      <c r="AA1635" s="14"/>
      <c r="AB1635" s="14"/>
      <c r="AC1635" s="14"/>
      <c r="AD1635" s="14"/>
      <c r="AE1635" s="14"/>
      <c r="AT1635" s="204" t="s">
        <v>165</v>
      </c>
      <c r="AU1635" s="204" t="s">
        <v>85</v>
      </c>
      <c r="AV1635" s="14" t="s">
        <v>85</v>
      </c>
      <c r="AW1635" s="14" t="s">
        <v>32</v>
      </c>
      <c r="AX1635" s="14" t="s">
        <v>7</v>
      </c>
      <c r="AY1635" s="204" t="s">
        <v>155</v>
      </c>
    </row>
    <row r="1636" s="14" customFormat="1">
      <c r="A1636" s="14"/>
      <c r="B1636" s="203"/>
      <c r="C1636" s="14"/>
      <c r="D1636" s="196" t="s">
        <v>165</v>
      </c>
      <c r="E1636" s="204" t="s">
        <v>1</v>
      </c>
      <c r="F1636" s="205" t="s">
        <v>904</v>
      </c>
      <c r="G1636" s="14"/>
      <c r="H1636" s="206">
        <v>9.2100000000000009</v>
      </c>
      <c r="I1636" s="207"/>
      <c r="J1636" s="14"/>
      <c r="K1636" s="14"/>
      <c r="L1636" s="203"/>
      <c r="M1636" s="208"/>
      <c r="N1636" s="209"/>
      <c r="O1636" s="209"/>
      <c r="P1636" s="209"/>
      <c r="Q1636" s="209"/>
      <c r="R1636" s="209"/>
      <c r="S1636" s="209"/>
      <c r="T1636" s="210"/>
      <c r="U1636" s="14"/>
      <c r="V1636" s="14"/>
      <c r="W1636" s="14"/>
      <c r="X1636" s="14"/>
      <c r="Y1636" s="14"/>
      <c r="Z1636" s="14"/>
      <c r="AA1636" s="14"/>
      <c r="AB1636" s="14"/>
      <c r="AC1636" s="14"/>
      <c r="AD1636" s="14"/>
      <c r="AE1636" s="14"/>
      <c r="AT1636" s="204" t="s">
        <v>165</v>
      </c>
      <c r="AU1636" s="204" t="s">
        <v>85</v>
      </c>
      <c r="AV1636" s="14" t="s">
        <v>85</v>
      </c>
      <c r="AW1636" s="14" t="s">
        <v>32</v>
      </c>
      <c r="AX1636" s="14" t="s">
        <v>7</v>
      </c>
      <c r="AY1636" s="204" t="s">
        <v>155</v>
      </c>
    </row>
    <row r="1637" s="14" customFormat="1">
      <c r="A1637" s="14"/>
      <c r="B1637" s="203"/>
      <c r="C1637" s="14"/>
      <c r="D1637" s="196" t="s">
        <v>165</v>
      </c>
      <c r="E1637" s="204" t="s">
        <v>1</v>
      </c>
      <c r="F1637" s="205" t="s">
        <v>905</v>
      </c>
      <c r="G1637" s="14"/>
      <c r="H1637" s="206">
        <v>1.9199999999999999</v>
      </c>
      <c r="I1637" s="207"/>
      <c r="J1637" s="14"/>
      <c r="K1637" s="14"/>
      <c r="L1637" s="203"/>
      <c r="M1637" s="208"/>
      <c r="N1637" s="209"/>
      <c r="O1637" s="209"/>
      <c r="P1637" s="209"/>
      <c r="Q1637" s="209"/>
      <c r="R1637" s="209"/>
      <c r="S1637" s="209"/>
      <c r="T1637" s="210"/>
      <c r="U1637" s="14"/>
      <c r="V1637" s="14"/>
      <c r="W1637" s="14"/>
      <c r="X1637" s="14"/>
      <c r="Y1637" s="14"/>
      <c r="Z1637" s="14"/>
      <c r="AA1637" s="14"/>
      <c r="AB1637" s="14"/>
      <c r="AC1637" s="14"/>
      <c r="AD1637" s="14"/>
      <c r="AE1637" s="14"/>
      <c r="AT1637" s="204" t="s">
        <v>165</v>
      </c>
      <c r="AU1637" s="204" t="s">
        <v>85</v>
      </c>
      <c r="AV1637" s="14" t="s">
        <v>85</v>
      </c>
      <c r="AW1637" s="14" t="s">
        <v>32</v>
      </c>
      <c r="AX1637" s="14" t="s">
        <v>7</v>
      </c>
      <c r="AY1637" s="204" t="s">
        <v>155</v>
      </c>
    </row>
    <row r="1638" s="14" customFormat="1">
      <c r="A1638" s="14"/>
      <c r="B1638" s="203"/>
      <c r="C1638" s="14"/>
      <c r="D1638" s="196" t="s">
        <v>165</v>
      </c>
      <c r="E1638" s="204" t="s">
        <v>1</v>
      </c>
      <c r="F1638" s="205" t="s">
        <v>907</v>
      </c>
      <c r="G1638" s="14"/>
      <c r="H1638" s="206">
        <v>52.420000000000002</v>
      </c>
      <c r="I1638" s="207"/>
      <c r="J1638" s="14"/>
      <c r="K1638" s="14"/>
      <c r="L1638" s="203"/>
      <c r="M1638" s="208"/>
      <c r="N1638" s="209"/>
      <c r="O1638" s="209"/>
      <c r="P1638" s="209"/>
      <c r="Q1638" s="209"/>
      <c r="R1638" s="209"/>
      <c r="S1638" s="209"/>
      <c r="T1638" s="210"/>
      <c r="U1638" s="14"/>
      <c r="V1638" s="14"/>
      <c r="W1638" s="14"/>
      <c r="X1638" s="14"/>
      <c r="Y1638" s="14"/>
      <c r="Z1638" s="14"/>
      <c r="AA1638" s="14"/>
      <c r="AB1638" s="14"/>
      <c r="AC1638" s="14"/>
      <c r="AD1638" s="14"/>
      <c r="AE1638" s="14"/>
      <c r="AT1638" s="204" t="s">
        <v>165</v>
      </c>
      <c r="AU1638" s="204" t="s">
        <v>85</v>
      </c>
      <c r="AV1638" s="14" t="s">
        <v>85</v>
      </c>
      <c r="AW1638" s="14" t="s">
        <v>32</v>
      </c>
      <c r="AX1638" s="14" t="s">
        <v>7</v>
      </c>
      <c r="AY1638" s="204" t="s">
        <v>155</v>
      </c>
    </row>
    <row r="1639" s="14" customFormat="1">
      <c r="A1639" s="14"/>
      <c r="B1639" s="203"/>
      <c r="C1639" s="14"/>
      <c r="D1639" s="196" t="s">
        <v>165</v>
      </c>
      <c r="E1639" s="204" t="s">
        <v>1</v>
      </c>
      <c r="F1639" s="205" t="s">
        <v>908</v>
      </c>
      <c r="G1639" s="14"/>
      <c r="H1639" s="206">
        <v>16.539999999999999</v>
      </c>
      <c r="I1639" s="207"/>
      <c r="J1639" s="14"/>
      <c r="K1639" s="14"/>
      <c r="L1639" s="203"/>
      <c r="M1639" s="208"/>
      <c r="N1639" s="209"/>
      <c r="O1639" s="209"/>
      <c r="P1639" s="209"/>
      <c r="Q1639" s="209"/>
      <c r="R1639" s="209"/>
      <c r="S1639" s="209"/>
      <c r="T1639" s="210"/>
      <c r="U1639" s="14"/>
      <c r="V1639" s="14"/>
      <c r="W1639" s="14"/>
      <c r="X1639" s="14"/>
      <c r="Y1639" s="14"/>
      <c r="Z1639" s="14"/>
      <c r="AA1639" s="14"/>
      <c r="AB1639" s="14"/>
      <c r="AC1639" s="14"/>
      <c r="AD1639" s="14"/>
      <c r="AE1639" s="14"/>
      <c r="AT1639" s="204" t="s">
        <v>165</v>
      </c>
      <c r="AU1639" s="204" t="s">
        <v>85</v>
      </c>
      <c r="AV1639" s="14" t="s">
        <v>85</v>
      </c>
      <c r="AW1639" s="14" t="s">
        <v>32</v>
      </c>
      <c r="AX1639" s="14" t="s">
        <v>7</v>
      </c>
      <c r="AY1639" s="204" t="s">
        <v>155</v>
      </c>
    </row>
    <row r="1640" s="14" customFormat="1">
      <c r="A1640" s="14"/>
      <c r="B1640" s="203"/>
      <c r="C1640" s="14"/>
      <c r="D1640" s="196" t="s">
        <v>165</v>
      </c>
      <c r="E1640" s="204" t="s">
        <v>1</v>
      </c>
      <c r="F1640" s="205" t="s">
        <v>909</v>
      </c>
      <c r="G1640" s="14"/>
      <c r="H1640" s="206">
        <v>35.32</v>
      </c>
      <c r="I1640" s="207"/>
      <c r="J1640" s="14"/>
      <c r="K1640" s="14"/>
      <c r="L1640" s="203"/>
      <c r="M1640" s="208"/>
      <c r="N1640" s="209"/>
      <c r="O1640" s="209"/>
      <c r="P1640" s="209"/>
      <c r="Q1640" s="209"/>
      <c r="R1640" s="209"/>
      <c r="S1640" s="209"/>
      <c r="T1640" s="210"/>
      <c r="U1640" s="14"/>
      <c r="V1640" s="14"/>
      <c r="W1640" s="14"/>
      <c r="X1640" s="14"/>
      <c r="Y1640" s="14"/>
      <c r="Z1640" s="14"/>
      <c r="AA1640" s="14"/>
      <c r="AB1640" s="14"/>
      <c r="AC1640" s="14"/>
      <c r="AD1640" s="14"/>
      <c r="AE1640" s="14"/>
      <c r="AT1640" s="204" t="s">
        <v>165</v>
      </c>
      <c r="AU1640" s="204" t="s">
        <v>85</v>
      </c>
      <c r="AV1640" s="14" t="s">
        <v>85</v>
      </c>
      <c r="AW1640" s="14" t="s">
        <v>32</v>
      </c>
      <c r="AX1640" s="14" t="s">
        <v>7</v>
      </c>
      <c r="AY1640" s="204" t="s">
        <v>155</v>
      </c>
    </row>
    <row r="1641" s="14" customFormat="1">
      <c r="A1641" s="14"/>
      <c r="B1641" s="203"/>
      <c r="C1641" s="14"/>
      <c r="D1641" s="196" t="s">
        <v>165</v>
      </c>
      <c r="E1641" s="204" t="s">
        <v>1</v>
      </c>
      <c r="F1641" s="205" t="s">
        <v>910</v>
      </c>
      <c r="G1641" s="14"/>
      <c r="H1641" s="206">
        <v>36.479999999999997</v>
      </c>
      <c r="I1641" s="207"/>
      <c r="J1641" s="14"/>
      <c r="K1641" s="14"/>
      <c r="L1641" s="203"/>
      <c r="M1641" s="208"/>
      <c r="N1641" s="209"/>
      <c r="O1641" s="209"/>
      <c r="P1641" s="209"/>
      <c r="Q1641" s="209"/>
      <c r="R1641" s="209"/>
      <c r="S1641" s="209"/>
      <c r="T1641" s="210"/>
      <c r="U1641" s="14"/>
      <c r="V1641" s="14"/>
      <c r="W1641" s="14"/>
      <c r="X1641" s="14"/>
      <c r="Y1641" s="14"/>
      <c r="Z1641" s="14"/>
      <c r="AA1641" s="14"/>
      <c r="AB1641" s="14"/>
      <c r="AC1641" s="14"/>
      <c r="AD1641" s="14"/>
      <c r="AE1641" s="14"/>
      <c r="AT1641" s="204" t="s">
        <v>165</v>
      </c>
      <c r="AU1641" s="204" t="s">
        <v>85</v>
      </c>
      <c r="AV1641" s="14" t="s">
        <v>85</v>
      </c>
      <c r="AW1641" s="14" t="s">
        <v>32</v>
      </c>
      <c r="AX1641" s="14" t="s">
        <v>7</v>
      </c>
      <c r="AY1641" s="204" t="s">
        <v>155</v>
      </c>
    </row>
    <row r="1642" s="14" customFormat="1">
      <c r="A1642" s="14"/>
      <c r="B1642" s="203"/>
      <c r="C1642" s="14"/>
      <c r="D1642" s="196" t="s">
        <v>165</v>
      </c>
      <c r="E1642" s="204" t="s">
        <v>1</v>
      </c>
      <c r="F1642" s="205" t="s">
        <v>911</v>
      </c>
      <c r="G1642" s="14"/>
      <c r="H1642" s="206">
        <v>34.340000000000003</v>
      </c>
      <c r="I1642" s="207"/>
      <c r="J1642" s="14"/>
      <c r="K1642" s="14"/>
      <c r="L1642" s="203"/>
      <c r="M1642" s="208"/>
      <c r="N1642" s="209"/>
      <c r="O1642" s="209"/>
      <c r="P1642" s="209"/>
      <c r="Q1642" s="209"/>
      <c r="R1642" s="209"/>
      <c r="S1642" s="209"/>
      <c r="T1642" s="210"/>
      <c r="U1642" s="14"/>
      <c r="V1642" s="14"/>
      <c r="W1642" s="14"/>
      <c r="X1642" s="14"/>
      <c r="Y1642" s="14"/>
      <c r="Z1642" s="14"/>
      <c r="AA1642" s="14"/>
      <c r="AB1642" s="14"/>
      <c r="AC1642" s="14"/>
      <c r="AD1642" s="14"/>
      <c r="AE1642" s="14"/>
      <c r="AT1642" s="204" t="s">
        <v>165</v>
      </c>
      <c r="AU1642" s="204" t="s">
        <v>85</v>
      </c>
      <c r="AV1642" s="14" t="s">
        <v>85</v>
      </c>
      <c r="AW1642" s="14" t="s">
        <v>32</v>
      </c>
      <c r="AX1642" s="14" t="s">
        <v>7</v>
      </c>
      <c r="AY1642" s="204" t="s">
        <v>155</v>
      </c>
    </row>
    <row r="1643" s="14" customFormat="1">
      <c r="A1643" s="14"/>
      <c r="B1643" s="203"/>
      <c r="C1643" s="14"/>
      <c r="D1643" s="196" t="s">
        <v>165</v>
      </c>
      <c r="E1643" s="204" t="s">
        <v>1</v>
      </c>
      <c r="F1643" s="205" t="s">
        <v>912</v>
      </c>
      <c r="G1643" s="14"/>
      <c r="H1643" s="206">
        <v>14.220000000000001</v>
      </c>
      <c r="I1643" s="207"/>
      <c r="J1643" s="14"/>
      <c r="K1643" s="14"/>
      <c r="L1643" s="203"/>
      <c r="M1643" s="208"/>
      <c r="N1643" s="209"/>
      <c r="O1643" s="209"/>
      <c r="P1643" s="209"/>
      <c r="Q1643" s="209"/>
      <c r="R1643" s="209"/>
      <c r="S1643" s="209"/>
      <c r="T1643" s="210"/>
      <c r="U1643" s="14"/>
      <c r="V1643" s="14"/>
      <c r="W1643" s="14"/>
      <c r="X1643" s="14"/>
      <c r="Y1643" s="14"/>
      <c r="Z1643" s="14"/>
      <c r="AA1643" s="14"/>
      <c r="AB1643" s="14"/>
      <c r="AC1643" s="14"/>
      <c r="AD1643" s="14"/>
      <c r="AE1643" s="14"/>
      <c r="AT1643" s="204" t="s">
        <v>165</v>
      </c>
      <c r="AU1643" s="204" t="s">
        <v>85</v>
      </c>
      <c r="AV1643" s="14" t="s">
        <v>85</v>
      </c>
      <c r="AW1643" s="14" t="s">
        <v>32</v>
      </c>
      <c r="AX1643" s="14" t="s">
        <v>7</v>
      </c>
      <c r="AY1643" s="204" t="s">
        <v>155</v>
      </c>
    </row>
    <row r="1644" s="15" customFormat="1">
      <c r="A1644" s="15"/>
      <c r="B1644" s="211"/>
      <c r="C1644" s="15"/>
      <c r="D1644" s="196" t="s">
        <v>165</v>
      </c>
      <c r="E1644" s="212" t="s">
        <v>1</v>
      </c>
      <c r="F1644" s="213" t="s">
        <v>184</v>
      </c>
      <c r="G1644" s="15"/>
      <c r="H1644" s="214">
        <v>739.90000000000009</v>
      </c>
      <c r="I1644" s="215"/>
      <c r="J1644" s="15"/>
      <c r="K1644" s="15"/>
      <c r="L1644" s="211"/>
      <c r="M1644" s="216"/>
      <c r="N1644" s="217"/>
      <c r="O1644" s="217"/>
      <c r="P1644" s="217"/>
      <c r="Q1644" s="217"/>
      <c r="R1644" s="217"/>
      <c r="S1644" s="217"/>
      <c r="T1644" s="218"/>
      <c r="U1644" s="15"/>
      <c r="V1644" s="15"/>
      <c r="W1644" s="15"/>
      <c r="X1644" s="15"/>
      <c r="Y1644" s="15"/>
      <c r="Z1644" s="15"/>
      <c r="AA1644" s="15"/>
      <c r="AB1644" s="15"/>
      <c r="AC1644" s="15"/>
      <c r="AD1644" s="15"/>
      <c r="AE1644" s="15"/>
      <c r="AT1644" s="212" t="s">
        <v>165</v>
      </c>
      <c r="AU1644" s="212" t="s">
        <v>85</v>
      </c>
      <c r="AV1644" s="15" t="s">
        <v>91</v>
      </c>
      <c r="AW1644" s="15" t="s">
        <v>32</v>
      </c>
      <c r="AX1644" s="15" t="s">
        <v>81</v>
      </c>
      <c r="AY1644" s="212" t="s">
        <v>155</v>
      </c>
    </row>
    <row r="1645" s="2" customFormat="1" ht="16.5" customHeight="1">
      <c r="A1645" s="38"/>
      <c r="B1645" s="180"/>
      <c r="C1645" s="221" t="s">
        <v>2133</v>
      </c>
      <c r="D1645" s="221" t="s">
        <v>271</v>
      </c>
      <c r="E1645" s="223" t="s">
        <v>2134</v>
      </c>
      <c r="F1645" s="224" t="s">
        <v>2135</v>
      </c>
      <c r="G1645" s="225" t="s">
        <v>160</v>
      </c>
      <c r="H1645" s="226">
        <v>913.21199999999999</v>
      </c>
      <c r="I1645" s="227"/>
      <c r="J1645" s="228">
        <f>ROUND(I1645*H1645,2)</f>
        <v>0</v>
      </c>
      <c r="K1645" s="229"/>
      <c r="L1645" s="230"/>
      <c r="M1645" s="231" t="s">
        <v>1</v>
      </c>
      <c r="N1645" s="232" t="s">
        <v>43</v>
      </c>
      <c r="O1645" s="82"/>
      <c r="P1645" s="191">
        <f>O1645*H1645</f>
        <v>0</v>
      </c>
      <c r="Q1645" s="191">
        <v>0.0030000000000000001</v>
      </c>
      <c r="R1645" s="191">
        <f>Q1645*H1645</f>
        <v>2.739636</v>
      </c>
      <c r="S1645" s="191">
        <v>0</v>
      </c>
      <c r="T1645" s="192">
        <f>S1645*H1645</f>
        <v>0</v>
      </c>
      <c r="U1645" s="38"/>
      <c r="V1645" s="38"/>
      <c r="W1645" s="38"/>
      <c r="X1645" s="38"/>
      <c r="Y1645" s="38"/>
      <c r="Z1645" s="38"/>
      <c r="AA1645" s="38"/>
      <c r="AB1645" s="38"/>
      <c r="AC1645" s="38"/>
      <c r="AD1645" s="38"/>
      <c r="AE1645" s="38"/>
      <c r="AR1645" s="193" t="s">
        <v>387</v>
      </c>
      <c r="AT1645" s="193" t="s">
        <v>271</v>
      </c>
      <c r="AU1645" s="193" t="s">
        <v>85</v>
      </c>
      <c r="AY1645" s="19" t="s">
        <v>155</v>
      </c>
      <c r="BE1645" s="194">
        <f>IF(N1645="základná",J1645,0)</f>
        <v>0</v>
      </c>
      <c r="BF1645" s="194">
        <f>IF(N1645="znížená",J1645,0)</f>
        <v>0</v>
      </c>
      <c r="BG1645" s="194">
        <f>IF(N1645="zákl. prenesená",J1645,0)</f>
        <v>0</v>
      </c>
      <c r="BH1645" s="194">
        <f>IF(N1645="zníž. prenesená",J1645,0)</f>
        <v>0</v>
      </c>
      <c r="BI1645" s="194">
        <f>IF(N1645="nulová",J1645,0)</f>
        <v>0</v>
      </c>
      <c r="BJ1645" s="19" t="s">
        <v>85</v>
      </c>
      <c r="BK1645" s="194">
        <f>ROUND(I1645*H1645,2)</f>
        <v>0</v>
      </c>
      <c r="BL1645" s="19" t="s">
        <v>256</v>
      </c>
      <c r="BM1645" s="193" t="s">
        <v>2136</v>
      </c>
    </row>
    <row r="1646" s="14" customFormat="1">
      <c r="A1646" s="14"/>
      <c r="B1646" s="203"/>
      <c r="C1646" s="14"/>
      <c r="D1646" s="196" t="s">
        <v>165</v>
      </c>
      <c r="E1646" s="204" t="s">
        <v>1</v>
      </c>
      <c r="F1646" s="205" t="s">
        <v>2137</v>
      </c>
      <c r="G1646" s="14"/>
      <c r="H1646" s="206">
        <v>850.88499999999999</v>
      </c>
      <c r="I1646" s="207"/>
      <c r="J1646" s="14"/>
      <c r="K1646" s="14"/>
      <c r="L1646" s="203"/>
      <c r="M1646" s="208"/>
      <c r="N1646" s="209"/>
      <c r="O1646" s="209"/>
      <c r="P1646" s="209"/>
      <c r="Q1646" s="209"/>
      <c r="R1646" s="209"/>
      <c r="S1646" s="209"/>
      <c r="T1646" s="210"/>
      <c r="U1646" s="14"/>
      <c r="V1646" s="14"/>
      <c r="W1646" s="14"/>
      <c r="X1646" s="14"/>
      <c r="Y1646" s="14"/>
      <c r="Z1646" s="14"/>
      <c r="AA1646" s="14"/>
      <c r="AB1646" s="14"/>
      <c r="AC1646" s="14"/>
      <c r="AD1646" s="14"/>
      <c r="AE1646" s="14"/>
      <c r="AT1646" s="204" t="s">
        <v>165</v>
      </c>
      <c r="AU1646" s="204" t="s">
        <v>85</v>
      </c>
      <c r="AV1646" s="14" t="s">
        <v>85</v>
      </c>
      <c r="AW1646" s="14" t="s">
        <v>32</v>
      </c>
      <c r="AX1646" s="14" t="s">
        <v>7</v>
      </c>
      <c r="AY1646" s="204" t="s">
        <v>155</v>
      </c>
    </row>
    <row r="1647" s="14" customFormat="1">
      <c r="A1647" s="14"/>
      <c r="B1647" s="203"/>
      <c r="C1647" s="14"/>
      <c r="D1647" s="196" t="s">
        <v>165</v>
      </c>
      <c r="E1647" s="204" t="s">
        <v>1</v>
      </c>
      <c r="F1647" s="205" t="s">
        <v>2138</v>
      </c>
      <c r="G1647" s="14"/>
      <c r="H1647" s="206">
        <v>62.326999999999998</v>
      </c>
      <c r="I1647" s="207"/>
      <c r="J1647" s="14"/>
      <c r="K1647" s="14"/>
      <c r="L1647" s="203"/>
      <c r="M1647" s="208"/>
      <c r="N1647" s="209"/>
      <c r="O1647" s="209"/>
      <c r="P1647" s="209"/>
      <c r="Q1647" s="209"/>
      <c r="R1647" s="209"/>
      <c r="S1647" s="209"/>
      <c r="T1647" s="210"/>
      <c r="U1647" s="14"/>
      <c r="V1647" s="14"/>
      <c r="W1647" s="14"/>
      <c r="X1647" s="14"/>
      <c r="Y1647" s="14"/>
      <c r="Z1647" s="14"/>
      <c r="AA1647" s="14"/>
      <c r="AB1647" s="14"/>
      <c r="AC1647" s="14"/>
      <c r="AD1647" s="14"/>
      <c r="AE1647" s="14"/>
      <c r="AT1647" s="204" t="s">
        <v>165</v>
      </c>
      <c r="AU1647" s="204" t="s">
        <v>85</v>
      </c>
      <c r="AV1647" s="14" t="s">
        <v>85</v>
      </c>
      <c r="AW1647" s="14" t="s">
        <v>32</v>
      </c>
      <c r="AX1647" s="14" t="s">
        <v>7</v>
      </c>
      <c r="AY1647" s="204" t="s">
        <v>155</v>
      </c>
    </row>
    <row r="1648" s="15" customFormat="1">
      <c r="A1648" s="15"/>
      <c r="B1648" s="211"/>
      <c r="C1648" s="15"/>
      <c r="D1648" s="196" t="s">
        <v>165</v>
      </c>
      <c r="E1648" s="212" t="s">
        <v>1</v>
      </c>
      <c r="F1648" s="213" t="s">
        <v>184</v>
      </c>
      <c r="G1648" s="15"/>
      <c r="H1648" s="214">
        <v>913.21199999999999</v>
      </c>
      <c r="I1648" s="215"/>
      <c r="J1648" s="15"/>
      <c r="K1648" s="15"/>
      <c r="L1648" s="211"/>
      <c r="M1648" s="216"/>
      <c r="N1648" s="217"/>
      <c r="O1648" s="217"/>
      <c r="P1648" s="217"/>
      <c r="Q1648" s="217"/>
      <c r="R1648" s="217"/>
      <c r="S1648" s="217"/>
      <c r="T1648" s="218"/>
      <c r="U1648" s="15"/>
      <c r="V1648" s="15"/>
      <c r="W1648" s="15"/>
      <c r="X1648" s="15"/>
      <c r="Y1648" s="15"/>
      <c r="Z1648" s="15"/>
      <c r="AA1648" s="15"/>
      <c r="AB1648" s="15"/>
      <c r="AC1648" s="15"/>
      <c r="AD1648" s="15"/>
      <c r="AE1648" s="15"/>
      <c r="AT1648" s="212" t="s">
        <v>165</v>
      </c>
      <c r="AU1648" s="212" t="s">
        <v>85</v>
      </c>
      <c r="AV1648" s="15" t="s">
        <v>91</v>
      </c>
      <c r="AW1648" s="15" t="s">
        <v>32</v>
      </c>
      <c r="AX1648" s="15" t="s">
        <v>81</v>
      </c>
      <c r="AY1648" s="212" t="s">
        <v>155</v>
      </c>
    </row>
    <row r="1649" s="2" customFormat="1" ht="24.15" customHeight="1">
      <c r="A1649" s="38"/>
      <c r="B1649" s="180"/>
      <c r="C1649" s="181" t="s">
        <v>2139</v>
      </c>
      <c r="D1649" s="181" t="s">
        <v>157</v>
      </c>
      <c r="E1649" s="182" t="s">
        <v>2140</v>
      </c>
      <c r="F1649" s="183" t="s">
        <v>2141</v>
      </c>
      <c r="G1649" s="184" t="s">
        <v>1162</v>
      </c>
      <c r="H1649" s="241"/>
      <c r="I1649" s="186"/>
      <c r="J1649" s="187">
        <f>ROUND(I1649*H1649,2)</f>
        <v>0</v>
      </c>
      <c r="K1649" s="188"/>
      <c r="L1649" s="39"/>
      <c r="M1649" s="189" t="s">
        <v>1</v>
      </c>
      <c r="N1649" s="190" t="s">
        <v>43</v>
      </c>
      <c r="O1649" s="82"/>
      <c r="P1649" s="191">
        <f>O1649*H1649</f>
        <v>0</v>
      </c>
      <c r="Q1649" s="191">
        <v>0</v>
      </c>
      <c r="R1649" s="191">
        <f>Q1649*H1649</f>
        <v>0</v>
      </c>
      <c r="S1649" s="191">
        <v>0</v>
      </c>
      <c r="T1649" s="192">
        <f>S1649*H1649</f>
        <v>0</v>
      </c>
      <c r="U1649" s="38"/>
      <c r="V1649" s="38"/>
      <c r="W1649" s="38"/>
      <c r="X1649" s="38"/>
      <c r="Y1649" s="38"/>
      <c r="Z1649" s="38"/>
      <c r="AA1649" s="38"/>
      <c r="AB1649" s="38"/>
      <c r="AC1649" s="38"/>
      <c r="AD1649" s="38"/>
      <c r="AE1649" s="38"/>
      <c r="AR1649" s="193" t="s">
        <v>256</v>
      </c>
      <c r="AT1649" s="193" t="s">
        <v>157</v>
      </c>
      <c r="AU1649" s="193" t="s">
        <v>85</v>
      </c>
      <c r="AY1649" s="19" t="s">
        <v>155</v>
      </c>
      <c r="BE1649" s="194">
        <f>IF(N1649="základná",J1649,0)</f>
        <v>0</v>
      </c>
      <c r="BF1649" s="194">
        <f>IF(N1649="znížená",J1649,0)</f>
        <v>0</v>
      </c>
      <c r="BG1649" s="194">
        <f>IF(N1649="zákl. prenesená",J1649,0)</f>
        <v>0</v>
      </c>
      <c r="BH1649" s="194">
        <f>IF(N1649="zníž. prenesená",J1649,0)</f>
        <v>0</v>
      </c>
      <c r="BI1649" s="194">
        <f>IF(N1649="nulová",J1649,0)</f>
        <v>0</v>
      </c>
      <c r="BJ1649" s="19" t="s">
        <v>85</v>
      </c>
      <c r="BK1649" s="194">
        <f>ROUND(I1649*H1649,2)</f>
        <v>0</v>
      </c>
      <c r="BL1649" s="19" t="s">
        <v>256</v>
      </c>
      <c r="BM1649" s="193" t="s">
        <v>2142</v>
      </c>
    </row>
    <row r="1650" s="12" customFormat="1" ht="22.8" customHeight="1">
      <c r="A1650" s="12"/>
      <c r="B1650" s="167"/>
      <c r="C1650" s="12"/>
      <c r="D1650" s="168" t="s">
        <v>76</v>
      </c>
      <c r="E1650" s="178" t="s">
        <v>2143</v>
      </c>
      <c r="F1650" s="178" t="s">
        <v>2144</v>
      </c>
      <c r="G1650" s="12"/>
      <c r="H1650" s="12"/>
      <c r="I1650" s="170"/>
      <c r="J1650" s="179">
        <f>BK1650</f>
        <v>0</v>
      </c>
      <c r="K1650" s="12"/>
      <c r="L1650" s="167"/>
      <c r="M1650" s="172"/>
      <c r="N1650" s="173"/>
      <c r="O1650" s="173"/>
      <c r="P1650" s="174">
        <f>SUM(P1651:P1733)</f>
        <v>0</v>
      </c>
      <c r="Q1650" s="173"/>
      <c r="R1650" s="174">
        <f>SUM(R1651:R1733)</f>
        <v>3.4962096199999997</v>
      </c>
      <c r="S1650" s="173"/>
      <c r="T1650" s="175">
        <f>SUM(T1651:T1733)</f>
        <v>0</v>
      </c>
      <c r="U1650" s="12"/>
      <c r="V1650" s="12"/>
      <c r="W1650" s="12"/>
      <c r="X1650" s="12"/>
      <c r="Y1650" s="12"/>
      <c r="Z1650" s="12"/>
      <c r="AA1650" s="12"/>
      <c r="AB1650" s="12"/>
      <c r="AC1650" s="12"/>
      <c r="AD1650" s="12"/>
      <c r="AE1650" s="12"/>
      <c r="AR1650" s="168" t="s">
        <v>85</v>
      </c>
      <c r="AT1650" s="176" t="s">
        <v>76</v>
      </c>
      <c r="AU1650" s="176" t="s">
        <v>81</v>
      </c>
      <c r="AY1650" s="168" t="s">
        <v>155</v>
      </c>
      <c r="BK1650" s="177">
        <f>SUM(BK1651:BK1733)</f>
        <v>0</v>
      </c>
    </row>
    <row r="1651" s="2" customFormat="1" ht="33" customHeight="1">
      <c r="A1651" s="38"/>
      <c r="B1651" s="180"/>
      <c r="C1651" s="181" t="s">
        <v>2145</v>
      </c>
      <c r="D1651" s="181" t="s">
        <v>157</v>
      </c>
      <c r="E1651" s="182" t="s">
        <v>2146</v>
      </c>
      <c r="F1651" s="183" t="s">
        <v>2147</v>
      </c>
      <c r="G1651" s="184" t="s">
        <v>160</v>
      </c>
      <c r="H1651" s="185">
        <v>133.862</v>
      </c>
      <c r="I1651" s="186"/>
      <c r="J1651" s="187">
        <f>ROUND(I1651*H1651,2)</f>
        <v>0</v>
      </c>
      <c r="K1651" s="188"/>
      <c r="L1651" s="39"/>
      <c r="M1651" s="189" t="s">
        <v>1</v>
      </c>
      <c r="N1651" s="190" t="s">
        <v>43</v>
      </c>
      <c r="O1651" s="82"/>
      <c r="P1651" s="191">
        <f>O1651*H1651</f>
        <v>0</v>
      </c>
      <c r="Q1651" s="191">
        <v>0.00315</v>
      </c>
      <c r="R1651" s="191">
        <f>Q1651*H1651</f>
        <v>0.42166529999999997</v>
      </c>
      <c r="S1651" s="191">
        <v>0</v>
      </c>
      <c r="T1651" s="192">
        <f>S1651*H1651</f>
        <v>0</v>
      </c>
      <c r="U1651" s="38"/>
      <c r="V1651" s="38"/>
      <c r="W1651" s="38"/>
      <c r="X1651" s="38"/>
      <c r="Y1651" s="38"/>
      <c r="Z1651" s="38"/>
      <c r="AA1651" s="38"/>
      <c r="AB1651" s="38"/>
      <c r="AC1651" s="38"/>
      <c r="AD1651" s="38"/>
      <c r="AE1651" s="38"/>
      <c r="AR1651" s="193" t="s">
        <v>256</v>
      </c>
      <c r="AT1651" s="193" t="s">
        <v>157</v>
      </c>
      <c r="AU1651" s="193" t="s">
        <v>85</v>
      </c>
      <c r="AY1651" s="19" t="s">
        <v>155</v>
      </c>
      <c r="BE1651" s="194">
        <f>IF(N1651="základná",J1651,0)</f>
        <v>0</v>
      </c>
      <c r="BF1651" s="194">
        <f>IF(N1651="znížená",J1651,0)</f>
        <v>0</v>
      </c>
      <c r="BG1651" s="194">
        <f>IF(N1651="zákl. prenesená",J1651,0)</f>
        <v>0</v>
      </c>
      <c r="BH1651" s="194">
        <f>IF(N1651="zníž. prenesená",J1651,0)</f>
        <v>0</v>
      </c>
      <c r="BI1651" s="194">
        <f>IF(N1651="nulová",J1651,0)</f>
        <v>0</v>
      </c>
      <c r="BJ1651" s="19" t="s">
        <v>85</v>
      </c>
      <c r="BK1651" s="194">
        <f>ROUND(I1651*H1651,2)</f>
        <v>0</v>
      </c>
      <c r="BL1651" s="19" t="s">
        <v>256</v>
      </c>
      <c r="BM1651" s="193" t="s">
        <v>2148</v>
      </c>
    </row>
    <row r="1652" s="14" customFormat="1">
      <c r="A1652" s="14"/>
      <c r="B1652" s="203"/>
      <c r="C1652" s="14"/>
      <c r="D1652" s="196" t="s">
        <v>165</v>
      </c>
      <c r="E1652" s="204" t="s">
        <v>1</v>
      </c>
      <c r="F1652" s="205" t="s">
        <v>2149</v>
      </c>
      <c r="G1652" s="14"/>
      <c r="H1652" s="206">
        <v>7.4000000000000004</v>
      </c>
      <c r="I1652" s="207"/>
      <c r="J1652" s="14"/>
      <c r="K1652" s="14"/>
      <c r="L1652" s="203"/>
      <c r="M1652" s="208"/>
      <c r="N1652" s="209"/>
      <c r="O1652" s="209"/>
      <c r="P1652" s="209"/>
      <c r="Q1652" s="209"/>
      <c r="R1652" s="209"/>
      <c r="S1652" s="209"/>
      <c r="T1652" s="210"/>
      <c r="U1652" s="14"/>
      <c r="V1652" s="14"/>
      <c r="W1652" s="14"/>
      <c r="X1652" s="14"/>
      <c r="Y1652" s="14"/>
      <c r="Z1652" s="14"/>
      <c r="AA1652" s="14"/>
      <c r="AB1652" s="14"/>
      <c r="AC1652" s="14"/>
      <c r="AD1652" s="14"/>
      <c r="AE1652" s="14"/>
      <c r="AT1652" s="204" t="s">
        <v>165</v>
      </c>
      <c r="AU1652" s="204" t="s">
        <v>85</v>
      </c>
      <c r="AV1652" s="14" t="s">
        <v>85</v>
      </c>
      <c r="AW1652" s="14" t="s">
        <v>32</v>
      </c>
      <c r="AX1652" s="14" t="s">
        <v>7</v>
      </c>
      <c r="AY1652" s="204" t="s">
        <v>155</v>
      </c>
    </row>
    <row r="1653" s="14" customFormat="1">
      <c r="A1653" s="14"/>
      <c r="B1653" s="203"/>
      <c r="C1653" s="14"/>
      <c r="D1653" s="196" t="s">
        <v>165</v>
      </c>
      <c r="E1653" s="204" t="s">
        <v>1</v>
      </c>
      <c r="F1653" s="205" t="s">
        <v>2150</v>
      </c>
      <c r="G1653" s="14"/>
      <c r="H1653" s="206">
        <v>2</v>
      </c>
      <c r="I1653" s="207"/>
      <c r="J1653" s="14"/>
      <c r="K1653" s="14"/>
      <c r="L1653" s="203"/>
      <c r="M1653" s="208"/>
      <c r="N1653" s="209"/>
      <c r="O1653" s="209"/>
      <c r="P1653" s="209"/>
      <c r="Q1653" s="209"/>
      <c r="R1653" s="209"/>
      <c r="S1653" s="209"/>
      <c r="T1653" s="210"/>
      <c r="U1653" s="14"/>
      <c r="V1653" s="14"/>
      <c r="W1653" s="14"/>
      <c r="X1653" s="14"/>
      <c r="Y1653" s="14"/>
      <c r="Z1653" s="14"/>
      <c r="AA1653" s="14"/>
      <c r="AB1653" s="14"/>
      <c r="AC1653" s="14"/>
      <c r="AD1653" s="14"/>
      <c r="AE1653" s="14"/>
      <c r="AT1653" s="204" t="s">
        <v>165</v>
      </c>
      <c r="AU1653" s="204" t="s">
        <v>85</v>
      </c>
      <c r="AV1653" s="14" t="s">
        <v>85</v>
      </c>
      <c r="AW1653" s="14" t="s">
        <v>32</v>
      </c>
      <c r="AX1653" s="14" t="s">
        <v>7</v>
      </c>
      <c r="AY1653" s="204" t="s">
        <v>155</v>
      </c>
    </row>
    <row r="1654" s="14" customFormat="1">
      <c r="A1654" s="14"/>
      <c r="B1654" s="203"/>
      <c r="C1654" s="14"/>
      <c r="D1654" s="196" t="s">
        <v>165</v>
      </c>
      <c r="E1654" s="204" t="s">
        <v>1</v>
      </c>
      <c r="F1654" s="205" t="s">
        <v>2151</v>
      </c>
      <c r="G1654" s="14"/>
      <c r="H1654" s="206">
        <v>3.2999999999999998</v>
      </c>
      <c r="I1654" s="207"/>
      <c r="J1654" s="14"/>
      <c r="K1654" s="14"/>
      <c r="L1654" s="203"/>
      <c r="M1654" s="208"/>
      <c r="N1654" s="209"/>
      <c r="O1654" s="209"/>
      <c r="P1654" s="209"/>
      <c r="Q1654" s="209"/>
      <c r="R1654" s="209"/>
      <c r="S1654" s="209"/>
      <c r="T1654" s="210"/>
      <c r="U1654" s="14"/>
      <c r="V1654" s="14"/>
      <c r="W1654" s="14"/>
      <c r="X1654" s="14"/>
      <c r="Y1654" s="14"/>
      <c r="Z1654" s="14"/>
      <c r="AA1654" s="14"/>
      <c r="AB1654" s="14"/>
      <c r="AC1654" s="14"/>
      <c r="AD1654" s="14"/>
      <c r="AE1654" s="14"/>
      <c r="AT1654" s="204" t="s">
        <v>165</v>
      </c>
      <c r="AU1654" s="204" t="s">
        <v>85</v>
      </c>
      <c r="AV1654" s="14" t="s">
        <v>85</v>
      </c>
      <c r="AW1654" s="14" t="s">
        <v>32</v>
      </c>
      <c r="AX1654" s="14" t="s">
        <v>7</v>
      </c>
      <c r="AY1654" s="204" t="s">
        <v>155</v>
      </c>
    </row>
    <row r="1655" s="14" customFormat="1">
      <c r="A1655" s="14"/>
      <c r="B1655" s="203"/>
      <c r="C1655" s="14"/>
      <c r="D1655" s="196" t="s">
        <v>165</v>
      </c>
      <c r="E1655" s="204" t="s">
        <v>1</v>
      </c>
      <c r="F1655" s="205" t="s">
        <v>2152</v>
      </c>
      <c r="G1655" s="14"/>
      <c r="H1655" s="206">
        <v>7.5999999999999996</v>
      </c>
      <c r="I1655" s="207"/>
      <c r="J1655" s="14"/>
      <c r="K1655" s="14"/>
      <c r="L1655" s="203"/>
      <c r="M1655" s="208"/>
      <c r="N1655" s="209"/>
      <c r="O1655" s="209"/>
      <c r="P1655" s="209"/>
      <c r="Q1655" s="209"/>
      <c r="R1655" s="209"/>
      <c r="S1655" s="209"/>
      <c r="T1655" s="210"/>
      <c r="U1655" s="14"/>
      <c r="V1655" s="14"/>
      <c r="W1655" s="14"/>
      <c r="X1655" s="14"/>
      <c r="Y1655" s="14"/>
      <c r="Z1655" s="14"/>
      <c r="AA1655" s="14"/>
      <c r="AB1655" s="14"/>
      <c r="AC1655" s="14"/>
      <c r="AD1655" s="14"/>
      <c r="AE1655" s="14"/>
      <c r="AT1655" s="204" t="s">
        <v>165</v>
      </c>
      <c r="AU1655" s="204" t="s">
        <v>85</v>
      </c>
      <c r="AV1655" s="14" t="s">
        <v>85</v>
      </c>
      <c r="AW1655" s="14" t="s">
        <v>32</v>
      </c>
      <c r="AX1655" s="14" t="s">
        <v>7</v>
      </c>
      <c r="AY1655" s="204" t="s">
        <v>155</v>
      </c>
    </row>
    <row r="1656" s="14" customFormat="1">
      <c r="A1656" s="14"/>
      <c r="B1656" s="203"/>
      <c r="C1656" s="14"/>
      <c r="D1656" s="196" t="s">
        <v>165</v>
      </c>
      <c r="E1656" s="204" t="s">
        <v>1</v>
      </c>
      <c r="F1656" s="205" t="s">
        <v>2153</v>
      </c>
      <c r="G1656" s="14"/>
      <c r="H1656" s="206">
        <v>3.6800000000000002</v>
      </c>
      <c r="I1656" s="207"/>
      <c r="J1656" s="14"/>
      <c r="K1656" s="14"/>
      <c r="L1656" s="203"/>
      <c r="M1656" s="208"/>
      <c r="N1656" s="209"/>
      <c r="O1656" s="209"/>
      <c r="P1656" s="209"/>
      <c r="Q1656" s="209"/>
      <c r="R1656" s="209"/>
      <c r="S1656" s="209"/>
      <c r="T1656" s="210"/>
      <c r="U1656" s="14"/>
      <c r="V1656" s="14"/>
      <c r="W1656" s="14"/>
      <c r="X1656" s="14"/>
      <c r="Y1656" s="14"/>
      <c r="Z1656" s="14"/>
      <c r="AA1656" s="14"/>
      <c r="AB1656" s="14"/>
      <c r="AC1656" s="14"/>
      <c r="AD1656" s="14"/>
      <c r="AE1656" s="14"/>
      <c r="AT1656" s="204" t="s">
        <v>165</v>
      </c>
      <c r="AU1656" s="204" t="s">
        <v>85</v>
      </c>
      <c r="AV1656" s="14" t="s">
        <v>85</v>
      </c>
      <c r="AW1656" s="14" t="s">
        <v>32</v>
      </c>
      <c r="AX1656" s="14" t="s">
        <v>7</v>
      </c>
      <c r="AY1656" s="204" t="s">
        <v>155</v>
      </c>
    </row>
    <row r="1657" s="14" customFormat="1">
      <c r="A1657" s="14"/>
      <c r="B1657" s="203"/>
      <c r="C1657" s="14"/>
      <c r="D1657" s="196" t="s">
        <v>165</v>
      </c>
      <c r="E1657" s="204" t="s">
        <v>1</v>
      </c>
      <c r="F1657" s="205" t="s">
        <v>2154</v>
      </c>
      <c r="G1657" s="14"/>
      <c r="H1657" s="206">
        <v>6.9800000000000004</v>
      </c>
      <c r="I1657" s="207"/>
      <c r="J1657" s="14"/>
      <c r="K1657" s="14"/>
      <c r="L1657" s="203"/>
      <c r="M1657" s="208"/>
      <c r="N1657" s="209"/>
      <c r="O1657" s="209"/>
      <c r="P1657" s="209"/>
      <c r="Q1657" s="209"/>
      <c r="R1657" s="209"/>
      <c r="S1657" s="209"/>
      <c r="T1657" s="210"/>
      <c r="U1657" s="14"/>
      <c r="V1657" s="14"/>
      <c r="W1657" s="14"/>
      <c r="X1657" s="14"/>
      <c r="Y1657" s="14"/>
      <c r="Z1657" s="14"/>
      <c r="AA1657" s="14"/>
      <c r="AB1657" s="14"/>
      <c r="AC1657" s="14"/>
      <c r="AD1657" s="14"/>
      <c r="AE1657" s="14"/>
      <c r="AT1657" s="204" t="s">
        <v>165</v>
      </c>
      <c r="AU1657" s="204" t="s">
        <v>85</v>
      </c>
      <c r="AV1657" s="14" t="s">
        <v>85</v>
      </c>
      <c r="AW1657" s="14" t="s">
        <v>32</v>
      </c>
      <c r="AX1657" s="14" t="s">
        <v>7</v>
      </c>
      <c r="AY1657" s="204" t="s">
        <v>155</v>
      </c>
    </row>
    <row r="1658" s="14" customFormat="1">
      <c r="A1658" s="14"/>
      <c r="B1658" s="203"/>
      <c r="C1658" s="14"/>
      <c r="D1658" s="196" t="s">
        <v>165</v>
      </c>
      <c r="E1658" s="204" t="s">
        <v>1</v>
      </c>
      <c r="F1658" s="205" t="s">
        <v>2155</v>
      </c>
      <c r="G1658" s="14"/>
      <c r="H1658" s="206">
        <v>1.3200000000000001</v>
      </c>
      <c r="I1658" s="207"/>
      <c r="J1658" s="14"/>
      <c r="K1658" s="14"/>
      <c r="L1658" s="203"/>
      <c r="M1658" s="208"/>
      <c r="N1658" s="209"/>
      <c r="O1658" s="209"/>
      <c r="P1658" s="209"/>
      <c r="Q1658" s="209"/>
      <c r="R1658" s="209"/>
      <c r="S1658" s="209"/>
      <c r="T1658" s="210"/>
      <c r="U1658" s="14"/>
      <c r="V1658" s="14"/>
      <c r="W1658" s="14"/>
      <c r="X1658" s="14"/>
      <c r="Y1658" s="14"/>
      <c r="Z1658" s="14"/>
      <c r="AA1658" s="14"/>
      <c r="AB1658" s="14"/>
      <c r="AC1658" s="14"/>
      <c r="AD1658" s="14"/>
      <c r="AE1658" s="14"/>
      <c r="AT1658" s="204" t="s">
        <v>165</v>
      </c>
      <c r="AU1658" s="204" t="s">
        <v>85</v>
      </c>
      <c r="AV1658" s="14" t="s">
        <v>85</v>
      </c>
      <c r="AW1658" s="14" t="s">
        <v>32</v>
      </c>
      <c r="AX1658" s="14" t="s">
        <v>7</v>
      </c>
      <c r="AY1658" s="204" t="s">
        <v>155</v>
      </c>
    </row>
    <row r="1659" s="14" customFormat="1">
      <c r="A1659" s="14"/>
      <c r="B1659" s="203"/>
      <c r="C1659" s="14"/>
      <c r="D1659" s="196" t="s">
        <v>165</v>
      </c>
      <c r="E1659" s="204" t="s">
        <v>1</v>
      </c>
      <c r="F1659" s="205" t="s">
        <v>2156</v>
      </c>
      <c r="G1659" s="14"/>
      <c r="H1659" s="206">
        <v>4.29</v>
      </c>
      <c r="I1659" s="207"/>
      <c r="J1659" s="14"/>
      <c r="K1659" s="14"/>
      <c r="L1659" s="203"/>
      <c r="M1659" s="208"/>
      <c r="N1659" s="209"/>
      <c r="O1659" s="209"/>
      <c r="P1659" s="209"/>
      <c r="Q1659" s="209"/>
      <c r="R1659" s="209"/>
      <c r="S1659" s="209"/>
      <c r="T1659" s="210"/>
      <c r="U1659" s="14"/>
      <c r="V1659" s="14"/>
      <c r="W1659" s="14"/>
      <c r="X1659" s="14"/>
      <c r="Y1659" s="14"/>
      <c r="Z1659" s="14"/>
      <c r="AA1659" s="14"/>
      <c r="AB1659" s="14"/>
      <c r="AC1659" s="14"/>
      <c r="AD1659" s="14"/>
      <c r="AE1659" s="14"/>
      <c r="AT1659" s="204" t="s">
        <v>165</v>
      </c>
      <c r="AU1659" s="204" t="s">
        <v>85</v>
      </c>
      <c r="AV1659" s="14" t="s">
        <v>85</v>
      </c>
      <c r="AW1659" s="14" t="s">
        <v>32</v>
      </c>
      <c r="AX1659" s="14" t="s">
        <v>7</v>
      </c>
      <c r="AY1659" s="204" t="s">
        <v>155</v>
      </c>
    </row>
    <row r="1660" s="14" customFormat="1">
      <c r="A1660" s="14"/>
      <c r="B1660" s="203"/>
      <c r="C1660" s="14"/>
      <c r="D1660" s="196" t="s">
        <v>165</v>
      </c>
      <c r="E1660" s="204" t="s">
        <v>1</v>
      </c>
      <c r="F1660" s="205" t="s">
        <v>2157</v>
      </c>
      <c r="G1660" s="14"/>
      <c r="H1660" s="206">
        <v>3.2999999999999998</v>
      </c>
      <c r="I1660" s="207"/>
      <c r="J1660" s="14"/>
      <c r="K1660" s="14"/>
      <c r="L1660" s="203"/>
      <c r="M1660" s="208"/>
      <c r="N1660" s="209"/>
      <c r="O1660" s="209"/>
      <c r="P1660" s="209"/>
      <c r="Q1660" s="209"/>
      <c r="R1660" s="209"/>
      <c r="S1660" s="209"/>
      <c r="T1660" s="210"/>
      <c r="U1660" s="14"/>
      <c r="V1660" s="14"/>
      <c r="W1660" s="14"/>
      <c r="X1660" s="14"/>
      <c r="Y1660" s="14"/>
      <c r="Z1660" s="14"/>
      <c r="AA1660" s="14"/>
      <c r="AB1660" s="14"/>
      <c r="AC1660" s="14"/>
      <c r="AD1660" s="14"/>
      <c r="AE1660" s="14"/>
      <c r="AT1660" s="204" t="s">
        <v>165</v>
      </c>
      <c r="AU1660" s="204" t="s">
        <v>85</v>
      </c>
      <c r="AV1660" s="14" t="s">
        <v>85</v>
      </c>
      <c r="AW1660" s="14" t="s">
        <v>32</v>
      </c>
      <c r="AX1660" s="14" t="s">
        <v>7</v>
      </c>
      <c r="AY1660" s="204" t="s">
        <v>155</v>
      </c>
    </row>
    <row r="1661" s="14" customFormat="1">
      <c r="A1661" s="14"/>
      <c r="B1661" s="203"/>
      <c r="C1661" s="14"/>
      <c r="D1661" s="196" t="s">
        <v>165</v>
      </c>
      <c r="E1661" s="204" t="s">
        <v>1</v>
      </c>
      <c r="F1661" s="205" t="s">
        <v>2158</v>
      </c>
      <c r="G1661" s="14"/>
      <c r="H1661" s="206">
        <v>3.2999999999999998</v>
      </c>
      <c r="I1661" s="207"/>
      <c r="J1661" s="14"/>
      <c r="K1661" s="14"/>
      <c r="L1661" s="203"/>
      <c r="M1661" s="208"/>
      <c r="N1661" s="209"/>
      <c r="O1661" s="209"/>
      <c r="P1661" s="209"/>
      <c r="Q1661" s="209"/>
      <c r="R1661" s="209"/>
      <c r="S1661" s="209"/>
      <c r="T1661" s="210"/>
      <c r="U1661" s="14"/>
      <c r="V1661" s="14"/>
      <c r="W1661" s="14"/>
      <c r="X1661" s="14"/>
      <c r="Y1661" s="14"/>
      <c r="Z1661" s="14"/>
      <c r="AA1661" s="14"/>
      <c r="AB1661" s="14"/>
      <c r="AC1661" s="14"/>
      <c r="AD1661" s="14"/>
      <c r="AE1661" s="14"/>
      <c r="AT1661" s="204" t="s">
        <v>165</v>
      </c>
      <c r="AU1661" s="204" t="s">
        <v>85</v>
      </c>
      <c r="AV1661" s="14" t="s">
        <v>85</v>
      </c>
      <c r="AW1661" s="14" t="s">
        <v>32</v>
      </c>
      <c r="AX1661" s="14" t="s">
        <v>7</v>
      </c>
      <c r="AY1661" s="204" t="s">
        <v>155</v>
      </c>
    </row>
    <row r="1662" s="14" customFormat="1">
      <c r="A1662" s="14"/>
      <c r="B1662" s="203"/>
      <c r="C1662" s="14"/>
      <c r="D1662" s="196" t="s">
        <v>165</v>
      </c>
      <c r="E1662" s="204" t="s">
        <v>1</v>
      </c>
      <c r="F1662" s="205" t="s">
        <v>2159</v>
      </c>
      <c r="G1662" s="14"/>
      <c r="H1662" s="206">
        <v>3.2999999999999998</v>
      </c>
      <c r="I1662" s="207"/>
      <c r="J1662" s="14"/>
      <c r="K1662" s="14"/>
      <c r="L1662" s="203"/>
      <c r="M1662" s="208"/>
      <c r="N1662" s="209"/>
      <c r="O1662" s="209"/>
      <c r="P1662" s="209"/>
      <c r="Q1662" s="209"/>
      <c r="R1662" s="209"/>
      <c r="S1662" s="209"/>
      <c r="T1662" s="210"/>
      <c r="U1662" s="14"/>
      <c r="V1662" s="14"/>
      <c r="W1662" s="14"/>
      <c r="X1662" s="14"/>
      <c r="Y1662" s="14"/>
      <c r="Z1662" s="14"/>
      <c r="AA1662" s="14"/>
      <c r="AB1662" s="14"/>
      <c r="AC1662" s="14"/>
      <c r="AD1662" s="14"/>
      <c r="AE1662" s="14"/>
      <c r="AT1662" s="204" t="s">
        <v>165</v>
      </c>
      <c r="AU1662" s="204" t="s">
        <v>85</v>
      </c>
      <c r="AV1662" s="14" t="s">
        <v>85</v>
      </c>
      <c r="AW1662" s="14" t="s">
        <v>32</v>
      </c>
      <c r="AX1662" s="14" t="s">
        <v>7</v>
      </c>
      <c r="AY1662" s="204" t="s">
        <v>155</v>
      </c>
    </row>
    <row r="1663" s="14" customFormat="1">
      <c r="A1663" s="14"/>
      <c r="B1663" s="203"/>
      <c r="C1663" s="14"/>
      <c r="D1663" s="196" t="s">
        <v>165</v>
      </c>
      <c r="E1663" s="204" t="s">
        <v>1</v>
      </c>
      <c r="F1663" s="205" t="s">
        <v>2160</v>
      </c>
      <c r="G1663" s="14"/>
      <c r="H1663" s="206">
        <v>11.843999999999999</v>
      </c>
      <c r="I1663" s="207"/>
      <c r="J1663" s="14"/>
      <c r="K1663" s="14"/>
      <c r="L1663" s="203"/>
      <c r="M1663" s="208"/>
      <c r="N1663" s="209"/>
      <c r="O1663" s="209"/>
      <c r="P1663" s="209"/>
      <c r="Q1663" s="209"/>
      <c r="R1663" s="209"/>
      <c r="S1663" s="209"/>
      <c r="T1663" s="210"/>
      <c r="U1663" s="14"/>
      <c r="V1663" s="14"/>
      <c r="W1663" s="14"/>
      <c r="X1663" s="14"/>
      <c r="Y1663" s="14"/>
      <c r="Z1663" s="14"/>
      <c r="AA1663" s="14"/>
      <c r="AB1663" s="14"/>
      <c r="AC1663" s="14"/>
      <c r="AD1663" s="14"/>
      <c r="AE1663" s="14"/>
      <c r="AT1663" s="204" t="s">
        <v>165</v>
      </c>
      <c r="AU1663" s="204" t="s">
        <v>85</v>
      </c>
      <c r="AV1663" s="14" t="s">
        <v>85</v>
      </c>
      <c r="AW1663" s="14" t="s">
        <v>32</v>
      </c>
      <c r="AX1663" s="14" t="s">
        <v>7</v>
      </c>
      <c r="AY1663" s="204" t="s">
        <v>155</v>
      </c>
    </row>
    <row r="1664" s="14" customFormat="1">
      <c r="A1664" s="14"/>
      <c r="B1664" s="203"/>
      <c r="C1664" s="14"/>
      <c r="D1664" s="196" t="s">
        <v>165</v>
      </c>
      <c r="E1664" s="204" t="s">
        <v>1</v>
      </c>
      <c r="F1664" s="205" t="s">
        <v>2161</v>
      </c>
      <c r="G1664" s="14"/>
      <c r="H1664" s="206">
        <v>24.584</v>
      </c>
      <c r="I1664" s="207"/>
      <c r="J1664" s="14"/>
      <c r="K1664" s="14"/>
      <c r="L1664" s="203"/>
      <c r="M1664" s="208"/>
      <c r="N1664" s="209"/>
      <c r="O1664" s="209"/>
      <c r="P1664" s="209"/>
      <c r="Q1664" s="209"/>
      <c r="R1664" s="209"/>
      <c r="S1664" s="209"/>
      <c r="T1664" s="210"/>
      <c r="U1664" s="14"/>
      <c r="V1664" s="14"/>
      <c r="W1664" s="14"/>
      <c r="X1664" s="14"/>
      <c r="Y1664" s="14"/>
      <c r="Z1664" s="14"/>
      <c r="AA1664" s="14"/>
      <c r="AB1664" s="14"/>
      <c r="AC1664" s="14"/>
      <c r="AD1664" s="14"/>
      <c r="AE1664" s="14"/>
      <c r="AT1664" s="204" t="s">
        <v>165</v>
      </c>
      <c r="AU1664" s="204" t="s">
        <v>85</v>
      </c>
      <c r="AV1664" s="14" t="s">
        <v>85</v>
      </c>
      <c r="AW1664" s="14" t="s">
        <v>32</v>
      </c>
      <c r="AX1664" s="14" t="s">
        <v>7</v>
      </c>
      <c r="AY1664" s="204" t="s">
        <v>155</v>
      </c>
    </row>
    <row r="1665" s="14" customFormat="1">
      <c r="A1665" s="14"/>
      <c r="B1665" s="203"/>
      <c r="C1665" s="14"/>
      <c r="D1665" s="196" t="s">
        <v>165</v>
      </c>
      <c r="E1665" s="204" t="s">
        <v>1</v>
      </c>
      <c r="F1665" s="205" t="s">
        <v>2162</v>
      </c>
      <c r="G1665" s="14"/>
      <c r="H1665" s="206">
        <v>14.140000000000001</v>
      </c>
      <c r="I1665" s="207"/>
      <c r="J1665" s="14"/>
      <c r="K1665" s="14"/>
      <c r="L1665" s="203"/>
      <c r="M1665" s="208"/>
      <c r="N1665" s="209"/>
      <c r="O1665" s="209"/>
      <c r="P1665" s="209"/>
      <c r="Q1665" s="209"/>
      <c r="R1665" s="209"/>
      <c r="S1665" s="209"/>
      <c r="T1665" s="210"/>
      <c r="U1665" s="14"/>
      <c r="V1665" s="14"/>
      <c r="W1665" s="14"/>
      <c r="X1665" s="14"/>
      <c r="Y1665" s="14"/>
      <c r="Z1665" s="14"/>
      <c r="AA1665" s="14"/>
      <c r="AB1665" s="14"/>
      <c r="AC1665" s="14"/>
      <c r="AD1665" s="14"/>
      <c r="AE1665" s="14"/>
      <c r="AT1665" s="204" t="s">
        <v>165</v>
      </c>
      <c r="AU1665" s="204" t="s">
        <v>85</v>
      </c>
      <c r="AV1665" s="14" t="s">
        <v>85</v>
      </c>
      <c r="AW1665" s="14" t="s">
        <v>32</v>
      </c>
      <c r="AX1665" s="14" t="s">
        <v>7</v>
      </c>
      <c r="AY1665" s="204" t="s">
        <v>155</v>
      </c>
    </row>
    <row r="1666" s="14" customFormat="1">
      <c r="A1666" s="14"/>
      <c r="B1666" s="203"/>
      <c r="C1666" s="14"/>
      <c r="D1666" s="196" t="s">
        <v>165</v>
      </c>
      <c r="E1666" s="204" t="s">
        <v>1</v>
      </c>
      <c r="F1666" s="205" t="s">
        <v>2163</v>
      </c>
      <c r="G1666" s="14"/>
      <c r="H1666" s="206">
        <v>12.300000000000001</v>
      </c>
      <c r="I1666" s="207"/>
      <c r="J1666" s="14"/>
      <c r="K1666" s="14"/>
      <c r="L1666" s="203"/>
      <c r="M1666" s="208"/>
      <c r="N1666" s="209"/>
      <c r="O1666" s="209"/>
      <c r="P1666" s="209"/>
      <c r="Q1666" s="209"/>
      <c r="R1666" s="209"/>
      <c r="S1666" s="209"/>
      <c r="T1666" s="210"/>
      <c r="U1666" s="14"/>
      <c r="V1666" s="14"/>
      <c r="W1666" s="14"/>
      <c r="X1666" s="14"/>
      <c r="Y1666" s="14"/>
      <c r="Z1666" s="14"/>
      <c r="AA1666" s="14"/>
      <c r="AB1666" s="14"/>
      <c r="AC1666" s="14"/>
      <c r="AD1666" s="14"/>
      <c r="AE1666" s="14"/>
      <c r="AT1666" s="204" t="s">
        <v>165</v>
      </c>
      <c r="AU1666" s="204" t="s">
        <v>85</v>
      </c>
      <c r="AV1666" s="14" t="s">
        <v>85</v>
      </c>
      <c r="AW1666" s="14" t="s">
        <v>32</v>
      </c>
      <c r="AX1666" s="14" t="s">
        <v>7</v>
      </c>
      <c r="AY1666" s="204" t="s">
        <v>155</v>
      </c>
    </row>
    <row r="1667" s="14" customFormat="1">
      <c r="A1667" s="14"/>
      <c r="B1667" s="203"/>
      <c r="C1667" s="14"/>
      <c r="D1667" s="196" t="s">
        <v>165</v>
      </c>
      <c r="E1667" s="204" t="s">
        <v>1</v>
      </c>
      <c r="F1667" s="205" t="s">
        <v>2164</v>
      </c>
      <c r="G1667" s="14"/>
      <c r="H1667" s="206">
        <v>23</v>
      </c>
      <c r="I1667" s="207"/>
      <c r="J1667" s="14"/>
      <c r="K1667" s="14"/>
      <c r="L1667" s="203"/>
      <c r="M1667" s="208"/>
      <c r="N1667" s="209"/>
      <c r="O1667" s="209"/>
      <c r="P1667" s="209"/>
      <c r="Q1667" s="209"/>
      <c r="R1667" s="209"/>
      <c r="S1667" s="209"/>
      <c r="T1667" s="210"/>
      <c r="U1667" s="14"/>
      <c r="V1667" s="14"/>
      <c r="W1667" s="14"/>
      <c r="X1667" s="14"/>
      <c r="Y1667" s="14"/>
      <c r="Z1667" s="14"/>
      <c r="AA1667" s="14"/>
      <c r="AB1667" s="14"/>
      <c r="AC1667" s="14"/>
      <c r="AD1667" s="14"/>
      <c r="AE1667" s="14"/>
      <c r="AT1667" s="204" t="s">
        <v>165</v>
      </c>
      <c r="AU1667" s="204" t="s">
        <v>85</v>
      </c>
      <c r="AV1667" s="14" t="s">
        <v>85</v>
      </c>
      <c r="AW1667" s="14" t="s">
        <v>32</v>
      </c>
      <c r="AX1667" s="14" t="s">
        <v>7</v>
      </c>
      <c r="AY1667" s="204" t="s">
        <v>155</v>
      </c>
    </row>
    <row r="1668" s="14" customFormat="1">
      <c r="A1668" s="14"/>
      <c r="B1668" s="203"/>
      <c r="C1668" s="14"/>
      <c r="D1668" s="196" t="s">
        <v>165</v>
      </c>
      <c r="E1668" s="204" t="s">
        <v>1</v>
      </c>
      <c r="F1668" s="205" t="s">
        <v>2165</v>
      </c>
      <c r="G1668" s="14"/>
      <c r="H1668" s="206">
        <v>1.3200000000000001</v>
      </c>
      <c r="I1668" s="207"/>
      <c r="J1668" s="14"/>
      <c r="K1668" s="14"/>
      <c r="L1668" s="203"/>
      <c r="M1668" s="208"/>
      <c r="N1668" s="209"/>
      <c r="O1668" s="209"/>
      <c r="P1668" s="209"/>
      <c r="Q1668" s="209"/>
      <c r="R1668" s="209"/>
      <c r="S1668" s="209"/>
      <c r="T1668" s="210"/>
      <c r="U1668" s="14"/>
      <c r="V1668" s="14"/>
      <c r="W1668" s="14"/>
      <c r="X1668" s="14"/>
      <c r="Y1668" s="14"/>
      <c r="Z1668" s="14"/>
      <c r="AA1668" s="14"/>
      <c r="AB1668" s="14"/>
      <c r="AC1668" s="14"/>
      <c r="AD1668" s="14"/>
      <c r="AE1668" s="14"/>
      <c r="AT1668" s="204" t="s">
        <v>165</v>
      </c>
      <c r="AU1668" s="204" t="s">
        <v>85</v>
      </c>
      <c r="AV1668" s="14" t="s">
        <v>85</v>
      </c>
      <c r="AW1668" s="14" t="s">
        <v>32</v>
      </c>
      <c r="AX1668" s="14" t="s">
        <v>7</v>
      </c>
      <c r="AY1668" s="204" t="s">
        <v>155</v>
      </c>
    </row>
    <row r="1669" s="14" customFormat="1">
      <c r="A1669" s="14"/>
      <c r="B1669" s="203"/>
      <c r="C1669" s="14"/>
      <c r="D1669" s="196" t="s">
        <v>165</v>
      </c>
      <c r="E1669" s="204" t="s">
        <v>1</v>
      </c>
      <c r="F1669" s="205" t="s">
        <v>2166</v>
      </c>
      <c r="G1669" s="14"/>
      <c r="H1669" s="206">
        <v>3.8999999999999999</v>
      </c>
      <c r="I1669" s="207"/>
      <c r="J1669" s="14"/>
      <c r="K1669" s="14"/>
      <c r="L1669" s="203"/>
      <c r="M1669" s="208"/>
      <c r="N1669" s="209"/>
      <c r="O1669" s="209"/>
      <c r="P1669" s="209"/>
      <c r="Q1669" s="209"/>
      <c r="R1669" s="209"/>
      <c r="S1669" s="209"/>
      <c r="T1669" s="210"/>
      <c r="U1669" s="14"/>
      <c r="V1669" s="14"/>
      <c r="W1669" s="14"/>
      <c r="X1669" s="14"/>
      <c r="Y1669" s="14"/>
      <c r="Z1669" s="14"/>
      <c r="AA1669" s="14"/>
      <c r="AB1669" s="14"/>
      <c r="AC1669" s="14"/>
      <c r="AD1669" s="14"/>
      <c r="AE1669" s="14"/>
      <c r="AT1669" s="204" t="s">
        <v>165</v>
      </c>
      <c r="AU1669" s="204" t="s">
        <v>85</v>
      </c>
      <c r="AV1669" s="14" t="s">
        <v>85</v>
      </c>
      <c r="AW1669" s="14" t="s">
        <v>32</v>
      </c>
      <c r="AX1669" s="14" t="s">
        <v>7</v>
      </c>
      <c r="AY1669" s="204" t="s">
        <v>155</v>
      </c>
    </row>
    <row r="1670" s="14" customFormat="1">
      <c r="A1670" s="14"/>
      <c r="B1670" s="203"/>
      <c r="C1670" s="14"/>
      <c r="D1670" s="196" t="s">
        <v>165</v>
      </c>
      <c r="E1670" s="204" t="s">
        <v>1</v>
      </c>
      <c r="F1670" s="205" t="s">
        <v>2167</v>
      </c>
      <c r="G1670" s="14"/>
      <c r="H1670" s="206">
        <v>3.6000000000000001</v>
      </c>
      <c r="I1670" s="207"/>
      <c r="J1670" s="14"/>
      <c r="K1670" s="14"/>
      <c r="L1670" s="203"/>
      <c r="M1670" s="208"/>
      <c r="N1670" s="209"/>
      <c r="O1670" s="209"/>
      <c r="P1670" s="209"/>
      <c r="Q1670" s="209"/>
      <c r="R1670" s="209"/>
      <c r="S1670" s="209"/>
      <c r="T1670" s="210"/>
      <c r="U1670" s="14"/>
      <c r="V1670" s="14"/>
      <c r="W1670" s="14"/>
      <c r="X1670" s="14"/>
      <c r="Y1670" s="14"/>
      <c r="Z1670" s="14"/>
      <c r="AA1670" s="14"/>
      <c r="AB1670" s="14"/>
      <c r="AC1670" s="14"/>
      <c r="AD1670" s="14"/>
      <c r="AE1670" s="14"/>
      <c r="AT1670" s="204" t="s">
        <v>165</v>
      </c>
      <c r="AU1670" s="204" t="s">
        <v>85</v>
      </c>
      <c r="AV1670" s="14" t="s">
        <v>85</v>
      </c>
      <c r="AW1670" s="14" t="s">
        <v>32</v>
      </c>
      <c r="AX1670" s="14" t="s">
        <v>7</v>
      </c>
      <c r="AY1670" s="204" t="s">
        <v>155</v>
      </c>
    </row>
    <row r="1671" s="14" customFormat="1">
      <c r="A1671" s="14"/>
      <c r="B1671" s="203"/>
      <c r="C1671" s="14"/>
      <c r="D1671" s="196" t="s">
        <v>165</v>
      </c>
      <c r="E1671" s="204" t="s">
        <v>1</v>
      </c>
      <c r="F1671" s="205" t="s">
        <v>2168</v>
      </c>
      <c r="G1671" s="14"/>
      <c r="H1671" s="206">
        <v>3.6000000000000001</v>
      </c>
      <c r="I1671" s="207"/>
      <c r="J1671" s="14"/>
      <c r="K1671" s="14"/>
      <c r="L1671" s="203"/>
      <c r="M1671" s="208"/>
      <c r="N1671" s="209"/>
      <c r="O1671" s="209"/>
      <c r="P1671" s="209"/>
      <c r="Q1671" s="209"/>
      <c r="R1671" s="209"/>
      <c r="S1671" s="209"/>
      <c r="T1671" s="210"/>
      <c r="U1671" s="14"/>
      <c r="V1671" s="14"/>
      <c r="W1671" s="14"/>
      <c r="X1671" s="14"/>
      <c r="Y1671" s="14"/>
      <c r="Z1671" s="14"/>
      <c r="AA1671" s="14"/>
      <c r="AB1671" s="14"/>
      <c r="AC1671" s="14"/>
      <c r="AD1671" s="14"/>
      <c r="AE1671" s="14"/>
      <c r="AT1671" s="204" t="s">
        <v>165</v>
      </c>
      <c r="AU1671" s="204" t="s">
        <v>85</v>
      </c>
      <c r="AV1671" s="14" t="s">
        <v>85</v>
      </c>
      <c r="AW1671" s="14" t="s">
        <v>32</v>
      </c>
      <c r="AX1671" s="14" t="s">
        <v>7</v>
      </c>
      <c r="AY1671" s="204" t="s">
        <v>155</v>
      </c>
    </row>
    <row r="1672" s="14" customFormat="1">
      <c r="A1672" s="14"/>
      <c r="B1672" s="203"/>
      <c r="C1672" s="14"/>
      <c r="D1672" s="196" t="s">
        <v>165</v>
      </c>
      <c r="E1672" s="204" t="s">
        <v>1</v>
      </c>
      <c r="F1672" s="205" t="s">
        <v>2169</v>
      </c>
      <c r="G1672" s="14"/>
      <c r="H1672" s="206">
        <v>3.8999999999999999</v>
      </c>
      <c r="I1672" s="207"/>
      <c r="J1672" s="14"/>
      <c r="K1672" s="14"/>
      <c r="L1672" s="203"/>
      <c r="M1672" s="208"/>
      <c r="N1672" s="209"/>
      <c r="O1672" s="209"/>
      <c r="P1672" s="209"/>
      <c r="Q1672" s="209"/>
      <c r="R1672" s="209"/>
      <c r="S1672" s="209"/>
      <c r="T1672" s="210"/>
      <c r="U1672" s="14"/>
      <c r="V1672" s="14"/>
      <c r="W1672" s="14"/>
      <c r="X1672" s="14"/>
      <c r="Y1672" s="14"/>
      <c r="Z1672" s="14"/>
      <c r="AA1672" s="14"/>
      <c r="AB1672" s="14"/>
      <c r="AC1672" s="14"/>
      <c r="AD1672" s="14"/>
      <c r="AE1672" s="14"/>
      <c r="AT1672" s="204" t="s">
        <v>165</v>
      </c>
      <c r="AU1672" s="204" t="s">
        <v>85</v>
      </c>
      <c r="AV1672" s="14" t="s">
        <v>85</v>
      </c>
      <c r="AW1672" s="14" t="s">
        <v>32</v>
      </c>
      <c r="AX1672" s="14" t="s">
        <v>7</v>
      </c>
      <c r="AY1672" s="204" t="s">
        <v>155</v>
      </c>
    </row>
    <row r="1673" s="14" customFormat="1">
      <c r="A1673" s="14"/>
      <c r="B1673" s="203"/>
      <c r="C1673" s="14"/>
      <c r="D1673" s="196" t="s">
        <v>165</v>
      </c>
      <c r="E1673" s="204" t="s">
        <v>1</v>
      </c>
      <c r="F1673" s="205" t="s">
        <v>2170</v>
      </c>
      <c r="G1673" s="14"/>
      <c r="H1673" s="206">
        <v>3.6000000000000001</v>
      </c>
      <c r="I1673" s="207"/>
      <c r="J1673" s="14"/>
      <c r="K1673" s="14"/>
      <c r="L1673" s="203"/>
      <c r="M1673" s="208"/>
      <c r="N1673" s="209"/>
      <c r="O1673" s="209"/>
      <c r="P1673" s="209"/>
      <c r="Q1673" s="209"/>
      <c r="R1673" s="209"/>
      <c r="S1673" s="209"/>
      <c r="T1673" s="210"/>
      <c r="U1673" s="14"/>
      <c r="V1673" s="14"/>
      <c r="W1673" s="14"/>
      <c r="X1673" s="14"/>
      <c r="Y1673" s="14"/>
      <c r="Z1673" s="14"/>
      <c r="AA1673" s="14"/>
      <c r="AB1673" s="14"/>
      <c r="AC1673" s="14"/>
      <c r="AD1673" s="14"/>
      <c r="AE1673" s="14"/>
      <c r="AT1673" s="204" t="s">
        <v>165</v>
      </c>
      <c r="AU1673" s="204" t="s">
        <v>85</v>
      </c>
      <c r="AV1673" s="14" t="s">
        <v>85</v>
      </c>
      <c r="AW1673" s="14" t="s">
        <v>32</v>
      </c>
      <c r="AX1673" s="14" t="s">
        <v>7</v>
      </c>
      <c r="AY1673" s="204" t="s">
        <v>155</v>
      </c>
    </row>
    <row r="1674" s="14" customFormat="1">
      <c r="A1674" s="14"/>
      <c r="B1674" s="203"/>
      <c r="C1674" s="14"/>
      <c r="D1674" s="196" t="s">
        <v>165</v>
      </c>
      <c r="E1674" s="204" t="s">
        <v>1</v>
      </c>
      <c r="F1674" s="205" t="s">
        <v>2171</v>
      </c>
      <c r="G1674" s="14"/>
      <c r="H1674" s="206">
        <v>3.21</v>
      </c>
      <c r="I1674" s="207"/>
      <c r="J1674" s="14"/>
      <c r="K1674" s="14"/>
      <c r="L1674" s="203"/>
      <c r="M1674" s="208"/>
      <c r="N1674" s="209"/>
      <c r="O1674" s="209"/>
      <c r="P1674" s="209"/>
      <c r="Q1674" s="209"/>
      <c r="R1674" s="209"/>
      <c r="S1674" s="209"/>
      <c r="T1674" s="210"/>
      <c r="U1674" s="14"/>
      <c r="V1674" s="14"/>
      <c r="W1674" s="14"/>
      <c r="X1674" s="14"/>
      <c r="Y1674" s="14"/>
      <c r="Z1674" s="14"/>
      <c r="AA1674" s="14"/>
      <c r="AB1674" s="14"/>
      <c r="AC1674" s="14"/>
      <c r="AD1674" s="14"/>
      <c r="AE1674" s="14"/>
      <c r="AT1674" s="204" t="s">
        <v>165</v>
      </c>
      <c r="AU1674" s="204" t="s">
        <v>85</v>
      </c>
      <c r="AV1674" s="14" t="s">
        <v>85</v>
      </c>
      <c r="AW1674" s="14" t="s">
        <v>32</v>
      </c>
      <c r="AX1674" s="14" t="s">
        <v>7</v>
      </c>
      <c r="AY1674" s="204" t="s">
        <v>155</v>
      </c>
    </row>
    <row r="1675" s="14" customFormat="1">
      <c r="A1675" s="14"/>
      <c r="B1675" s="203"/>
      <c r="C1675" s="14"/>
      <c r="D1675" s="196" t="s">
        <v>165</v>
      </c>
      <c r="E1675" s="204" t="s">
        <v>1</v>
      </c>
      <c r="F1675" s="205" t="s">
        <v>2172</v>
      </c>
      <c r="G1675" s="14"/>
      <c r="H1675" s="206">
        <v>1.3200000000000001</v>
      </c>
      <c r="I1675" s="207"/>
      <c r="J1675" s="14"/>
      <c r="K1675" s="14"/>
      <c r="L1675" s="203"/>
      <c r="M1675" s="208"/>
      <c r="N1675" s="209"/>
      <c r="O1675" s="209"/>
      <c r="P1675" s="209"/>
      <c r="Q1675" s="209"/>
      <c r="R1675" s="209"/>
      <c r="S1675" s="209"/>
      <c r="T1675" s="210"/>
      <c r="U1675" s="14"/>
      <c r="V1675" s="14"/>
      <c r="W1675" s="14"/>
      <c r="X1675" s="14"/>
      <c r="Y1675" s="14"/>
      <c r="Z1675" s="14"/>
      <c r="AA1675" s="14"/>
      <c r="AB1675" s="14"/>
      <c r="AC1675" s="14"/>
      <c r="AD1675" s="14"/>
      <c r="AE1675" s="14"/>
      <c r="AT1675" s="204" t="s">
        <v>165</v>
      </c>
      <c r="AU1675" s="204" t="s">
        <v>85</v>
      </c>
      <c r="AV1675" s="14" t="s">
        <v>85</v>
      </c>
      <c r="AW1675" s="14" t="s">
        <v>32</v>
      </c>
      <c r="AX1675" s="14" t="s">
        <v>7</v>
      </c>
      <c r="AY1675" s="204" t="s">
        <v>155</v>
      </c>
    </row>
    <row r="1676" s="14" customFormat="1">
      <c r="A1676" s="14"/>
      <c r="B1676" s="203"/>
      <c r="C1676" s="14"/>
      <c r="D1676" s="196" t="s">
        <v>165</v>
      </c>
      <c r="E1676" s="204" t="s">
        <v>1</v>
      </c>
      <c r="F1676" s="205" t="s">
        <v>2173</v>
      </c>
      <c r="G1676" s="14"/>
      <c r="H1676" s="206">
        <v>-22.925999999999998</v>
      </c>
      <c r="I1676" s="207"/>
      <c r="J1676" s="14"/>
      <c r="K1676" s="14"/>
      <c r="L1676" s="203"/>
      <c r="M1676" s="208"/>
      <c r="N1676" s="209"/>
      <c r="O1676" s="209"/>
      <c r="P1676" s="209"/>
      <c r="Q1676" s="209"/>
      <c r="R1676" s="209"/>
      <c r="S1676" s="209"/>
      <c r="T1676" s="210"/>
      <c r="U1676" s="14"/>
      <c r="V1676" s="14"/>
      <c r="W1676" s="14"/>
      <c r="X1676" s="14"/>
      <c r="Y1676" s="14"/>
      <c r="Z1676" s="14"/>
      <c r="AA1676" s="14"/>
      <c r="AB1676" s="14"/>
      <c r="AC1676" s="14"/>
      <c r="AD1676" s="14"/>
      <c r="AE1676" s="14"/>
      <c r="AT1676" s="204" t="s">
        <v>165</v>
      </c>
      <c r="AU1676" s="204" t="s">
        <v>85</v>
      </c>
      <c r="AV1676" s="14" t="s">
        <v>85</v>
      </c>
      <c r="AW1676" s="14" t="s">
        <v>32</v>
      </c>
      <c r="AX1676" s="14" t="s">
        <v>7</v>
      </c>
      <c r="AY1676" s="204" t="s">
        <v>155</v>
      </c>
    </row>
    <row r="1677" s="15" customFormat="1">
      <c r="A1677" s="15"/>
      <c r="B1677" s="211"/>
      <c r="C1677" s="15"/>
      <c r="D1677" s="196" t="s">
        <v>165</v>
      </c>
      <c r="E1677" s="212" t="s">
        <v>1</v>
      </c>
      <c r="F1677" s="213" t="s">
        <v>184</v>
      </c>
      <c r="G1677" s="15"/>
      <c r="H1677" s="214">
        <v>133.86199999999997</v>
      </c>
      <c r="I1677" s="215"/>
      <c r="J1677" s="15"/>
      <c r="K1677" s="15"/>
      <c r="L1677" s="211"/>
      <c r="M1677" s="216"/>
      <c r="N1677" s="217"/>
      <c r="O1677" s="217"/>
      <c r="P1677" s="217"/>
      <c r="Q1677" s="217"/>
      <c r="R1677" s="217"/>
      <c r="S1677" s="217"/>
      <c r="T1677" s="218"/>
      <c r="U1677" s="15"/>
      <c r="V1677" s="15"/>
      <c r="W1677" s="15"/>
      <c r="X1677" s="15"/>
      <c r="Y1677" s="15"/>
      <c r="Z1677" s="15"/>
      <c r="AA1677" s="15"/>
      <c r="AB1677" s="15"/>
      <c r="AC1677" s="15"/>
      <c r="AD1677" s="15"/>
      <c r="AE1677" s="15"/>
      <c r="AT1677" s="212" t="s">
        <v>165</v>
      </c>
      <c r="AU1677" s="212" t="s">
        <v>85</v>
      </c>
      <c r="AV1677" s="15" t="s">
        <v>91</v>
      </c>
      <c r="AW1677" s="15" t="s">
        <v>32</v>
      </c>
      <c r="AX1677" s="15" t="s">
        <v>81</v>
      </c>
      <c r="AY1677" s="212" t="s">
        <v>155</v>
      </c>
    </row>
    <row r="1678" s="2" customFormat="1" ht="16.5" customHeight="1">
      <c r="A1678" s="38"/>
      <c r="B1678" s="180"/>
      <c r="C1678" s="221" t="s">
        <v>2174</v>
      </c>
      <c r="D1678" s="222" t="s">
        <v>271</v>
      </c>
      <c r="E1678" s="223" t="s">
        <v>2175</v>
      </c>
      <c r="F1678" s="224" t="s">
        <v>2176</v>
      </c>
      <c r="G1678" s="225" t="s">
        <v>160</v>
      </c>
      <c r="H1678" s="226">
        <v>141.89400000000001</v>
      </c>
      <c r="I1678" s="227"/>
      <c r="J1678" s="228">
        <f>ROUND(I1678*H1678,2)</f>
        <v>0</v>
      </c>
      <c r="K1678" s="229"/>
      <c r="L1678" s="230"/>
      <c r="M1678" s="231" t="s">
        <v>1</v>
      </c>
      <c r="N1678" s="232" t="s">
        <v>43</v>
      </c>
      <c r="O1678" s="82"/>
      <c r="P1678" s="191">
        <f>O1678*H1678</f>
        <v>0</v>
      </c>
      <c r="Q1678" s="191">
        <v>0.018519999999999998</v>
      </c>
      <c r="R1678" s="191">
        <f>Q1678*H1678</f>
        <v>2.6278768799999996</v>
      </c>
      <c r="S1678" s="191">
        <v>0</v>
      </c>
      <c r="T1678" s="192">
        <f>S1678*H1678</f>
        <v>0</v>
      </c>
      <c r="U1678" s="38"/>
      <c r="V1678" s="38"/>
      <c r="W1678" s="38"/>
      <c r="X1678" s="38"/>
      <c r="Y1678" s="38"/>
      <c r="Z1678" s="38"/>
      <c r="AA1678" s="38"/>
      <c r="AB1678" s="38"/>
      <c r="AC1678" s="38"/>
      <c r="AD1678" s="38"/>
      <c r="AE1678" s="38"/>
      <c r="AR1678" s="193" t="s">
        <v>387</v>
      </c>
      <c r="AT1678" s="193" t="s">
        <v>271</v>
      </c>
      <c r="AU1678" s="193" t="s">
        <v>85</v>
      </c>
      <c r="AY1678" s="19" t="s">
        <v>155</v>
      </c>
      <c r="BE1678" s="194">
        <f>IF(N1678="základná",J1678,0)</f>
        <v>0</v>
      </c>
      <c r="BF1678" s="194">
        <f>IF(N1678="znížená",J1678,0)</f>
        <v>0</v>
      </c>
      <c r="BG1678" s="194">
        <f>IF(N1678="zákl. prenesená",J1678,0)</f>
        <v>0</v>
      </c>
      <c r="BH1678" s="194">
        <f>IF(N1678="zníž. prenesená",J1678,0)</f>
        <v>0</v>
      </c>
      <c r="BI1678" s="194">
        <f>IF(N1678="nulová",J1678,0)</f>
        <v>0</v>
      </c>
      <c r="BJ1678" s="19" t="s">
        <v>85</v>
      </c>
      <c r="BK1678" s="194">
        <f>ROUND(I1678*H1678,2)</f>
        <v>0</v>
      </c>
      <c r="BL1678" s="19" t="s">
        <v>256</v>
      </c>
      <c r="BM1678" s="193" t="s">
        <v>2177</v>
      </c>
    </row>
    <row r="1679" s="14" customFormat="1">
      <c r="A1679" s="14"/>
      <c r="B1679" s="203"/>
      <c r="C1679" s="14"/>
      <c r="D1679" s="196" t="s">
        <v>165</v>
      </c>
      <c r="E1679" s="204" t="s">
        <v>1</v>
      </c>
      <c r="F1679" s="205" t="s">
        <v>2178</v>
      </c>
      <c r="G1679" s="14"/>
      <c r="H1679" s="206">
        <v>141.89400000000001</v>
      </c>
      <c r="I1679" s="207"/>
      <c r="J1679" s="14"/>
      <c r="K1679" s="14"/>
      <c r="L1679" s="203"/>
      <c r="M1679" s="208"/>
      <c r="N1679" s="209"/>
      <c r="O1679" s="209"/>
      <c r="P1679" s="209"/>
      <c r="Q1679" s="209"/>
      <c r="R1679" s="209"/>
      <c r="S1679" s="209"/>
      <c r="T1679" s="210"/>
      <c r="U1679" s="14"/>
      <c r="V1679" s="14"/>
      <c r="W1679" s="14"/>
      <c r="X1679" s="14"/>
      <c r="Y1679" s="14"/>
      <c r="Z1679" s="14"/>
      <c r="AA1679" s="14"/>
      <c r="AB1679" s="14"/>
      <c r="AC1679" s="14"/>
      <c r="AD1679" s="14"/>
      <c r="AE1679" s="14"/>
      <c r="AT1679" s="204" t="s">
        <v>165</v>
      </c>
      <c r="AU1679" s="204" t="s">
        <v>85</v>
      </c>
      <c r="AV1679" s="14" t="s">
        <v>85</v>
      </c>
      <c r="AW1679" s="14" t="s">
        <v>32</v>
      </c>
      <c r="AX1679" s="14" t="s">
        <v>81</v>
      </c>
      <c r="AY1679" s="204" t="s">
        <v>155</v>
      </c>
    </row>
    <row r="1680" s="2" customFormat="1" ht="37.8" customHeight="1">
      <c r="A1680" s="38"/>
      <c r="B1680" s="180"/>
      <c r="C1680" s="181" t="s">
        <v>2179</v>
      </c>
      <c r="D1680" s="220" t="s">
        <v>157</v>
      </c>
      <c r="E1680" s="182" t="s">
        <v>2180</v>
      </c>
      <c r="F1680" s="183" t="s">
        <v>2181</v>
      </c>
      <c r="G1680" s="184" t="s">
        <v>160</v>
      </c>
      <c r="H1680" s="185">
        <v>22.925999999999998</v>
      </c>
      <c r="I1680" s="186"/>
      <c r="J1680" s="187">
        <f>ROUND(I1680*H1680,2)</f>
        <v>0</v>
      </c>
      <c r="K1680" s="188"/>
      <c r="L1680" s="39"/>
      <c r="M1680" s="189" t="s">
        <v>1</v>
      </c>
      <c r="N1680" s="190" t="s">
        <v>43</v>
      </c>
      <c r="O1680" s="82"/>
      <c r="P1680" s="191">
        <f>O1680*H1680</f>
        <v>0</v>
      </c>
      <c r="Q1680" s="191">
        <v>0.0037399999999999998</v>
      </c>
      <c r="R1680" s="191">
        <f>Q1680*H1680</f>
        <v>0.085743239999999984</v>
      </c>
      <c r="S1680" s="191">
        <v>0</v>
      </c>
      <c r="T1680" s="192">
        <f>S1680*H1680</f>
        <v>0</v>
      </c>
      <c r="U1680" s="38"/>
      <c r="V1680" s="38"/>
      <c r="W1680" s="38"/>
      <c r="X1680" s="38"/>
      <c r="Y1680" s="38"/>
      <c r="Z1680" s="38"/>
      <c r="AA1680" s="38"/>
      <c r="AB1680" s="38"/>
      <c r="AC1680" s="38"/>
      <c r="AD1680" s="38"/>
      <c r="AE1680" s="38"/>
      <c r="AR1680" s="193" t="s">
        <v>256</v>
      </c>
      <c r="AT1680" s="193" t="s">
        <v>157</v>
      </c>
      <c r="AU1680" s="193" t="s">
        <v>85</v>
      </c>
      <c r="AY1680" s="19" t="s">
        <v>155</v>
      </c>
      <c r="BE1680" s="194">
        <f>IF(N1680="základná",J1680,0)</f>
        <v>0</v>
      </c>
      <c r="BF1680" s="194">
        <f>IF(N1680="znížená",J1680,0)</f>
        <v>0</v>
      </c>
      <c r="BG1680" s="194">
        <f>IF(N1680="zákl. prenesená",J1680,0)</f>
        <v>0</v>
      </c>
      <c r="BH1680" s="194">
        <f>IF(N1680="zníž. prenesená",J1680,0)</f>
        <v>0</v>
      </c>
      <c r="BI1680" s="194">
        <f>IF(N1680="nulová",J1680,0)</f>
        <v>0</v>
      </c>
      <c r="BJ1680" s="19" t="s">
        <v>85</v>
      </c>
      <c r="BK1680" s="194">
        <f>ROUND(I1680*H1680,2)</f>
        <v>0</v>
      </c>
      <c r="BL1680" s="19" t="s">
        <v>256</v>
      </c>
      <c r="BM1680" s="193" t="s">
        <v>2182</v>
      </c>
    </row>
    <row r="1681" s="14" customFormat="1">
      <c r="A1681" s="14"/>
      <c r="B1681" s="203"/>
      <c r="C1681" s="14"/>
      <c r="D1681" s="196" t="s">
        <v>165</v>
      </c>
      <c r="E1681" s="204" t="s">
        <v>1</v>
      </c>
      <c r="F1681" s="205" t="s">
        <v>2183</v>
      </c>
      <c r="G1681" s="14"/>
      <c r="H1681" s="206">
        <v>1.1100000000000001</v>
      </c>
      <c r="I1681" s="207"/>
      <c r="J1681" s="14"/>
      <c r="K1681" s="14"/>
      <c r="L1681" s="203"/>
      <c r="M1681" s="208"/>
      <c r="N1681" s="209"/>
      <c r="O1681" s="209"/>
      <c r="P1681" s="209"/>
      <c r="Q1681" s="209"/>
      <c r="R1681" s="209"/>
      <c r="S1681" s="209"/>
      <c r="T1681" s="210"/>
      <c r="U1681" s="14"/>
      <c r="V1681" s="14"/>
      <c r="W1681" s="14"/>
      <c r="X1681" s="14"/>
      <c r="Y1681" s="14"/>
      <c r="Z1681" s="14"/>
      <c r="AA1681" s="14"/>
      <c r="AB1681" s="14"/>
      <c r="AC1681" s="14"/>
      <c r="AD1681" s="14"/>
      <c r="AE1681" s="14"/>
      <c r="AT1681" s="204" t="s">
        <v>165</v>
      </c>
      <c r="AU1681" s="204" t="s">
        <v>85</v>
      </c>
      <c r="AV1681" s="14" t="s">
        <v>85</v>
      </c>
      <c r="AW1681" s="14" t="s">
        <v>32</v>
      </c>
      <c r="AX1681" s="14" t="s">
        <v>7</v>
      </c>
      <c r="AY1681" s="204" t="s">
        <v>155</v>
      </c>
    </row>
    <row r="1682" s="14" customFormat="1">
      <c r="A1682" s="14"/>
      <c r="B1682" s="203"/>
      <c r="C1682" s="14"/>
      <c r="D1682" s="196" t="s">
        <v>165</v>
      </c>
      <c r="E1682" s="204" t="s">
        <v>1</v>
      </c>
      <c r="F1682" s="205" t="s">
        <v>2184</v>
      </c>
      <c r="G1682" s="14"/>
      <c r="H1682" s="206">
        <v>0.29999999999999999</v>
      </c>
      <c r="I1682" s="207"/>
      <c r="J1682" s="14"/>
      <c r="K1682" s="14"/>
      <c r="L1682" s="203"/>
      <c r="M1682" s="208"/>
      <c r="N1682" s="209"/>
      <c r="O1682" s="209"/>
      <c r="P1682" s="209"/>
      <c r="Q1682" s="209"/>
      <c r="R1682" s="209"/>
      <c r="S1682" s="209"/>
      <c r="T1682" s="210"/>
      <c r="U1682" s="14"/>
      <c r="V1682" s="14"/>
      <c r="W1682" s="14"/>
      <c r="X1682" s="14"/>
      <c r="Y1682" s="14"/>
      <c r="Z1682" s="14"/>
      <c r="AA1682" s="14"/>
      <c r="AB1682" s="14"/>
      <c r="AC1682" s="14"/>
      <c r="AD1682" s="14"/>
      <c r="AE1682" s="14"/>
      <c r="AT1682" s="204" t="s">
        <v>165</v>
      </c>
      <c r="AU1682" s="204" t="s">
        <v>85</v>
      </c>
      <c r="AV1682" s="14" t="s">
        <v>85</v>
      </c>
      <c r="AW1682" s="14" t="s">
        <v>32</v>
      </c>
      <c r="AX1682" s="14" t="s">
        <v>7</v>
      </c>
      <c r="AY1682" s="204" t="s">
        <v>155</v>
      </c>
    </row>
    <row r="1683" s="14" customFormat="1">
      <c r="A1683" s="14"/>
      <c r="B1683" s="203"/>
      <c r="C1683" s="14"/>
      <c r="D1683" s="196" t="s">
        <v>165</v>
      </c>
      <c r="E1683" s="204" t="s">
        <v>1</v>
      </c>
      <c r="F1683" s="205" t="s">
        <v>2185</v>
      </c>
      <c r="G1683" s="14"/>
      <c r="H1683" s="206">
        <v>0.495</v>
      </c>
      <c r="I1683" s="207"/>
      <c r="J1683" s="14"/>
      <c r="K1683" s="14"/>
      <c r="L1683" s="203"/>
      <c r="M1683" s="208"/>
      <c r="N1683" s="209"/>
      <c r="O1683" s="209"/>
      <c r="P1683" s="209"/>
      <c r="Q1683" s="209"/>
      <c r="R1683" s="209"/>
      <c r="S1683" s="209"/>
      <c r="T1683" s="210"/>
      <c r="U1683" s="14"/>
      <c r="V1683" s="14"/>
      <c r="W1683" s="14"/>
      <c r="X1683" s="14"/>
      <c r="Y1683" s="14"/>
      <c r="Z1683" s="14"/>
      <c r="AA1683" s="14"/>
      <c r="AB1683" s="14"/>
      <c r="AC1683" s="14"/>
      <c r="AD1683" s="14"/>
      <c r="AE1683" s="14"/>
      <c r="AT1683" s="204" t="s">
        <v>165</v>
      </c>
      <c r="AU1683" s="204" t="s">
        <v>85</v>
      </c>
      <c r="AV1683" s="14" t="s">
        <v>85</v>
      </c>
      <c r="AW1683" s="14" t="s">
        <v>32</v>
      </c>
      <c r="AX1683" s="14" t="s">
        <v>7</v>
      </c>
      <c r="AY1683" s="204" t="s">
        <v>155</v>
      </c>
    </row>
    <row r="1684" s="14" customFormat="1">
      <c r="A1684" s="14"/>
      <c r="B1684" s="203"/>
      <c r="C1684" s="14"/>
      <c r="D1684" s="196" t="s">
        <v>165</v>
      </c>
      <c r="E1684" s="204" t="s">
        <v>1</v>
      </c>
      <c r="F1684" s="205" t="s">
        <v>2186</v>
      </c>
      <c r="G1684" s="14"/>
      <c r="H1684" s="206">
        <v>1.1399999999999999</v>
      </c>
      <c r="I1684" s="207"/>
      <c r="J1684" s="14"/>
      <c r="K1684" s="14"/>
      <c r="L1684" s="203"/>
      <c r="M1684" s="208"/>
      <c r="N1684" s="209"/>
      <c r="O1684" s="209"/>
      <c r="P1684" s="209"/>
      <c r="Q1684" s="209"/>
      <c r="R1684" s="209"/>
      <c r="S1684" s="209"/>
      <c r="T1684" s="210"/>
      <c r="U1684" s="14"/>
      <c r="V1684" s="14"/>
      <c r="W1684" s="14"/>
      <c r="X1684" s="14"/>
      <c r="Y1684" s="14"/>
      <c r="Z1684" s="14"/>
      <c r="AA1684" s="14"/>
      <c r="AB1684" s="14"/>
      <c r="AC1684" s="14"/>
      <c r="AD1684" s="14"/>
      <c r="AE1684" s="14"/>
      <c r="AT1684" s="204" t="s">
        <v>165</v>
      </c>
      <c r="AU1684" s="204" t="s">
        <v>85</v>
      </c>
      <c r="AV1684" s="14" t="s">
        <v>85</v>
      </c>
      <c r="AW1684" s="14" t="s">
        <v>32</v>
      </c>
      <c r="AX1684" s="14" t="s">
        <v>7</v>
      </c>
      <c r="AY1684" s="204" t="s">
        <v>155</v>
      </c>
    </row>
    <row r="1685" s="14" customFormat="1">
      <c r="A1685" s="14"/>
      <c r="B1685" s="203"/>
      <c r="C1685" s="14"/>
      <c r="D1685" s="196" t="s">
        <v>165</v>
      </c>
      <c r="E1685" s="204" t="s">
        <v>1</v>
      </c>
      <c r="F1685" s="205" t="s">
        <v>2187</v>
      </c>
      <c r="G1685" s="14"/>
      <c r="H1685" s="206">
        <v>0.55200000000000005</v>
      </c>
      <c r="I1685" s="207"/>
      <c r="J1685" s="14"/>
      <c r="K1685" s="14"/>
      <c r="L1685" s="203"/>
      <c r="M1685" s="208"/>
      <c r="N1685" s="209"/>
      <c r="O1685" s="209"/>
      <c r="P1685" s="209"/>
      <c r="Q1685" s="209"/>
      <c r="R1685" s="209"/>
      <c r="S1685" s="209"/>
      <c r="T1685" s="210"/>
      <c r="U1685" s="14"/>
      <c r="V1685" s="14"/>
      <c r="W1685" s="14"/>
      <c r="X1685" s="14"/>
      <c r="Y1685" s="14"/>
      <c r="Z1685" s="14"/>
      <c r="AA1685" s="14"/>
      <c r="AB1685" s="14"/>
      <c r="AC1685" s="14"/>
      <c r="AD1685" s="14"/>
      <c r="AE1685" s="14"/>
      <c r="AT1685" s="204" t="s">
        <v>165</v>
      </c>
      <c r="AU1685" s="204" t="s">
        <v>85</v>
      </c>
      <c r="AV1685" s="14" t="s">
        <v>85</v>
      </c>
      <c r="AW1685" s="14" t="s">
        <v>32</v>
      </c>
      <c r="AX1685" s="14" t="s">
        <v>7</v>
      </c>
      <c r="AY1685" s="204" t="s">
        <v>155</v>
      </c>
    </row>
    <row r="1686" s="14" customFormat="1">
      <c r="A1686" s="14"/>
      <c r="B1686" s="203"/>
      <c r="C1686" s="14"/>
      <c r="D1686" s="196" t="s">
        <v>165</v>
      </c>
      <c r="E1686" s="204" t="s">
        <v>1</v>
      </c>
      <c r="F1686" s="205" t="s">
        <v>2188</v>
      </c>
      <c r="G1686" s="14"/>
      <c r="H1686" s="206">
        <v>1.0469999999999999</v>
      </c>
      <c r="I1686" s="207"/>
      <c r="J1686" s="14"/>
      <c r="K1686" s="14"/>
      <c r="L1686" s="203"/>
      <c r="M1686" s="208"/>
      <c r="N1686" s="209"/>
      <c r="O1686" s="209"/>
      <c r="P1686" s="209"/>
      <c r="Q1686" s="209"/>
      <c r="R1686" s="209"/>
      <c r="S1686" s="209"/>
      <c r="T1686" s="210"/>
      <c r="U1686" s="14"/>
      <c r="V1686" s="14"/>
      <c r="W1686" s="14"/>
      <c r="X1686" s="14"/>
      <c r="Y1686" s="14"/>
      <c r="Z1686" s="14"/>
      <c r="AA1686" s="14"/>
      <c r="AB1686" s="14"/>
      <c r="AC1686" s="14"/>
      <c r="AD1686" s="14"/>
      <c r="AE1686" s="14"/>
      <c r="AT1686" s="204" t="s">
        <v>165</v>
      </c>
      <c r="AU1686" s="204" t="s">
        <v>85</v>
      </c>
      <c r="AV1686" s="14" t="s">
        <v>85</v>
      </c>
      <c r="AW1686" s="14" t="s">
        <v>32</v>
      </c>
      <c r="AX1686" s="14" t="s">
        <v>7</v>
      </c>
      <c r="AY1686" s="204" t="s">
        <v>155</v>
      </c>
    </row>
    <row r="1687" s="14" customFormat="1">
      <c r="A1687" s="14"/>
      <c r="B1687" s="203"/>
      <c r="C1687" s="14"/>
      <c r="D1687" s="196" t="s">
        <v>165</v>
      </c>
      <c r="E1687" s="204" t="s">
        <v>1</v>
      </c>
      <c r="F1687" s="205" t="s">
        <v>2189</v>
      </c>
      <c r="G1687" s="14"/>
      <c r="H1687" s="206">
        <v>0.64400000000000002</v>
      </c>
      <c r="I1687" s="207"/>
      <c r="J1687" s="14"/>
      <c r="K1687" s="14"/>
      <c r="L1687" s="203"/>
      <c r="M1687" s="208"/>
      <c r="N1687" s="209"/>
      <c r="O1687" s="209"/>
      <c r="P1687" s="209"/>
      <c r="Q1687" s="209"/>
      <c r="R1687" s="209"/>
      <c r="S1687" s="209"/>
      <c r="T1687" s="210"/>
      <c r="U1687" s="14"/>
      <c r="V1687" s="14"/>
      <c r="W1687" s="14"/>
      <c r="X1687" s="14"/>
      <c r="Y1687" s="14"/>
      <c r="Z1687" s="14"/>
      <c r="AA1687" s="14"/>
      <c r="AB1687" s="14"/>
      <c r="AC1687" s="14"/>
      <c r="AD1687" s="14"/>
      <c r="AE1687" s="14"/>
      <c r="AT1687" s="204" t="s">
        <v>165</v>
      </c>
      <c r="AU1687" s="204" t="s">
        <v>85</v>
      </c>
      <c r="AV1687" s="14" t="s">
        <v>85</v>
      </c>
      <c r="AW1687" s="14" t="s">
        <v>32</v>
      </c>
      <c r="AX1687" s="14" t="s">
        <v>7</v>
      </c>
      <c r="AY1687" s="204" t="s">
        <v>155</v>
      </c>
    </row>
    <row r="1688" s="14" customFormat="1">
      <c r="A1688" s="14"/>
      <c r="B1688" s="203"/>
      <c r="C1688" s="14"/>
      <c r="D1688" s="196" t="s">
        <v>165</v>
      </c>
      <c r="E1688" s="204" t="s">
        <v>1</v>
      </c>
      <c r="F1688" s="205" t="s">
        <v>2190</v>
      </c>
      <c r="G1688" s="14"/>
      <c r="H1688" s="206">
        <v>0.495</v>
      </c>
      <c r="I1688" s="207"/>
      <c r="J1688" s="14"/>
      <c r="K1688" s="14"/>
      <c r="L1688" s="203"/>
      <c r="M1688" s="208"/>
      <c r="N1688" s="209"/>
      <c r="O1688" s="209"/>
      <c r="P1688" s="209"/>
      <c r="Q1688" s="209"/>
      <c r="R1688" s="209"/>
      <c r="S1688" s="209"/>
      <c r="T1688" s="210"/>
      <c r="U1688" s="14"/>
      <c r="V1688" s="14"/>
      <c r="W1688" s="14"/>
      <c r="X1688" s="14"/>
      <c r="Y1688" s="14"/>
      <c r="Z1688" s="14"/>
      <c r="AA1688" s="14"/>
      <c r="AB1688" s="14"/>
      <c r="AC1688" s="14"/>
      <c r="AD1688" s="14"/>
      <c r="AE1688" s="14"/>
      <c r="AT1688" s="204" t="s">
        <v>165</v>
      </c>
      <c r="AU1688" s="204" t="s">
        <v>85</v>
      </c>
      <c r="AV1688" s="14" t="s">
        <v>85</v>
      </c>
      <c r="AW1688" s="14" t="s">
        <v>32</v>
      </c>
      <c r="AX1688" s="14" t="s">
        <v>7</v>
      </c>
      <c r="AY1688" s="204" t="s">
        <v>155</v>
      </c>
    </row>
    <row r="1689" s="14" customFormat="1">
      <c r="A1689" s="14"/>
      <c r="B1689" s="203"/>
      <c r="C1689" s="14"/>
      <c r="D1689" s="196" t="s">
        <v>165</v>
      </c>
      <c r="E1689" s="204" t="s">
        <v>1</v>
      </c>
      <c r="F1689" s="205" t="s">
        <v>2191</v>
      </c>
      <c r="G1689" s="14"/>
      <c r="H1689" s="206">
        <v>0.495</v>
      </c>
      <c r="I1689" s="207"/>
      <c r="J1689" s="14"/>
      <c r="K1689" s="14"/>
      <c r="L1689" s="203"/>
      <c r="M1689" s="208"/>
      <c r="N1689" s="209"/>
      <c r="O1689" s="209"/>
      <c r="P1689" s="209"/>
      <c r="Q1689" s="209"/>
      <c r="R1689" s="209"/>
      <c r="S1689" s="209"/>
      <c r="T1689" s="210"/>
      <c r="U1689" s="14"/>
      <c r="V1689" s="14"/>
      <c r="W1689" s="14"/>
      <c r="X1689" s="14"/>
      <c r="Y1689" s="14"/>
      <c r="Z1689" s="14"/>
      <c r="AA1689" s="14"/>
      <c r="AB1689" s="14"/>
      <c r="AC1689" s="14"/>
      <c r="AD1689" s="14"/>
      <c r="AE1689" s="14"/>
      <c r="AT1689" s="204" t="s">
        <v>165</v>
      </c>
      <c r="AU1689" s="204" t="s">
        <v>85</v>
      </c>
      <c r="AV1689" s="14" t="s">
        <v>85</v>
      </c>
      <c r="AW1689" s="14" t="s">
        <v>32</v>
      </c>
      <c r="AX1689" s="14" t="s">
        <v>7</v>
      </c>
      <c r="AY1689" s="204" t="s">
        <v>155</v>
      </c>
    </row>
    <row r="1690" s="14" customFormat="1">
      <c r="A1690" s="14"/>
      <c r="B1690" s="203"/>
      <c r="C1690" s="14"/>
      <c r="D1690" s="196" t="s">
        <v>165</v>
      </c>
      <c r="E1690" s="204" t="s">
        <v>1</v>
      </c>
      <c r="F1690" s="205" t="s">
        <v>2192</v>
      </c>
      <c r="G1690" s="14"/>
      <c r="H1690" s="206">
        <v>0.495</v>
      </c>
      <c r="I1690" s="207"/>
      <c r="J1690" s="14"/>
      <c r="K1690" s="14"/>
      <c r="L1690" s="203"/>
      <c r="M1690" s="208"/>
      <c r="N1690" s="209"/>
      <c r="O1690" s="209"/>
      <c r="P1690" s="209"/>
      <c r="Q1690" s="209"/>
      <c r="R1690" s="209"/>
      <c r="S1690" s="209"/>
      <c r="T1690" s="210"/>
      <c r="U1690" s="14"/>
      <c r="V1690" s="14"/>
      <c r="W1690" s="14"/>
      <c r="X1690" s="14"/>
      <c r="Y1690" s="14"/>
      <c r="Z1690" s="14"/>
      <c r="AA1690" s="14"/>
      <c r="AB1690" s="14"/>
      <c r="AC1690" s="14"/>
      <c r="AD1690" s="14"/>
      <c r="AE1690" s="14"/>
      <c r="AT1690" s="204" t="s">
        <v>165</v>
      </c>
      <c r="AU1690" s="204" t="s">
        <v>85</v>
      </c>
      <c r="AV1690" s="14" t="s">
        <v>85</v>
      </c>
      <c r="AW1690" s="14" t="s">
        <v>32</v>
      </c>
      <c r="AX1690" s="14" t="s">
        <v>7</v>
      </c>
      <c r="AY1690" s="204" t="s">
        <v>155</v>
      </c>
    </row>
    <row r="1691" s="14" customFormat="1">
      <c r="A1691" s="14"/>
      <c r="B1691" s="203"/>
      <c r="C1691" s="14"/>
      <c r="D1691" s="196" t="s">
        <v>165</v>
      </c>
      <c r="E1691" s="204" t="s">
        <v>1</v>
      </c>
      <c r="F1691" s="205" t="s">
        <v>2193</v>
      </c>
      <c r="G1691" s="14"/>
      <c r="H1691" s="206">
        <v>1.7769999999999999</v>
      </c>
      <c r="I1691" s="207"/>
      <c r="J1691" s="14"/>
      <c r="K1691" s="14"/>
      <c r="L1691" s="203"/>
      <c r="M1691" s="208"/>
      <c r="N1691" s="209"/>
      <c r="O1691" s="209"/>
      <c r="P1691" s="209"/>
      <c r="Q1691" s="209"/>
      <c r="R1691" s="209"/>
      <c r="S1691" s="209"/>
      <c r="T1691" s="210"/>
      <c r="U1691" s="14"/>
      <c r="V1691" s="14"/>
      <c r="W1691" s="14"/>
      <c r="X1691" s="14"/>
      <c r="Y1691" s="14"/>
      <c r="Z1691" s="14"/>
      <c r="AA1691" s="14"/>
      <c r="AB1691" s="14"/>
      <c r="AC1691" s="14"/>
      <c r="AD1691" s="14"/>
      <c r="AE1691" s="14"/>
      <c r="AT1691" s="204" t="s">
        <v>165</v>
      </c>
      <c r="AU1691" s="204" t="s">
        <v>85</v>
      </c>
      <c r="AV1691" s="14" t="s">
        <v>85</v>
      </c>
      <c r="AW1691" s="14" t="s">
        <v>32</v>
      </c>
      <c r="AX1691" s="14" t="s">
        <v>7</v>
      </c>
      <c r="AY1691" s="204" t="s">
        <v>155</v>
      </c>
    </row>
    <row r="1692" s="14" customFormat="1">
      <c r="A1692" s="14"/>
      <c r="B1692" s="203"/>
      <c r="C1692" s="14"/>
      <c r="D1692" s="196" t="s">
        <v>165</v>
      </c>
      <c r="E1692" s="204" t="s">
        <v>1</v>
      </c>
      <c r="F1692" s="205" t="s">
        <v>2194</v>
      </c>
      <c r="G1692" s="14"/>
      <c r="H1692" s="206">
        <v>3.6880000000000002</v>
      </c>
      <c r="I1692" s="207"/>
      <c r="J1692" s="14"/>
      <c r="K1692" s="14"/>
      <c r="L1692" s="203"/>
      <c r="M1692" s="208"/>
      <c r="N1692" s="209"/>
      <c r="O1692" s="209"/>
      <c r="P1692" s="209"/>
      <c r="Q1692" s="209"/>
      <c r="R1692" s="209"/>
      <c r="S1692" s="209"/>
      <c r="T1692" s="210"/>
      <c r="U1692" s="14"/>
      <c r="V1692" s="14"/>
      <c r="W1692" s="14"/>
      <c r="X1692" s="14"/>
      <c r="Y1692" s="14"/>
      <c r="Z1692" s="14"/>
      <c r="AA1692" s="14"/>
      <c r="AB1692" s="14"/>
      <c r="AC1692" s="14"/>
      <c r="AD1692" s="14"/>
      <c r="AE1692" s="14"/>
      <c r="AT1692" s="204" t="s">
        <v>165</v>
      </c>
      <c r="AU1692" s="204" t="s">
        <v>85</v>
      </c>
      <c r="AV1692" s="14" t="s">
        <v>85</v>
      </c>
      <c r="AW1692" s="14" t="s">
        <v>32</v>
      </c>
      <c r="AX1692" s="14" t="s">
        <v>7</v>
      </c>
      <c r="AY1692" s="204" t="s">
        <v>155</v>
      </c>
    </row>
    <row r="1693" s="14" customFormat="1">
      <c r="A1693" s="14"/>
      <c r="B1693" s="203"/>
      <c r="C1693" s="14"/>
      <c r="D1693" s="196" t="s">
        <v>165</v>
      </c>
      <c r="E1693" s="204" t="s">
        <v>1</v>
      </c>
      <c r="F1693" s="205" t="s">
        <v>2195</v>
      </c>
      <c r="G1693" s="14"/>
      <c r="H1693" s="206">
        <v>2.121</v>
      </c>
      <c r="I1693" s="207"/>
      <c r="J1693" s="14"/>
      <c r="K1693" s="14"/>
      <c r="L1693" s="203"/>
      <c r="M1693" s="208"/>
      <c r="N1693" s="209"/>
      <c r="O1693" s="209"/>
      <c r="P1693" s="209"/>
      <c r="Q1693" s="209"/>
      <c r="R1693" s="209"/>
      <c r="S1693" s="209"/>
      <c r="T1693" s="210"/>
      <c r="U1693" s="14"/>
      <c r="V1693" s="14"/>
      <c r="W1693" s="14"/>
      <c r="X1693" s="14"/>
      <c r="Y1693" s="14"/>
      <c r="Z1693" s="14"/>
      <c r="AA1693" s="14"/>
      <c r="AB1693" s="14"/>
      <c r="AC1693" s="14"/>
      <c r="AD1693" s="14"/>
      <c r="AE1693" s="14"/>
      <c r="AT1693" s="204" t="s">
        <v>165</v>
      </c>
      <c r="AU1693" s="204" t="s">
        <v>85</v>
      </c>
      <c r="AV1693" s="14" t="s">
        <v>85</v>
      </c>
      <c r="AW1693" s="14" t="s">
        <v>32</v>
      </c>
      <c r="AX1693" s="14" t="s">
        <v>7</v>
      </c>
      <c r="AY1693" s="204" t="s">
        <v>155</v>
      </c>
    </row>
    <row r="1694" s="14" customFormat="1">
      <c r="A1694" s="14"/>
      <c r="B1694" s="203"/>
      <c r="C1694" s="14"/>
      <c r="D1694" s="196" t="s">
        <v>165</v>
      </c>
      <c r="E1694" s="204" t="s">
        <v>1</v>
      </c>
      <c r="F1694" s="205" t="s">
        <v>2196</v>
      </c>
      <c r="G1694" s="14"/>
      <c r="H1694" s="206">
        <v>1.845</v>
      </c>
      <c r="I1694" s="207"/>
      <c r="J1694" s="14"/>
      <c r="K1694" s="14"/>
      <c r="L1694" s="203"/>
      <c r="M1694" s="208"/>
      <c r="N1694" s="209"/>
      <c r="O1694" s="209"/>
      <c r="P1694" s="209"/>
      <c r="Q1694" s="209"/>
      <c r="R1694" s="209"/>
      <c r="S1694" s="209"/>
      <c r="T1694" s="210"/>
      <c r="U1694" s="14"/>
      <c r="V1694" s="14"/>
      <c r="W1694" s="14"/>
      <c r="X1694" s="14"/>
      <c r="Y1694" s="14"/>
      <c r="Z1694" s="14"/>
      <c r="AA1694" s="14"/>
      <c r="AB1694" s="14"/>
      <c r="AC1694" s="14"/>
      <c r="AD1694" s="14"/>
      <c r="AE1694" s="14"/>
      <c r="AT1694" s="204" t="s">
        <v>165</v>
      </c>
      <c r="AU1694" s="204" t="s">
        <v>85</v>
      </c>
      <c r="AV1694" s="14" t="s">
        <v>85</v>
      </c>
      <c r="AW1694" s="14" t="s">
        <v>32</v>
      </c>
      <c r="AX1694" s="14" t="s">
        <v>7</v>
      </c>
      <c r="AY1694" s="204" t="s">
        <v>155</v>
      </c>
    </row>
    <row r="1695" s="14" customFormat="1">
      <c r="A1695" s="14"/>
      <c r="B1695" s="203"/>
      <c r="C1695" s="14"/>
      <c r="D1695" s="196" t="s">
        <v>165</v>
      </c>
      <c r="E1695" s="204" t="s">
        <v>1</v>
      </c>
      <c r="F1695" s="205" t="s">
        <v>2197</v>
      </c>
      <c r="G1695" s="14"/>
      <c r="H1695" s="206">
        <v>3.4500000000000002</v>
      </c>
      <c r="I1695" s="207"/>
      <c r="J1695" s="14"/>
      <c r="K1695" s="14"/>
      <c r="L1695" s="203"/>
      <c r="M1695" s="208"/>
      <c r="N1695" s="209"/>
      <c r="O1695" s="209"/>
      <c r="P1695" s="209"/>
      <c r="Q1695" s="209"/>
      <c r="R1695" s="209"/>
      <c r="S1695" s="209"/>
      <c r="T1695" s="210"/>
      <c r="U1695" s="14"/>
      <c r="V1695" s="14"/>
      <c r="W1695" s="14"/>
      <c r="X1695" s="14"/>
      <c r="Y1695" s="14"/>
      <c r="Z1695" s="14"/>
      <c r="AA1695" s="14"/>
      <c r="AB1695" s="14"/>
      <c r="AC1695" s="14"/>
      <c r="AD1695" s="14"/>
      <c r="AE1695" s="14"/>
      <c r="AT1695" s="204" t="s">
        <v>165</v>
      </c>
      <c r="AU1695" s="204" t="s">
        <v>85</v>
      </c>
      <c r="AV1695" s="14" t="s">
        <v>85</v>
      </c>
      <c r="AW1695" s="14" t="s">
        <v>32</v>
      </c>
      <c r="AX1695" s="14" t="s">
        <v>7</v>
      </c>
      <c r="AY1695" s="204" t="s">
        <v>155</v>
      </c>
    </row>
    <row r="1696" s="14" customFormat="1">
      <c r="A1696" s="14"/>
      <c r="B1696" s="203"/>
      <c r="C1696" s="14"/>
      <c r="D1696" s="196" t="s">
        <v>165</v>
      </c>
      <c r="E1696" s="204" t="s">
        <v>1</v>
      </c>
      <c r="F1696" s="205" t="s">
        <v>2198</v>
      </c>
      <c r="G1696" s="14"/>
      <c r="H1696" s="206">
        <v>0.58499999999999996</v>
      </c>
      <c r="I1696" s="207"/>
      <c r="J1696" s="14"/>
      <c r="K1696" s="14"/>
      <c r="L1696" s="203"/>
      <c r="M1696" s="208"/>
      <c r="N1696" s="209"/>
      <c r="O1696" s="209"/>
      <c r="P1696" s="209"/>
      <c r="Q1696" s="209"/>
      <c r="R1696" s="209"/>
      <c r="S1696" s="209"/>
      <c r="T1696" s="210"/>
      <c r="U1696" s="14"/>
      <c r="V1696" s="14"/>
      <c r="W1696" s="14"/>
      <c r="X1696" s="14"/>
      <c r="Y1696" s="14"/>
      <c r="Z1696" s="14"/>
      <c r="AA1696" s="14"/>
      <c r="AB1696" s="14"/>
      <c r="AC1696" s="14"/>
      <c r="AD1696" s="14"/>
      <c r="AE1696" s="14"/>
      <c r="AT1696" s="204" t="s">
        <v>165</v>
      </c>
      <c r="AU1696" s="204" t="s">
        <v>85</v>
      </c>
      <c r="AV1696" s="14" t="s">
        <v>85</v>
      </c>
      <c r="AW1696" s="14" t="s">
        <v>32</v>
      </c>
      <c r="AX1696" s="14" t="s">
        <v>7</v>
      </c>
      <c r="AY1696" s="204" t="s">
        <v>155</v>
      </c>
    </row>
    <row r="1697" s="14" customFormat="1">
      <c r="A1697" s="14"/>
      <c r="B1697" s="203"/>
      <c r="C1697" s="14"/>
      <c r="D1697" s="196" t="s">
        <v>165</v>
      </c>
      <c r="E1697" s="204" t="s">
        <v>1</v>
      </c>
      <c r="F1697" s="205" t="s">
        <v>2199</v>
      </c>
      <c r="G1697" s="14"/>
      <c r="H1697" s="206">
        <v>0.54000000000000004</v>
      </c>
      <c r="I1697" s="207"/>
      <c r="J1697" s="14"/>
      <c r="K1697" s="14"/>
      <c r="L1697" s="203"/>
      <c r="M1697" s="208"/>
      <c r="N1697" s="209"/>
      <c r="O1697" s="209"/>
      <c r="P1697" s="209"/>
      <c r="Q1697" s="209"/>
      <c r="R1697" s="209"/>
      <c r="S1697" s="209"/>
      <c r="T1697" s="210"/>
      <c r="U1697" s="14"/>
      <c r="V1697" s="14"/>
      <c r="W1697" s="14"/>
      <c r="X1697" s="14"/>
      <c r="Y1697" s="14"/>
      <c r="Z1697" s="14"/>
      <c r="AA1697" s="14"/>
      <c r="AB1697" s="14"/>
      <c r="AC1697" s="14"/>
      <c r="AD1697" s="14"/>
      <c r="AE1697" s="14"/>
      <c r="AT1697" s="204" t="s">
        <v>165</v>
      </c>
      <c r="AU1697" s="204" t="s">
        <v>85</v>
      </c>
      <c r="AV1697" s="14" t="s">
        <v>85</v>
      </c>
      <c r="AW1697" s="14" t="s">
        <v>32</v>
      </c>
      <c r="AX1697" s="14" t="s">
        <v>7</v>
      </c>
      <c r="AY1697" s="204" t="s">
        <v>155</v>
      </c>
    </row>
    <row r="1698" s="14" customFormat="1">
      <c r="A1698" s="14"/>
      <c r="B1698" s="203"/>
      <c r="C1698" s="14"/>
      <c r="D1698" s="196" t="s">
        <v>165</v>
      </c>
      <c r="E1698" s="204" t="s">
        <v>1</v>
      </c>
      <c r="F1698" s="205" t="s">
        <v>2200</v>
      </c>
      <c r="G1698" s="14"/>
      <c r="H1698" s="206">
        <v>0.54000000000000004</v>
      </c>
      <c r="I1698" s="207"/>
      <c r="J1698" s="14"/>
      <c r="K1698" s="14"/>
      <c r="L1698" s="203"/>
      <c r="M1698" s="208"/>
      <c r="N1698" s="209"/>
      <c r="O1698" s="209"/>
      <c r="P1698" s="209"/>
      <c r="Q1698" s="209"/>
      <c r="R1698" s="209"/>
      <c r="S1698" s="209"/>
      <c r="T1698" s="210"/>
      <c r="U1698" s="14"/>
      <c r="V1698" s="14"/>
      <c r="W1698" s="14"/>
      <c r="X1698" s="14"/>
      <c r="Y1698" s="14"/>
      <c r="Z1698" s="14"/>
      <c r="AA1698" s="14"/>
      <c r="AB1698" s="14"/>
      <c r="AC1698" s="14"/>
      <c r="AD1698" s="14"/>
      <c r="AE1698" s="14"/>
      <c r="AT1698" s="204" t="s">
        <v>165</v>
      </c>
      <c r="AU1698" s="204" t="s">
        <v>85</v>
      </c>
      <c r="AV1698" s="14" t="s">
        <v>85</v>
      </c>
      <c r="AW1698" s="14" t="s">
        <v>32</v>
      </c>
      <c r="AX1698" s="14" t="s">
        <v>7</v>
      </c>
      <c r="AY1698" s="204" t="s">
        <v>155</v>
      </c>
    </row>
    <row r="1699" s="14" customFormat="1">
      <c r="A1699" s="14"/>
      <c r="B1699" s="203"/>
      <c r="C1699" s="14"/>
      <c r="D1699" s="196" t="s">
        <v>165</v>
      </c>
      <c r="E1699" s="204" t="s">
        <v>1</v>
      </c>
      <c r="F1699" s="205" t="s">
        <v>2201</v>
      </c>
      <c r="G1699" s="14"/>
      <c r="H1699" s="206">
        <v>0.58499999999999996</v>
      </c>
      <c r="I1699" s="207"/>
      <c r="J1699" s="14"/>
      <c r="K1699" s="14"/>
      <c r="L1699" s="203"/>
      <c r="M1699" s="208"/>
      <c r="N1699" s="209"/>
      <c r="O1699" s="209"/>
      <c r="P1699" s="209"/>
      <c r="Q1699" s="209"/>
      <c r="R1699" s="209"/>
      <c r="S1699" s="209"/>
      <c r="T1699" s="210"/>
      <c r="U1699" s="14"/>
      <c r="V1699" s="14"/>
      <c r="W1699" s="14"/>
      <c r="X1699" s="14"/>
      <c r="Y1699" s="14"/>
      <c r="Z1699" s="14"/>
      <c r="AA1699" s="14"/>
      <c r="AB1699" s="14"/>
      <c r="AC1699" s="14"/>
      <c r="AD1699" s="14"/>
      <c r="AE1699" s="14"/>
      <c r="AT1699" s="204" t="s">
        <v>165</v>
      </c>
      <c r="AU1699" s="204" t="s">
        <v>85</v>
      </c>
      <c r="AV1699" s="14" t="s">
        <v>85</v>
      </c>
      <c r="AW1699" s="14" t="s">
        <v>32</v>
      </c>
      <c r="AX1699" s="14" t="s">
        <v>7</v>
      </c>
      <c r="AY1699" s="204" t="s">
        <v>155</v>
      </c>
    </row>
    <row r="1700" s="14" customFormat="1">
      <c r="A1700" s="14"/>
      <c r="B1700" s="203"/>
      <c r="C1700" s="14"/>
      <c r="D1700" s="196" t="s">
        <v>165</v>
      </c>
      <c r="E1700" s="204" t="s">
        <v>1</v>
      </c>
      <c r="F1700" s="205" t="s">
        <v>2202</v>
      </c>
      <c r="G1700" s="14"/>
      <c r="H1700" s="206">
        <v>0.54000000000000004</v>
      </c>
      <c r="I1700" s="207"/>
      <c r="J1700" s="14"/>
      <c r="K1700" s="14"/>
      <c r="L1700" s="203"/>
      <c r="M1700" s="208"/>
      <c r="N1700" s="209"/>
      <c r="O1700" s="209"/>
      <c r="P1700" s="209"/>
      <c r="Q1700" s="209"/>
      <c r="R1700" s="209"/>
      <c r="S1700" s="209"/>
      <c r="T1700" s="210"/>
      <c r="U1700" s="14"/>
      <c r="V1700" s="14"/>
      <c r="W1700" s="14"/>
      <c r="X1700" s="14"/>
      <c r="Y1700" s="14"/>
      <c r="Z1700" s="14"/>
      <c r="AA1700" s="14"/>
      <c r="AB1700" s="14"/>
      <c r="AC1700" s="14"/>
      <c r="AD1700" s="14"/>
      <c r="AE1700" s="14"/>
      <c r="AT1700" s="204" t="s">
        <v>165</v>
      </c>
      <c r="AU1700" s="204" t="s">
        <v>85</v>
      </c>
      <c r="AV1700" s="14" t="s">
        <v>85</v>
      </c>
      <c r="AW1700" s="14" t="s">
        <v>32</v>
      </c>
      <c r="AX1700" s="14" t="s">
        <v>7</v>
      </c>
      <c r="AY1700" s="204" t="s">
        <v>155</v>
      </c>
    </row>
    <row r="1701" s="14" customFormat="1">
      <c r="A1701" s="14"/>
      <c r="B1701" s="203"/>
      <c r="C1701" s="14"/>
      <c r="D1701" s="196" t="s">
        <v>165</v>
      </c>
      <c r="E1701" s="204" t="s">
        <v>1</v>
      </c>
      <c r="F1701" s="205" t="s">
        <v>2203</v>
      </c>
      <c r="G1701" s="14"/>
      <c r="H1701" s="206">
        <v>0.48199999999999998</v>
      </c>
      <c r="I1701" s="207"/>
      <c r="J1701" s="14"/>
      <c r="K1701" s="14"/>
      <c r="L1701" s="203"/>
      <c r="M1701" s="208"/>
      <c r="N1701" s="209"/>
      <c r="O1701" s="209"/>
      <c r="P1701" s="209"/>
      <c r="Q1701" s="209"/>
      <c r="R1701" s="209"/>
      <c r="S1701" s="209"/>
      <c r="T1701" s="210"/>
      <c r="U1701" s="14"/>
      <c r="V1701" s="14"/>
      <c r="W1701" s="14"/>
      <c r="X1701" s="14"/>
      <c r="Y1701" s="14"/>
      <c r="Z1701" s="14"/>
      <c r="AA1701" s="14"/>
      <c r="AB1701" s="14"/>
      <c r="AC1701" s="14"/>
      <c r="AD1701" s="14"/>
      <c r="AE1701" s="14"/>
      <c r="AT1701" s="204" t="s">
        <v>165</v>
      </c>
      <c r="AU1701" s="204" t="s">
        <v>85</v>
      </c>
      <c r="AV1701" s="14" t="s">
        <v>85</v>
      </c>
      <c r="AW1701" s="14" t="s">
        <v>32</v>
      </c>
      <c r="AX1701" s="14" t="s">
        <v>7</v>
      </c>
      <c r="AY1701" s="204" t="s">
        <v>155</v>
      </c>
    </row>
    <row r="1702" s="15" customFormat="1">
      <c r="A1702" s="15"/>
      <c r="B1702" s="211"/>
      <c r="C1702" s="15"/>
      <c r="D1702" s="196" t="s">
        <v>165</v>
      </c>
      <c r="E1702" s="212" t="s">
        <v>1</v>
      </c>
      <c r="F1702" s="213" t="s">
        <v>184</v>
      </c>
      <c r="G1702" s="15"/>
      <c r="H1702" s="214">
        <v>22.925999999999998</v>
      </c>
      <c r="I1702" s="215"/>
      <c r="J1702" s="15"/>
      <c r="K1702" s="15"/>
      <c r="L1702" s="211"/>
      <c r="M1702" s="216"/>
      <c r="N1702" s="217"/>
      <c r="O1702" s="217"/>
      <c r="P1702" s="217"/>
      <c r="Q1702" s="217"/>
      <c r="R1702" s="217"/>
      <c r="S1702" s="217"/>
      <c r="T1702" s="218"/>
      <c r="U1702" s="15"/>
      <c r="V1702" s="15"/>
      <c r="W1702" s="15"/>
      <c r="X1702" s="15"/>
      <c r="Y1702" s="15"/>
      <c r="Z1702" s="15"/>
      <c r="AA1702" s="15"/>
      <c r="AB1702" s="15"/>
      <c r="AC1702" s="15"/>
      <c r="AD1702" s="15"/>
      <c r="AE1702" s="15"/>
      <c r="AT1702" s="212" t="s">
        <v>165</v>
      </c>
      <c r="AU1702" s="212" t="s">
        <v>85</v>
      </c>
      <c r="AV1702" s="15" t="s">
        <v>91</v>
      </c>
      <c r="AW1702" s="15" t="s">
        <v>32</v>
      </c>
      <c r="AX1702" s="15" t="s">
        <v>81</v>
      </c>
      <c r="AY1702" s="212" t="s">
        <v>155</v>
      </c>
    </row>
    <row r="1703" s="2" customFormat="1" ht="24.15" customHeight="1">
      <c r="A1703" s="38"/>
      <c r="B1703" s="180"/>
      <c r="C1703" s="221" t="s">
        <v>2204</v>
      </c>
      <c r="D1703" s="222" t="s">
        <v>271</v>
      </c>
      <c r="E1703" s="223" t="s">
        <v>2205</v>
      </c>
      <c r="F1703" s="224" t="s">
        <v>2206</v>
      </c>
      <c r="G1703" s="225" t="s">
        <v>160</v>
      </c>
      <c r="H1703" s="226">
        <v>24.302</v>
      </c>
      <c r="I1703" s="227"/>
      <c r="J1703" s="228">
        <f>ROUND(I1703*H1703,2)</f>
        <v>0</v>
      </c>
      <c r="K1703" s="229"/>
      <c r="L1703" s="230"/>
      <c r="M1703" s="231" t="s">
        <v>1</v>
      </c>
      <c r="N1703" s="232" t="s">
        <v>43</v>
      </c>
      <c r="O1703" s="82"/>
      <c r="P1703" s="191">
        <f>O1703*H1703</f>
        <v>0</v>
      </c>
      <c r="Q1703" s="191">
        <v>0.0129</v>
      </c>
      <c r="R1703" s="191">
        <f>Q1703*H1703</f>
        <v>0.31349579999999999</v>
      </c>
      <c r="S1703" s="191">
        <v>0</v>
      </c>
      <c r="T1703" s="192">
        <f>S1703*H1703</f>
        <v>0</v>
      </c>
      <c r="U1703" s="38"/>
      <c r="V1703" s="38"/>
      <c r="W1703" s="38"/>
      <c r="X1703" s="38"/>
      <c r="Y1703" s="38"/>
      <c r="Z1703" s="38"/>
      <c r="AA1703" s="38"/>
      <c r="AB1703" s="38"/>
      <c r="AC1703" s="38"/>
      <c r="AD1703" s="38"/>
      <c r="AE1703" s="38"/>
      <c r="AR1703" s="193" t="s">
        <v>387</v>
      </c>
      <c r="AT1703" s="193" t="s">
        <v>271</v>
      </c>
      <c r="AU1703" s="193" t="s">
        <v>85</v>
      </c>
      <c r="AY1703" s="19" t="s">
        <v>155</v>
      </c>
      <c r="BE1703" s="194">
        <f>IF(N1703="základná",J1703,0)</f>
        <v>0</v>
      </c>
      <c r="BF1703" s="194">
        <f>IF(N1703="znížená",J1703,0)</f>
        <v>0</v>
      </c>
      <c r="BG1703" s="194">
        <f>IF(N1703="zákl. prenesená",J1703,0)</f>
        <v>0</v>
      </c>
      <c r="BH1703" s="194">
        <f>IF(N1703="zníž. prenesená",J1703,0)</f>
        <v>0</v>
      </c>
      <c r="BI1703" s="194">
        <f>IF(N1703="nulová",J1703,0)</f>
        <v>0</v>
      </c>
      <c r="BJ1703" s="19" t="s">
        <v>85</v>
      </c>
      <c r="BK1703" s="194">
        <f>ROUND(I1703*H1703,2)</f>
        <v>0</v>
      </c>
      <c r="BL1703" s="19" t="s">
        <v>256</v>
      </c>
      <c r="BM1703" s="193" t="s">
        <v>2207</v>
      </c>
    </row>
    <row r="1704" s="14" customFormat="1">
      <c r="A1704" s="14"/>
      <c r="B1704" s="203"/>
      <c r="C1704" s="14"/>
      <c r="D1704" s="196" t="s">
        <v>165</v>
      </c>
      <c r="E1704" s="204" t="s">
        <v>1</v>
      </c>
      <c r="F1704" s="205" t="s">
        <v>2208</v>
      </c>
      <c r="G1704" s="14"/>
      <c r="H1704" s="206">
        <v>24.302</v>
      </c>
      <c r="I1704" s="207"/>
      <c r="J1704" s="14"/>
      <c r="K1704" s="14"/>
      <c r="L1704" s="203"/>
      <c r="M1704" s="208"/>
      <c r="N1704" s="209"/>
      <c r="O1704" s="209"/>
      <c r="P1704" s="209"/>
      <c r="Q1704" s="209"/>
      <c r="R1704" s="209"/>
      <c r="S1704" s="209"/>
      <c r="T1704" s="210"/>
      <c r="U1704" s="14"/>
      <c r="V1704" s="14"/>
      <c r="W1704" s="14"/>
      <c r="X1704" s="14"/>
      <c r="Y1704" s="14"/>
      <c r="Z1704" s="14"/>
      <c r="AA1704" s="14"/>
      <c r="AB1704" s="14"/>
      <c r="AC1704" s="14"/>
      <c r="AD1704" s="14"/>
      <c r="AE1704" s="14"/>
      <c r="AT1704" s="204" t="s">
        <v>165</v>
      </c>
      <c r="AU1704" s="204" t="s">
        <v>85</v>
      </c>
      <c r="AV1704" s="14" t="s">
        <v>85</v>
      </c>
      <c r="AW1704" s="14" t="s">
        <v>32</v>
      </c>
      <c r="AX1704" s="14" t="s">
        <v>81</v>
      </c>
      <c r="AY1704" s="204" t="s">
        <v>155</v>
      </c>
    </row>
    <row r="1705" s="2" customFormat="1" ht="24.15" customHeight="1">
      <c r="A1705" s="38"/>
      <c r="B1705" s="180"/>
      <c r="C1705" s="181" t="s">
        <v>2209</v>
      </c>
      <c r="D1705" s="220" t="s">
        <v>157</v>
      </c>
      <c r="E1705" s="182" t="s">
        <v>2210</v>
      </c>
      <c r="F1705" s="183" t="s">
        <v>2211</v>
      </c>
      <c r="G1705" s="184" t="s">
        <v>285</v>
      </c>
      <c r="H1705" s="185">
        <v>78.394000000000005</v>
      </c>
      <c r="I1705" s="186"/>
      <c r="J1705" s="187">
        <f>ROUND(I1705*H1705,2)</f>
        <v>0</v>
      </c>
      <c r="K1705" s="188"/>
      <c r="L1705" s="39"/>
      <c r="M1705" s="189" t="s">
        <v>1</v>
      </c>
      <c r="N1705" s="190" t="s">
        <v>43</v>
      </c>
      <c r="O1705" s="82"/>
      <c r="P1705" s="191">
        <f>O1705*H1705</f>
        <v>0</v>
      </c>
      <c r="Q1705" s="191">
        <v>0.00050000000000000001</v>
      </c>
      <c r="R1705" s="191">
        <f>Q1705*H1705</f>
        <v>0.039197000000000003</v>
      </c>
      <c r="S1705" s="191">
        <v>0</v>
      </c>
      <c r="T1705" s="192">
        <f>S1705*H1705</f>
        <v>0</v>
      </c>
      <c r="U1705" s="38"/>
      <c r="V1705" s="38"/>
      <c r="W1705" s="38"/>
      <c r="X1705" s="38"/>
      <c r="Y1705" s="38"/>
      <c r="Z1705" s="38"/>
      <c r="AA1705" s="38"/>
      <c r="AB1705" s="38"/>
      <c r="AC1705" s="38"/>
      <c r="AD1705" s="38"/>
      <c r="AE1705" s="38"/>
      <c r="AR1705" s="193" t="s">
        <v>256</v>
      </c>
      <c r="AT1705" s="193" t="s">
        <v>157</v>
      </c>
      <c r="AU1705" s="193" t="s">
        <v>85</v>
      </c>
      <c r="AY1705" s="19" t="s">
        <v>155</v>
      </c>
      <c r="BE1705" s="194">
        <f>IF(N1705="základná",J1705,0)</f>
        <v>0</v>
      </c>
      <c r="BF1705" s="194">
        <f>IF(N1705="znížená",J1705,0)</f>
        <v>0</v>
      </c>
      <c r="BG1705" s="194">
        <f>IF(N1705="zákl. prenesená",J1705,0)</f>
        <v>0</v>
      </c>
      <c r="BH1705" s="194">
        <f>IF(N1705="zníž. prenesená",J1705,0)</f>
        <v>0</v>
      </c>
      <c r="BI1705" s="194">
        <f>IF(N1705="nulová",J1705,0)</f>
        <v>0</v>
      </c>
      <c r="BJ1705" s="19" t="s">
        <v>85</v>
      </c>
      <c r="BK1705" s="194">
        <f>ROUND(I1705*H1705,2)</f>
        <v>0</v>
      </c>
      <c r="BL1705" s="19" t="s">
        <v>256</v>
      </c>
      <c r="BM1705" s="193" t="s">
        <v>2212</v>
      </c>
    </row>
    <row r="1706" s="14" customFormat="1">
      <c r="A1706" s="14"/>
      <c r="B1706" s="203"/>
      <c r="C1706" s="14"/>
      <c r="D1706" s="196" t="s">
        <v>165</v>
      </c>
      <c r="E1706" s="204" t="s">
        <v>1</v>
      </c>
      <c r="F1706" s="205" t="s">
        <v>2213</v>
      </c>
      <c r="G1706" s="14"/>
      <c r="H1706" s="206">
        <v>3.7000000000000002</v>
      </c>
      <c r="I1706" s="207"/>
      <c r="J1706" s="14"/>
      <c r="K1706" s="14"/>
      <c r="L1706" s="203"/>
      <c r="M1706" s="208"/>
      <c r="N1706" s="209"/>
      <c r="O1706" s="209"/>
      <c r="P1706" s="209"/>
      <c r="Q1706" s="209"/>
      <c r="R1706" s="209"/>
      <c r="S1706" s="209"/>
      <c r="T1706" s="210"/>
      <c r="U1706" s="14"/>
      <c r="V1706" s="14"/>
      <c r="W1706" s="14"/>
      <c r="X1706" s="14"/>
      <c r="Y1706" s="14"/>
      <c r="Z1706" s="14"/>
      <c r="AA1706" s="14"/>
      <c r="AB1706" s="14"/>
      <c r="AC1706" s="14"/>
      <c r="AD1706" s="14"/>
      <c r="AE1706" s="14"/>
      <c r="AT1706" s="204" t="s">
        <v>165</v>
      </c>
      <c r="AU1706" s="204" t="s">
        <v>85</v>
      </c>
      <c r="AV1706" s="14" t="s">
        <v>85</v>
      </c>
      <c r="AW1706" s="14" t="s">
        <v>32</v>
      </c>
      <c r="AX1706" s="14" t="s">
        <v>7</v>
      </c>
      <c r="AY1706" s="204" t="s">
        <v>155</v>
      </c>
    </row>
    <row r="1707" s="14" customFormat="1">
      <c r="A1707" s="14"/>
      <c r="B1707" s="203"/>
      <c r="C1707" s="14"/>
      <c r="D1707" s="196" t="s">
        <v>165</v>
      </c>
      <c r="E1707" s="204" t="s">
        <v>1</v>
      </c>
      <c r="F1707" s="205" t="s">
        <v>2214</v>
      </c>
      <c r="G1707" s="14"/>
      <c r="H1707" s="206">
        <v>1</v>
      </c>
      <c r="I1707" s="207"/>
      <c r="J1707" s="14"/>
      <c r="K1707" s="14"/>
      <c r="L1707" s="203"/>
      <c r="M1707" s="208"/>
      <c r="N1707" s="209"/>
      <c r="O1707" s="209"/>
      <c r="P1707" s="209"/>
      <c r="Q1707" s="209"/>
      <c r="R1707" s="209"/>
      <c r="S1707" s="209"/>
      <c r="T1707" s="210"/>
      <c r="U1707" s="14"/>
      <c r="V1707" s="14"/>
      <c r="W1707" s="14"/>
      <c r="X1707" s="14"/>
      <c r="Y1707" s="14"/>
      <c r="Z1707" s="14"/>
      <c r="AA1707" s="14"/>
      <c r="AB1707" s="14"/>
      <c r="AC1707" s="14"/>
      <c r="AD1707" s="14"/>
      <c r="AE1707" s="14"/>
      <c r="AT1707" s="204" t="s">
        <v>165</v>
      </c>
      <c r="AU1707" s="204" t="s">
        <v>85</v>
      </c>
      <c r="AV1707" s="14" t="s">
        <v>85</v>
      </c>
      <c r="AW1707" s="14" t="s">
        <v>32</v>
      </c>
      <c r="AX1707" s="14" t="s">
        <v>7</v>
      </c>
      <c r="AY1707" s="204" t="s">
        <v>155</v>
      </c>
    </row>
    <row r="1708" s="14" customFormat="1">
      <c r="A1708" s="14"/>
      <c r="B1708" s="203"/>
      <c r="C1708" s="14"/>
      <c r="D1708" s="196" t="s">
        <v>165</v>
      </c>
      <c r="E1708" s="204" t="s">
        <v>1</v>
      </c>
      <c r="F1708" s="205" t="s">
        <v>2215</v>
      </c>
      <c r="G1708" s="14"/>
      <c r="H1708" s="206">
        <v>1.6499999999999999</v>
      </c>
      <c r="I1708" s="207"/>
      <c r="J1708" s="14"/>
      <c r="K1708" s="14"/>
      <c r="L1708" s="203"/>
      <c r="M1708" s="208"/>
      <c r="N1708" s="209"/>
      <c r="O1708" s="209"/>
      <c r="P1708" s="209"/>
      <c r="Q1708" s="209"/>
      <c r="R1708" s="209"/>
      <c r="S1708" s="209"/>
      <c r="T1708" s="210"/>
      <c r="U1708" s="14"/>
      <c r="V1708" s="14"/>
      <c r="W1708" s="14"/>
      <c r="X1708" s="14"/>
      <c r="Y1708" s="14"/>
      <c r="Z1708" s="14"/>
      <c r="AA1708" s="14"/>
      <c r="AB1708" s="14"/>
      <c r="AC1708" s="14"/>
      <c r="AD1708" s="14"/>
      <c r="AE1708" s="14"/>
      <c r="AT1708" s="204" t="s">
        <v>165</v>
      </c>
      <c r="AU1708" s="204" t="s">
        <v>85</v>
      </c>
      <c r="AV1708" s="14" t="s">
        <v>85</v>
      </c>
      <c r="AW1708" s="14" t="s">
        <v>32</v>
      </c>
      <c r="AX1708" s="14" t="s">
        <v>7</v>
      </c>
      <c r="AY1708" s="204" t="s">
        <v>155</v>
      </c>
    </row>
    <row r="1709" s="14" customFormat="1">
      <c r="A1709" s="14"/>
      <c r="B1709" s="203"/>
      <c r="C1709" s="14"/>
      <c r="D1709" s="196" t="s">
        <v>165</v>
      </c>
      <c r="E1709" s="204" t="s">
        <v>1</v>
      </c>
      <c r="F1709" s="205" t="s">
        <v>2216</v>
      </c>
      <c r="G1709" s="14"/>
      <c r="H1709" s="206">
        <v>3.7999999999999998</v>
      </c>
      <c r="I1709" s="207"/>
      <c r="J1709" s="14"/>
      <c r="K1709" s="14"/>
      <c r="L1709" s="203"/>
      <c r="M1709" s="208"/>
      <c r="N1709" s="209"/>
      <c r="O1709" s="209"/>
      <c r="P1709" s="209"/>
      <c r="Q1709" s="209"/>
      <c r="R1709" s="209"/>
      <c r="S1709" s="209"/>
      <c r="T1709" s="210"/>
      <c r="U1709" s="14"/>
      <c r="V1709" s="14"/>
      <c r="W1709" s="14"/>
      <c r="X1709" s="14"/>
      <c r="Y1709" s="14"/>
      <c r="Z1709" s="14"/>
      <c r="AA1709" s="14"/>
      <c r="AB1709" s="14"/>
      <c r="AC1709" s="14"/>
      <c r="AD1709" s="14"/>
      <c r="AE1709" s="14"/>
      <c r="AT1709" s="204" t="s">
        <v>165</v>
      </c>
      <c r="AU1709" s="204" t="s">
        <v>85</v>
      </c>
      <c r="AV1709" s="14" t="s">
        <v>85</v>
      </c>
      <c r="AW1709" s="14" t="s">
        <v>32</v>
      </c>
      <c r="AX1709" s="14" t="s">
        <v>7</v>
      </c>
      <c r="AY1709" s="204" t="s">
        <v>155</v>
      </c>
    </row>
    <row r="1710" s="14" customFormat="1">
      <c r="A1710" s="14"/>
      <c r="B1710" s="203"/>
      <c r="C1710" s="14"/>
      <c r="D1710" s="196" t="s">
        <v>165</v>
      </c>
      <c r="E1710" s="204" t="s">
        <v>1</v>
      </c>
      <c r="F1710" s="205" t="s">
        <v>2217</v>
      </c>
      <c r="G1710" s="14"/>
      <c r="H1710" s="206">
        <v>1.8400000000000001</v>
      </c>
      <c r="I1710" s="207"/>
      <c r="J1710" s="14"/>
      <c r="K1710" s="14"/>
      <c r="L1710" s="203"/>
      <c r="M1710" s="208"/>
      <c r="N1710" s="209"/>
      <c r="O1710" s="209"/>
      <c r="P1710" s="209"/>
      <c r="Q1710" s="209"/>
      <c r="R1710" s="209"/>
      <c r="S1710" s="209"/>
      <c r="T1710" s="210"/>
      <c r="U1710" s="14"/>
      <c r="V1710" s="14"/>
      <c r="W1710" s="14"/>
      <c r="X1710" s="14"/>
      <c r="Y1710" s="14"/>
      <c r="Z1710" s="14"/>
      <c r="AA1710" s="14"/>
      <c r="AB1710" s="14"/>
      <c r="AC1710" s="14"/>
      <c r="AD1710" s="14"/>
      <c r="AE1710" s="14"/>
      <c r="AT1710" s="204" t="s">
        <v>165</v>
      </c>
      <c r="AU1710" s="204" t="s">
        <v>85</v>
      </c>
      <c r="AV1710" s="14" t="s">
        <v>85</v>
      </c>
      <c r="AW1710" s="14" t="s">
        <v>32</v>
      </c>
      <c r="AX1710" s="14" t="s">
        <v>7</v>
      </c>
      <c r="AY1710" s="204" t="s">
        <v>155</v>
      </c>
    </row>
    <row r="1711" s="14" customFormat="1">
      <c r="A1711" s="14"/>
      <c r="B1711" s="203"/>
      <c r="C1711" s="14"/>
      <c r="D1711" s="196" t="s">
        <v>165</v>
      </c>
      <c r="E1711" s="204" t="s">
        <v>1</v>
      </c>
      <c r="F1711" s="205" t="s">
        <v>2218</v>
      </c>
      <c r="G1711" s="14"/>
      <c r="H1711" s="206">
        <v>3.4900000000000002</v>
      </c>
      <c r="I1711" s="207"/>
      <c r="J1711" s="14"/>
      <c r="K1711" s="14"/>
      <c r="L1711" s="203"/>
      <c r="M1711" s="208"/>
      <c r="N1711" s="209"/>
      <c r="O1711" s="209"/>
      <c r="P1711" s="209"/>
      <c r="Q1711" s="209"/>
      <c r="R1711" s="209"/>
      <c r="S1711" s="209"/>
      <c r="T1711" s="210"/>
      <c r="U1711" s="14"/>
      <c r="V1711" s="14"/>
      <c r="W1711" s="14"/>
      <c r="X1711" s="14"/>
      <c r="Y1711" s="14"/>
      <c r="Z1711" s="14"/>
      <c r="AA1711" s="14"/>
      <c r="AB1711" s="14"/>
      <c r="AC1711" s="14"/>
      <c r="AD1711" s="14"/>
      <c r="AE1711" s="14"/>
      <c r="AT1711" s="204" t="s">
        <v>165</v>
      </c>
      <c r="AU1711" s="204" t="s">
        <v>85</v>
      </c>
      <c r="AV1711" s="14" t="s">
        <v>85</v>
      </c>
      <c r="AW1711" s="14" t="s">
        <v>32</v>
      </c>
      <c r="AX1711" s="14" t="s">
        <v>7</v>
      </c>
      <c r="AY1711" s="204" t="s">
        <v>155</v>
      </c>
    </row>
    <row r="1712" s="14" customFormat="1">
      <c r="A1712" s="14"/>
      <c r="B1712" s="203"/>
      <c r="C1712" s="14"/>
      <c r="D1712" s="196" t="s">
        <v>165</v>
      </c>
      <c r="E1712" s="204" t="s">
        <v>1</v>
      </c>
      <c r="F1712" s="205" t="s">
        <v>2219</v>
      </c>
      <c r="G1712" s="14"/>
      <c r="H1712" s="206">
        <v>0.66000000000000003</v>
      </c>
      <c r="I1712" s="207"/>
      <c r="J1712" s="14"/>
      <c r="K1712" s="14"/>
      <c r="L1712" s="203"/>
      <c r="M1712" s="208"/>
      <c r="N1712" s="209"/>
      <c r="O1712" s="209"/>
      <c r="P1712" s="209"/>
      <c r="Q1712" s="209"/>
      <c r="R1712" s="209"/>
      <c r="S1712" s="209"/>
      <c r="T1712" s="210"/>
      <c r="U1712" s="14"/>
      <c r="V1712" s="14"/>
      <c r="W1712" s="14"/>
      <c r="X1712" s="14"/>
      <c r="Y1712" s="14"/>
      <c r="Z1712" s="14"/>
      <c r="AA1712" s="14"/>
      <c r="AB1712" s="14"/>
      <c r="AC1712" s="14"/>
      <c r="AD1712" s="14"/>
      <c r="AE1712" s="14"/>
      <c r="AT1712" s="204" t="s">
        <v>165</v>
      </c>
      <c r="AU1712" s="204" t="s">
        <v>85</v>
      </c>
      <c r="AV1712" s="14" t="s">
        <v>85</v>
      </c>
      <c r="AW1712" s="14" t="s">
        <v>32</v>
      </c>
      <c r="AX1712" s="14" t="s">
        <v>7</v>
      </c>
      <c r="AY1712" s="204" t="s">
        <v>155</v>
      </c>
    </row>
    <row r="1713" s="14" customFormat="1">
      <c r="A1713" s="14"/>
      <c r="B1713" s="203"/>
      <c r="C1713" s="14"/>
      <c r="D1713" s="196" t="s">
        <v>165</v>
      </c>
      <c r="E1713" s="204" t="s">
        <v>1</v>
      </c>
      <c r="F1713" s="205" t="s">
        <v>2220</v>
      </c>
      <c r="G1713" s="14"/>
      <c r="H1713" s="206">
        <v>2.145</v>
      </c>
      <c r="I1713" s="207"/>
      <c r="J1713" s="14"/>
      <c r="K1713" s="14"/>
      <c r="L1713" s="203"/>
      <c r="M1713" s="208"/>
      <c r="N1713" s="209"/>
      <c r="O1713" s="209"/>
      <c r="P1713" s="209"/>
      <c r="Q1713" s="209"/>
      <c r="R1713" s="209"/>
      <c r="S1713" s="209"/>
      <c r="T1713" s="210"/>
      <c r="U1713" s="14"/>
      <c r="V1713" s="14"/>
      <c r="W1713" s="14"/>
      <c r="X1713" s="14"/>
      <c r="Y1713" s="14"/>
      <c r="Z1713" s="14"/>
      <c r="AA1713" s="14"/>
      <c r="AB1713" s="14"/>
      <c r="AC1713" s="14"/>
      <c r="AD1713" s="14"/>
      <c r="AE1713" s="14"/>
      <c r="AT1713" s="204" t="s">
        <v>165</v>
      </c>
      <c r="AU1713" s="204" t="s">
        <v>85</v>
      </c>
      <c r="AV1713" s="14" t="s">
        <v>85</v>
      </c>
      <c r="AW1713" s="14" t="s">
        <v>32</v>
      </c>
      <c r="AX1713" s="14" t="s">
        <v>7</v>
      </c>
      <c r="AY1713" s="204" t="s">
        <v>155</v>
      </c>
    </row>
    <row r="1714" s="14" customFormat="1">
      <c r="A1714" s="14"/>
      <c r="B1714" s="203"/>
      <c r="C1714" s="14"/>
      <c r="D1714" s="196" t="s">
        <v>165</v>
      </c>
      <c r="E1714" s="204" t="s">
        <v>1</v>
      </c>
      <c r="F1714" s="205" t="s">
        <v>2221</v>
      </c>
      <c r="G1714" s="14"/>
      <c r="H1714" s="206">
        <v>1.6499999999999999</v>
      </c>
      <c r="I1714" s="207"/>
      <c r="J1714" s="14"/>
      <c r="K1714" s="14"/>
      <c r="L1714" s="203"/>
      <c r="M1714" s="208"/>
      <c r="N1714" s="209"/>
      <c r="O1714" s="209"/>
      <c r="P1714" s="209"/>
      <c r="Q1714" s="209"/>
      <c r="R1714" s="209"/>
      <c r="S1714" s="209"/>
      <c r="T1714" s="210"/>
      <c r="U1714" s="14"/>
      <c r="V1714" s="14"/>
      <c r="W1714" s="14"/>
      <c r="X1714" s="14"/>
      <c r="Y1714" s="14"/>
      <c r="Z1714" s="14"/>
      <c r="AA1714" s="14"/>
      <c r="AB1714" s="14"/>
      <c r="AC1714" s="14"/>
      <c r="AD1714" s="14"/>
      <c r="AE1714" s="14"/>
      <c r="AT1714" s="204" t="s">
        <v>165</v>
      </c>
      <c r="AU1714" s="204" t="s">
        <v>85</v>
      </c>
      <c r="AV1714" s="14" t="s">
        <v>85</v>
      </c>
      <c r="AW1714" s="14" t="s">
        <v>32</v>
      </c>
      <c r="AX1714" s="14" t="s">
        <v>7</v>
      </c>
      <c r="AY1714" s="204" t="s">
        <v>155</v>
      </c>
    </row>
    <row r="1715" s="14" customFormat="1">
      <c r="A1715" s="14"/>
      <c r="B1715" s="203"/>
      <c r="C1715" s="14"/>
      <c r="D1715" s="196" t="s">
        <v>165</v>
      </c>
      <c r="E1715" s="204" t="s">
        <v>1</v>
      </c>
      <c r="F1715" s="205" t="s">
        <v>2222</v>
      </c>
      <c r="G1715" s="14"/>
      <c r="H1715" s="206">
        <v>1.6499999999999999</v>
      </c>
      <c r="I1715" s="207"/>
      <c r="J1715" s="14"/>
      <c r="K1715" s="14"/>
      <c r="L1715" s="203"/>
      <c r="M1715" s="208"/>
      <c r="N1715" s="209"/>
      <c r="O1715" s="209"/>
      <c r="P1715" s="209"/>
      <c r="Q1715" s="209"/>
      <c r="R1715" s="209"/>
      <c r="S1715" s="209"/>
      <c r="T1715" s="210"/>
      <c r="U1715" s="14"/>
      <c r="V1715" s="14"/>
      <c r="W1715" s="14"/>
      <c r="X1715" s="14"/>
      <c r="Y1715" s="14"/>
      <c r="Z1715" s="14"/>
      <c r="AA1715" s="14"/>
      <c r="AB1715" s="14"/>
      <c r="AC1715" s="14"/>
      <c r="AD1715" s="14"/>
      <c r="AE1715" s="14"/>
      <c r="AT1715" s="204" t="s">
        <v>165</v>
      </c>
      <c r="AU1715" s="204" t="s">
        <v>85</v>
      </c>
      <c r="AV1715" s="14" t="s">
        <v>85</v>
      </c>
      <c r="AW1715" s="14" t="s">
        <v>32</v>
      </c>
      <c r="AX1715" s="14" t="s">
        <v>7</v>
      </c>
      <c r="AY1715" s="204" t="s">
        <v>155</v>
      </c>
    </row>
    <row r="1716" s="14" customFormat="1">
      <c r="A1716" s="14"/>
      <c r="B1716" s="203"/>
      <c r="C1716" s="14"/>
      <c r="D1716" s="196" t="s">
        <v>165</v>
      </c>
      <c r="E1716" s="204" t="s">
        <v>1</v>
      </c>
      <c r="F1716" s="205" t="s">
        <v>2223</v>
      </c>
      <c r="G1716" s="14"/>
      <c r="H1716" s="206">
        <v>1.6499999999999999</v>
      </c>
      <c r="I1716" s="207"/>
      <c r="J1716" s="14"/>
      <c r="K1716" s="14"/>
      <c r="L1716" s="203"/>
      <c r="M1716" s="208"/>
      <c r="N1716" s="209"/>
      <c r="O1716" s="209"/>
      <c r="P1716" s="209"/>
      <c r="Q1716" s="209"/>
      <c r="R1716" s="209"/>
      <c r="S1716" s="209"/>
      <c r="T1716" s="210"/>
      <c r="U1716" s="14"/>
      <c r="V1716" s="14"/>
      <c r="W1716" s="14"/>
      <c r="X1716" s="14"/>
      <c r="Y1716" s="14"/>
      <c r="Z1716" s="14"/>
      <c r="AA1716" s="14"/>
      <c r="AB1716" s="14"/>
      <c r="AC1716" s="14"/>
      <c r="AD1716" s="14"/>
      <c r="AE1716" s="14"/>
      <c r="AT1716" s="204" t="s">
        <v>165</v>
      </c>
      <c r="AU1716" s="204" t="s">
        <v>85</v>
      </c>
      <c r="AV1716" s="14" t="s">
        <v>85</v>
      </c>
      <c r="AW1716" s="14" t="s">
        <v>32</v>
      </c>
      <c r="AX1716" s="14" t="s">
        <v>7</v>
      </c>
      <c r="AY1716" s="204" t="s">
        <v>155</v>
      </c>
    </row>
    <row r="1717" s="14" customFormat="1">
      <c r="A1717" s="14"/>
      <c r="B1717" s="203"/>
      <c r="C1717" s="14"/>
      <c r="D1717" s="196" t="s">
        <v>165</v>
      </c>
      <c r="E1717" s="204" t="s">
        <v>1</v>
      </c>
      <c r="F1717" s="205" t="s">
        <v>2224</v>
      </c>
      <c r="G1717" s="14"/>
      <c r="H1717" s="206">
        <v>5.9219999999999997</v>
      </c>
      <c r="I1717" s="207"/>
      <c r="J1717" s="14"/>
      <c r="K1717" s="14"/>
      <c r="L1717" s="203"/>
      <c r="M1717" s="208"/>
      <c r="N1717" s="209"/>
      <c r="O1717" s="209"/>
      <c r="P1717" s="209"/>
      <c r="Q1717" s="209"/>
      <c r="R1717" s="209"/>
      <c r="S1717" s="209"/>
      <c r="T1717" s="210"/>
      <c r="U1717" s="14"/>
      <c r="V1717" s="14"/>
      <c r="W1717" s="14"/>
      <c r="X1717" s="14"/>
      <c r="Y1717" s="14"/>
      <c r="Z1717" s="14"/>
      <c r="AA1717" s="14"/>
      <c r="AB1717" s="14"/>
      <c r="AC1717" s="14"/>
      <c r="AD1717" s="14"/>
      <c r="AE1717" s="14"/>
      <c r="AT1717" s="204" t="s">
        <v>165</v>
      </c>
      <c r="AU1717" s="204" t="s">
        <v>85</v>
      </c>
      <c r="AV1717" s="14" t="s">
        <v>85</v>
      </c>
      <c r="AW1717" s="14" t="s">
        <v>32</v>
      </c>
      <c r="AX1717" s="14" t="s">
        <v>7</v>
      </c>
      <c r="AY1717" s="204" t="s">
        <v>155</v>
      </c>
    </row>
    <row r="1718" s="14" customFormat="1">
      <c r="A1718" s="14"/>
      <c r="B1718" s="203"/>
      <c r="C1718" s="14"/>
      <c r="D1718" s="196" t="s">
        <v>165</v>
      </c>
      <c r="E1718" s="204" t="s">
        <v>1</v>
      </c>
      <c r="F1718" s="205" t="s">
        <v>2225</v>
      </c>
      <c r="G1718" s="14"/>
      <c r="H1718" s="206">
        <v>12.292</v>
      </c>
      <c r="I1718" s="207"/>
      <c r="J1718" s="14"/>
      <c r="K1718" s="14"/>
      <c r="L1718" s="203"/>
      <c r="M1718" s="208"/>
      <c r="N1718" s="209"/>
      <c r="O1718" s="209"/>
      <c r="P1718" s="209"/>
      <c r="Q1718" s="209"/>
      <c r="R1718" s="209"/>
      <c r="S1718" s="209"/>
      <c r="T1718" s="210"/>
      <c r="U1718" s="14"/>
      <c r="V1718" s="14"/>
      <c r="W1718" s="14"/>
      <c r="X1718" s="14"/>
      <c r="Y1718" s="14"/>
      <c r="Z1718" s="14"/>
      <c r="AA1718" s="14"/>
      <c r="AB1718" s="14"/>
      <c r="AC1718" s="14"/>
      <c r="AD1718" s="14"/>
      <c r="AE1718" s="14"/>
      <c r="AT1718" s="204" t="s">
        <v>165</v>
      </c>
      <c r="AU1718" s="204" t="s">
        <v>85</v>
      </c>
      <c r="AV1718" s="14" t="s">
        <v>85</v>
      </c>
      <c r="AW1718" s="14" t="s">
        <v>32</v>
      </c>
      <c r="AX1718" s="14" t="s">
        <v>7</v>
      </c>
      <c r="AY1718" s="204" t="s">
        <v>155</v>
      </c>
    </row>
    <row r="1719" s="14" customFormat="1">
      <c r="A1719" s="14"/>
      <c r="B1719" s="203"/>
      <c r="C1719" s="14"/>
      <c r="D1719" s="196" t="s">
        <v>165</v>
      </c>
      <c r="E1719" s="204" t="s">
        <v>1</v>
      </c>
      <c r="F1719" s="205" t="s">
        <v>2226</v>
      </c>
      <c r="G1719" s="14"/>
      <c r="H1719" s="206">
        <v>7.0700000000000003</v>
      </c>
      <c r="I1719" s="207"/>
      <c r="J1719" s="14"/>
      <c r="K1719" s="14"/>
      <c r="L1719" s="203"/>
      <c r="M1719" s="208"/>
      <c r="N1719" s="209"/>
      <c r="O1719" s="209"/>
      <c r="P1719" s="209"/>
      <c r="Q1719" s="209"/>
      <c r="R1719" s="209"/>
      <c r="S1719" s="209"/>
      <c r="T1719" s="210"/>
      <c r="U1719" s="14"/>
      <c r="V1719" s="14"/>
      <c r="W1719" s="14"/>
      <c r="X1719" s="14"/>
      <c r="Y1719" s="14"/>
      <c r="Z1719" s="14"/>
      <c r="AA1719" s="14"/>
      <c r="AB1719" s="14"/>
      <c r="AC1719" s="14"/>
      <c r="AD1719" s="14"/>
      <c r="AE1719" s="14"/>
      <c r="AT1719" s="204" t="s">
        <v>165</v>
      </c>
      <c r="AU1719" s="204" t="s">
        <v>85</v>
      </c>
      <c r="AV1719" s="14" t="s">
        <v>85</v>
      </c>
      <c r="AW1719" s="14" t="s">
        <v>32</v>
      </c>
      <c r="AX1719" s="14" t="s">
        <v>7</v>
      </c>
      <c r="AY1719" s="204" t="s">
        <v>155</v>
      </c>
    </row>
    <row r="1720" s="14" customFormat="1">
      <c r="A1720" s="14"/>
      <c r="B1720" s="203"/>
      <c r="C1720" s="14"/>
      <c r="D1720" s="196" t="s">
        <v>165</v>
      </c>
      <c r="E1720" s="204" t="s">
        <v>1</v>
      </c>
      <c r="F1720" s="205" t="s">
        <v>2227</v>
      </c>
      <c r="G1720" s="14"/>
      <c r="H1720" s="206">
        <v>6.1500000000000004</v>
      </c>
      <c r="I1720" s="207"/>
      <c r="J1720" s="14"/>
      <c r="K1720" s="14"/>
      <c r="L1720" s="203"/>
      <c r="M1720" s="208"/>
      <c r="N1720" s="209"/>
      <c r="O1720" s="209"/>
      <c r="P1720" s="209"/>
      <c r="Q1720" s="209"/>
      <c r="R1720" s="209"/>
      <c r="S1720" s="209"/>
      <c r="T1720" s="210"/>
      <c r="U1720" s="14"/>
      <c r="V1720" s="14"/>
      <c r="W1720" s="14"/>
      <c r="X1720" s="14"/>
      <c r="Y1720" s="14"/>
      <c r="Z1720" s="14"/>
      <c r="AA1720" s="14"/>
      <c r="AB1720" s="14"/>
      <c r="AC1720" s="14"/>
      <c r="AD1720" s="14"/>
      <c r="AE1720" s="14"/>
      <c r="AT1720" s="204" t="s">
        <v>165</v>
      </c>
      <c r="AU1720" s="204" t="s">
        <v>85</v>
      </c>
      <c r="AV1720" s="14" t="s">
        <v>85</v>
      </c>
      <c r="AW1720" s="14" t="s">
        <v>32</v>
      </c>
      <c r="AX1720" s="14" t="s">
        <v>7</v>
      </c>
      <c r="AY1720" s="204" t="s">
        <v>155</v>
      </c>
    </row>
    <row r="1721" s="14" customFormat="1">
      <c r="A1721" s="14"/>
      <c r="B1721" s="203"/>
      <c r="C1721" s="14"/>
      <c r="D1721" s="196" t="s">
        <v>165</v>
      </c>
      <c r="E1721" s="204" t="s">
        <v>1</v>
      </c>
      <c r="F1721" s="205" t="s">
        <v>2228</v>
      </c>
      <c r="G1721" s="14"/>
      <c r="H1721" s="206">
        <v>11.5</v>
      </c>
      <c r="I1721" s="207"/>
      <c r="J1721" s="14"/>
      <c r="K1721" s="14"/>
      <c r="L1721" s="203"/>
      <c r="M1721" s="208"/>
      <c r="N1721" s="209"/>
      <c r="O1721" s="209"/>
      <c r="P1721" s="209"/>
      <c r="Q1721" s="209"/>
      <c r="R1721" s="209"/>
      <c r="S1721" s="209"/>
      <c r="T1721" s="210"/>
      <c r="U1721" s="14"/>
      <c r="V1721" s="14"/>
      <c r="W1721" s="14"/>
      <c r="X1721" s="14"/>
      <c r="Y1721" s="14"/>
      <c r="Z1721" s="14"/>
      <c r="AA1721" s="14"/>
      <c r="AB1721" s="14"/>
      <c r="AC1721" s="14"/>
      <c r="AD1721" s="14"/>
      <c r="AE1721" s="14"/>
      <c r="AT1721" s="204" t="s">
        <v>165</v>
      </c>
      <c r="AU1721" s="204" t="s">
        <v>85</v>
      </c>
      <c r="AV1721" s="14" t="s">
        <v>85</v>
      </c>
      <c r="AW1721" s="14" t="s">
        <v>32</v>
      </c>
      <c r="AX1721" s="14" t="s">
        <v>7</v>
      </c>
      <c r="AY1721" s="204" t="s">
        <v>155</v>
      </c>
    </row>
    <row r="1722" s="14" customFormat="1">
      <c r="A1722" s="14"/>
      <c r="B1722" s="203"/>
      <c r="C1722" s="14"/>
      <c r="D1722" s="196" t="s">
        <v>165</v>
      </c>
      <c r="E1722" s="204" t="s">
        <v>1</v>
      </c>
      <c r="F1722" s="205" t="s">
        <v>2229</v>
      </c>
      <c r="G1722" s="14"/>
      <c r="H1722" s="206">
        <v>0.66000000000000003</v>
      </c>
      <c r="I1722" s="207"/>
      <c r="J1722" s="14"/>
      <c r="K1722" s="14"/>
      <c r="L1722" s="203"/>
      <c r="M1722" s="208"/>
      <c r="N1722" s="209"/>
      <c r="O1722" s="209"/>
      <c r="P1722" s="209"/>
      <c r="Q1722" s="209"/>
      <c r="R1722" s="209"/>
      <c r="S1722" s="209"/>
      <c r="T1722" s="210"/>
      <c r="U1722" s="14"/>
      <c r="V1722" s="14"/>
      <c r="W1722" s="14"/>
      <c r="X1722" s="14"/>
      <c r="Y1722" s="14"/>
      <c r="Z1722" s="14"/>
      <c r="AA1722" s="14"/>
      <c r="AB1722" s="14"/>
      <c r="AC1722" s="14"/>
      <c r="AD1722" s="14"/>
      <c r="AE1722" s="14"/>
      <c r="AT1722" s="204" t="s">
        <v>165</v>
      </c>
      <c r="AU1722" s="204" t="s">
        <v>85</v>
      </c>
      <c r="AV1722" s="14" t="s">
        <v>85</v>
      </c>
      <c r="AW1722" s="14" t="s">
        <v>32</v>
      </c>
      <c r="AX1722" s="14" t="s">
        <v>7</v>
      </c>
      <c r="AY1722" s="204" t="s">
        <v>155</v>
      </c>
    </row>
    <row r="1723" s="14" customFormat="1">
      <c r="A1723" s="14"/>
      <c r="B1723" s="203"/>
      <c r="C1723" s="14"/>
      <c r="D1723" s="196" t="s">
        <v>165</v>
      </c>
      <c r="E1723" s="204" t="s">
        <v>1</v>
      </c>
      <c r="F1723" s="205" t="s">
        <v>2230</v>
      </c>
      <c r="G1723" s="14"/>
      <c r="H1723" s="206">
        <v>1.95</v>
      </c>
      <c r="I1723" s="207"/>
      <c r="J1723" s="14"/>
      <c r="K1723" s="14"/>
      <c r="L1723" s="203"/>
      <c r="M1723" s="208"/>
      <c r="N1723" s="209"/>
      <c r="O1723" s="209"/>
      <c r="P1723" s="209"/>
      <c r="Q1723" s="209"/>
      <c r="R1723" s="209"/>
      <c r="S1723" s="209"/>
      <c r="T1723" s="210"/>
      <c r="U1723" s="14"/>
      <c r="V1723" s="14"/>
      <c r="W1723" s="14"/>
      <c r="X1723" s="14"/>
      <c r="Y1723" s="14"/>
      <c r="Z1723" s="14"/>
      <c r="AA1723" s="14"/>
      <c r="AB1723" s="14"/>
      <c r="AC1723" s="14"/>
      <c r="AD1723" s="14"/>
      <c r="AE1723" s="14"/>
      <c r="AT1723" s="204" t="s">
        <v>165</v>
      </c>
      <c r="AU1723" s="204" t="s">
        <v>85</v>
      </c>
      <c r="AV1723" s="14" t="s">
        <v>85</v>
      </c>
      <c r="AW1723" s="14" t="s">
        <v>32</v>
      </c>
      <c r="AX1723" s="14" t="s">
        <v>7</v>
      </c>
      <c r="AY1723" s="204" t="s">
        <v>155</v>
      </c>
    </row>
    <row r="1724" s="14" customFormat="1">
      <c r="A1724" s="14"/>
      <c r="B1724" s="203"/>
      <c r="C1724" s="14"/>
      <c r="D1724" s="196" t="s">
        <v>165</v>
      </c>
      <c r="E1724" s="204" t="s">
        <v>1</v>
      </c>
      <c r="F1724" s="205" t="s">
        <v>2231</v>
      </c>
      <c r="G1724" s="14"/>
      <c r="H1724" s="206">
        <v>1.8</v>
      </c>
      <c r="I1724" s="207"/>
      <c r="J1724" s="14"/>
      <c r="K1724" s="14"/>
      <c r="L1724" s="203"/>
      <c r="M1724" s="208"/>
      <c r="N1724" s="209"/>
      <c r="O1724" s="209"/>
      <c r="P1724" s="209"/>
      <c r="Q1724" s="209"/>
      <c r="R1724" s="209"/>
      <c r="S1724" s="209"/>
      <c r="T1724" s="210"/>
      <c r="U1724" s="14"/>
      <c r="V1724" s="14"/>
      <c r="W1724" s="14"/>
      <c r="X1724" s="14"/>
      <c r="Y1724" s="14"/>
      <c r="Z1724" s="14"/>
      <c r="AA1724" s="14"/>
      <c r="AB1724" s="14"/>
      <c r="AC1724" s="14"/>
      <c r="AD1724" s="14"/>
      <c r="AE1724" s="14"/>
      <c r="AT1724" s="204" t="s">
        <v>165</v>
      </c>
      <c r="AU1724" s="204" t="s">
        <v>85</v>
      </c>
      <c r="AV1724" s="14" t="s">
        <v>85</v>
      </c>
      <c r="AW1724" s="14" t="s">
        <v>32</v>
      </c>
      <c r="AX1724" s="14" t="s">
        <v>7</v>
      </c>
      <c r="AY1724" s="204" t="s">
        <v>155</v>
      </c>
    </row>
    <row r="1725" s="14" customFormat="1">
      <c r="A1725" s="14"/>
      <c r="B1725" s="203"/>
      <c r="C1725" s="14"/>
      <c r="D1725" s="196" t="s">
        <v>165</v>
      </c>
      <c r="E1725" s="204" t="s">
        <v>1</v>
      </c>
      <c r="F1725" s="205" t="s">
        <v>2232</v>
      </c>
      <c r="G1725" s="14"/>
      <c r="H1725" s="206">
        <v>1.8</v>
      </c>
      <c r="I1725" s="207"/>
      <c r="J1725" s="14"/>
      <c r="K1725" s="14"/>
      <c r="L1725" s="203"/>
      <c r="M1725" s="208"/>
      <c r="N1725" s="209"/>
      <c r="O1725" s="209"/>
      <c r="P1725" s="209"/>
      <c r="Q1725" s="209"/>
      <c r="R1725" s="209"/>
      <c r="S1725" s="209"/>
      <c r="T1725" s="210"/>
      <c r="U1725" s="14"/>
      <c r="V1725" s="14"/>
      <c r="W1725" s="14"/>
      <c r="X1725" s="14"/>
      <c r="Y1725" s="14"/>
      <c r="Z1725" s="14"/>
      <c r="AA1725" s="14"/>
      <c r="AB1725" s="14"/>
      <c r="AC1725" s="14"/>
      <c r="AD1725" s="14"/>
      <c r="AE1725" s="14"/>
      <c r="AT1725" s="204" t="s">
        <v>165</v>
      </c>
      <c r="AU1725" s="204" t="s">
        <v>85</v>
      </c>
      <c r="AV1725" s="14" t="s">
        <v>85</v>
      </c>
      <c r="AW1725" s="14" t="s">
        <v>32</v>
      </c>
      <c r="AX1725" s="14" t="s">
        <v>7</v>
      </c>
      <c r="AY1725" s="204" t="s">
        <v>155</v>
      </c>
    </row>
    <row r="1726" s="14" customFormat="1">
      <c r="A1726" s="14"/>
      <c r="B1726" s="203"/>
      <c r="C1726" s="14"/>
      <c r="D1726" s="196" t="s">
        <v>165</v>
      </c>
      <c r="E1726" s="204" t="s">
        <v>1</v>
      </c>
      <c r="F1726" s="205" t="s">
        <v>2233</v>
      </c>
      <c r="G1726" s="14"/>
      <c r="H1726" s="206">
        <v>1.95</v>
      </c>
      <c r="I1726" s="207"/>
      <c r="J1726" s="14"/>
      <c r="K1726" s="14"/>
      <c r="L1726" s="203"/>
      <c r="M1726" s="208"/>
      <c r="N1726" s="209"/>
      <c r="O1726" s="209"/>
      <c r="P1726" s="209"/>
      <c r="Q1726" s="209"/>
      <c r="R1726" s="209"/>
      <c r="S1726" s="209"/>
      <c r="T1726" s="210"/>
      <c r="U1726" s="14"/>
      <c r="V1726" s="14"/>
      <c r="W1726" s="14"/>
      <c r="X1726" s="14"/>
      <c r="Y1726" s="14"/>
      <c r="Z1726" s="14"/>
      <c r="AA1726" s="14"/>
      <c r="AB1726" s="14"/>
      <c r="AC1726" s="14"/>
      <c r="AD1726" s="14"/>
      <c r="AE1726" s="14"/>
      <c r="AT1726" s="204" t="s">
        <v>165</v>
      </c>
      <c r="AU1726" s="204" t="s">
        <v>85</v>
      </c>
      <c r="AV1726" s="14" t="s">
        <v>85</v>
      </c>
      <c r="AW1726" s="14" t="s">
        <v>32</v>
      </c>
      <c r="AX1726" s="14" t="s">
        <v>7</v>
      </c>
      <c r="AY1726" s="204" t="s">
        <v>155</v>
      </c>
    </row>
    <row r="1727" s="14" customFormat="1">
      <c r="A1727" s="14"/>
      <c r="B1727" s="203"/>
      <c r="C1727" s="14"/>
      <c r="D1727" s="196" t="s">
        <v>165</v>
      </c>
      <c r="E1727" s="204" t="s">
        <v>1</v>
      </c>
      <c r="F1727" s="205" t="s">
        <v>2234</v>
      </c>
      <c r="G1727" s="14"/>
      <c r="H1727" s="206">
        <v>1.8</v>
      </c>
      <c r="I1727" s="207"/>
      <c r="J1727" s="14"/>
      <c r="K1727" s="14"/>
      <c r="L1727" s="203"/>
      <c r="M1727" s="208"/>
      <c r="N1727" s="209"/>
      <c r="O1727" s="209"/>
      <c r="P1727" s="209"/>
      <c r="Q1727" s="209"/>
      <c r="R1727" s="209"/>
      <c r="S1727" s="209"/>
      <c r="T1727" s="210"/>
      <c r="U1727" s="14"/>
      <c r="V1727" s="14"/>
      <c r="W1727" s="14"/>
      <c r="X1727" s="14"/>
      <c r="Y1727" s="14"/>
      <c r="Z1727" s="14"/>
      <c r="AA1727" s="14"/>
      <c r="AB1727" s="14"/>
      <c r="AC1727" s="14"/>
      <c r="AD1727" s="14"/>
      <c r="AE1727" s="14"/>
      <c r="AT1727" s="204" t="s">
        <v>165</v>
      </c>
      <c r="AU1727" s="204" t="s">
        <v>85</v>
      </c>
      <c r="AV1727" s="14" t="s">
        <v>85</v>
      </c>
      <c r="AW1727" s="14" t="s">
        <v>32</v>
      </c>
      <c r="AX1727" s="14" t="s">
        <v>7</v>
      </c>
      <c r="AY1727" s="204" t="s">
        <v>155</v>
      </c>
    </row>
    <row r="1728" s="14" customFormat="1">
      <c r="A1728" s="14"/>
      <c r="B1728" s="203"/>
      <c r="C1728" s="14"/>
      <c r="D1728" s="196" t="s">
        <v>165</v>
      </c>
      <c r="E1728" s="204" t="s">
        <v>1</v>
      </c>
      <c r="F1728" s="205" t="s">
        <v>2235</v>
      </c>
      <c r="G1728" s="14"/>
      <c r="H1728" s="206">
        <v>1.605</v>
      </c>
      <c r="I1728" s="207"/>
      <c r="J1728" s="14"/>
      <c r="K1728" s="14"/>
      <c r="L1728" s="203"/>
      <c r="M1728" s="208"/>
      <c r="N1728" s="209"/>
      <c r="O1728" s="209"/>
      <c r="P1728" s="209"/>
      <c r="Q1728" s="209"/>
      <c r="R1728" s="209"/>
      <c r="S1728" s="209"/>
      <c r="T1728" s="210"/>
      <c r="U1728" s="14"/>
      <c r="V1728" s="14"/>
      <c r="W1728" s="14"/>
      <c r="X1728" s="14"/>
      <c r="Y1728" s="14"/>
      <c r="Z1728" s="14"/>
      <c r="AA1728" s="14"/>
      <c r="AB1728" s="14"/>
      <c r="AC1728" s="14"/>
      <c r="AD1728" s="14"/>
      <c r="AE1728" s="14"/>
      <c r="AT1728" s="204" t="s">
        <v>165</v>
      </c>
      <c r="AU1728" s="204" t="s">
        <v>85</v>
      </c>
      <c r="AV1728" s="14" t="s">
        <v>85</v>
      </c>
      <c r="AW1728" s="14" t="s">
        <v>32</v>
      </c>
      <c r="AX1728" s="14" t="s">
        <v>7</v>
      </c>
      <c r="AY1728" s="204" t="s">
        <v>155</v>
      </c>
    </row>
    <row r="1729" s="14" customFormat="1">
      <c r="A1729" s="14"/>
      <c r="B1729" s="203"/>
      <c r="C1729" s="14"/>
      <c r="D1729" s="196" t="s">
        <v>165</v>
      </c>
      <c r="E1729" s="204" t="s">
        <v>1</v>
      </c>
      <c r="F1729" s="205" t="s">
        <v>2236</v>
      </c>
      <c r="G1729" s="14"/>
      <c r="H1729" s="206">
        <v>0.66000000000000003</v>
      </c>
      <c r="I1729" s="207"/>
      <c r="J1729" s="14"/>
      <c r="K1729" s="14"/>
      <c r="L1729" s="203"/>
      <c r="M1729" s="208"/>
      <c r="N1729" s="209"/>
      <c r="O1729" s="209"/>
      <c r="P1729" s="209"/>
      <c r="Q1729" s="209"/>
      <c r="R1729" s="209"/>
      <c r="S1729" s="209"/>
      <c r="T1729" s="210"/>
      <c r="U1729" s="14"/>
      <c r="V1729" s="14"/>
      <c r="W1729" s="14"/>
      <c r="X1729" s="14"/>
      <c r="Y1729" s="14"/>
      <c r="Z1729" s="14"/>
      <c r="AA1729" s="14"/>
      <c r="AB1729" s="14"/>
      <c r="AC1729" s="14"/>
      <c r="AD1729" s="14"/>
      <c r="AE1729" s="14"/>
      <c r="AT1729" s="204" t="s">
        <v>165</v>
      </c>
      <c r="AU1729" s="204" t="s">
        <v>85</v>
      </c>
      <c r="AV1729" s="14" t="s">
        <v>85</v>
      </c>
      <c r="AW1729" s="14" t="s">
        <v>32</v>
      </c>
      <c r="AX1729" s="14" t="s">
        <v>7</v>
      </c>
      <c r="AY1729" s="204" t="s">
        <v>155</v>
      </c>
    </row>
    <row r="1730" s="15" customFormat="1">
      <c r="A1730" s="15"/>
      <c r="B1730" s="211"/>
      <c r="C1730" s="15"/>
      <c r="D1730" s="196" t="s">
        <v>165</v>
      </c>
      <c r="E1730" s="212" t="s">
        <v>1</v>
      </c>
      <c r="F1730" s="213" t="s">
        <v>184</v>
      </c>
      <c r="G1730" s="15"/>
      <c r="H1730" s="214">
        <v>78.393999999999977</v>
      </c>
      <c r="I1730" s="215"/>
      <c r="J1730" s="15"/>
      <c r="K1730" s="15"/>
      <c r="L1730" s="211"/>
      <c r="M1730" s="216"/>
      <c r="N1730" s="217"/>
      <c r="O1730" s="217"/>
      <c r="P1730" s="217"/>
      <c r="Q1730" s="217"/>
      <c r="R1730" s="217"/>
      <c r="S1730" s="217"/>
      <c r="T1730" s="218"/>
      <c r="U1730" s="15"/>
      <c r="V1730" s="15"/>
      <c r="W1730" s="15"/>
      <c r="X1730" s="15"/>
      <c r="Y1730" s="15"/>
      <c r="Z1730" s="15"/>
      <c r="AA1730" s="15"/>
      <c r="AB1730" s="15"/>
      <c r="AC1730" s="15"/>
      <c r="AD1730" s="15"/>
      <c r="AE1730" s="15"/>
      <c r="AT1730" s="212" t="s">
        <v>165</v>
      </c>
      <c r="AU1730" s="212" t="s">
        <v>85</v>
      </c>
      <c r="AV1730" s="15" t="s">
        <v>91</v>
      </c>
      <c r="AW1730" s="15" t="s">
        <v>32</v>
      </c>
      <c r="AX1730" s="15" t="s">
        <v>81</v>
      </c>
      <c r="AY1730" s="212" t="s">
        <v>155</v>
      </c>
    </row>
    <row r="1731" s="2" customFormat="1" ht="24.15" customHeight="1">
      <c r="A1731" s="38"/>
      <c r="B1731" s="180"/>
      <c r="C1731" s="221" t="s">
        <v>2237</v>
      </c>
      <c r="D1731" s="222" t="s">
        <v>271</v>
      </c>
      <c r="E1731" s="223" t="s">
        <v>2238</v>
      </c>
      <c r="F1731" s="224" t="s">
        <v>2239</v>
      </c>
      <c r="G1731" s="225" t="s">
        <v>285</v>
      </c>
      <c r="H1731" s="226">
        <v>82.313999999999993</v>
      </c>
      <c r="I1731" s="227"/>
      <c r="J1731" s="228">
        <f>ROUND(I1731*H1731,2)</f>
        <v>0</v>
      </c>
      <c r="K1731" s="229"/>
      <c r="L1731" s="230"/>
      <c r="M1731" s="231" t="s">
        <v>1</v>
      </c>
      <c r="N1731" s="232" t="s">
        <v>43</v>
      </c>
      <c r="O1731" s="82"/>
      <c r="P1731" s="191">
        <f>O1731*H1731</f>
        <v>0</v>
      </c>
      <c r="Q1731" s="191">
        <v>0.00010000000000000001</v>
      </c>
      <c r="R1731" s="191">
        <f>Q1731*H1731</f>
        <v>0.0082313999999999998</v>
      </c>
      <c r="S1731" s="191">
        <v>0</v>
      </c>
      <c r="T1731" s="192">
        <f>S1731*H1731</f>
        <v>0</v>
      </c>
      <c r="U1731" s="38"/>
      <c r="V1731" s="38"/>
      <c r="W1731" s="38"/>
      <c r="X1731" s="38"/>
      <c r="Y1731" s="38"/>
      <c r="Z1731" s="38"/>
      <c r="AA1731" s="38"/>
      <c r="AB1731" s="38"/>
      <c r="AC1731" s="38"/>
      <c r="AD1731" s="38"/>
      <c r="AE1731" s="38"/>
      <c r="AR1731" s="193" t="s">
        <v>387</v>
      </c>
      <c r="AT1731" s="193" t="s">
        <v>271</v>
      </c>
      <c r="AU1731" s="193" t="s">
        <v>85</v>
      </c>
      <c r="AY1731" s="19" t="s">
        <v>155</v>
      </c>
      <c r="BE1731" s="194">
        <f>IF(N1731="základná",J1731,0)</f>
        <v>0</v>
      </c>
      <c r="BF1731" s="194">
        <f>IF(N1731="znížená",J1731,0)</f>
        <v>0</v>
      </c>
      <c r="BG1731" s="194">
        <f>IF(N1731="zákl. prenesená",J1731,0)</f>
        <v>0</v>
      </c>
      <c r="BH1731" s="194">
        <f>IF(N1731="zníž. prenesená",J1731,0)</f>
        <v>0</v>
      </c>
      <c r="BI1731" s="194">
        <f>IF(N1731="nulová",J1731,0)</f>
        <v>0</v>
      </c>
      <c r="BJ1731" s="19" t="s">
        <v>85</v>
      </c>
      <c r="BK1731" s="194">
        <f>ROUND(I1731*H1731,2)</f>
        <v>0</v>
      </c>
      <c r="BL1731" s="19" t="s">
        <v>256</v>
      </c>
      <c r="BM1731" s="193" t="s">
        <v>2240</v>
      </c>
    </row>
    <row r="1732" s="14" customFormat="1">
      <c r="A1732" s="14"/>
      <c r="B1732" s="203"/>
      <c r="C1732" s="14"/>
      <c r="D1732" s="196" t="s">
        <v>165</v>
      </c>
      <c r="E1732" s="204" t="s">
        <v>1</v>
      </c>
      <c r="F1732" s="205" t="s">
        <v>2241</v>
      </c>
      <c r="G1732" s="14"/>
      <c r="H1732" s="206">
        <v>82.313999999999993</v>
      </c>
      <c r="I1732" s="207"/>
      <c r="J1732" s="14"/>
      <c r="K1732" s="14"/>
      <c r="L1732" s="203"/>
      <c r="M1732" s="208"/>
      <c r="N1732" s="209"/>
      <c r="O1732" s="209"/>
      <c r="P1732" s="209"/>
      <c r="Q1732" s="209"/>
      <c r="R1732" s="209"/>
      <c r="S1732" s="209"/>
      <c r="T1732" s="210"/>
      <c r="U1732" s="14"/>
      <c r="V1732" s="14"/>
      <c r="W1732" s="14"/>
      <c r="X1732" s="14"/>
      <c r="Y1732" s="14"/>
      <c r="Z1732" s="14"/>
      <c r="AA1732" s="14"/>
      <c r="AB1732" s="14"/>
      <c r="AC1732" s="14"/>
      <c r="AD1732" s="14"/>
      <c r="AE1732" s="14"/>
      <c r="AT1732" s="204" t="s">
        <v>165</v>
      </c>
      <c r="AU1732" s="204" t="s">
        <v>85</v>
      </c>
      <c r="AV1732" s="14" t="s">
        <v>85</v>
      </c>
      <c r="AW1732" s="14" t="s">
        <v>32</v>
      </c>
      <c r="AX1732" s="14" t="s">
        <v>81</v>
      </c>
      <c r="AY1732" s="204" t="s">
        <v>155</v>
      </c>
    </row>
    <row r="1733" s="2" customFormat="1" ht="24.15" customHeight="1">
      <c r="A1733" s="38"/>
      <c r="B1733" s="180"/>
      <c r="C1733" s="181" t="s">
        <v>2242</v>
      </c>
      <c r="D1733" s="181" t="s">
        <v>157</v>
      </c>
      <c r="E1733" s="182" t="s">
        <v>2243</v>
      </c>
      <c r="F1733" s="183" t="s">
        <v>2244</v>
      </c>
      <c r="G1733" s="184" t="s">
        <v>1162</v>
      </c>
      <c r="H1733" s="241"/>
      <c r="I1733" s="186"/>
      <c r="J1733" s="187">
        <f>ROUND(I1733*H1733,2)</f>
        <v>0</v>
      </c>
      <c r="K1733" s="188"/>
      <c r="L1733" s="39"/>
      <c r="M1733" s="189" t="s">
        <v>1</v>
      </c>
      <c r="N1733" s="190" t="s">
        <v>43</v>
      </c>
      <c r="O1733" s="82"/>
      <c r="P1733" s="191">
        <f>O1733*H1733</f>
        <v>0</v>
      </c>
      <c r="Q1733" s="191">
        <v>0</v>
      </c>
      <c r="R1733" s="191">
        <f>Q1733*H1733</f>
        <v>0</v>
      </c>
      <c r="S1733" s="191">
        <v>0</v>
      </c>
      <c r="T1733" s="192">
        <f>S1733*H1733</f>
        <v>0</v>
      </c>
      <c r="U1733" s="38"/>
      <c r="V1733" s="38"/>
      <c r="W1733" s="38"/>
      <c r="X1733" s="38"/>
      <c r="Y1733" s="38"/>
      <c r="Z1733" s="38"/>
      <c r="AA1733" s="38"/>
      <c r="AB1733" s="38"/>
      <c r="AC1733" s="38"/>
      <c r="AD1733" s="38"/>
      <c r="AE1733" s="38"/>
      <c r="AR1733" s="193" t="s">
        <v>256</v>
      </c>
      <c r="AT1733" s="193" t="s">
        <v>157</v>
      </c>
      <c r="AU1733" s="193" t="s">
        <v>85</v>
      </c>
      <c r="AY1733" s="19" t="s">
        <v>155</v>
      </c>
      <c r="BE1733" s="194">
        <f>IF(N1733="základná",J1733,0)</f>
        <v>0</v>
      </c>
      <c r="BF1733" s="194">
        <f>IF(N1733="znížená",J1733,0)</f>
        <v>0</v>
      </c>
      <c r="BG1733" s="194">
        <f>IF(N1733="zákl. prenesená",J1733,0)</f>
        <v>0</v>
      </c>
      <c r="BH1733" s="194">
        <f>IF(N1733="zníž. prenesená",J1733,0)</f>
        <v>0</v>
      </c>
      <c r="BI1733" s="194">
        <f>IF(N1733="nulová",J1733,0)</f>
        <v>0</v>
      </c>
      <c r="BJ1733" s="19" t="s">
        <v>85</v>
      </c>
      <c r="BK1733" s="194">
        <f>ROUND(I1733*H1733,2)</f>
        <v>0</v>
      </c>
      <c r="BL1733" s="19" t="s">
        <v>256</v>
      </c>
      <c r="BM1733" s="193" t="s">
        <v>2245</v>
      </c>
    </row>
    <row r="1734" s="12" customFormat="1" ht="22.8" customHeight="1">
      <c r="A1734" s="12"/>
      <c r="B1734" s="167"/>
      <c r="C1734" s="12"/>
      <c r="D1734" s="168" t="s">
        <v>76</v>
      </c>
      <c r="E1734" s="178" t="s">
        <v>2246</v>
      </c>
      <c r="F1734" s="178" t="s">
        <v>2247</v>
      </c>
      <c r="G1734" s="12"/>
      <c r="H1734" s="12"/>
      <c r="I1734" s="170"/>
      <c r="J1734" s="179">
        <f>BK1734</f>
        <v>0</v>
      </c>
      <c r="K1734" s="12"/>
      <c r="L1734" s="167"/>
      <c r="M1734" s="172"/>
      <c r="N1734" s="173"/>
      <c r="O1734" s="173"/>
      <c r="P1734" s="174">
        <f>SUM(P1735:P1783)</f>
        <v>0</v>
      </c>
      <c r="Q1734" s="173"/>
      <c r="R1734" s="174">
        <f>SUM(R1735:R1783)</f>
        <v>1.9220200006000001</v>
      </c>
      <c r="S1734" s="173"/>
      <c r="T1734" s="175">
        <f>SUM(T1735:T1783)</f>
        <v>0</v>
      </c>
      <c r="U1734" s="12"/>
      <c r="V1734" s="12"/>
      <c r="W1734" s="12"/>
      <c r="X1734" s="12"/>
      <c r="Y1734" s="12"/>
      <c r="Z1734" s="12"/>
      <c r="AA1734" s="12"/>
      <c r="AB1734" s="12"/>
      <c r="AC1734" s="12"/>
      <c r="AD1734" s="12"/>
      <c r="AE1734" s="12"/>
      <c r="AR1734" s="168" t="s">
        <v>85</v>
      </c>
      <c r="AT1734" s="176" t="s">
        <v>76</v>
      </c>
      <c r="AU1734" s="176" t="s">
        <v>81</v>
      </c>
      <c r="AY1734" s="168" t="s">
        <v>155</v>
      </c>
      <c r="BK1734" s="177">
        <f>SUM(BK1735:BK1783)</f>
        <v>0</v>
      </c>
    </row>
    <row r="1735" s="2" customFormat="1" ht="24.15" customHeight="1">
      <c r="A1735" s="38"/>
      <c r="B1735" s="180"/>
      <c r="C1735" s="181" t="s">
        <v>2248</v>
      </c>
      <c r="D1735" s="181" t="s">
        <v>157</v>
      </c>
      <c r="E1735" s="182" t="s">
        <v>2249</v>
      </c>
      <c r="F1735" s="183" t="s">
        <v>2250</v>
      </c>
      <c r="G1735" s="184" t="s">
        <v>160</v>
      </c>
      <c r="H1735" s="185">
        <v>1886.7380000000001</v>
      </c>
      <c r="I1735" s="186"/>
      <c r="J1735" s="187">
        <f>ROUND(I1735*H1735,2)</f>
        <v>0</v>
      </c>
      <c r="K1735" s="188"/>
      <c r="L1735" s="39"/>
      <c r="M1735" s="189" t="s">
        <v>1</v>
      </c>
      <c r="N1735" s="190" t="s">
        <v>43</v>
      </c>
      <c r="O1735" s="82"/>
      <c r="P1735" s="191">
        <f>O1735*H1735</f>
        <v>0</v>
      </c>
      <c r="Q1735" s="191">
        <v>0.00073999999999999999</v>
      </c>
      <c r="R1735" s="191">
        <f>Q1735*H1735</f>
        <v>1.3961861200000001</v>
      </c>
      <c r="S1735" s="191">
        <v>0</v>
      </c>
      <c r="T1735" s="192">
        <f>S1735*H1735</f>
        <v>0</v>
      </c>
      <c r="U1735" s="38"/>
      <c r="V1735" s="38"/>
      <c r="W1735" s="38"/>
      <c r="X1735" s="38"/>
      <c r="Y1735" s="38"/>
      <c r="Z1735" s="38"/>
      <c r="AA1735" s="38"/>
      <c r="AB1735" s="38"/>
      <c r="AC1735" s="38"/>
      <c r="AD1735" s="38"/>
      <c r="AE1735" s="38"/>
      <c r="AR1735" s="193" t="s">
        <v>256</v>
      </c>
      <c r="AT1735" s="193" t="s">
        <v>157</v>
      </c>
      <c r="AU1735" s="193" t="s">
        <v>85</v>
      </c>
      <c r="AY1735" s="19" t="s">
        <v>155</v>
      </c>
      <c r="BE1735" s="194">
        <f>IF(N1735="základná",J1735,0)</f>
        <v>0</v>
      </c>
      <c r="BF1735" s="194">
        <f>IF(N1735="znížená",J1735,0)</f>
        <v>0</v>
      </c>
      <c r="BG1735" s="194">
        <f>IF(N1735="zákl. prenesená",J1735,0)</f>
        <v>0</v>
      </c>
      <c r="BH1735" s="194">
        <f>IF(N1735="zníž. prenesená",J1735,0)</f>
        <v>0</v>
      </c>
      <c r="BI1735" s="194">
        <f>IF(N1735="nulová",J1735,0)</f>
        <v>0</v>
      </c>
      <c r="BJ1735" s="19" t="s">
        <v>85</v>
      </c>
      <c r="BK1735" s="194">
        <f>ROUND(I1735*H1735,2)</f>
        <v>0</v>
      </c>
      <c r="BL1735" s="19" t="s">
        <v>256</v>
      </c>
      <c r="BM1735" s="193" t="s">
        <v>2251</v>
      </c>
    </row>
    <row r="1736" s="13" customFormat="1">
      <c r="A1736" s="13"/>
      <c r="B1736" s="195"/>
      <c r="C1736" s="13"/>
      <c r="D1736" s="196" t="s">
        <v>165</v>
      </c>
      <c r="E1736" s="197" t="s">
        <v>1</v>
      </c>
      <c r="F1736" s="198" t="s">
        <v>2252</v>
      </c>
      <c r="G1736" s="13"/>
      <c r="H1736" s="197" t="s">
        <v>1</v>
      </c>
      <c r="I1736" s="199"/>
      <c r="J1736" s="13"/>
      <c r="K1736" s="13"/>
      <c r="L1736" s="195"/>
      <c r="M1736" s="200"/>
      <c r="N1736" s="201"/>
      <c r="O1736" s="201"/>
      <c r="P1736" s="201"/>
      <c r="Q1736" s="201"/>
      <c r="R1736" s="201"/>
      <c r="S1736" s="201"/>
      <c r="T1736" s="202"/>
      <c r="U1736" s="13"/>
      <c r="V1736" s="13"/>
      <c r="W1736" s="13"/>
      <c r="X1736" s="13"/>
      <c r="Y1736" s="13"/>
      <c r="Z1736" s="13"/>
      <c r="AA1736" s="13"/>
      <c r="AB1736" s="13"/>
      <c r="AC1736" s="13"/>
      <c r="AD1736" s="13"/>
      <c r="AE1736" s="13"/>
      <c r="AT1736" s="197" t="s">
        <v>165</v>
      </c>
      <c r="AU1736" s="197" t="s">
        <v>85</v>
      </c>
      <c r="AV1736" s="13" t="s">
        <v>81</v>
      </c>
      <c r="AW1736" s="13" t="s">
        <v>32</v>
      </c>
      <c r="AX1736" s="13" t="s">
        <v>7</v>
      </c>
      <c r="AY1736" s="197" t="s">
        <v>155</v>
      </c>
    </row>
    <row r="1737" s="13" customFormat="1">
      <c r="A1737" s="13"/>
      <c r="B1737" s="195"/>
      <c r="C1737" s="13"/>
      <c r="D1737" s="196" t="s">
        <v>165</v>
      </c>
      <c r="E1737" s="197" t="s">
        <v>1</v>
      </c>
      <c r="F1737" s="198" t="s">
        <v>2253</v>
      </c>
      <c r="G1737" s="13"/>
      <c r="H1737" s="197" t="s">
        <v>1</v>
      </c>
      <c r="I1737" s="199"/>
      <c r="J1737" s="13"/>
      <c r="K1737" s="13"/>
      <c r="L1737" s="195"/>
      <c r="M1737" s="200"/>
      <c r="N1737" s="201"/>
      <c r="O1737" s="201"/>
      <c r="P1737" s="201"/>
      <c r="Q1737" s="201"/>
      <c r="R1737" s="201"/>
      <c r="S1737" s="201"/>
      <c r="T1737" s="202"/>
      <c r="U1737" s="13"/>
      <c r="V1737" s="13"/>
      <c r="W1737" s="13"/>
      <c r="X1737" s="13"/>
      <c r="Y1737" s="13"/>
      <c r="Z1737" s="13"/>
      <c r="AA1737" s="13"/>
      <c r="AB1737" s="13"/>
      <c r="AC1737" s="13"/>
      <c r="AD1737" s="13"/>
      <c r="AE1737" s="13"/>
      <c r="AT1737" s="197" t="s">
        <v>165</v>
      </c>
      <c r="AU1737" s="197" t="s">
        <v>85</v>
      </c>
      <c r="AV1737" s="13" t="s">
        <v>81</v>
      </c>
      <c r="AW1737" s="13" t="s">
        <v>32</v>
      </c>
      <c r="AX1737" s="13" t="s">
        <v>7</v>
      </c>
      <c r="AY1737" s="197" t="s">
        <v>155</v>
      </c>
    </row>
    <row r="1738" s="14" customFormat="1">
      <c r="A1738" s="14"/>
      <c r="B1738" s="203"/>
      <c r="C1738" s="14"/>
      <c r="D1738" s="196" t="s">
        <v>165</v>
      </c>
      <c r="E1738" s="204" t="s">
        <v>1</v>
      </c>
      <c r="F1738" s="205" t="s">
        <v>2254</v>
      </c>
      <c r="G1738" s="14"/>
      <c r="H1738" s="206">
        <v>83.617000000000004</v>
      </c>
      <c r="I1738" s="207"/>
      <c r="J1738" s="14"/>
      <c r="K1738" s="14"/>
      <c r="L1738" s="203"/>
      <c r="M1738" s="208"/>
      <c r="N1738" s="209"/>
      <c r="O1738" s="209"/>
      <c r="P1738" s="209"/>
      <c r="Q1738" s="209"/>
      <c r="R1738" s="209"/>
      <c r="S1738" s="209"/>
      <c r="T1738" s="210"/>
      <c r="U1738" s="14"/>
      <c r="V1738" s="14"/>
      <c r="W1738" s="14"/>
      <c r="X1738" s="14"/>
      <c r="Y1738" s="14"/>
      <c r="Z1738" s="14"/>
      <c r="AA1738" s="14"/>
      <c r="AB1738" s="14"/>
      <c r="AC1738" s="14"/>
      <c r="AD1738" s="14"/>
      <c r="AE1738" s="14"/>
      <c r="AT1738" s="204" t="s">
        <v>165</v>
      </c>
      <c r="AU1738" s="204" t="s">
        <v>85</v>
      </c>
      <c r="AV1738" s="14" t="s">
        <v>85</v>
      </c>
      <c r="AW1738" s="14" t="s">
        <v>32</v>
      </c>
      <c r="AX1738" s="14" t="s">
        <v>7</v>
      </c>
      <c r="AY1738" s="204" t="s">
        <v>155</v>
      </c>
    </row>
    <row r="1739" s="14" customFormat="1">
      <c r="A1739" s="14"/>
      <c r="B1739" s="203"/>
      <c r="C1739" s="14"/>
      <c r="D1739" s="196" t="s">
        <v>165</v>
      </c>
      <c r="E1739" s="204" t="s">
        <v>1</v>
      </c>
      <c r="F1739" s="205" t="s">
        <v>2255</v>
      </c>
      <c r="G1739" s="14"/>
      <c r="H1739" s="206">
        <v>282.34800000000001</v>
      </c>
      <c r="I1739" s="207"/>
      <c r="J1739" s="14"/>
      <c r="K1739" s="14"/>
      <c r="L1739" s="203"/>
      <c r="M1739" s="208"/>
      <c r="N1739" s="209"/>
      <c r="O1739" s="209"/>
      <c r="P1739" s="209"/>
      <c r="Q1739" s="209"/>
      <c r="R1739" s="209"/>
      <c r="S1739" s="209"/>
      <c r="T1739" s="210"/>
      <c r="U1739" s="14"/>
      <c r="V1739" s="14"/>
      <c r="W1739" s="14"/>
      <c r="X1739" s="14"/>
      <c r="Y1739" s="14"/>
      <c r="Z1739" s="14"/>
      <c r="AA1739" s="14"/>
      <c r="AB1739" s="14"/>
      <c r="AC1739" s="14"/>
      <c r="AD1739" s="14"/>
      <c r="AE1739" s="14"/>
      <c r="AT1739" s="204" t="s">
        <v>165</v>
      </c>
      <c r="AU1739" s="204" t="s">
        <v>85</v>
      </c>
      <c r="AV1739" s="14" t="s">
        <v>85</v>
      </c>
      <c r="AW1739" s="14" t="s">
        <v>32</v>
      </c>
      <c r="AX1739" s="14" t="s">
        <v>7</v>
      </c>
      <c r="AY1739" s="204" t="s">
        <v>155</v>
      </c>
    </row>
    <row r="1740" s="14" customFormat="1">
      <c r="A1740" s="14"/>
      <c r="B1740" s="203"/>
      <c r="C1740" s="14"/>
      <c r="D1740" s="196" t="s">
        <v>165</v>
      </c>
      <c r="E1740" s="204" t="s">
        <v>1</v>
      </c>
      <c r="F1740" s="205" t="s">
        <v>2256</v>
      </c>
      <c r="G1740" s="14"/>
      <c r="H1740" s="206">
        <v>7.6520000000000001</v>
      </c>
      <c r="I1740" s="207"/>
      <c r="J1740" s="14"/>
      <c r="K1740" s="14"/>
      <c r="L1740" s="203"/>
      <c r="M1740" s="208"/>
      <c r="N1740" s="209"/>
      <c r="O1740" s="209"/>
      <c r="P1740" s="209"/>
      <c r="Q1740" s="209"/>
      <c r="R1740" s="209"/>
      <c r="S1740" s="209"/>
      <c r="T1740" s="210"/>
      <c r="U1740" s="14"/>
      <c r="V1740" s="14"/>
      <c r="W1740" s="14"/>
      <c r="X1740" s="14"/>
      <c r="Y1740" s="14"/>
      <c r="Z1740" s="14"/>
      <c r="AA1740" s="14"/>
      <c r="AB1740" s="14"/>
      <c r="AC1740" s="14"/>
      <c r="AD1740" s="14"/>
      <c r="AE1740" s="14"/>
      <c r="AT1740" s="204" t="s">
        <v>165</v>
      </c>
      <c r="AU1740" s="204" t="s">
        <v>85</v>
      </c>
      <c r="AV1740" s="14" t="s">
        <v>85</v>
      </c>
      <c r="AW1740" s="14" t="s">
        <v>32</v>
      </c>
      <c r="AX1740" s="14" t="s">
        <v>7</v>
      </c>
      <c r="AY1740" s="204" t="s">
        <v>155</v>
      </c>
    </row>
    <row r="1741" s="14" customFormat="1">
      <c r="A1741" s="14"/>
      <c r="B1741" s="203"/>
      <c r="C1741" s="14"/>
      <c r="D1741" s="196" t="s">
        <v>165</v>
      </c>
      <c r="E1741" s="204" t="s">
        <v>1</v>
      </c>
      <c r="F1741" s="205" t="s">
        <v>2257</v>
      </c>
      <c r="G1741" s="14"/>
      <c r="H1741" s="206">
        <v>3.8540000000000001</v>
      </c>
      <c r="I1741" s="207"/>
      <c r="J1741" s="14"/>
      <c r="K1741" s="14"/>
      <c r="L1741" s="203"/>
      <c r="M1741" s="208"/>
      <c r="N1741" s="209"/>
      <c r="O1741" s="209"/>
      <c r="P1741" s="209"/>
      <c r="Q1741" s="209"/>
      <c r="R1741" s="209"/>
      <c r="S1741" s="209"/>
      <c r="T1741" s="210"/>
      <c r="U1741" s="14"/>
      <c r="V1741" s="14"/>
      <c r="W1741" s="14"/>
      <c r="X1741" s="14"/>
      <c r="Y1741" s="14"/>
      <c r="Z1741" s="14"/>
      <c r="AA1741" s="14"/>
      <c r="AB1741" s="14"/>
      <c r="AC1741" s="14"/>
      <c r="AD1741" s="14"/>
      <c r="AE1741" s="14"/>
      <c r="AT1741" s="204" t="s">
        <v>165</v>
      </c>
      <c r="AU1741" s="204" t="s">
        <v>85</v>
      </c>
      <c r="AV1741" s="14" t="s">
        <v>85</v>
      </c>
      <c r="AW1741" s="14" t="s">
        <v>32</v>
      </c>
      <c r="AX1741" s="14" t="s">
        <v>7</v>
      </c>
      <c r="AY1741" s="204" t="s">
        <v>155</v>
      </c>
    </row>
    <row r="1742" s="14" customFormat="1">
      <c r="A1742" s="14"/>
      <c r="B1742" s="203"/>
      <c r="C1742" s="14"/>
      <c r="D1742" s="196" t="s">
        <v>165</v>
      </c>
      <c r="E1742" s="204" t="s">
        <v>1</v>
      </c>
      <c r="F1742" s="205" t="s">
        <v>2258</v>
      </c>
      <c r="G1742" s="14"/>
      <c r="H1742" s="206">
        <v>5.2240000000000002</v>
      </c>
      <c r="I1742" s="207"/>
      <c r="J1742" s="14"/>
      <c r="K1742" s="14"/>
      <c r="L1742" s="203"/>
      <c r="M1742" s="208"/>
      <c r="N1742" s="209"/>
      <c r="O1742" s="209"/>
      <c r="P1742" s="209"/>
      <c r="Q1742" s="209"/>
      <c r="R1742" s="209"/>
      <c r="S1742" s="209"/>
      <c r="T1742" s="210"/>
      <c r="U1742" s="14"/>
      <c r="V1742" s="14"/>
      <c r="W1742" s="14"/>
      <c r="X1742" s="14"/>
      <c r="Y1742" s="14"/>
      <c r="Z1742" s="14"/>
      <c r="AA1742" s="14"/>
      <c r="AB1742" s="14"/>
      <c r="AC1742" s="14"/>
      <c r="AD1742" s="14"/>
      <c r="AE1742" s="14"/>
      <c r="AT1742" s="204" t="s">
        <v>165</v>
      </c>
      <c r="AU1742" s="204" t="s">
        <v>85</v>
      </c>
      <c r="AV1742" s="14" t="s">
        <v>85</v>
      </c>
      <c r="AW1742" s="14" t="s">
        <v>32</v>
      </c>
      <c r="AX1742" s="14" t="s">
        <v>7</v>
      </c>
      <c r="AY1742" s="204" t="s">
        <v>155</v>
      </c>
    </row>
    <row r="1743" s="14" customFormat="1">
      <c r="A1743" s="14"/>
      <c r="B1743" s="203"/>
      <c r="C1743" s="14"/>
      <c r="D1743" s="196" t="s">
        <v>165</v>
      </c>
      <c r="E1743" s="204" t="s">
        <v>1</v>
      </c>
      <c r="F1743" s="205" t="s">
        <v>2259</v>
      </c>
      <c r="G1743" s="14"/>
      <c r="H1743" s="206">
        <v>944.19399999999996</v>
      </c>
      <c r="I1743" s="207"/>
      <c r="J1743" s="14"/>
      <c r="K1743" s="14"/>
      <c r="L1743" s="203"/>
      <c r="M1743" s="208"/>
      <c r="N1743" s="209"/>
      <c r="O1743" s="209"/>
      <c r="P1743" s="209"/>
      <c r="Q1743" s="209"/>
      <c r="R1743" s="209"/>
      <c r="S1743" s="209"/>
      <c r="T1743" s="210"/>
      <c r="U1743" s="14"/>
      <c r="V1743" s="14"/>
      <c r="W1743" s="14"/>
      <c r="X1743" s="14"/>
      <c r="Y1743" s="14"/>
      <c r="Z1743" s="14"/>
      <c r="AA1743" s="14"/>
      <c r="AB1743" s="14"/>
      <c r="AC1743" s="14"/>
      <c r="AD1743" s="14"/>
      <c r="AE1743" s="14"/>
      <c r="AT1743" s="204" t="s">
        <v>165</v>
      </c>
      <c r="AU1743" s="204" t="s">
        <v>85</v>
      </c>
      <c r="AV1743" s="14" t="s">
        <v>85</v>
      </c>
      <c r="AW1743" s="14" t="s">
        <v>32</v>
      </c>
      <c r="AX1743" s="14" t="s">
        <v>7</v>
      </c>
      <c r="AY1743" s="204" t="s">
        <v>155</v>
      </c>
    </row>
    <row r="1744" s="14" customFormat="1">
      <c r="A1744" s="14"/>
      <c r="B1744" s="203"/>
      <c r="C1744" s="14"/>
      <c r="D1744" s="196" t="s">
        <v>165</v>
      </c>
      <c r="E1744" s="204" t="s">
        <v>1</v>
      </c>
      <c r="F1744" s="205" t="s">
        <v>2260</v>
      </c>
      <c r="G1744" s="14"/>
      <c r="H1744" s="206">
        <v>90.052000000000007</v>
      </c>
      <c r="I1744" s="207"/>
      <c r="J1744" s="14"/>
      <c r="K1744" s="14"/>
      <c r="L1744" s="203"/>
      <c r="M1744" s="208"/>
      <c r="N1744" s="209"/>
      <c r="O1744" s="209"/>
      <c r="P1744" s="209"/>
      <c r="Q1744" s="209"/>
      <c r="R1744" s="209"/>
      <c r="S1744" s="209"/>
      <c r="T1744" s="210"/>
      <c r="U1744" s="14"/>
      <c r="V1744" s="14"/>
      <c r="W1744" s="14"/>
      <c r="X1744" s="14"/>
      <c r="Y1744" s="14"/>
      <c r="Z1744" s="14"/>
      <c r="AA1744" s="14"/>
      <c r="AB1744" s="14"/>
      <c r="AC1744" s="14"/>
      <c r="AD1744" s="14"/>
      <c r="AE1744" s="14"/>
      <c r="AT1744" s="204" t="s">
        <v>165</v>
      </c>
      <c r="AU1744" s="204" t="s">
        <v>85</v>
      </c>
      <c r="AV1744" s="14" t="s">
        <v>85</v>
      </c>
      <c r="AW1744" s="14" t="s">
        <v>32</v>
      </c>
      <c r="AX1744" s="14" t="s">
        <v>7</v>
      </c>
      <c r="AY1744" s="204" t="s">
        <v>155</v>
      </c>
    </row>
    <row r="1745" s="14" customFormat="1">
      <c r="A1745" s="14"/>
      <c r="B1745" s="203"/>
      <c r="C1745" s="14"/>
      <c r="D1745" s="196" t="s">
        <v>165</v>
      </c>
      <c r="E1745" s="204" t="s">
        <v>1</v>
      </c>
      <c r="F1745" s="205" t="s">
        <v>2261</v>
      </c>
      <c r="G1745" s="14"/>
      <c r="H1745" s="206">
        <v>2.649</v>
      </c>
      <c r="I1745" s="207"/>
      <c r="J1745" s="14"/>
      <c r="K1745" s="14"/>
      <c r="L1745" s="203"/>
      <c r="M1745" s="208"/>
      <c r="N1745" s="209"/>
      <c r="O1745" s="209"/>
      <c r="P1745" s="209"/>
      <c r="Q1745" s="209"/>
      <c r="R1745" s="209"/>
      <c r="S1745" s="209"/>
      <c r="T1745" s="210"/>
      <c r="U1745" s="14"/>
      <c r="V1745" s="14"/>
      <c r="W1745" s="14"/>
      <c r="X1745" s="14"/>
      <c r="Y1745" s="14"/>
      <c r="Z1745" s="14"/>
      <c r="AA1745" s="14"/>
      <c r="AB1745" s="14"/>
      <c r="AC1745" s="14"/>
      <c r="AD1745" s="14"/>
      <c r="AE1745" s="14"/>
      <c r="AT1745" s="204" t="s">
        <v>165</v>
      </c>
      <c r="AU1745" s="204" t="s">
        <v>85</v>
      </c>
      <c r="AV1745" s="14" t="s">
        <v>85</v>
      </c>
      <c r="AW1745" s="14" t="s">
        <v>32</v>
      </c>
      <c r="AX1745" s="14" t="s">
        <v>7</v>
      </c>
      <c r="AY1745" s="204" t="s">
        <v>155</v>
      </c>
    </row>
    <row r="1746" s="14" customFormat="1">
      <c r="A1746" s="14"/>
      <c r="B1746" s="203"/>
      <c r="C1746" s="14"/>
      <c r="D1746" s="196" t="s">
        <v>165</v>
      </c>
      <c r="E1746" s="204" t="s">
        <v>1</v>
      </c>
      <c r="F1746" s="205" t="s">
        <v>2262</v>
      </c>
      <c r="G1746" s="14"/>
      <c r="H1746" s="206">
        <v>5.0179999999999998</v>
      </c>
      <c r="I1746" s="207"/>
      <c r="J1746" s="14"/>
      <c r="K1746" s="14"/>
      <c r="L1746" s="203"/>
      <c r="M1746" s="208"/>
      <c r="N1746" s="209"/>
      <c r="O1746" s="209"/>
      <c r="P1746" s="209"/>
      <c r="Q1746" s="209"/>
      <c r="R1746" s="209"/>
      <c r="S1746" s="209"/>
      <c r="T1746" s="210"/>
      <c r="U1746" s="14"/>
      <c r="V1746" s="14"/>
      <c r="W1746" s="14"/>
      <c r="X1746" s="14"/>
      <c r="Y1746" s="14"/>
      <c r="Z1746" s="14"/>
      <c r="AA1746" s="14"/>
      <c r="AB1746" s="14"/>
      <c r="AC1746" s="14"/>
      <c r="AD1746" s="14"/>
      <c r="AE1746" s="14"/>
      <c r="AT1746" s="204" t="s">
        <v>165</v>
      </c>
      <c r="AU1746" s="204" t="s">
        <v>85</v>
      </c>
      <c r="AV1746" s="14" t="s">
        <v>85</v>
      </c>
      <c r="AW1746" s="14" t="s">
        <v>32</v>
      </c>
      <c r="AX1746" s="14" t="s">
        <v>7</v>
      </c>
      <c r="AY1746" s="204" t="s">
        <v>155</v>
      </c>
    </row>
    <row r="1747" s="14" customFormat="1">
      <c r="A1747" s="14"/>
      <c r="B1747" s="203"/>
      <c r="C1747" s="14"/>
      <c r="D1747" s="196" t="s">
        <v>165</v>
      </c>
      <c r="E1747" s="204" t="s">
        <v>1</v>
      </c>
      <c r="F1747" s="205" t="s">
        <v>2263</v>
      </c>
      <c r="G1747" s="14"/>
      <c r="H1747" s="206">
        <v>92.283000000000001</v>
      </c>
      <c r="I1747" s="207"/>
      <c r="J1747" s="14"/>
      <c r="K1747" s="14"/>
      <c r="L1747" s="203"/>
      <c r="M1747" s="208"/>
      <c r="N1747" s="209"/>
      <c r="O1747" s="209"/>
      <c r="P1747" s="209"/>
      <c r="Q1747" s="209"/>
      <c r="R1747" s="209"/>
      <c r="S1747" s="209"/>
      <c r="T1747" s="210"/>
      <c r="U1747" s="14"/>
      <c r="V1747" s="14"/>
      <c r="W1747" s="14"/>
      <c r="X1747" s="14"/>
      <c r="Y1747" s="14"/>
      <c r="Z1747" s="14"/>
      <c r="AA1747" s="14"/>
      <c r="AB1747" s="14"/>
      <c r="AC1747" s="14"/>
      <c r="AD1747" s="14"/>
      <c r="AE1747" s="14"/>
      <c r="AT1747" s="204" t="s">
        <v>165</v>
      </c>
      <c r="AU1747" s="204" t="s">
        <v>85</v>
      </c>
      <c r="AV1747" s="14" t="s">
        <v>85</v>
      </c>
      <c r="AW1747" s="14" t="s">
        <v>32</v>
      </c>
      <c r="AX1747" s="14" t="s">
        <v>7</v>
      </c>
      <c r="AY1747" s="204" t="s">
        <v>155</v>
      </c>
    </row>
    <row r="1748" s="14" customFormat="1">
      <c r="A1748" s="14"/>
      <c r="B1748" s="203"/>
      <c r="C1748" s="14"/>
      <c r="D1748" s="196" t="s">
        <v>165</v>
      </c>
      <c r="E1748" s="204" t="s">
        <v>1</v>
      </c>
      <c r="F1748" s="205" t="s">
        <v>2264</v>
      </c>
      <c r="G1748" s="14"/>
      <c r="H1748" s="206">
        <v>1.085</v>
      </c>
      <c r="I1748" s="207"/>
      <c r="J1748" s="14"/>
      <c r="K1748" s="14"/>
      <c r="L1748" s="203"/>
      <c r="M1748" s="208"/>
      <c r="N1748" s="209"/>
      <c r="O1748" s="209"/>
      <c r="P1748" s="209"/>
      <c r="Q1748" s="209"/>
      <c r="R1748" s="209"/>
      <c r="S1748" s="209"/>
      <c r="T1748" s="210"/>
      <c r="U1748" s="14"/>
      <c r="V1748" s="14"/>
      <c r="W1748" s="14"/>
      <c r="X1748" s="14"/>
      <c r="Y1748" s="14"/>
      <c r="Z1748" s="14"/>
      <c r="AA1748" s="14"/>
      <c r="AB1748" s="14"/>
      <c r="AC1748" s="14"/>
      <c r="AD1748" s="14"/>
      <c r="AE1748" s="14"/>
      <c r="AT1748" s="204" t="s">
        <v>165</v>
      </c>
      <c r="AU1748" s="204" t="s">
        <v>85</v>
      </c>
      <c r="AV1748" s="14" t="s">
        <v>85</v>
      </c>
      <c r="AW1748" s="14" t="s">
        <v>32</v>
      </c>
      <c r="AX1748" s="14" t="s">
        <v>7</v>
      </c>
      <c r="AY1748" s="204" t="s">
        <v>155</v>
      </c>
    </row>
    <row r="1749" s="14" customFormat="1">
      <c r="A1749" s="14"/>
      <c r="B1749" s="203"/>
      <c r="C1749" s="14"/>
      <c r="D1749" s="196" t="s">
        <v>165</v>
      </c>
      <c r="E1749" s="204" t="s">
        <v>1</v>
      </c>
      <c r="F1749" s="205" t="s">
        <v>2265</v>
      </c>
      <c r="G1749" s="14"/>
      <c r="H1749" s="206">
        <v>1.206</v>
      </c>
      <c r="I1749" s="207"/>
      <c r="J1749" s="14"/>
      <c r="K1749" s="14"/>
      <c r="L1749" s="203"/>
      <c r="M1749" s="208"/>
      <c r="N1749" s="209"/>
      <c r="O1749" s="209"/>
      <c r="P1749" s="209"/>
      <c r="Q1749" s="209"/>
      <c r="R1749" s="209"/>
      <c r="S1749" s="209"/>
      <c r="T1749" s="210"/>
      <c r="U1749" s="14"/>
      <c r="V1749" s="14"/>
      <c r="W1749" s="14"/>
      <c r="X1749" s="14"/>
      <c r="Y1749" s="14"/>
      <c r="Z1749" s="14"/>
      <c r="AA1749" s="14"/>
      <c r="AB1749" s="14"/>
      <c r="AC1749" s="14"/>
      <c r="AD1749" s="14"/>
      <c r="AE1749" s="14"/>
      <c r="AT1749" s="204" t="s">
        <v>165</v>
      </c>
      <c r="AU1749" s="204" t="s">
        <v>85</v>
      </c>
      <c r="AV1749" s="14" t="s">
        <v>85</v>
      </c>
      <c r="AW1749" s="14" t="s">
        <v>32</v>
      </c>
      <c r="AX1749" s="14" t="s">
        <v>7</v>
      </c>
      <c r="AY1749" s="204" t="s">
        <v>155</v>
      </c>
    </row>
    <row r="1750" s="14" customFormat="1">
      <c r="A1750" s="14"/>
      <c r="B1750" s="203"/>
      <c r="C1750" s="14"/>
      <c r="D1750" s="196" t="s">
        <v>165</v>
      </c>
      <c r="E1750" s="204" t="s">
        <v>1</v>
      </c>
      <c r="F1750" s="205" t="s">
        <v>2266</v>
      </c>
      <c r="G1750" s="14"/>
      <c r="H1750" s="206">
        <v>0.442</v>
      </c>
      <c r="I1750" s="207"/>
      <c r="J1750" s="14"/>
      <c r="K1750" s="14"/>
      <c r="L1750" s="203"/>
      <c r="M1750" s="208"/>
      <c r="N1750" s="209"/>
      <c r="O1750" s="209"/>
      <c r="P1750" s="209"/>
      <c r="Q1750" s="209"/>
      <c r="R1750" s="209"/>
      <c r="S1750" s="209"/>
      <c r="T1750" s="210"/>
      <c r="U1750" s="14"/>
      <c r="V1750" s="14"/>
      <c r="W1750" s="14"/>
      <c r="X1750" s="14"/>
      <c r="Y1750" s="14"/>
      <c r="Z1750" s="14"/>
      <c r="AA1750" s="14"/>
      <c r="AB1750" s="14"/>
      <c r="AC1750" s="14"/>
      <c r="AD1750" s="14"/>
      <c r="AE1750" s="14"/>
      <c r="AT1750" s="204" t="s">
        <v>165</v>
      </c>
      <c r="AU1750" s="204" t="s">
        <v>85</v>
      </c>
      <c r="AV1750" s="14" t="s">
        <v>85</v>
      </c>
      <c r="AW1750" s="14" t="s">
        <v>32</v>
      </c>
      <c r="AX1750" s="14" t="s">
        <v>7</v>
      </c>
      <c r="AY1750" s="204" t="s">
        <v>155</v>
      </c>
    </row>
    <row r="1751" s="14" customFormat="1">
      <c r="A1751" s="14"/>
      <c r="B1751" s="203"/>
      <c r="C1751" s="14"/>
      <c r="D1751" s="196" t="s">
        <v>165</v>
      </c>
      <c r="E1751" s="204" t="s">
        <v>1</v>
      </c>
      <c r="F1751" s="205" t="s">
        <v>2267</v>
      </c>
      <c r="G1751" s="14"/>
      <c r="H1751" s="206">
        <v>4.1040000000000001</v>
      </c>
      <c r="I1751" s="207"/>
      <c r="J1751" s="14"/>
      <c r="K1751" s="14"/>
      <c r="L1751" s="203"/>
      <c r="M1751" s="208"/>
      <c r="N1751" s="209"/>
      <c r="O1751" s="209"/>
      <c r="P1751" s="209"/>
      <c r="Q1751" s="209"/>
      <c r="R1751" s="209"/>
      <c r="S1751" s="209"/>
      <c r="T1751" s="210"/>
      <c r="U1751" s="14"/>
      <c r="V1751" s="14"/>
      <c r="W1751" s="14"/>
      <c r="X1751" s="14"/>
      <c r="Y1751" s="14"/>
      <c r="Z1751" s="14"/>
      <c r="AA1751" s="14"/>
      <c r="AB1751" s="14"/>
      <c r="AC1751" s="14"/>
      <c r="AD1751" s="14"/>
      <c r="AE1751" s="14"/>
      <c r="AT1751" s="204" t="s">
        <v>165</v>
      </c>
      <c r="AU1751" s="204" t="s">
        <v>85</v>
      </c>
      <c r="AV1751" s="14" t="s">
        <v>85</v>
      </c>
      <c r="AW1751" s="14" t="s">
        <v>32</v>
      </c>
      <c r="AX1751" s="14" t="s">
        <v>7</v>
      </c>
      <c r="AY1751" s="204" t="s">
        <v>155</v>
      </c>
    </row>
    <row r="1752" s="14" customFormat="1">
      <c r="A1752" s="14"/>
      <c r="B1752" s="203"/>
      <c r="C1752" s="14"/>
      <c r="D1752" s="196" t="s">
        <v>165</v>
      </c>
      <c r="E1752" s="204" t="s">
        <v>1</v>
      </c>
      <c r="F1752" s="205" t="s">
        <v>2268</v>
      </c>
      <c r="G1752" s="14"/>
      <c r="H1752" s="206">
        <v>11.893000000000001</v>
      </c>
      <c r="I1752" s="207"/>
      <c r="J1752" s="14"/>
      <c r="K1752" s="14"/>
      <c r="L1752" s="203"/>
      <c r="M1752" s="208"/>
      <c r="N1752" s="209"/>
      <c r="O1752" s="209"/>
      <c r="P1752" s="209"/>
      <c r="Q1752" s="209"/>
      <c r="R1752" s="209"/>
      <c r="S1752" s="209"/>
      <c r="T1752" s="210"/>
      <c r="U1752" s="14"/>
      <c r="V1752" s="14"/>
      <c r="W1752" s="14"/>
      <c r="X1752" s="14"/>
      <c r="Y1752" s="14"/>
      <c r="Z1752" s="14"/>
      <c r="AA1752" s="14"/>
      <c r="AB1752" s="14"/>
      <c r="AC1752" s="14"/>
      <c r="AD1752" s="14"/>
      <c r="AE1752" s="14"/>
      <c r="AT1752" s="204" t="s">
        <v>165</v>
      </c>
      <c r="AU1752" s="204" t="s">
        <v>85</v>
      </c>
      <c r="AV1752" s="14" t="s">
        <v>85</v>
      </c>
      <c r="AW1752" s="14" t="s">
        <v>32</v>
      </c>
      <c r="AX1752" s="14" t="s">
        <v>7</v>
      </c>
      <c r="AY1752" s="204" t="s">
        <v>155</v>
      </c>
    </row>
    <row r="1753" s="14" customFormat="1">
      <c r="A1753" s="14"/>
      <c r="B1753" s="203"/>
      <c r="C1753" s="14"/>
      <c r="D1753" s="196" t="s">
        <v>165</v>
      </c>
      <c r="E1753" s="204" t="s">
        <v>1</v>
      </c>
      <c r="F1753" s="205" t="s">
        <v>2269</v>
      </c>
      <c r="G1753" s="14"/>
      <c r="H1753" s="206">
        <v>9.3279999999999994</v>
      </c>
      <c r="I1753" s="207"/>
      <c r="J1753" s="14"/>
      <c r="K1753" s="14"/>
      <c r="L1753" s="203"/>
      <c r="M1753" s="208"/>
      <c r="N1753" s="209"/>
      <c r="O1753" s="209"/>
      <c r="P1753" s="209"/>
      <c r="Q1753" s="209"/>
      <c r="R1753" s="209"/>
      <c r="S1753" s="209"/>
      <c r="T1753" s="210"/>
      <c r="U1753" s="14"/>
      <c r="V1753" s="14"/>
      <c r="W1753" s="14"/>
      <c r="X1753" s="14"/>
      <c r="Y1753" s="14"/>
      <c r="Z1753" s="14"/>
      <c r="AA1753" s="14"/>
      <c r="AB1753" s="14"/>
      <c r="AC1753" s="14"/>
      <c r="AD1753" s="14"/>
      <c r="AE1753" s="14"/>
      <c r="AT1753" s="204" t="s">
        <v>165</v>
      </c>
      <c r="AU1753" s="204" t="s">
        <v>85</v>
      </c>
      <c r="AV1753" s="14" t="s">
        <v>85</v>
      </c>
      <c r="AW1753" s="14" t="s">
        <v>32</v>
      </c>
      <c r="AX1753" s="14" t="s">
        <v>7</v>
      </c>
      <c r="AY1753" s="204" t="s">
        <v>155</v>
      </c>
    </row>
    <row r="1754" s="14" customFormat="1">
      <c r="A1754" s="14"/>
      <c r="B1754" s="203"/>
      <c r="C1754" s="14"/>
      <c r="D1754" s="196" t="s">
        <v>165</v>
      </c>
      <c r="E1754" s="204" t="s">
        <v>1</v>
      </c>
      <c r="F1754" s="205" t="s">
        <v>2270</v>
      </c>
      <c r="G1754" s="14"/>
      <c r="H1754" s="206">
        <v>2.1099999999999999</v>
      </c>
      <c r="I1754" s="207"/>
      <c r="J1754" s="14"/>
      <c r="K1754" s="14"/>
      <c r="L1754" s="203"/>
      <c r="M1754" s="208"/>
      <c r="N1754" s="209"/>
      <c r="O1754" s="209"/>
      <c r="P1754" s="209"/>
      <c r="Q1754" s="209"/>
      <c r="R1754" s="209"/>
      <c r="S1754" s="209"/>
      <c r="T1754" s="210"/>
      <c r="U1754" s="14"/>
      <c r="V1754" s="14"/>
      <c r="W1754" s="14"/>
      <c r="X1754" s="14"/>
      <c r="Y1754" s="14"/>
      <c r="Z1754" s="14"/>
      <c r="AA1754" s="14"/>
      <c r="AB1754" s="14"/>
      <c r="AC1754" s="14"/>
      <c r="AD1754" s="14"/>
      <c r="AE1754" s="14"/>
      <c r="AT1754" s="204" t="s">
        <v>165</v>
      </c>
      <c r="AU1754" s="204" t="s">
        <v>85</v>
      </c>
      <c r="AV1754" s="14" t="s">
        <v>85</v>
      </c>
      <c r="AW1754" s="14" t="s">
        <v>32</v>
      </c>
      <c r="AX1754" s="14" t="s">
        <v>7</v>
      </c>
      <c r="AY1754" s="204" t="s">
        <v>155</v>
      </c>
    </row>
    <row r="1755" s="14" customFormat="1">
      <c r="A1755" s="14"/>
      <c r="B1755" s="203"/>
      <c r="C1755" s="14"/>
      <c r="D1755" s="196" t="s">
        <v>165</v>
      </c>
      <c r="E1755" s="204" t="s">
        <v>1</v>
      </c>
      <c r="F1755" s="205" t="s">
        <v>2271</v>
      </c>
      <c r="G1755" s="14"/>
      <c r="H1755" s="206">
        <v>5.3170000000000002</v>
      </c>
      <c r="I1755" s="207"/>
      <c r="J1755" s="14"/>
      <c r="K1755" s="14"/>
      <c r="L1755" s="203"/>
      <c r="M1755" s="208"/>
      <c r="N1755" s="209"/>
      <c r="O1755" s="209"/>
      <c r="P1755" s="209"/>
      <c r="Q1755" s="209"/>
      <c r="R1755" s="209"/>
      <c r="S1755" s="209"/>
      <c r="T1755" s="210"/>
      <c r="U1755" s="14"/>
      <c r="V1755" s="14"/>
      <c r="W1755" s="14"/>
      <c r="X1755" s="14"/>
      <c r="Y1755" s="14"/>
      <c r="Z1755" s="14"/>
      <c r="AA1755" s="14"/>
      <c r="AB1755" s="14"/>
      <c r="AC1755" s="14"/>
      <c r="AD1755" s="14"/>
      <c r="AE1755" s="14"/>
      <c r="AT1755" s="204" t="s">
        <v>165</v>
      </c>
      <c r="AU1755" s="204" t="s">
        <v>85</v>
      </c>
      <c r="AV1755" s="14" t="s">
        <v>85</v>
      </c>
      <c r="AW1755" s="14" t="s">
        <v>32</v>
      </c>
      <c r="AX1755" s="14" t="s">
        <v>7</v>
      </c>
      <c r="AY1755" s="204" t="s">
        <v>155</v>
      </c>
    </row>
    <row r="1756" s="14" customFormat="1">
      <c r="A1756" s="14"/>
      <c r="B1756" s="203"/>
      <c r="C1756" s="14"/>
      <c r="D1756" s="196" t="s">
        <v>165</v>
      </c>
      <c r="E1756" s="204" t="s">
        <v>1</v>
      </c>
      <c r="F1756" s="205" t="s">
        <v>2272</v>
      </c>
      <c r="G1756" s="14"/>
      <c r="H1756" s="206">
        <v>3.9409999999999998</v>
      </c>
      <c r="I1756" s="207"/>
      <c r="J1756" s="14"/>
      <c r="K1756" s="14"/>
      <c r="L1756" s="203"/>
      <c r="M1756" s="208"/>
      <c r="N1756" s="209"/>
      <c r="O1756" s="209"/>
      <c r="P1756" s="209"/>
      <c r="Q1756" s="209"/>
      <c r="R1756" s="209"/>
      <c r="S1756" s="209"/>
      <c r="T1756" s="210"/>
      <c r="U1756" s="14"/>
      <c r="V1756" s="14"/>
      <c r="W1756" s="14"/>
      <c r="X1756" s="14"/>
      <c r="Y1756" s="14"/>
      <c r="Z1756" s="14"/>
      <c r="AA1756" s="14"/>
      <c r="AB1756" s="14"/>
      <c r="AC1756" s="14"/>
      <c r="AD1756" s="14"/>
      <c r="AE1756" s="14"/>
      <c r="AT1756" s="204" t="s">
        <v>165</v>
      </c>
      <c r="AU1756" s="204" t="s">
        <v>85</v>
      </c>
      <c r="AV1756" s="14" t="s">
        <v>85</v>
      </c>
      <c r="AW1756" s="14" t="s">
        <v>32</v>
      </c>
      <c r="AX1756" s="14" t="s">
        <v>7</v>
      </c>
      <c r="AY1756" s="204" t="s">
        <v>155</v>
      </c>
    </row>
    <row r="1757" s="14" customFormat="1">
      <c r="A1757" s="14"/>
      <c r="B1757" s="203"/>
      <c r="C1757" s="14"/>
      <c r="D1757" s="196" t="s">
        <v>165</v>
      </c>
      <c r="E1757" s="204" t="s">
        <v>1</v>
      </c>
      <c r="F1757" s="205" t="s">
        <v>2273</v>
      </c>
      <c r="G1757" s="14"/>
      <c r="H1757" s="206">
        <v>23.616</v>
      </c>
      <c r="I1757" s="207"/>
      <c r="J1757" s="14"/>
      <c r="K1757" s="14"/>
      <c r="L1757" s="203"/>
      <c r="M1757" s="208"/>
      <c r="N1757" s="209"/>
      <c r="O1757" s="209"/>
      <c r="P1757" s="209"/>
      <c r="Q1757" s="209"/>
      <c r="R1757" s="209"/>
      <c r="S1757" s="209"/>
      <c r="T1757" s="210"/>
      <c r="U1757" s="14"/>
      <c r="V1757" s="14"/>
      <c r="W1757" s="14"/>
      <c r="X1757" s="14"/>
      <c r="Y1757" s="14"/>
      <c r="Z1757" s="14"/>
      <c r="AA1757" s="14"/>
      <c r="AB1757" s="14"/>
      <c r="AC1757" s="14"/>
      <c r="AD1757" s="14"/>
      <c r="AE1757" s="14"/>
      <c r="AT1757" s="204" t="s">
        <v>165</v>
      </c>
      <c r="AU1757" s="204" t="s">
        <v>85</v>
      </c>
      <c r="AV1757" s="14" t="s">
        <v>85</v>
      </c>
      <c r="AW1757" s="14" t="s">
        <v>32</v>
      </c>
      <c r="AX1757" s="14" t="s">
        <v>7</v>
      </c>
      <c r="AY1757" s="204" t="s">
        <v>155</v>
      </c>
    </row>
    <row r="1758" s="14" customFormat="1">
      <c r="A1758" s="14"/>
      <c r="B1758" s="203"/>
      <c r="C1758" s="14"/>
      <c r="D1758" s="196" t="s">
        <v>165</v>
      </c>
      <c r="E1758" s="204" t="s">
        <v>1</v>
      </c>
      <c r="F1758" s="205" t="s">
        <v>2274</v>
      </c>
      <c r="G1758" s="14"/>
      <c r="H1758" s="206">
        <v>10.989000000000001</v>
      </c>
      <c r="I1758" s="207"/>
      <c r="J1758" s="14"/>
      <c r="K1758" s="14"/>
      <c r="L1758" s="203"/>
      <c r="M1758" s="208"/>
      <c r="N1758" s="209"/>
      <c r="O1758" s="209"/>
      <c r="P1758" s="209"/>
      <c r="Q1758" s="209"/>
      <c r="R1758" s="209"/>
      <c r="S1758" s="209"/>
      <c r="T1758" s="210"/>
      <c r="U1758" s="14"/>
      <c r="V1758" s="14"/>
      <c r="W1758" s="14"/>
      <c r="X1758" s="14"/>
      <c r="Y1758" s="14"/>
      <c r="Z1758" s="14"/>
      <c r="AA1758" s="14"/>
      <c r="AB1758" s="14"/>
      <c r="AC1758" s="14"/>
      <c r="AD1758" s="14"/>
      <c r="AE1758" s="14"/>
      <c r="AT1758" s="204" t="s">
        <v>165</v>
      </c>
      <c r="AU1758" s="204" t="s">
        <v>85</v>
      </c>
      <c r="AV1758" s="14" t="s">
        <v>85</v>
      </c>
      <c r="AW1758" s="14" t="s">
        <v>32</v>
      </c>
      <c r="AX1758" s="14" t="s">
        <v>7</v>
      </c>
      <c r="AY1758" s="204" t="s">
        <v>155</v>
      </c>
    </row>
    <row r="1759" s="14" customFormat="1">
      <c r="A1759" s="14"/>
      <c r="B1759" s="203"/>
      <c r="C1759" s="14"/>
      <c r="D1759" s="196" t="s">
        <v>165</v>
      </c>
      <c r="E1759" s="204" t="s">
        <v>1</v>
      </c>
      <c r="F1759" s="205" t="s">
        <v>2275</v>
      </c>
      <c r="G1759" s="14"/>
      <c r="H1759" s="206">
        <v>27.77</v>
      </c>
      <c r="I1759" s="207"/>
      <c r="J1759" s="14"/>
      <c r="K1759" s="14"/>
      <c r="L1759" s="203"/>
      <c r="M1759" s="208"/>
      <c r="N1759" s="209"/>
      <c r="O1759" s="209"/>
      <c r="P1759" s="209"/>
      <c r="Q1759" s="209"/>
      <c r="R1759" s="209"/>
      <c r="S1759" s="209"/>
      <c r="T1759" s="210"/>
      <c r="U1759" s="14"/>
      <c r="V1759" s="14"/>
      <c r="W1759" s="14"/>
      <c r="X1759" s="14"/>
      <c r="Y1759" s="14"/>
      <c r="Z1759" s="14"/>
      <c r="AA1759" s="14"/>
      <c r="AB1759" s="14"/>
      <c r="AC1759" s="14"/>
      <c r="AD1759" s="14"/>
      <c r="AE1759" s="14"/>
      <c r="AT1759" s="204" t="s">
        <v>165</v>
      </c>
      <c r="AU1759" s="204" t="s">
        <v>85</v>
      </c>
      <c r="AV1759" s="14" t="s">
        <v>85</v>
      </c>
      <c r="AW1759" s="14" t="s">
        <v>32</v>
      </c>
      <c r="AX1759" s="14" t="s">
        <v>7</v>
      </c>
      <c r="AY1759" s="204" t="s">
        <v>155</v>
      </c>
    </row>
    <row r="1760" s="14" customFormat="1">
      <c r="A1760" s="14"/>
      <c r="B1760" s="203"/>
      <c r="C1760" s="14"/>
      <c r="D1760" s="196" t="s">
        <v>165</v>
      </c>
      <c r="E1760" s="204" t="s">
        <v>1</v>
      </c>
      <c r="F1760" s="205" t="s">
        <v>2276</v>
      </c>
      <c r="G1760" s="14"/>
      <c r="H1760" s="206">
        <v>3.8340000000000001</v>
      </c>
      <c r="I1760" s="207"/>
      <c r="J1760" s="14"/>
      <c r="K1760" s="14"/>
      <c r="L1760" s="203"/>
      <c r="M1760" s="208"/>
      <c r="N1760" s="209"/>
      <c r="O1760" s="209"/>
      <c r="P1760" s="209"/>
      <c r="Q1760" s="209"/>
      <c r="R1760" s="209"/>
      <c r="S1760" s="209"/>
      <c r="T1760" s="210"/>
      <c r="U1760" s="14"/>
      <c r="V1760" s="14"/>
      <c r="W1760" s="14"/>
      <c r="X1760" s="14"/>
      <c r="Y1760" s="14"/>
      <c r="Z1760" s="14"/>
      <c r="AA1760" s="14"/>
      <c r="AB1760" s="14"/>
      <c r="AC1760" s="14"/>
      <c r="AD1760" s="14"/>
      <c r="AE1760" s="14"/>
      <c r="AT1760" s="204" t="s">
        <v>165</v>
      </c>
      <c r="AU1760" s="204" t="s">
        <v>85</v>
      </c>
      <c r="AV1760" s="14" t="s">
        <v>85</v>
      </c>
      <c r="AW1760" s="14" t="s">
        <v>32</v>
      </c>
      <c r="AX1760" s="14" t="s">
        <v>7</v>
      </c>
      <c r="AY1760" s="204" t="s">
        <v>155</v>
      </c>
    </row>
    <row r="1761" s="14" customFormat="1">
      <c r="A1761" s="14"/>
      <c r="B1761" s="203"/>
      <c r="C1761" s="14"/>
      <c r="D1761" s="196" t="s">
        <v>165</v>
      </c>
      <c r="E1761" s="204" t="s">
        <v>1</v>
      </c>
      <c r="F1761" s="205" t="s">
        <v>2277</v>
      </c>
      <c r="G1761" s="14"/>
      <c r="H1761" s="206">
        <v>15.369</v>
      </c>
      <c r="I1761" s="207"/>
      <c r="J1761" s="14"/>
      <c r="K1761" s="14"/>
      <c r="L1761" s="203"/>
      <c r="M1761" s="208"/>
      <c r="N1761" s="209"/>
      <c r="O1761" s="209"/>
      <c r="P1761" s="209"/>
      <c r="Q1761" s="209"/>
      <c r="R1761" s="209"/>
      <c r="S1761" s="209"/>
      <c r="T1761" s="210"/>
      <c r="U1761" s="14"/>
      <c r="V1761" s="14"/>
      <c r="W1761" s="14"/>
      <c r="X1761" s="14"/>
      <c r="Y1761" s="14"/>
      <c r="Z1761" s="14"/>
      <c r="AA1761" s="14"/>
      <c r="AB1761" s="14"/>
      <c r="AC1761" s="14"/>
      <c r="AD1761" s="14"/>
      <c r="AE1761" s="14"/>
      <c r="AT1761" s="204" t="s">
        <v>165</v>
      </c>
      <c r="AU1761" s="204" t="s">
        <v>85</v>
      </c>
      <c r="AV1761" s="14" t="s">
        <v>85</v>
      </c>
      <c r="AW1761" s="14" t="s">
        <v>32</v>
      </c>
      <c r="AX1761" s="14" t="s">
        <v>7</v>
      </c>
      <c r="AY1761" s="204" t="s">
        <v>155</v>
      </c>
    </row>
    <row r="1762" s="14" customFormat="1">
      <c r="A1762" s="14"/>
      <c r="B1762" s="203"/>
      <c r="C1762" s="14"/>
      <c r="D1762" s="196" t="s">
        <v>165</v>
      </c>
      <c r="E1762" s="204" t="s">
        <v>1</v>
      </c>
      <c r="F1762" s="205" t="s">
        <v>2278</v>
      </c>
      <c r="G1762" s="14"/>
      <c r="H1762" s="206">
        <v>6.4820000000000002</v>
      </c>
      <c r="I1762" s="207"/>
      <c r="J1762" s="14"/>
      <c r="K1762" s="14"/>
      <c r="L1762" s="203"/>
      <c r="M1762" s="208"/>
      <c r="N1762" s="209"/>
      <c r="O1762" s="209"/>
      <c r="P1762" s="209"/>
      <c r="Q1762" s="209"/>
      <c r="R1762" s="209"/>
      <c r="S1762" s="209"/>
      <c r="T1762" s="210"/>
      <c r="U1762" s="14"/>
      <c r="V1762" s="14"/>
      <c r="W1762" s="14"/>
      <c r="X1762" s="14"/>
      <c r="Y1762" s="14"/>
      <c r="Z1762" s="14"/>
      <c r="AA1762" s="14"/>
      <c r="AB1762" s="14"/>
      <c r="AC1762" s="14"/>
      <c r="AD1762" s="14"/>
      <c r="AE1762" s="14"/>
      <c r="AT1762" s="204" t="s">
        <v>165</v>
      </c>
      <c r="AU1762" s="204" t="s">
        <v>85</v>
      </c>
      <c r="AV1762" s="14" t="s">
        <v>85</v>
      </c>
      <c r="AW1762" s="14" t="s">
        <v>32</v>
      </c>
      <c r="AX1762" s="14" t="s">
        <v>7</v>
      </c>
      <c r="AY1762" s="204" t="s">
        <v>155</v>
      </c>
    </row>
    <row r="1763" s="14" customFormat="1">
      <c r="A1763" s="14"/>
      <c r="B1763" s="203"/>
      <c r="C1763" s="14"/>
      <c r="D1763" s="196" t="s">
        <v>165</v>
      </c>
      <c r="E1763" s="204" t="s">
        <v>1</v>
      </c>
      <c r="F1763" s="205" t="s">
        <v>2279</v>
      </c>
      <c r="G1763" s="14"/>
      <c r="H1763" s="206">
        <v>3.3460000000000001</v>
      </c>
      <c r="I1763" s="207"/>
      <c r="J1763" s="14"/>
      <c r="K1763" s="14"/>
      <c r="L1763" s="203"/>
      <c r="M1763" s="208"/>
      <c r="N1763" s="209"/>
      <c r="O1763" s="209"/>
      <c r="P1763" s="209"/>
      <c r="Q1763" s="209"/>
      <c r="R1763" s="209"/>
      <c r="S1763" s="209"/>
      <c r="T1763" s="210"/>
      <c r="U1763" s="14"/>
      <c r="V1763" s="14"/>
      <c r="W1763" s="14"/>
      <c r="X1763" s="14"/>
      <c r="Y1763" s="14"/>
      <c r="Z1763" s="14"/>
      <c r="AA1763" s="14"/>
      <c r="AB1763" s="14"/>
      <c r="AC1763" s="14"/>
      <c r="AD1763" s="14"/>
      <c r="AE1763" s="14"/>
      <c r="AT1763" s="204" t="s">
        <v>165</v>
      </c>
      <c r="AU1763" s="204" t="s">
        <v>85</v>
      </c>
      <c r="AV1763" s="14" t="s">
        <v>85</v>
      </c>
      <c r="AW1763" s="14" t="s">
        <v>32</v>
      </c>
      <c r="AX1763" s="14" t="s">
        <v>7</v>
      </c>
      <c r="AY1763" s="204" t="s">
        <v>155</v>
      </c>
    </row>
    <row r="1764" s="14" customFormat="1">
      <c r="A1764" s="14"/>
      <c r="B1764" s="203"/>
      <c r="C1764" s="14"/>
      <c r="D1764" s="196" t="s">
        <v>165</v>
      </c>
      <c r="E1764" s="204" t="s">
        <v>1</v>
      </c>
      <c r="F1764" s="205" t="s">
        <v>2280</v>
      </c>
      <c r="G1764" s="14"/>
      <c r="H1764" s="206">
        <v>12.337</v>
      </c>
      <c r="I1764" s="207"/>
      <c r="J1764" s="14"/>
      <c r="K1764" s="14"/>
      <c r="L1764" s="203"/>
      <c r="M1764" s="208"/>
      <c r="N1764" s="209"/>
      <c r="O1764" s="209"/>
      <c r="P1764" s="209"/>
      <c r="Q1764" s="209"/>
      <c r="R1764" s="209"/>
      <c r="S1764" s="209"/>
      <c r="T1764" s="210"/>
      <c r="U1764" s="14"/>
      <c r="V1764" s="14"/>
      <c r="W1764" s="14"/>
      <c r="X1764" s="14"/>
      <c r="Y1764" s="14"/>
      <c r="Z1764" s="14"/>
      <c r="AA1764" s="14"/>
      <c r="AB1764" s="14"/>
      <c r="AC1764" s="14"/>
      <c r="AD1764" s="14"/>
      <c r="AE1764" s="14"/>
      <c r="AT1764" s="204" t="s">
        <v>165</v>
      </c>
      <c r="AU1764" s="204" t="s">
        <v>85</v>
      </c>
      <c r="AV1764" s="14" t="s">
        <v>85</v>
      </c>
      <c r="AW1764" s="14" t="s">
        <v>32</v>
      </c>
      <c r="AX1764" s="14" t="s">
        <v>7</v>
      </c>
      <c r="AY1764" s="204" t="s">
        <v>155</v>
      </c>
    </row>
    <row r="1765" s="14" customFormat="1">
      <c r="A1765" s="14"/>
      <c r="B1765" s="203"/>
      <c r="C1765" s="14"/>
      <c r="D1765" s="196" t="s">
        <v>165</v>
      </c>
      <c r="E1765" s="204" t="s">
        <v>1</v>
      </c>
      <c r="F1765" s="205" t="s">
        <v>2281</v>
      </c>
      <c r="G1765" s="14"/>
      <c r="H1765" s="206">
        <v>7.7370000000000001</v>
      </c>
      <c r="I1765" s="207"/>
      <c r="J1765" s="14"/>
      <c r="K1765" s="14"/>
      <c r="L1765" s="203"/>
      <c r="M1765" s="208"/>
      <c r="N1765" s="209"/>
      <c r="O1765" s="209"/>
      <c r="P1765" s="209"/>
      <c r="Q1765" s="209"/>
      <c r="R1765" s="209"/>
      <c r="S1765" s="209"/>
      <c r="T1765" s="210"/>
      <c r="U1765" s="14"/>
      <c r="V1765" s="14"/>
      <c r="W1765" s="14"/>
      <c r="X1765" s="14"/>
      <c r="Y1765" s="14"/>
      <c r="Z1765" s="14"/>
      <c r="AA1765" s="14"/>
      <c r="AB1765" s="14"/>
      <c r="AC1765" s="14"/>
      <c r="AD1765" s="14"/>
      <c r="AE1765" s="14"/>
      <c r="AT1765" s="204" t="s">
        <v>165</v>
      </c>
      <c r="AU1765" s="204" t="s">
        <v>85</v>
      </c>
      <c r="AV1765" s="14" t="s">
        <v>85</v>
      </c>
      <c r="AW1765" s="14" t="s">
        <v>32</v>
      </c>
      <c r="AX1765" s="14" t="s">
        <v>7</v>
      </c>
      <c r="AY1765" s="204" t="s">
        <v>155</v>
      </c>
    </row>
    <row r="1766" s="14" customFormat="1">
      <c r="A1766" s="14"/>
      <c r="B1766" s="203"/>
      <c r="C1766" s="14"/>
      <c r="D1766" s="196" t="s">
        <v>165</v>
      </c>
      <c r="E1766" s="204" t="s">
        <v>1</v>
      </c>
      <c r="F1766" s="205" t="s">
        <v>2282</v>
      </c>
      <c r="G1766" s="14"/>
      <c r="H1766" s="206">
        <v>5.7709999999999999</v>
      </c>
      <c r="I1766" s="207"/>
      <c r="J1766" s="14"/>
      <c r="K1766" s="14"/>
      <c r="L1766" s="203"/>
      <c r="M1766" s="208"/>
      <c r="N1766" s="209"/>
      <c r="O1766" s="209"/>
      <c r="P1766" s="209"/>
      <c r="Q1766" s="209"/>
      <c r="R1766" s="209"/>
      <c r="S1766" s="209"/>
      <c r="T1766" s="210"/>
      <c r="U1766" s="14"/>
      <c r="V1766" s="14"/>
      <c r="W1766" s="14"/>
      <c r="X1766" s="14"/>
      <c r="Y1766" s="14"/>
      <c r="Z1766" s="14"/>
      <c r="AA1766" s="14"/>
      <c r="AB1766" s="14"/>
      <c r="AC1766" s="14"/>
      <c r="AD1766" s="14"/>
      <c r="AE1766" s="14"/>
      <c r="AT1766" s="204" t="s">
        <v>165</v>
      </c>
      <c r="AU1766" s="204" t="s">
        <v>85</v>
      </c>
      <c r="AV1766" s="14" t="s">
        <v>85</v>
      </c>
      <c r="AW1766" s="14" t="s">
        <v>32</v>
      </c>
      <c r="AX1766" s="14" t="s">
        <v>7</v>
      </c>
      <c r="AY1766" s="204" t="s">
        <v>155</v>
      </c>
    </row>
    <row r="1767" s="14" customFormat="1">
      <c r="A1767" s="14"/>
      <c r="B1767" s="203"/>
      <c r="C1767" s="14"/>
      <c r="D1767" s="196" t="s">
        <v>165</v>
      </c>
      <c r="E1767" s="204" t="s">
        <v>1</v>
      </c>
      <c r="F1767" s="205" t="s">
        <v>2283</v>
      </c>
      <c r="G1767" s="14"/>
      <c r="H1767" s="206">
        <v>13.759</v>
      </c>
      <c r="I1767" s="207"/>
      <c r="J1767" s="14"/>
      <c r="K1767" s="14"/>
      <c r="L1767" s="203"/>
      <c r="M1767" s="208"/>
      <c r="N1767" s="209"/>
      <c r="O1767" s="209"/>
      <c r="P1767" s="209"/>
      <c r="Q1767" s="209"/>
      <c r="R1767" s="209"/>
      <c r="S1767" s="209"/>
      <c r="T1767" s="210"/>
      <c r="U1767" s="14"/>
      <c r="V1767" s="14"/>
      <c r="W1767" s="14"/>
      <c r="X1767" s="14"/>
      <c r="Y1767" s="14"/>
      <c r="Z1767" s="14"/>
      <c r="AA1767" s="14"/>
      <c r="AB1767" s="14"/>
      <c r="AC1767" s="14"/>
      <c r="AD1767" s="14"/>
      <c r="AE1767" s="14"/>
      <c r="AT1767" s="204" t="s">
        <v>165</v>
      </c>
      <c r="AU1767" s="204" t="s">
        <v>85</v>
      </c>
      <c r="AV1767" s="14" t="s">
        <v>85</v>
      </c>
      <c r="AW1767" s="14" t="s">
        <v>32</v>
      </c>
      <c r="AX1767" s="14" t="s">
        <v>7</v>
      </c>
      <c r="AY1767" s="204" t="s">
        <v>155</v>
      </c>
    </row>
    <row r="1768" s="14" customFormat="1">
      <c r="A1768" s="14"/>
      <c r="B1768" s="203"/>
      <c r="C1768" s="14"/>
      <c r="D1768" s="196" t="s">
        <v>165</v>
      </c>
      <c r="E1768" s="204" t="s">
        <v>1</v>
      </c>
      <c r="F1768" s="205" t="s">
        <v>2284</v>
      </c>
      <c r="G1768" s="14"/>
      <c r="H1768" s="206">
        <v>7.0259999999999998</v>
      </c>
      <c r="I1768" s="207"/>
      <c r="J1768" s="14"/>
      <c r="K1768" s="14"/>
      <c r="L1768" s="203"/>
      <c r="M1768" s="208"/>
      <c r="N1768" s="209"/>
      <c r="O1768" s="209"/>
      <c r="P1768" s="209"/>
      <c r="Q1768" s="209"/>
      <c r="R1768" s="209"/>
      <c r="S1768" s="209"/>
      <c r="T1768" s="210"/>
      <c r="U1768" s="14"/>
      <c r="V1768" s="14"/>
      <c r="W1768" s="14"/>
      <c r="X1768" s="14"/>
      <c r="Y1768" s="14"/>
      <c r="Z1768" s="14"/>
      <c r="AA1768" s="14"/>
      <c r="AB1768" s="14"/>
      <c r="AC1768" s="14"/>
      <c r="AD1768" s="14"/>
      <c r="AE1768" s="14"/>
      <c r="AT1768" s="204" t="s">
        <v>165</v>
      </c>
      <c r="AU1768" s="204" t="s">
        <v>85</v>
      </c>
      <c r="AV1768" s="14" t="s">
        <v>85</v>
      </c>
      <c r="AW1768" s="14" t="s">
        <v>32</v>
      </c>
      <c r="AX1768" s="14" t="s">
        <v>7</v>
      </c>
      <c r="AY1768" s="204" t="s">
        <v>155</v>
      </c>
    </row>
    <row r="1769" s="14" customFormat="1">
      <c r="A1769" s="14"/>
      <c r="B1769" s="203"/>
      <c r="C1769" s="14"/>
      <c r="D1769" s="196" t="s">
        <v>165</v>
      </c>
      <c r="E1769" s="204" t="s">
        <v>1</v>
      </c>
      <c r="F1769" s="205" t="s">
        <v>2285</v>
      </c>
      <c r="G1769" s="14"/>
      <c r="H1769" s="206">
        <v>3.3929999999999998</v>
      </c>
      <c r="I1769" s="207"/>
      <c r="J1769" s="14"/>
      <c r="K1769" s="14"/>
      <c r="L1769" s="203"/>
      <c r="M1769" s="208"/>
      <c r="N1769" s="209"/>
      <c r="O1769" s="209"/>
      <c r="P1769" s="209"/>
      <c r="Q1769" s="209"/>
      <c r="R1769" s="209"/>
      <c r="S1769" s="209"/>
      <c r="T1769" s="210"/>
      <c r="U1769" s="14"/>
      <c r="V1769" s="14"/>
      <c r="W1769" s="14"/>
      <c r="X1769" s="14"/>
      <c r="Y1769" s="14"/>
      <c r="Z1769" s="14"/>
      <c r="AA1769" s="14"/>
      <c r="AB1769" s="14"/>
      <c r="AC1769" s="14"/>
      <c r="AD1769" s="14"/>
      <c r="AE1769" s="14"/>
      <c r="AT1769" s="204" t="s">
        <v>165</v>
      </c>
      <c r="AU1769" s="204" t="s">
        <v>85</v>
      </c>
      <c r="AV1769" s="14" t="s">
        <v>85</v>
      </c>
      <c r="AW1769" s="14" t="s">
        <v>32</v>
      </c>
      <c r="AX1769" s="14" t="s">
        <v>7</v>
      </c>
      <c r="AY1769" s="204" t="s">
        <v>155</v>
      </c>
    </row>
    <row r="1770" s="14" customFormat="1">
      <c r="A1770" s="14"/>
      <c r="B1770" s="203"/>
      <c r="C1770" s="14"/>
      <c r="D1770" s="196" t="s">
        <v>165</v>
      </c>
      <c r="E1770" s="204" t="s">
        <v>1</v>
      </c>
      <c r="F1770" s="205" t="s">
        <v>2286</v>
      </c>
      <c r="G1770" s="14"/>
      <c r="H1770" s="206">
        <v>3.077</v>
      </c>
      <c r="I1770" s="207"/>
      <c r="J1770" s="14"/>
      <c r="K1770" s="14"/>
      <c r="L1770" s="203"/>
      <c r="M1770" s="208"/>
      <c r="N1770" s="209"/>
      <c r="O1770" s="209"/>
      <c r="P1770" s="209"/>
      <c r="Q1770" s="209"/>
      <c r="R1770" s="209"/>
      <c r="S1770" s="209"/>
      <c r="T1770" s="210"/>
      <c r="U1770" s="14"/>
      <c r="V1770" s="14"/>
      <c r="W1770" s="14"/>
      <c r="X1770" s="14"/>
      <c r="Y1770" s="14"/>
      <c r="Z1770" s="14"/>
      <c r="AA1770" s="14"/>
      <c r="AB1770" s="14"/>
      <c r="AC1770" s="14"/>
      <c r="AD1770" s="14"/>
      <c r="AE1770" s="14"/>
      <c r="AT1770" s="204" t="s">
        <v>165</v>
      </c>
      <c r="AU1770" s="204" t="s">
        <v>85</v>
      </c>
      <c r="AV1770" s="14" t="s">
        <v>85</v>
      </c>
      <c r="AW1770" s="14" t="s">
        <v>32</v>
      </c>
      <c r="AX1770" s="14" t="s">
        <v>7</v>
      </c>
      <c r="AY1770" s="204" t="s">
        <v>155</v>
      </c>
    </row>
    <row r="1771" s="14" customFormat="1">
      <c r="A1771" s="14"/>
      <c r="B1771" s="203"/>
      <c r="C1771" s="14"/>
      <c r="D1771" s="196" t="s">
        <v>165</v>
      </c>
      <c r="E1771" s="204" t="s">
        <v>1</v>
      </c>
      <c r="F1771" s="205" t="s">
        <v>2287</v>
      </c>
      <c r="G1771" s="14"/>
      <c r="H1771" s="206">
        <v>2.1040000000000001</v>
      </c>
      <c r="I1771" s="207"/>
      <c r="J1771" s="14"/>
      <c r="K1771" s="14"/>
      <c r="L1771" s="203"/>
      <c r="M1771" s="208"/>
      <c r="N1771" s="209"/>
      <c r="O1771" s="209"/>
      <c r="P1771" s="209"/>
      <c r="Q1771" s="209"/>
      <c r="R1771" s="209"/>
      <c r="S1771" s="209"/>
      <c r="T1771" s="210"/>
      <c r="U1771" s="14"/>
      <c r="V1771" s="14"/>
      <c r="W1771" s="14"/>
      <c r="X1771" s="14"/>
      <c r="Y1771" s="14"/>
      <c r="Z1771" s="14"/>
      <c r="AA1771" s="14"/>
      <c r="AB1771" s="14"/>
      <c r="AC1771" s="14"/>
      <c r="AD1771" s="14"/>
      <c r="AE1771" s="14"/>
      <c r="AT1771" s="204" t="s">
        <v>165</v>
      </c>
      <c r="AU1771" s="204" t="s">
        <v>85</v>
      </c>
      <c r="AV1771" s="14" t="s">
        <v>85</v>
      </c>
      <c r="AW1771" s="14" t="s">
        <v>32</v>
      </c>
      <c r="AX1771" s="14" t="s">
        <v>7</v>
      </c>
      <c r="AY1771" s="204" t="s">
        <v>155</v>
      </c>
    </row>
    <row r="1772" s="13" customFormat="1">
      <c r="A1772" s="13"/>
      <c r="B1772" s="195"/>
      <c r="C1772" s="13"/>
      <c r="D1772" s="196" t="s">
        <v>165</v>
      </c>
      <c r="E1772" s="197" t="s">
        <v>1</v>
      </c>
      <c r="F1772" s="198" t="s">
        <v>2288</v>
      </c>
      <c r="G1772" s="13"/>
      <c r="H1772" s="197" t="s">
        <v>1</v>
      </c>
      <c r="I1772" s="199"/>
      <c r="J1772" s="13"/>
      <c r="K1772" s="13"/>
      <c r="L1772" s="195"/>
      <c r="M1772" s="200"/>
      <c r="N1772" s="201"/>
      <c r="O1772" s="201"/>
      <c r="P1772" s="201"/>
      <c r="Q1772" s="201"/>
      <c r="R1772" s="201"/>
      <c r="S1772" s="201"/>
      <c r="T1772" s="202"/>
      <c r="U1772" s="13"/>
      <c r="V1772" s="13"/>
      <c r="W1772" s="13"/>
      <c r="X1772" s="13"/>
      <c r="Y1772" s="13"/>
      <c r="Z1772" s="13"/>
      <c r="AA1772" s="13"/>
      <c r="AB1772" s="13"/>
      <c r="AC1772" s="13"/>
      <c r="AD1772" s="13"/>
      <c r="AE1772" s="13"/>
      <c r="AT1772" s="197" t="s">
        <v>165</v>
      </c>
      <c r="AU1772" s="197" t="s">
        <v>85</v>
      </c>
      <c r="AV1772" s="13" t="s">
        <v>81</v>
      </c>
      <c r="AW1772" s="13" t="s">
        <v>32</v>
      </c>
      <c r="AX1772" s="13" t="s">
        <v>7</v>
      </c>
      <c r="AY1772" s="197" t="s">
        <v>155</v>
      </c>
    </row>
    <row r="1773" s="14" customFormat="1">
      <c r="A1773" s="14"/>
      <c r="B1773" s="203"/>
      <c r="C1773" s="14"/>
      <c r="D1773" s="196" t="s">
        <v>165</v>
      </c>
      <c r="E1773" s="204" t="s">
        <v>1</v>
      </c>
      <c r="F1773" s="205" t="s">
        <v>2289</v>
      </c>
      <c r="G1773" s="14"/>
      <c r="H1773" s="206">
        <v>2.1320000000000001</v>
      </c>
      <c r="I1773" s="207"/>
      <c r="J1773" s="14"/>
      <c r="K1773" s="14"/>
      <c r="L1773" s="203"/>
      <c r="M1773" s="208"/>
      <c r="N1773" s="209"/>
      <c r="O1773" s="209"/>
      <c r="P1773" s="209"/>
      <c r="Q1773" s="209"/>
      <c r="R1773" s="209"/>
      <c r="S1773" s="209"/>
      <c r="T1773" s="210"/>
      <c r="U1773" s="14"/>
      <c r="V1773" s="14"/>
      <c r="W1773" s="14"/>
      <c r="X1773" s="14"/>
      <c r="Y1773" s="14"/>
      <c r="Z1773" s="14"/>
      <c r="AA1773" s="14"/>
      <c r="AB1773" s="14"/>
      <c r="AC1773" s="14"/>
      <c r="AD1773" s="14"/>
      <c r="AE1773" s="14"/>
      <c r="AT1773" s="204" t="s">
        <v>165</v>
      </c>
      <c r="AU1773" s="204" t="s">
        <v>85</v>
      </c>
      <c r="AV1773" s="14" t="s">
        <v>85</v>
      </c>
      <c r="AW1773" s="14" t="s">
        <v>32</v>
      </c>
      <c r="AX1773" s="14" t="s">
        <v>7</v>
      </c>
      <c r="AY1773" s="204" t="s">
        <v>155</v>
      </c>
    </row>
    <row r="1774" s="14" customFormat="1">
      <c r="A1774" s="14"/>
      <c r="B1774" s="203"/>
      <c r="C1774" s="14"/>
      <c r="D1774" s="196" t="s">
        <v>165</v>
      </c>
      <c r="E1774" s="204" t="s">
        <v>1</v>
      </c>
      <c r="F1774" s="205" t="s">
        <v>2290</v>
      </c>
      <c r="G1774" s="14"/>
      <c r="H1774" s="206">
        <v>2.706</v>
      </c>
      <c r="I1774" s="207"/>
      <c r="J1774" s="14"/>
      <c r="K1774" s="14"/>
      <c r="L1774" s="203"/>
      <c r="M1774" s="208"/>
      <c r="N1774" s="209"/>
      <c r="O1774" s="209"/>
      <c r="P1774" s="209"/>
      <c r="Q1774" s="209"/>
      <c r="R1774" s="209"/>
      <c r="S1774" s="209"/>
      <c r="T1774" s="210"/>
      <c r="U1774" s="14"/>
      <c r="V1774" s="14"/>
      <c r="W1774" s="14"/>
      <c r="X1774" s="14"/>
      <c r="Y1774" s="14"/>
      <c r="Z1774" s="14"/>
      <c r="AA1774" s="14"/>
      <c r="AB1774" s="14"/>
      <c r="AC1774" s="14"/>
      <c r="AD1774" s="14"/>
      <c r="AE1774" s="14"/>
      <c r="AT1774" s="204" t="s">
        <v>165</v>
      </c>
      <c r="AU1774" s="204" t="s">
        <v>85</v>
      </c>
      <c r="AV1774" s="14" t="s">
        <v>85</v>
      </c>
      <c r="AW1774" s="14" t="s">
        <v>32</v>
      </c>
      <c r="AX1774" s="14" t="s">
        <v>7</v>
      </c>
      <c r="AY1774" s="204" t="s">
        <v>155</v>
      </c>
    </row>
    <row r="1775" s="14" customFormat="1">
      <c r="A1775" s="14"/>
      <c r="B1775" s="203"/>
      <c r="C1775" s="14"/>
      <c r="D1775" s="196" t="s">
        <v>165</v>
      </c>
      <c r="E1775" s="204" t="s">
        <v>1</v>
      </c>
      <c r="F1775" s="205" t="s">
        <v>2291</v>
      </c>
      <c r="G1775" s="14"/>
      <c r="H1775" s="206">
        <v>1.4099999999999999</v>
      </c>
      <c r="I1775" s="207"/>
      <c r="J1775" s="14"/>
      <c r="K1775" s="14"/>
      <c r="L1775" s="203"/>
      <c r="M1775" s="208"/>
      <c r="N1775" s="209"/>
      <c r="O1775" s="209"/>
      <c r="P1775" s="209"/>
      <c r="Q1775" s="209"/>
      <c r="R1775" s="209"/>
      <c r="S1775" s="209"/>
      <c r="T1775" s="210"/>
      <c r="U1775" s="14"/>
      <c r="V1775" s="14"/>
      <c r="W1775" s="14"/>
      <c r="X1775" s="14"/>
      <c r="Y1775" s="14"/>
      <c r="Z1775" s="14"/>
      <c r="AA1775" s="14"/>
      <c r="AB1775" s="14"/>
      <c r="AC1775" s="14"/>
      <c r="AD1775" s="14"/>
      <c r="AE1775" s="14"/>
      <c r="AT1775" s="204" t="s">
        <v>165</v>
      </c>
      <c r="AU1775" s="204" t="s">
        <v>85</v>
      </c>
      <c r="AV1775" s="14" t="s">
        <v>85</v>
      </c>
      <c r="AW1775" s="14" t="s">
        <v>32</v>
      </c>
      <c r="AX1775" s="14" t="s">
        <v>7</v>
      </c>
      <c r="AY1775" s="204" t="s">
        <v>155</v>
      </c>
    </row>
    <row r="1776" s="14" customFormat="1">
      <c r="A1776" s="14"/>
      <c r="B1776" s="203"/>
      <c r="C1776" s="14"/>
      <c r="D1776" s="196" t="s">
        <v>165</v>
      </c>
      <c r="E1776" s="204" t="s">
        <v>1</v>
      </c>
      <c r="F1776" s="205" t="s">
        <v>2292</v>
      </c>
      <c r="G1776" s="14"/>
      <c r="H1776" s="206">
        <v>1.3120000000000001</v>
      </c>
      <c r="I1776" s="207"/>
      <c r="J1776" s="14"/>
      <c r="K1776" s="14"/>
      <c r="L1776" s="203"/>
      <c r="M1776" s="208"/>
      <c r="N1776" s="209"/>
      <c r="O1776" s="209"/>
      <c r="P1776" s="209"/>
      <c r="Q1776" s="209"/>
      <c r="R1776" s="209"/>
      <c r="S1776" s="209"/>
      <c r="T1776" s="210"/>
      <c r="U1776" s="14"/>
      <c r="V1776" s="14"/>
      <c r="W1776" s="14"/>
      <c r="X1776" s="14"/>
      <c r="Y1776" s="14"/>
      <c r="Z1776" s="14"/>
      <c r="AA1776" s="14"/>
      <c r="AB1776" s="14"/>
      <c r="AC1776" s="14"/>
      <c r="AD1776" s="14"/>
      <c r="AE1776" s="14"/>
      <c r="AT1776" s="204" t="s">
        <v>165</v>
      </c>
      <c r="AU1776" s="204" t="s">
        <v>85</v>
      </c>
      <c r="AV1776" s="14" t="s">
        <v>85</v>
      </c>
      <c r="AW1776" s="14" t="s">
        <v>32</v>
      </c>
      <c r="AX1776" s="14" t="s">
        <v>7</v>
      </c>
      <c r="AY1776" s="204" t="s">
        <v>155</v>
      </c>
    </row>
    <row r="1777" s="14" customFormat="1">
      <c r="A1777" s="14"/>
      <c r="B1777" s="203"/>
      <c r="C1777" s="14"/>
      <c r="D1777" s="196" t="s">
        <v>165</v>
      </c>
      <c r="E1777" s="204" t="s">
        <v>1</v>
      </c>
      <c r="F1777" s="205" t="s">
        <v>2293</v>
      </c>
      <c r="G1777" s="14"/>
      <c r="H1777" s="206">
        <v>1.345</v>
      </c>
      <c r="I1777" s="207"/>
      <c r="J1777" s="14"/>
      <c r="K1777" s="14"/>
      <c r="L1777" s="203"/>
      <c r="M1777" s="208"/>
      <c r="N1777" s="209"/>
      <c r="O1777" s="209"/>
      <c r="P1777" s="209"/>
      <c r="Q1777" s="209"/>
      <c r="R1777" s="209"/>
      <c r="S1777" s="209"/>
      <c r="T1777" s="210"/>
      <c r="U1777" s="14"/>
      <c r="V1777" s="14"/>
      <c r="W1777" s="14"/>
      <c r="X1777" s="14"/>
      <c r="Y1777" s="14"/>
      <c r="Z1777" s="14"/>
      <c r="AA1777" s="14"/>
      <c r="AB1777" s="14"/>
      <c r="AC1777" s="14"/>
      <c r="AD1777" s="14"/>
      <c r="AE1777" s="14"/>
      <c r="AT1777" s="204" t="s">
        <v>165</v>
      </c>
      <c r="AU1777" s="204" t="s">
        <v>85</v>
      </c>
      <c r="AV1777" s="14" t="s">
        <v>85</v>
      </c>
      <c r="AW1777" s="14" t="s">
        <v>32</v>
      </c>
      <c r="AX1777" s="14" t="s">
        <v>7</v>
      </c>
      <c r="AY1777" s="204" t="s">
        <v>155</v>
      </c>
    </row>
    <row r="1778" s="14" customFormat="1">
      <c r="A1778" s="14"/>
      <c r="B1778" s="203"/>
      <c r="C1778" s="14"/>
      <c r="D1778" s="196" t="s">
        <v>165</v>
      </c>
      <c r="E1778" s="204" t="s">
        <v>1</v>
      </c>
      <c r="F1778" s="205" t="s">
        <v>2292</v>
      </c>
      <c r="G1778" s="14"/>
      <c r="H1778" s="206">
        <v>1.3120000000000001</v>
      </c>
      <c r="I1778" s="207"/>
      <c r="J1778" s="14"/>
      <c r="K1778" s="14"/>
      <c r="L1778" s="203"/>
      <c r="M1778" s="208"/>
      <c r="N1778" s="209"/>
      <c r="O1778" s="209"/>
      <c r="P1778" s="209"/>
      <c r="Q1778" s="209"/>
      <c r="R1778" s="209"/>
      <c r="S1778" s="209"/>
      <c r="T1778" s="210"/>
      <c r="U1778" s="14"/>
      <c r="V1778" s="14"/>
      <c r="W1778" s="14"/>
      <c r="X1778" s="14"/>
      <c r="Y1778" s="14"/>
      <c r="Z1778" s="14"/>
      <c r="AA1778" s="14"/>
      <c r="AB1778" s="14"/>
      <c r="AC1778" s="14"/>
      <c r="AD1778" s="14"/>
      <c r="AE1778" s="14"/>
      <c r="AT1778" s="204" t="s">
        <v>165</v>
      </c>
      <c r="AU1778" s="204" t="s">
        <v>85</v>
      </c>
      <c r="AV1778" s="14" t="s">
        <v>85</v>
      </c>
      <c r="AW1778" s="14" t="s">
        <v>32</v>
      </c>
      <c r="AX1778" s="14" t="s">
        <v>7</v>
      </c>
      <c r="AY1778" s="204" t="s">
        <v>155</v>
      </c>
    </row>
    <row r="1779" s="14" customFormat="1">
      <c r="A1779" s="14"/>
      <c r="B1779" s="203"/>
      <c r="C1779" s="14"/>
      <c r="D1779" s="196" t="s">
        <v>165</v>
      </c>
      <c r="E1779" s="204" t="s">
        <v>1</v>
      </c>
      <c r="F1779" s="205" t="s">
        <v>2294</v>
      </c>
      <c r="G1779" s="14"/>
      <c r="H1779" s="206">
        <v>2.0720000000000001</v>
      </c>
      <c r="I1779" s="207"/>
      <c r="J1779" s="14"/>
      <c r="K1779" s="14"/>
      <c r="L1779" s="203"/>
      <c r="M1779" s="208"/>
      <c r="N1779" s="209"/>
      <c r="O1779" s="209"/>
      <c r="P1779" s="209"/>
      <c r="Q1779" s="209"/>
      <c r="R1779" s="209"/>
      <c r="S1779" s="209"/>
      <c r="T1779" s="210"/>
      <c r="U1779" s="14"/>
      <c r="V1779" s="14"/>
      <c r="W1779" s="14"/>
      <c r="X1779" s="14"/>
      <c r="Y1779" s="14"/>
      <c r="Z1779" s="14"/>
      <c r="AA1779" s="14"/>
      <c r="AB1779" s="14"/>
      <c r="AC1779" s="14"/>
      <c r="AD1779" s="14"/>
      <c r="AE1779" s="14"/>
      <c r="AT1779" s="204" t="s">
        <v>165</v>
      </c>
      <c r="AU1779" s="204" t="s">
        <v>85</v>
      </c>
      <c r="AV1779" s="14" t="s">
        <v>85</v>
      </c>
      <c r="AW1779" s="14" t="s">
        <v>32</v>
      </c>
      <c r="AX1779" s="14" t="s">
        <v>7</v>
      </c>
      <c r="AY1779" s="204" t="s">
        <v>155</v>
      </c>
    </row>
    <row r="1780" s="13" customFormat="1">
      <c r="A1780" s="13"/>
      <c r="B1780" s="195"/>
      <c r="C1780" s="13"/>
      <c r="D1780" s="196" t="s">
        <v>165</v>
      </c>
      <c r="E1780" s="197" t="s">
        <v>1</v>
      </c>
      <c r="F1780" s="198" t="s">
        <v>2295</v>
      </c>
      <c r="G1780" s="13"/>
      <c r="H1780" s="197" t="s">
        <v>1</v>
      </c>
      <c r="I1780" s="199"/>
      <c r="J1780" s="13"/>
      <c r="K1780" s="13"/>
      <c r="L1780" s="195"/>
      <c r="M1780" s="200"/>
      <c r="N1780" s="201"/>
      <c r="O1780" s="201"/>
      <c r="P1780" s="201"/>
      <c r="Q1780" s="201"/>
      <c r="R1780" s="201"/>
      <c r="S1780" s="201"/>
      <c r="T1780" s="202"/>
      <c r="U1780" s="13"/>
      <c r="V1780" s="13"/>
      <c r="W1780" s="13"/>
      <c r="X1780" s="13"/>
      <c r="Y1780" s="13"/>
      <c r="Z1780" s="13"/>
      <c r="AA1780" s="13"/>
      <c r="AB1780" s="13"/>
      <c r="AC1780" s="13"/>
      <c r="AD1780" s="13"/>
      <c r="AE1780" s="13"/>
      <c r="AT1780" s="197" t="s">
        <v>165</v>
      </c>
      <c r="AU1780" s="197" t="s">
        <v>85</v>
      </c>
      <c r="AV1780" s="13" t="s">
        <v>81</v>
      </c>
      <c r="AW1780" s="13" t="s">
        <v>32</v>
      </c>
      <c r="AX1780" s="13" t="s">
        <v>7</v>
      </c>
      <c r="AY1780" s="197" t="s">
        <v>155</v>
      </c>
    </row>
    <row r="1781" s="14" customFormat="1">
      <c r="A1781" s="14"/>
      <c r="B1781" s="203"/>
      <c r="C1781" s="14"/>
      <c r="D1781" s="196" t="s">
        <v>165</v>
      </c>
      <c r="E1781" s="204" t="s">
        <v>1</v>
      </c>
      <c r="F1781" s="205" t="s">
        <v>2296</v>
      </c>
      <c r="G1781" s="14"/>
      <c r="H1781" s="206">
        <v>171.52199999999999</v>
      </c>
      <c r="I1781" s="207"/>
      <c r="J1781" s="14"/>
      <c r="K1781" s="14"/>
      <c r="L1781" s="203"/>
      <c r="M1781" s="208"/>
      <c r="N1781" s="209"/>
      <c r="O1781" s="209"/>
      <c r="P1781" s="209"/>
      <c r="Q1781" s="209"/>
      <c r="R1781" s="209"/>
      <c r="S1781" s="209"/>
      <c r="T1781" s="210"/>
      <c r="U1781" s="14"/>
      <c r="V1781" s="14"/>
      <c r="W1781" s="14"/>
      <c r="X1781" s="14"/>
      <c r="Y1781" s="14"/>
      <c r="Z1781" s="14"/>
      <c r="AA1781" s="14"/>
      <c r="AB1781" s="14"/>
      <c r="AC1781" s="14"/>
      <c r="AD1781" s="14"/>
      <c r="AE1781" s="14"/>
      <c r="AT1781" s="204" t="s">
        <v>165</v>
      </c>
      <c r="AU1781" s="204" t="s">
        <v>85</v>
      </c>
      <c r="AV1781" s="14" t="s">
        <v>85</v>
      </c>
      <c r="AW1781" s="14" t="s">
        <v>32</v>
      </c>
      <c r="AX1781" s="14" t="s">
        <v>7</v>
      </c>
      <c r="AY1781" s="204" t="s">
        <v>155</v>
      </c>
    </row>
    <row r="1782" s="15" customFormat="1">
      <c r="A1782" s="15"/>
      <c r="B1782" s="211"/>
      <c r="C1782" s="15"/>
      <c r="D1782" s="196" t="s">
        <v>165</v>
      </c>
      <c r="E1782" s="212" t="s">
        <v>1</v>
      </c>
      <c r="F1782" s="213" t="s">
        <v>184</v>
      </c>
      <c r="G1782" s="15"/>
      <c r="H1782" s="214">
        <v>1886.7380000000001</v>
      </c>
      <c r="I1782" s="215"/>
      <c r="J1782" s="15"/>
      <c r="K1782" s="15"/>
      <c r="L1782" s="211"/>
      <c r="M1782" s="216"/>
      <c r="N1782" s="217"/>
      <c r="O1782" s="217"/>
      <c r="P1782" s="217"/>
      <c r="Q1782" s="217"/>
      <c r="R1782" s="217"/>
      <c r="S1782" s="217"/>
      <c r="T1782" s="218"/>
      <c r="U1782" s="15"/>
      <c r="V1782" s="15"/>
      <c r="W1782" s="15"/>
      <c r="X1782" s="15"/>
      <c r="Y1782" s="15"/>
      <c r="Z1782" s="15"/>
      <c r="AA1782" s="15"/>
      <c r="AB1782" s="15"/>
      <c r="AC1782" s="15"/>
      <c r="AD1782" s="15"/>
      <c r="AE1782" s="15"/>
      <c r="AT1782" s="212" t="s">
        <v>165</v>
      </c>
      <c r="AU1782" s="212" t="s">
        <v>85</v>
      </c>
      <c r="AV1782" s="15" t="s">
        <v>91</v>
      </c>
      <c r="AW1782" s="15" t="s">
        <v>32</v>
      </c>
      <c r="AX1782" s="15" t="s">
        <v>81</v>
      </c>
      <c r="AY1782" s="212" t="s">
        <v>155</v>
      </c>
    </row>
    <row r="1783" s="2" customFormat="1" ht="24.15" customHeight="1">
      <c r="A1783" s="38"/>
      <c r="B1783" s="180"/>
      <c r="C1783" s="181" t="s">
        <v>2297</v>
      </c>
      <c r="D1783" s="181" t="s">
        <v>157</v>
      </c>
      <c r="E1783" s="182" t="s">
        <v>2298</v>
      </c>
      <c r="F1783" s="183" t="s">
        <v>2299</v>
      </c>
      <c r="G1783" s="184" t="s">
        <v>160</v>
      </c>
      <c r="H1783" s="185">
        <v>1886.7380000000001</v>
      </c>
      <c r="I1783" s="186"/>
      <c r="J1783" s="187">
        <f>ROUND(I1783*H1783,2)</f>
        <v>0</v>
      </c>
      <c r="K1783" s="188"/>
      <c r="L1783" s="39"/>
      <c r="M1783" s="189" t="s">
        <v>1</v>
      </c>
      <c r="N1783" s="190" t="s">
        <v>43</v>
      </c>
      <c r="O1783" s="82"/>
      <c r="P1783" s="191">
        <f>O1783*H1783</f>
        <v>0</v>
      </c>
      <c r="Q1783" s="191">
        <v>0.0002787</v>
      </c>
      <c r="R1783" s="191">
        <f>Q1783*H1783</f>
        <v>0.52583388060000003</v>
      </c>
      <c r="S1783" s="191">
        <v>0</v>
      </c>
      <c r="T1783" s="192">
        <f>S1783*H1783</f>
        <v>0</v>
      </c>
      <c r="U1783" s="38"/>
      <c r="V1783" s="38"/>
      <c r="W1783" s="38"/>
      <c r="X1783" s="38"/>
      <c r="Y1783" s="38"/>
      <c r="Z1783" s="38"/>
      <c r="AA1783" s="38"/>
      <c r="AB1783" s="38"/>
      <c r="AC1783" s="38"/>
      <c r="AD1783" s="38"/>
      <c r="AE1783" s="38"/>
      <c r="AR1783" s="193" t="s">
        <v>256</v>
      </c>
      <c r="AT1783" s="193" t="s">
        <v>157</v>
      </c>
      <c r="AU1783" s="193" t="s">
        <v>85</v>
      </c>
      <c r="AY1783" s="19" t="s">
        <v>155</v>
      </c>
      <c r="BE1783" s="194">
        <f>IF(N1783="základná",J1783,0)</f>
        <v>0</v>
      </c>
      <c r="BF1783" s="194">
        <f>IF(N1783="znížená",J1783,0)</f>
        <v>0</v>
      </c>
      <c r="BG1783" s="194">
        <f>IF(N1783="zákl. prenesená",J1783,0)</f>
        <v>0</v>
      </c>
      <c r="BH1783" s="194">
        <f>IF(N1783="zníž. prenesená",J1783,0)</f>
        <v>0</v>
      </c>
      <c r="BI1783" s="194">
        <f>IF(N1783="nulová",J1783,0)</f>
        <v>0</v>
      </c>
      <c r="BJ1783" s="19" t="s">
        <v>85</v>
      </c>
      <c r="BK1783" s="194">
        <f>ROUND(I1783*H1783,2)</f>
        <v>0</v>
      </c>
      <c r="BL1783" s="19" t="s">
        <v>256</v>
      </c>
      <c r="BM1783" s="193" t="s">
        <v>2300</v>
      </c>
    </row>
    <row r="1784" s="12" customFormat="1" ht="22.8" customHeight="1">
      <c r="A1784" s="12"/>
      <c r="B1784" s="167"/>
      <c r="C1784" s="12"/>
      <c r="D1784" s="168" t="s">
        <v>76</v>
      </c>
      <c r="E1784" s="178" t="s">
        <v>2301</v>
      </c>
      <c r="F1784" s="178" t="s">
        <v>2302</v>
      </c>
      <c r="G1784" s="12"/>
      <c r="H1784" s="12"/>
      <c r="I1784" s="170"/>
      <c r="J1784" s="179">
        <f>BK1784</f>
        <v>0</v>
      </c>
      <c r="K1784" s="12"/>
      <c r="L1784" s="167"/>
      <c r="M1784" s="172"/>
      <c r="N1784" s="173"/>
      <c r="O1784" s="173"/>
      <c r="P1784" s="174">
        <f>SUM(P1785:P1842)</f>
        <v>0</v>
      </c>
      <c r="Q1784" s="173"/>
      <c r="R1784" s="174">
        <f>SUM(R1785:R1842)</f>
        <v>1.21163857975</v>
      </c>
      <c r="S1784" s="173"/>
      <c r="T1784" s="175">
        <f>SUM(T1785:T1842)</f>
        <v>0</v>
      </c>
      <c r="U1784" s="12"/>
      <c r="V1784" s="12"/>
      <c r="W1784" s="12"/>
      <c r="X1784" s="12"/>
      <c r="Y1784" s="12"/>
      <c r="Z1784" s="12"/>
      <c r="AA1784" s="12"/>
      <c r="AB1784" s="12"/>
      <c r="AC1784" s="12"/>
      <c r="AD1784" s="12"/>
      <c r="AE1784" s="12"/>
      <c r="AR1784" s="168" t="s">
        <v>85</v>
      </c>
      <c r="AT1784" s="176" t="s">
        <v>76</v>
      </c>
      <c r="AU1784" s="176" t="s">
        <v>81</v>
      </c>
      <c r="AY1784" s="168" t="s">
        <v>155</v>
      </c>
      <c r="BK1784" s="177">
        <f>SUM(BK1785:BK1842)</f>
        <v>0</v>
      </c>
    </row>
    <row r="1785" s="2" customFormat="1" ht="24.15" customHeight="1">
      <c r="A1785" s="38"/>
      <c r="B1785" s="180"/>
      <c r="C1785" s="181" t="s">
        <v>2303</v>
      </c>
      <c r="D1785" s="181" t="s">
        <v>157</v>
      </c>
      <c r="E1785" s="182" t="s">
        <v>2304</v>
      </c>
      <c r="F1785" s="183" t="s">
        <v>2305</v>
      </c>
      <c r="G1785" s="184" t="s">
        <v>160</v>
      </c>
      <c r="H1785" s="185">
        <v>2070.2249999999999</v>
      </c>
      <c r="I1785" s="186"/>
      <c r="J1785" s="187">
        <f>ROUND(I1785*H1785,2)</f>
        <v>0</v>
      </c>
      <c r="K1785" s="188"/>
      <c r="L1785" s="39"/>
      <c r="M1785" s="189" t="s">
        <v>1</v>
      </c>
      <c r="N1785" s="190" t="s">
        <v>43</v>
      </c>
      <c r="O1785" s="82"/>
      <c r="P1785" s="191">
        <f>O1785*H1785</f>
        <v>0</v>
      </c>
      <c r="Q1785" s="191">
        <v>0.00012999999999999999</v>
      </c>
      <c r="R1785" s="191">
        <f>Q1785*H1785</f>
        <v>0.26912924999999999</v>
      </c>
      <c r="S1785" s="191">
        <v>0</v>
      </c>
      <c r="T1785" s="192">
        <f>S1785*H1785</f>
        <v>0</v>
      </c>
      <c r="U1785" s="38"/>
      <c r="V1785" s="38"/>
      <c r="W1785" s="38"/>
      <c r="X1785" s="38"/>
      <c r="Y1785" s="38"/>
      <c r="Z1785" s="38"/>
      <c r="AA1785" s="38"/>
      <c r="AB1785" s="38"/>
      <c r="AC1785" s="38"/>
      <c r="AD1785" s="38"/>
      <c r="AE1785" s="38"/>
      <c r="AR1785" s="193" t="s">
        <v>256</v>
      </c>
      <c r="AT1785" s="193" t="s">
        <v>157</v>
      </c>
      <c r="AU1785" s="193" t="s">
        <v>85</v>
      </c>
      <c r="AY1785" s="19" t="s">
        <v>155</v>
      </c>
      <c r="BE1785" s="194">
        <f>IF(N1785="základná",J1785,0)</f>
        <v>0</v>
      </c>
      <c r="BF1785" s="194">
        <f>IF(N1785="znížená",J1785,0)</f>
        <v>0</v>
      </c>
      <c r="BG1785" s="194">
        <f>IF(N1785="zákl. prenesená",J1785,0)</f>
        <v>0</v>
      </c>
      <c r="BH1785" s="194">
        <f>IF(N1785="zníž. prenesená",J1785,0)</f>
        <v>0</v>
      </c>
      <c r="BI1785" s="194">
        <f>IF(N1785="nulová",J1785,0)</f>
        <v>0</v>
      </c>
      <c r="BJ1785" s="19" t="s">
        <v>85</v>
      </c>
      <c r="BK1785" s="194">
        <f>ROUND(I1785*H1785,2)</f>
        <v>0</v>
      </c>
      <c r="BL1785" s="19" t="s">
        <v>256</v>
      </c>
      <c r="BM1785" s="193" t="s">
        <v>2306</v>
      </c>
    </row>
    <row r="1786" s="2" customFormat="1" ht="24.15" customHeight="1">
      <c r="A1786" s="38"/>
      <c r="B1786" s="180"/>
      <c r="C1786" s="181" t="s">
        <v>2307</v>
      </c>
      <c r="D1786" s="181" t="s">
        <v>157</v>
      </c>
      <c r="E1786" s="182" t="s">
        <v>2308</v>
      </c>
      <c r="F1786" s="183" t="s">
        <v>2309</v>
      </c>
      <c r="G1786" s="184" t="s">
        <v>160</v>
      </c>
      <c r="H1786" s="185">
        <v>414.47300000000001</v>
      </c>
      <c r="I1786" s="186"/>
      <c r="J1786" s="187">
        <f>ROUND(I1786*H1786,2)</f>
        <v>0</v>
      </c>
      <c r="K1786" s="188"/>
      <c r="L1786" s="39"/>
      <c r="M1786" s="189" t="s">
        <v>1</v>
      </c>
      <c r="N1786" s="190" t="s">
        <v>43</v>
      </c>
      <c r="O1786" s="82"/>
      <c r="P1786" s="191">
        <f>O1786*H1786</f>
        <v>0</v>
      </c>
      <c r="Q1786" s="191">
        <v>0.00016574999999999999</v>
      </c>
      <c r="R1786" s="191">
        <f>Q1786*H1786</f>
        <v>0.06869889975</v>
      </c>
      <c r="S1786" s="191">
        <v>0</v>
      </c>
      <c r="T1786" s="192">
        <f>S1786*H1786</f>
        <v>0</v>
      </c>
      <c r="U1786" s="38"/>
      <c r="V1786" s="38"/>
      <c r="W1786" s="38"/>
      <c r="X1786" s="38"/>
      <c r="Y1786" s="38"/>
      <c r="Z1786" s="38"/>
      <c r="AA1786" s="38"/>
      <c r="AB1786" s="38"/>
      <c r="AC1786" s="38"/>
      <c r="AD1786" s="38"/>
      <c r="AE1786" s="38"/>
      <c r="AR1786" s="193" t="s">
        <v>256</v>
      </c>
      <c r="AT1786" s="193" t="s">
        <v>157</v>
      </c>
      <c r="AU1786" s="193" t="s">
        <v>85</v>
      </c>
      <c r="AY1786" s="19" t="s">
        <v>155</v>
      </c>
      <c r="BE1786" s="194">
        <f>IF(N1786="základná",J1786,0)</f>
        <v>0</v>
      </c>
      <c r="BF1786" s="194">
        <f>IF(N1786="znížená",J1786,0)</f>
        <v>0</v>
      </c>
      <c r="BG1786" s="194">
        <f>IF(N1786="zákl. prenesená",J1786,0)</f>
        <v>0</v>
      </c>
      <c r="BH1786" s="194">
        <f>IF(N1786="zníž. prenesená",J1786,0)</f>
        <v>0</v>
      </c>
      <c r="BI1786" s="194">
        <f>IF(N1786="nulová",J1786,0)</f>
        <v>0</v>
      </c>
      <c r="BJ1786" s="19" t="s">
        <v>85</v>
      </c>
      <c r="BK1786" s="194">
        <f>ROUND(I1786*H1786,2)</f>
        <v>0</v>
      </c>
      <c r="BL1786" s="19" t="s">
        <v>256</v>
      </c>
      <c r="BM1786" s="193" t="s">
        <v>2310</v>
      </c>
    </row>
    <row r="1787" s="2" customFormat="1" ht="44.25" customHeight="1">
      <c r="A1787" s="38"/>
      <c r="B1787" s="180"/>
      <c r="C1787" s="181" t="s">
        <v>2311</v>
      </c>
      <c r="D1787" s="181" t="s">
        <v>157</v>
      </c>
      <c r="E1787" s="182" t="s">
        <v>2312</v>
      </c>
      <c r="F1787" s="183" t="s">
        <v>2313</v>
      </c>
      <c r="G1787" s="184" t="s">
        <v>160</v>
      </c>
      <c r="H1787" s="185">
        <v>2070.2249999999999</v>
      </c>
      <c r="I1787" s="186"/>
      <c r="J1787" s="187">
        <f>ROUND(I1787*H1787,2)</f>
        <v>0</v>
      </c>
      <c r="K1787" s="188"/>
      <c r="L1787" s="39"/>
      <c r="M1787" s="189" t="s">
        <v>1</v>
      </c>
      <c r="N1787" s="190" t="s">
        <v>43</v>
      </c>
      <c r="O1787" s="82"/>
      <c r="P1787" s="191">
        <f>O1787*H1787</f>
        <v>0</v>
      </c>
      <c r="Q1787" s="191">
        <v>0.00034000000000000002</v>
      </c>
      <c r="R1787" s="191">
        <f>Q1787*H1787</f>
        <v>0.70387650000000002</v>
      </c>
      <c r="S1787" s="191">
        <v>0</v>
      </c>
      <c r="T1787" s="192">
        <f>S1787*H1787</f>
        <v>0</v>
      </c>
      <c r="U1787" s="38"/>
      <c r="V1787" s="38"/>
      <c r="W1787" s="38"/>
      <c r="X1787" s="38"/>
      <c r="Y1787" s="38"/>
      <c r="Z1787" s="38"/>
      <c r="AA1787" s="38"/>
      <c r="AB1787" s="38"/>
      <c r="AC1787" s="38"/>
      <c r="AD1787" s="38"/>
      <c r="AE1787" s="38"/>
      <c r="AR1787" s="193" t="s">
        <v>256</v>
      </c>
      <c r="AT1787" s="193" t="s">
        <v>157</v>
      </c>
      <c r="AU1787" s="193" t="s">
        <v>85</v>
      </c>
      <c r="AY1787" s="19" t="s">
        <v>155</v>
      </c>
      <c r="BE1787" s="194">
        <f>IF(N1787="základná",J1787,0)</f>
        <v>0</v>
      </c>
      <c r="BF1787" s="194">
        <f>IF(N1787="znížená",J1787,0)</f>
        <v>0</v>
      </c>
      <c r="BG1787" s="194">
        <f>IF(N1787="zákl. prenesená",J1787,0)</f>
        <v>0</v>
      </c>
      <c r="BH1787" s="194">
        <f>IF(N1787="zníž. prenesená",J1787,0)</f>
        <v>0</v>
      </c>
      <c r="BI1787" s="194">
        <f>IF(N1787="nulová",J1787,0)</f>
        <v>0</v>
      </c>
      <c r="BJ1787" s="19" t="s">
        <v>85</v>
      </c>
      <c r="BK1787" s="194">
        <f>ROUND(I1787*H1787,2)</f>
        <v>0</v>
      </c>
      <c r="BL1787" s="19" t="s">
        <v>256</v>
      </c>
      <c r="BM1787" s="193" t="s">
        <v>2314</v>
      </c>
    </row>
    <row r="1788" s="13" customFormat="1">
      <c r="A1788" s="13"/>
      <c r="B1788" s="195"/>
      <c r="C1788" s="13"/>
      <c r="D1788" s="196" t="s">
        <v>165</v>
      </c>
      <c r="E1788" s="197" t="s">
        <v>1</v>
      </c>
      <c r="F1788" s="198" t="s">
        <v>648</v>
      </c>
      <c r="G1788" s="13"/>
      <c r="H1788" s="197" t="s">
        <v>1</v>
      </c>
      <c r="I1788" s="199"/>
      <c r="J1788" s="13"/>
      <c r="K1788" s="13"/>
      <c r="L1788" s="195"/>
      <c r="M1788" s="200"/>
      <c r="N1788" s="201"/>
      <c r="O1788" s="201"/>
      <c r="P1788" s="201"/>
      <c r="Q1788" s="201"/>
      <c r="R1788" s="201"/>
      <c r="S1788" s="201"/>
      <c r="T1788" s="202"/>
      <c r="U1788" s="13"/>
      <c r="V1788" s="13"/>
      <c r="W1788" s="13"/>
      <c r="X1788" s="13"/>
      <c r="Y1788" s="13"/>
      <c r="Z1788" s="13"/>
      <c r="AA1788" s="13"/>
      <c r="AB1788" s="13"/>
      <c r="AC1788" s="13"/>
      <c r="AD1788" s="13"/>
      <c r="AE1788" s="13"/>
      <c r="AT1788" s="197" t="s">
        <v>165</v>
      </c>
      <c r="AU1788" s="197" t="s">
        <v>85</v>
      </c>
      <c r="AV1788" s="13" t="s">
        <v>81</v>
      </c>
      <c r="AW1788" s="13" t="s">
        <v>32</v>
      </c>
      <c r="AX1788" s="13" t="s">
        <v>7</v>
      </c>
      <c r="AY1788" s="197" t="s">
        <v>155</v>
      </c>
    </row>
    <row r="1789" s="14" customFormat="1">
      <c r="A1789" s="14"/>
      <c r="B1789" s="203"/>
      <c r="C1789" s="14"/>
      <c r="D1789" s="196" t="s">
        <v>165</v>
      </c>
      <c r="E1789" s="204" t="s">
        <v>1</v>
      </c>
      <c r="F1789" s="205" t="s">
        <v>638</v>
      </c>
      <c r="G1789" s="14"/>
      <c r="H1789" s="206">
        <v>562.94000000000005</v>
      </c>
      <c r="I1789" s="207"/>
      <c r="J1789" s="14"/>
      <c r="K1789" s="14"/>
      <c r="L1789" s="203"/>
      <c r="M1789" s="208"/>
      <c r="N1789" s="209"/>
      <c r="O1789" s="209"/>
      <c r="P1789" s="209"/>
      <c r="Q1789" s="209"/>
      <c r="R1789" s="209"/>
      <c r="S1789" s="209"/>
      <c r="T1789" s="210"/>
      <c r="U1789" s="14"/>
      <c r="V1789" s="14"/>
      <c r="W1789" s="14"/>
      <c r="X1789" s="14"/>
      <c r="Y1789" s="14"/>
      <c r="Z1789" s="14"/>
      <c r="AA1789" s="14"/>
      <c r="AB1789" s="14"/>
      <c r="AC1789" s="14"/>
      <c r="AD1789" s="14"/>
      <c r="AE1789" s="14"/>
      <c r="AT1789" s="204" t="s">
        <v>165</v>
      </c>
      <c r="AU1789" s="204" t="s">
        <v>85</v>
      </c>
      <c r="AV1789" s="14" t="s">
        <v>85</v>
      </c>
      <c r="AW1789" s="14" t="s">
        <v>32</v>
      </c>
      <c r="AX1789" s="14" t="s">
        <v>7</v>
      </c>
      <c r="AY1789" s="204" t="s">
        <v>155</v>
      </c>
    </row>
    <row r="1790" s="13" customFormat="1">
      <c r="A1790" s="13"/>
      <c r="B1790" s="195"/>
      <c r="C1790" s="13"/>
      <c r="D1790" s="196" t="s">
        <v>165</v>
      </c>
      <c r="E1790" s="197" t="s">
        <v>1</v>
      </c>
      <c r="F1790" s="198" t="s">
        <v>649</v>
      </c>
      <c r="G1790" s="13"/>
      <c r="H1790" s="197" t="s">
        <v>1</v>
      </c>
      <c r="I1790" s="199"/>
      <c r="J1790" s="13"/>
      <c r="K1790" s="13"/>
      <c r="L1790" s="195"/>
      <c r="M1790" s="200"/>
      <c r="N1790" s="201"/>
      <c r="O1790" s="201"/>
      <c r="P1790" s="201"/>
      <c r="Q1790" s="201"/>
      <c r="R1790" s="201"/>
      <c r="S1790" s="201"/>
      <c r="T1790" s="202"/>
      <c r="U1790" s="13"/>
      <c r="V1790" s="13"/>
      <c r="W1790" s="13"/>
      <c r="X1790" s="13"/>
      <c r="Y1790" s="13"/>
      <c r="Z1790" s="13"/>
      <c r="AA1790" s="13"/>
      <c r="AB1790" s="13"/>
      <c r="AC1790" s="13"/>
      <c r="AD1790" s="13"/>
      <c r="AE1790" s="13"/>
      <c r="AT1790" s="197" t="s">
        <v>165</v>
      </c>
      <c r="AU1790" s="197" t="s">
        <v>85</v>
      </c>
      <c r="AV1790" s="13" t="s">
        <v>81</v>
      </c>
      <c r="AW1790" s="13" t="s">
        <v>32</v>
      </c>
      <c r="AX1790" s="13" t="s">
        <v>7</v>
      </c>
      <c r="AY1790" s="197" t="s">
        <v>155</v>
      </c>
    </row>
    <row r="1791" s="14" customFormat="1">
      <c r="A1791" s="14"/>
      <c r="B1791" s="203"/>
      <c r="C1791" s="14"/>
      <c r="D1791" s="196" t="s">
        <v>165</v>
      </c>
      <c r="E1791" s="204" t="s">
        <v>1</v>
      </c>
      <c r="F1791" s="205" t="s">
        <v>650</v>
      </c>
      <c r="G1791" s="14"/>
      <c r="H1791" s="206">
        <v>103.878</v>
      </c>
      <c r="I1791" s="207"/>
      <c r="J1791" s="14"/>
      <c r="K1791" s="14"/>
      <c r="L1791" s="203"/>
      <c r="M1791" s="208"/>
      <c r="N1791" s="209"/>
      <c r="O1791" s="209"/>
      <c r="P1791" s="209"/>
      <c r="Q1791" s="209"/>
      <c r="R1791" s="209"/>
      <c r="S1791" s="209"/>
      <c r="T1791" s="210"/>
      <c r="U1791" s="14"/>
      <c r="V1791" s="14"/>
      <c r="W1791" s="14"/>
      <c r="X1791" s="14"/>
      <c r="Y1791" s="14"/>
      <c r="Z1791" s="14"/>
      <c r="AA1791" s="14"/>
      <c r="AB1791" s="14"/>
      <c r="AC1791" s="14"/>
      <c r="AD1791" s="14"/>
      <c r="AE1791" s="14"/>
      <c r="AT1791" s="204" t="s">
        <v>165</v>
      </c>
      <c r="AU1791" s="204" t="s">
        <v>85</v>
      </c>
      <c r="AV1791" s="14" t="s">
        <v>85</v>
      </c>
      <c r="AW1791" s="14" t="s">
        <v>32</v>
      </c>
      <c r="AX1791" s="14" t="s">
        <v>7</v>
      </c>
      <c r="AY1791" s="204" t="s">
        <v>155</v>
      </c>
    </row>
    <row r="1792" s="14" customFormat="1">
      <c r="A1792" s="14"/>
      <c r="B1792" s="203"/>
      <c r="C1792" s="14"/>
      <c r="D1792" s="196" t="s">
        <v>165</v>
      </c>
      <c r="E1792" s="204" t="s">
        <v>1</v>
      </c>
      <c r="F1792" s="205" t="s">
        <v>651</v>
      </c>
      <c r="G1792" s="14"/>
      <c r="H1792" s="206">
        <v>20.358000000000001</v>
      </c>
      <c r="I1792" s="207"/>
      <c r="J1792" s="14"/>
      <c r="K1792" s="14"/>
      <c r="L1792" s="203"/>
      <c r="M1792" s="208"/>
      <c r="N1792" s="209"/>
      <c r="O1792" s="209"/>
      <c r="P1792" s="209"/>
      <c r="Q1792" s="209"/>
      <c r="R1792" s="209"/>
      <c r="S1792" s="209"/>
      <c r="T1792" s="210"/>
      <c r="U1792" s="14"/>
      <c r="V1792" s="14"/>
      <c r="W1792" s="14"/>
      <c r="X1792" s="14"/>
      <c r="Y1792" s="14"/>
      <c r="Z1792" s="14"/>
      <c r="AA1792" s="14"/>
      <c r="AB1792" s="14"/>
      <c r="AC1792" s="14"/>
      <c r="AD1792" s="14"/>
      <c r="AE1792" s="14"/>
      <c r="AT1792" s="204" t="s">
        <v>165</v>
      </c>
      <c r="AU1792" s="204" t="s">
        <v>85</v>
      </c>
      <c r="AV1792" s="14" t="s">
        <v>85</v>
      </c>
      <c r="AW1792" s="14" t="s">
        <v>32</v>
      </c>
      <c r="AX1792" s="14" t="s">
        <v>7</v>
      </c>
      <c r="AY1792" s="204" t="s">
        <v>155</v>
      </c>
    </row>
    <row r="1793" s="14" customFormat="1">
      <c r="A1793" s="14"/>
      <c r="B1793" s="203"/>
      <c r="C1793" s="14"/>
      <c r="D1793" s="196" t="s">
        <v>165</v>
      </c>
      <c r="E1793" s="204" t="s">
        <v>1</v>
      </c>
      <c r="F1793" s="205" t="s">
        <v>652</v>
      </c>
      <c r="G1793" s="14"/>
      <c r="H1793" s="206">
        <v>1.946</v>
      </c>
      <c r="I1793" s="207"/>
      <c r="J1793" s="14"/>
      <c r="K1793" s="14"/>
      <c r="L1793" s="203"/>
      <c r="M1793" s="208"/>
      <c r="N1793" s="209"/>
      <c r="O1793" s="209"/>
      <c r="P1793" s="209"/>
      <c r="Q1793" s="209"/>
      <c r="R1793" s="209"/>
      <c r="S1793" s="209"/>
      <c r="T1793" s="210"/>
      <c r="U1793" s="14"/>
      <c r="V1793" s="14"/>
      <c r="W1793" s="14"/>
      <c r="X1793" s="14"/>
      <c r="Y1793" s="14"/>
      <c r="Z1793" s="14"/>
      <c r="AA1793" s="14"/>
      <c r="AB1793" s="14"/>
      <c r="AC1793" s="14"/>
      <c r="AD1793" s="14"/>
      <c r="AE1793" s="14"/>
      <c r="AT1793" s="204" t="s">
        <v>165</v>
      </c>
      <c r="AU1793" s="204" t="s">
        <v>85</v>
      </c>
      <c r="AV1793" s="14" t="s">
        <v>85</v>
      </c>
      <c r="AW1793" s="14" t="s">
        <v>32</v>
      </c>
      <c r="AX1793" s="14" t="s">
        <v>7</v>
      </c>
      <c r="AY1793" s="204" t="s">
        <v>155</v>
      </c>
    </row>
    <row r="1794" s="14" customFormat="1">
      <c r="A1794" s="14"/>
      <c r="B1794" s="203"/>
      <c r="C1794" s="14"/>
      <c r="D1794" s="196" t="s">
        <v>165</v>
      </c>
      <c r="E1794" s="204" t="s">
        <v>1</v>
      </c>
      <c r="F1794" s="205" t="s">
        <v>653</v>
      </c>
      <c r="G1794" s="14"/>
      <c r="H1794" s="206">
        <v>1.512</v>
      </c>
      <c r="I1794" s="207"/>
      <c r="J1794" s="14"/>
      <c r="K1794" s="14"/>
      <c r="L1794" s="203"/>
      <c r="M1794" s="208"/>
      <c r="N1794" s="209"/>
      <c r="O1794" s="209"/>
      <c r="P1794" s="209"/>
      <c r="Q1794" s="209"/>
      <c r="R1794" s="209"/>
      <c r="S1794" s="209"/>
      <c r="T1794" s="210"/>
      <c r="U1794" s="14"/>
      <c r="V1794" s="14"/>
      <c r="W1794" s="14"/>
      <c r="X1794" s="14"/>
      <c r="Y1794" s="14"/>
      <c r="Z1794" s="14"/>
      <c r="AA1794" s="14"/>
      <c r="AB1794" s="14"/>
      <c r="AC1794" s="14"/>
      <c r="AD1794" s="14"/>
      <c r="AE1794" s="14"/>
      <c r="AT1794" s="204" t="s">
        <v>165</v>
      </c>
      <c r="AU1794" s="204" t="s">
        <v>85</v>
      </c>
      <c r="AV1794" s="14" t="s">
        <v>85</v>
      </c>
      <c r="AW1794" s="14" t="s">
        <v>32</v>
      </c>
      <c r="AX1794" s="14" t="s">
        <v>7</v>
      </c>
      <c r="AY1794" s="204" t="s">
        <v>155</v>
      </c>
    </row>
    <row r="1795" s="14" customFormat="1">
      <c r="A1795" s="14"/>
      <c r="B1795" s="203"/>
      <c r="C1795" s="14"/>
      <c r="D1795" s="196" t="s">
        <v>165</v>
      </c>
      <c r="E1795" s="204" t="s">
        <v>1</v>
      </c>
      <c r="F1795" s="205" t="s">
        <v>654</v>
      </c>
      <c r="G1795" s="14"/>
      <c r="H1795" s="206">
        <v>10.016</v>
      </c>
      <c r="I1795" s="207"/>
      <c r="J1795" s="14"/>
      <c r="K1795" s="14"/>
      <c r="L1795" s="203"/>
      <c r="M1795" s="208"/>
      <c r="N1795" s="209"/>
      <c r="O1795" s="209"/>
      <c r="P1795" s="209"/>
      <c r="Q1795" s="209"/>
      <c r="R1795" s="209"/>
      <c r="S1795" s="209"/>
      <c r="T1795" s="210"/>
      <c r="U1795" s="14"/>
      <c r="V1795" s="14"/>
      <c r="W1795" s="14"/>
      <c r="X1795" s="14"/>
      <c r="Y1795" s="14"/>
      <c r="Z1795" s="14"/>
      <c r="AA1795" s="14"/>
      <c r="AB1795" s="14"/>
      <c r="AC1795" s="14"/>
      <c r="AD1795" s="14"/>
      <c r="AE1795" s="14"/>
      <c r="AT1795" s="204" t="s">
        <v>165</v>
      </c>
      <c r="AU1795" s="204" t="s">
        <v>85</v>
      </c>
      <c r="AV1795" s="14" t="s">
        <v>85</v>
      </c>
      <c r="AW1795" s="14" t="s">
        <v>32</v>
      </c>
      <c r="AX1795" s="14" t="s">
        <v>7</v>
      </c>
      <c r="AY1795" s="204" t="s">
        <v>155</v>
      </c>
    </row>
    <row r="1796" s="14" customFormat="1">
      <c r="A1796" s="14"/>
      <c r="B1796" s="203"/>
      <c r="C1796" s="14"/>
      <c r="D1796" s="196" t="s">
        <v>165</v>
      </c>
      <c r="E1796" s="204" t="s">
        <v>1</v>
      </c>
      <c r="F1796" s="205" t="s">
        <v>655</v>
      </c>
      <c r="G1796" s="14"/>
      <c r="H1796" s="206">
        <v>1.1020000000000001</v>
      </c>
      <c r="I1796" s="207"/>
      <c r="J1796" s="14"/>
      <c r="K1796" s="14"/>
      <c r="L1796" s="203"/>
      <c r="M1796" s="208"/>
      <c r="N1796" s="209"/>
      <c r="O1796" s="209"/>
      <c r="P1796" s="209"/>
      <c r="Q1796" s="209"/>
      <c r="R1796" s="209"/>
      <c r="S1796" s="209"/>
      <c r="T1796" s="210"/>
      <c r="U1796" s="14"/>
      <c r="V1796" s="14"/>
      <c r="W1796" s="14"/>
      <c r="X1796" s="14"/>
      <c r="Y1796" s="14"/>
      <c r="Z1796" s="14"/>
      <c r="AA1796" s="14"/>
      <c r="AB1796" s="14"/>
      <c r="AC1796" s="14"/>
      <c r="AD1796" s="14"/>
      <c r="AE1796" s="14"/>
      <c r="AT1796" s="204" t="s">
        <v>165</v>
      </c>
      <c r="AU1796" s="204" t="s">
        <v>85</v>
      </c>
      <c r="AV1796" s="14" t="s">
        <v>85</v>
      </c>
      <c r="AW1796" s="14" t="s">
        <v>32</v>
      </c>
      <c r="AX1796" s="14" t="s">
        <v>7</v>
      </c>
      <c r="AY1796" s="204" t="s">
        <v>155</v>
      </c>
    </row>
    <row r="1797" s="13" customFormat="1">
      <c r="A1797" s="13"/>
      <c r="B1797" s="195"/>
      <c r="C1797" s="13"/>
      <c r="D1797" s="196" t="s">
        <v>165</v>
      </c>
      <c r="E1797" s="197" t="s">
        <v>1</v>
      </c>
      <c r="F1797" s="198" t="s">
        <v>2315</v>
      </c>
      <c r="G1797" s="13"/>
      <c r="H1797" s="197" t="s">
        <v>1</v>
      </c>
      <c r="I1797" s="199"/>
      <c r="J1797" s="13"/>
      <c r="K1797" s="13"/>
      <c r="L1797" s="195"/>
      <c r="M1797" s="200"/>
      <c r="N1797" s="201"/>
      <c r="O1797" s="201"/>
      <c r="P1797" s="201"/>
      <c r="Q1797" s="201"/>
      <c r="R1797" s="201"/>
      <c r="S1797" s="201"/>
      <c r="T1797" s="202"/>
      <c r="U1797" s="13"/>
      <c r="V1797" s="13"/>
      <c r="W1797" s="13"/>
      <c r="X1797" s="13"/>
      <c r="Y1797" s="13"/>
      <c r="Z1797" s="13"/>
      <c r="AA1797" s="13"/>
      <c r="AB1797" s="13"/>
      <c r="AC1797" s="13"/>
      <c r="AD1797" s="13"/>
      <c r="AE1797" s="13"/>
      <c r="AT1797" s="197" t="s">
        <v>165</v>
      </c>
      <c r="AU1797" s="197" t="s">
        <v>85</v>
      </c>
      <c r="AV1797" s="13" t="s">
        <v>81</v>
      </c>
      <c r="AW1797" s="13" t="s">
        <v>32</v>
      </c>
      <c r="AX1797" s="13" t="s">
        <v>7</v>
      </c>
      <c r="AY1797" s="197" t="s">
        <v>155</v>
      </c>
    </row>
    <row r="1798" s="14" customFormat="1">
      <c r="A1798" s="14"/>
      <c r="B1798" s="203"/>
      <c r="C1798" s="14"/>
      <c r="D1798" s="196" t="s">
        <v>165</v>
      </c>
      <c r="E1798" s="204" t="s">
        <v>1</v>
      </c>
      <c r="F1798" s="205" t="s">
        <v>2316</v>
      </c>
      <c r="G1798" s="14"/>
      <c r="H1798" s="206">
        <v>725.31600000000003</v>
      </c>
      <c r="I1798" s="207"/>
      <c r="J1798" s="14"/>
      <c r="K1798" s="14"/>
      <c r="L1798" s="203"/>
      <c r="M1798" s="208"/>
      <c r="N1798" s="209"/>
      <c r="O1798" s="209"/>
      <c r="P1798" s="209"/>
      <c r="Q1798" s="209"/>
      <c r="R1798" s="209"/>
      <c r="S1798" s="209"/>
      <c r="T1798" s="210"/>
      <c r="U1798" s="14"/>
      <c r="V1798" s="14"/>
      <c r="W1798" s="14"/>
      <c r="X1798" s="14"/>
      <c r="Y1798" s="14"/>
      <c r="Z1798" s="14"/>
      <c r="AA1798" s="14"/>
      <c r="AB1798" s="14"/>
      <c r="AC1798" s="14"/>
      <c r="AD1798" s="14"/>
      <c r="AE1798" s="14"/>
      <c r="AT1798" s="204" t="s">
        <v>165</v>
      </c>
      <c r="AU1798" s="204" t="s">
        <v>85</v>
      </c>
      <c r="AV1798" s="14" t="s">
        <v>85</v>
      </c>
      <c r="AW1798" s="14" t="s">
        <v>32</v>
      </c>
      <c r="AX1798" s="14" t="s">
        <v>7</v>
      </c>
      <c r="AY1798" s="204" t="s">
        <v>155</v>
      </c>
    </row>
    <row r="1799" s="13" customFormat="1">
      <c r="A1799" s="13"/>
      <c r="B1799" s="195"/>
      <c r="C1799" s="13"/>
      <c r="D1799" s="196" t="s">
        <v>165</v>
      </c>
      <c r="E1799" s="197" t="s">
        <v>1</v>
      </c>
      <c r="F1799" s="198" t="s">
        <v>2317</v>
      </c>
      <c r="G1799" s="13"/>
      <c r="H1799" s="197" t="s">
        <v>1</v>
      </c>
      <c r="I1799" s="199"/>
      <c r="J1799" s="13"/>
      <c r="K1799" s="13"/>
      <c r="L1799" s="195"/>
      <c r="M1799" s="200"/>
      <c r="N1799" s="201"/>
      <c r="O1799" s="201"/>
      <c r="P1799" s="201"/>
      <c r="Q1799" s="201"/>
      <c r="R1799" s="201"/>
      <c r="S1799" s="201"/>
      <c r="T1799" s="202"/>
      <c r="U1799" s="13"/>
      <c r="V1799" s="13"/>
      <c r="W1799" s="13"/>
      <c r="X1799" s="13"/>
      <c r="Y1799" s="13"/>
      <c r="Z1799" s="13"/>
      <c r="AA1799" s="13"/>
      <c r="AB1799" s="13"/>
      <c r="AC1799" s="13"/>
      <c r="AD1799" s="13"/>
      <c r="AE1799" s="13"/>
      <c r="AT1799" s="197" t="s">
        <v>165</v>
      </c>
      <c r="AU1799" s="197" t="s">
        <v>85</v>
      </c>
      <c r="AV1799" s="13" t="s">
        <v>81</v>
      </c>
      <c r="AW1799" s="13" t="s">
        <v>32</v>
      </c>
      <c r="AX1799" s="13" t="s">
        <v>7</v>
      </c>
      <c r="AY1799" s="197" t="s">
        <v>155</v>
      </c>
    </row>
    <row r="1800" s="14" customFormat="1">
      <c r="A1800" s="14"/>
      <c r="B1800" s="203"/>
      <c r="C1800" s="14"/>
      <c r="D1800" s="196" t="s">
        <v>165</v>
      </c>
      <c r="E1800" s="204" t="s">
        <v>1</v>
      </c>
      <c r="F1800" s="205" t="s">
        <v>2318</v>
      </c>
      <c r="G1800" s="14"/>
      <c r="H1800" s="206">
        <v>24.989999999999998</v>
      </c>
      <c r="I1800" s="207"/>
      <c r="J1800" s="14"/>
      <c r="K1800" s="14"/>
      <c r="L1800" s="203"/>
      <c r="M1800" s="208"/>
      <c r="N1800" s="209"/>
      <c r="O1800" s="209"/>
      <c r="P1800" s="209"/>
      <c r="Q1800" s="209"/>
      <c r="R1800" s="209"/>
      <c r="S1800" s="209"/>
      <c r="T1800" s="210"/>
      <c r="U1800" s="14"/>
      <c r="V1800" s="14"/>
      <c r="W1800" s="14"/>
      <c r="X1800" s="14"/>
      <c r="Y1800" s="14"/>
      <c r="Z1800" s="14"/>
      <c r="AA1800" s="14"/>
      <c r="AB1800" s="14"/>
      <c r="AC1800" s="14"/>
      <c r="AD1800" s="14"/>
      <c r="AE1800" s="14"/>
      <c r="AT1800" s="204" t="s">
        <v>165</v>
      </c>
      <c r="AU1800" s="204" t="s">
        <v>85</v>
      </c>
      <c r="AV1800" s="14" t="s">
        <v>85</v>
      </c>
      <c r="AW1800" s="14" t="s">
        <v>32</v>
      </c>
      <c r="AX1800" s="14" t="s">
        <v>7</v>
      </c>
      <c r="AY1800" s="204" t="s">
        <v>155</v>
      </c>
    </row>
    <row r="1801" s="13" customFormat="1">
      <c r="A1801" s="13"/>
      <c r="B1801" s="195"/>
      <c r="C1801" s="13"/>
      <c r="D1801" s="196" t="s">
        <v>165</v>
      </c>
      <c r="E1801" s="197" t="s">
        <v>1</v>
      </c>
      <c r="F1801" s="198" t="s">
        <v>2319</v>
      </c>
      <c r="G1801" s="13"/>
      <c r="H1801" s="197" t="s">
        <v>1</v>
      </c>
      <c r="I1801" s="199"/>
      <c r="J1801" s="13"/>
      <c r="K1801" s="13"/>
      <c r="L1801" s="195"/>
      <c r="M1801" s="200"/>
      <c r="N1801" s="201"/>
      <c r="O1801" s="201"/>
      <c r="P1801" s="201"/>
      <c r="Q1801" s="201"/>
      <c r="R1801" s="201"/>
      <c r="S1801" s="201"/>
      <c r="T1801" s="202"/>
      <c r="U1801" s="13"/>
      <c r="V1801" s="13"/>
      <c r="W1801" s="13"/>
      <c r="X1801" s="13"/>
      <c r="Y1801" s="13"/>
      <c r="Z1801" s="13"/>
      <c r="AA1801" s="13"/>
      <c r="AB1801" s="13"/>
      <c r="AC1801" s="13"/>
      <c r="AD1801" s="13"/>
      <c r="AE1801" s="13"/>
      <c r="AT1801" s="197" t="s">
        <v>165</v>
      </c>
      <c r="AU1801" s="197" t="s">
        <v>85</v>
      </c>
      <c r="AV1801" s="13" t="s">
        <v>81</v>
      </c>
      <c r="AW1801" s="13" t="s">
        <v>32</v>
      </c>
      <c r="AX1801" s="13" t="s">
        <v>7</v>
      </c>
      <c r="AY1801" s="197" t="s">
        <v>155</v>
      </c>
    </row>
    <row r="1802" s="14" customFormat="1">
      <c r="A1802" s="14"/>
      <c r="B1802" s="203"/>
      <c r="C1802" s="14"/>
      <c r="D1802" s="196" t="s">
        <v>165</v>
      </c>
      <c r="E1802" s="204" t="s">
        <v>1</v>
      </c>
      <c r="F1802" s="205" t="s">
        <v>2320</v>
      </c>
      <c r="G1802" s="14"/>
      <c r="H1802" s="206">
        <v>420.75099999999998</v>
      </c>
      <c r="I1802" s="207"/>
      <c r="J1802" s="14"/>
      <c r="K1802" s="14"/>
      <c r="L1802" s="203"/>
      <c r="M1802" s="208"/>
      <c r="N1802" s="209"/>
      <c r="O1802" s="209"/>
      <c r="P1802" s="209"/>
      <c r="Q1802" s="209"/>
      <c r="R1802" s="209"/>
      <c r="S1802" s="209"/>
      <c r="T1802" s="210"/>
      <c r="U1802" s="14"/>
      <c r="V1802" s="14"/>
      <c r="W1802" s="14"/>
      <c r="X1802" s="14"/>
      <c r="Y1802" s="14"/>
      <c r="Z1802" s="14"/>
      <c r="AA1802" s="14"/>
      <c r="AB1802" s="14"/>
      <c r="AC1802" s="14"/>
      <c r="AD1802" s="14"/>
      <c r="AE1802" s="14"/>
      <c r="AT1802" s="204" t="s">
        <v>165</v>
      </c>
      <c r="AU1802" s="204" t="s">
        <v>85</v>
      </c>
      <c r="AV1802" s="14" t="s">
        <v>85</v>
      </c>
      <c r="AW1802" s="14" t="s">
        <v>32</v>
      </c>
      <c r="AX1802" s="14" t="s">
        <v>7</v>
      </c>
      <c r="AY1802" s="204" t="s">
        <v>155</v>
      </c>
    </row>
    <row r="1803" s="13" customFormat="1">
      <c r="A1803" s="13"/>
      <c r="B1803" s="195"/>
      <c r="C1803" s="13"/>
      <c r="D1803" s="196" t="s">
        <v>165</v>
      </c>
      <c r="E1803" s="197" t="s">
        <v>1</v>
      </c>
      <c r="F1803" s="198" t="s">
        <v>2321</v>
      </c>
      <c r="G1803" s="13"/>
      <c r="H1803" s="197" t="s">
        <v>1</v>
      </c>
      <c r="I1803" s="199"/>
      <c r="J1803" s="13"/>
      <c r="K1803" s="13"/>
      <c r="L1803" s="195"/>
      <c r="M1803" s="200"/>
      <c r="N1803" s="201"/>
      <c r="O1803" s="201"/>
      <c r="P1803" s="201"/>
      <c r="Q1803" s="201"/>
      <c r="R1803" s="201"/>
      <c r="S1803" s="201"/>
      <c r="T1803" s="202"/>
      <c r="U1803" s="13"/>
      <c r="V1803" s="13"/>
      <c r="W1803" s="13"/>
      <c r="X1803" s="13"/>
      <c r="Y1803" s="13"/>
      <c r="Z1803" s="13"/>
      <c r="AA1803" s="13"/>
      <c r="AB1803" s="13"/>
      <c r="AC1803" s="13"/>
      <c r="AD1803" s="13"/>
      <c r="AE1803" s="13"/>
      <c r="AT1803" s="197" t="s">
        <v>165</v>
      </c>
      <c r="AU1803" s="197" t="s">
        <v>85</v>
      </c>
      <c r="AV1803" s="13" t="s">
        <v>81</v>
      </c>
      <c r="AW1803" s="13" t="s">
        <v>32</v>
      </c>
      <c r="AX1803" s="13" t="s">
        <v>7</v>
      </c>
      <c r="AY1803" s="197" t="s">
        <v>155</v>
      </c>
    </row>
    <row r="1804" s="14" customFormat="1">
      <c r="A1804" s="14"/>
      <c r="B1804" s="203"/>
      <c r="C1804" s="14"/>
      <c r="D1804" s="196" t="s">
        <v>165</v>
      </c>
      <c r="E1804" s="204" t="s">
        <v>1</v>
      </c>
      <c r="F1804" s="205" t="s">
        <v>2322</v>
      </c>
      <c r="G1804" s="14"/>
      <c r="H1804" s="206">
        <v>197.416</v>
      </c>
      <c r="I1804" s="207"/>
      <c r="J1804" s="14"/>
      <c r="K1804" s="14"/>
      <c r="L1804" s="203"/>
      <c r="M1804" s="208"/>
      <c r="N1804" s="209"/>
      <c r="O1804" s="209"/>
      <c r="P1804" s="209"/>
      <c r="Q1804" s="209"/>
      <c r="R1804" s="209"/>
      <c r="S1804" s="209"/>
      <c r="T1804" s="210"/>
      <c r="U1804" s="14"/>
      <c r="V1804" s="14"/>
      <c r="W1804" s="14"/>
      <c r="X1804" s="14"/>
      <c r="Y1804" s="14"/>
      <c r="Z1804" s="14"/>
      <c r="AA1804" s="14"/>
      <c r="AB1804" s="14"/>
      <c r="AC1804" s="14"/>
      <c r="AD1804" s="14"/>
      <c r="AE1804" s="14"/>
      <c r="AT1804" s="204" t="s">
        <v>165</v>
      </c>
      <c r="AU1804" s="204" t="s">
        <v>85</v>
      </c>
      <c r="AV1804" s="14" t="s">
        <v>85</v>
      </c>
      <c r="AW1804" s="14" t="s">
        <v>32</v>
      </c>
      <c r="AX1804" s="14" t="s">
        <v>7</v>
      </c>
      <c r="AY1804" s="204" t="s">
        <v>155</v>
      </c>
    </row>
    <row r="1805" s="15" customFormat="1">
      <c r="A1805" s="15"/>
      <c r="B1805" s="211"/>
      <c r="C1805" s="15"/>
      <c r="D1805" s="196" t="s">
        <v>165</v>
      </c>
      <c r="E1805" s="212" t="s">
        <v>1</v>
      </c>
      <c r="F1805" s="213" t="s">
        <v>184</v>
      </c>
      <c r="G1805" s="15"/>
      <c r="H1805" s="214">
        <v>2070.2249999999999</v>
      </c>
      <c r="I1805" s="215"/>
      <c r="J1805" s="15"/>
      <c r="K1805" s="15"/>
      <c r="L1805" s="211"/>
      <c r="M1805" s="216"/>
      <c r="N1805" s="217"/>
      <c r="O1805" s="217"/>
      <c r="P1805" s="217"/>
      <c r="Q1805" s="217"/>
      <c r="R1805" s="217"/>
      <c r="S1805" s="217"/>
      <c r="T1805" s="218"/>
      <c r="U1805" s="15"/>
      <c r="V1805" s="15"/>
      <c r="W1805" s="15"/>
      <c r="X1805" s="15"/>
      <c r="Y1805" s="15"/>
      <c r="Z1805" s="15"/>
      <c r="AA1805" s="15"/>
      <c r="AB1805" s="15"/>
      <c r="AC1805" s="15"/>
      <c r="AD1805" s="15"/>
      <c r="AE1805" s="15"/>
      <c r="AT1805" s="212" t="s">
        <v>165</v>
      </c>
      <c r="AU1805" s="212" t="s">
        <v>85</v>
      </c>
      <c r="AV1805" s="15" t="s">
        <v>91</v>
      </c>
      <c r="AW1805" s="15" t="s">
        <v>32</v>
      </c>
      <c r="AX1805" s="15" t="s">
        <v>81</v>
      </c>
      <c r="AY1805" s="212" t="s">
        <v>155</v>
      </c>
    </row>
    <row r="1806" s="2" customFormat="1" ht="44.25" customHeight="1">
      <c r="A1806" s="38"/>
      <c r="B1806" s="180"/>
      <c r="C1806" s="181" t="s">
        <v>2323</v>
      </c>
      <c r="D1806" s="181" t="s">
        <v>157</v>
      </c>
      <c r="E1806" s="182" t="s">
        <v>2324</v>
      </c>
      <c r="F1806" s="183" t="s">
        <v>2325</v>
      </c>
      <c r="G1806" s="184" t="s">
        <v>160</v>
      </c>
      <c r="H1806" s="185">
        <v>414.47300000000001</v>
      </c>
      <c r="I1806" s="186"/>
      <c r="J1806" s="187">
        <f>ROUND(I1806*H1806,2)</f>
        <v>0</v>
      </c>
      <c r="K1806" s="188"/>
      <c r="L1806" s="39"/>
      <c r="M1806" s="189" t="s">
        <v>1</v>
      </c>
      <c r="N1806" s="190" t="s">
        <v>43</v>
      </c>
      <c r="O1806" s="82"/>
      <c r="P1806" s="191">
        <f>O1806*H1806</f>
        <v>0</v>
      </c>
      <c r="Q1806" s="191">
        <v>0.00040999999999999999</v>
      </c>
      <c r="R1806" s="191">
        <f>Q1806*H1806</f>
        <v>0.16993393000000001</v>
      </c>
      <c r="S1806" s="191">
        <v>0</v>
      </c>
      <c r="T1806" s="192">
        <f>S1806*H1806</f>
        <v>0</v>
      </c>
      <c r="U1806" s="38"/>
      <c r="V1806" s="38"/>
      <c r="W1806" s="38"/>
      <c r="X1806" s="38"/>
      <c r="Y1806" s="38"/>
      <c r="Z1806" s="38"/>
      <c r="AA1806" s="38"/>
      <c r="AB1806" s="38"/>
      <c r="AC1806" s="38"/>
      <c r="AD1806" s="38"/>
      <c r="AE1806" s="38"/>
      <c r="AR1806" s="193" t="s">
        <v>256</v>
      </c>
      <c r="AT1806" s="193" t="s">
        <v>157</v>
      </c>
      <c r="AU1806" s="193" t="s">
        <v>85</v>
      </c>
      <c r="AY1806" s="19" t="s">
        <v>155</v>
      </c>
      <c r="BE1806" s="194">
        <f>IF(N1806="základná",J1806,0)</f>
        <v>0</v>
      </c>
      <c r="BF1806" s="194">
        <f>IF(N1806="znížená",J1806,0)</f>
        <v>0</v>
      </c>
      <c r="BG1806" s="194">
        <f>IF(N1806="zákl. prenesená",J1806,0)</f>
        <v>0</v>
      </c>
      <c r="BH1806" s="194">
        <f>IF(N1806="zníž. prenesená",J1806,0)</f>
        <v>0</v>
      </c>
      <c r="BI1806" s="194">
        <f>IF(N1806="nulová",J1806,0)</f>
        <v>0</v>
      </c>
      <c r="BJ1806" s="19" t="s">
        <v>85</v>
      </c>
      <c r="BK1806" s="194">
        <f>ROUND(I1806*H1806,2)</f>
        <v>0</v>
      </c>
      <c r="BL1806" s="19" t="s">
        <v>256</v>
      </c>
      <c r="BM1806" s="193" t="s">
        <v>2326</v>
      </c>
    </row>
    <row r="1807" s="13" customFormat="1">
      <c r="A1807" s="13"/>
      <c r="B1807" s="195"/>
      <c r="C1807" s="13"/>
      <c r="D1807" s="196" t="s">
        <v>165</v>
      </c>
      <c r="E1807" s="197" t="s">
        <v>1</v>
      </c>
      <c r="F1807" s="198" t="s">
        <v>619</v>
      </c>
      <c r="G1807" s="13"/>
      <c r="H1807" s="197" t="s">
        <v>1</v>
      </c>
      <c r="I1807" s="199"/>
      <c r="J1807" s="13"/>
      <c r="K1807" s="13"/>
      <c r="L1807" s="195"/>
      <c r="M1807" s="200"/>
      <c r="N1807" s="201"/>
      <c r="O1807" s="201"/>
      <c r="P1807" s="201"/>
      <c r="Q1807" s="201"/>
      <c r="R1807" s="201"/>
      <c r="S1807" s="201"/>
      <c r="T1807" s="202"/>
      <c r="U1807" s="13"/>
      <c r="V1807" s="13"/>
      <c r="W1807" s="13"/>
      <c r="X1807" s="13"/>
      <c r="Y1807" s="13"/>
      <c r="Z1807" s="13"/>
      <c r="AA1807" s="13"/>
      <c r="AB1807" s="13"/>
      <c r="AC1807" s="13"/>
      <c r="AD1807" s="13"/>
      <c r="AE1807" s="13"/>
      <c r="AT1807" s="197" t="s">
        <v>165</v>
      </c>
      <c r="AU1807" s="197" t="s">
        <v>85</v>
      </c>
      <c r="AV1807" s="13" t="s">
        <v>81</v>
      </c>
      <c r="AW1807" s="13" t="s">
        <v>32</v>
      </c>
      <c r="AX1807" s="13" t="s">
        <v>7</v>
      </c>
      <c r="AY1807" s="197" t="s">
        <v>155</v>
      </c>
    </row>
    <row r="1808" s="13" customFormat="1">
      <c r="A1808" s="13"/>
      <c r="B1808" s="195"/>
      <c r="C1808" s="13"/>
      <c r="D1808" s="196" t="s">
        <v>165</v>
      </c>
      <c r="E1808" s="197" t="s">
        <v>1</v>
      </c>
      <c r="F1808" s="198" t="s">
        <v>354</v>
      </c>
      <c r="G1808" s="13"/>
      <c r="H1808" s="197" t="s">
        <v>1</v>
      </c>
      <c r="I1808" s="199"/>
      <c r="J1808" s="13"/>
      <c r="K1808" s="13"/>
      <c r="L1808" s="195"/>
      <c r="M1808" s="200"/>
      <c r="N1808" s="201"/>
      <c r="O1808" s="201"/>
      <c r="P1808" s="201"/>
      <c r="Q1808" s="201"/>
      <c r="R1808" s="201"/>
      <c r="S1808" s="201"/>
      <c r="T1808" s="202"/>
      <c r="U1808" s="13"/>
      <c r="V1808" s="13"/>
      <c r="W1808" s="13"/>
      <c r="X1808" s="13"/>
      <c r="Y1808" s="13"/>
      <c r="Z1808" s="13"/>
      <c r="AA1808" s="13"/>
      <c r="AB1808" s="13"/>
      <c r="AC1808" s="13"/>
      <c r="AD1808" s="13"/>
      <c r="AE1808" s="13"/>
      <c r="AT1808" s="197" t="s">
        <v>165</v>
      </c>
      <c r="AU1808" s="197" t="s">
        <v>85</v>
      </c>
      <c r="AV1808" s="13" t="s">
        <v>81</v>
      </c>
      <c r="AW1808" s="13" t="s">
        <v>32</v>
      </c>
      <c r="AX1808" s="13" t="s">
        <v>7</v>
      </c>
      <c r="AY1808" s="197" t="s">
        <v>155</v>
      </c>
    </row>
    <row r="1809" s="14" customFormat="1">
      <c r="A1809" s="14"/>
      <c r="B1809" s="203"/>
      <c r="C1809" s="14"/>
      <c r="D1809" s="196" t="s">
        <v>165</v>
      </c>
      <c r="E1809" s="204" t="s">
        <v>1</v>
      </c>
      <c r="F1809" s="205" t="s">
        <v>620</v>
      </c>
      <c r="G1809" s="14"/>
      <c r="H1809" s="206">
        <v>12.279999999999999</v>
      </c>
      <c r="I1809" s="207"/>
      <c r="J1809" s="14"/>
      <c r="K1809" s="14"/>
      <c r="L1809" s="203"/>
      <c r="M1809" s="208"/>
      <c r="N1809" s="209"/>
      <c r="O1809" s="209"/>
      <c r="P1809" s="209"/>
      <c r="Q1809" s="209"/>
      <c r="R1809" s="209"/>
      <c r="S1809" s="209"/>
      <c r="T1809" s="210"/>
      <c r="U1809" s="14"/>
      <c r="V1809" s="14"/>
      <c r="W1809" s="14"/>
      <c r="X1809" s="14"/>
      <c r="Y1809" s="14"/>
      <c r="Z1809" s="14"/>
      <c r="AA1809" s="14"/>
      <c r="AB1809" s="14"/>
      <c r="AC1809" s="14"/>
      <c r="AD1809" s="14"/>
      <c r="AE1809" s="14"/>
      <c r="AT1809" s="204" t="s">
        <v>165</v>
      </c>
      <c r="AU1809" s="204" t="s">
        <v>85</v>
      </c>
      <c r="AV1809" s="14" t="s">
        <v>85</v>
      </c>
      <c r="AW1809" s="14" t="s">
        <v>32</v>
      </c>
      <c r="AX1809" s="14" t="s">
        <v>7</v>
      </c>
      <c r="AY1809" s="204" t="s">
        <v>155</v>
      </c>
    </row>
    <row r="1810" s="13" customFormat="1">
      <c r="A1810" s="13"/>
      <c r="B1810" s="195"/>
      <c r="C1810" s="13"/>
      <c r="D1810" s="196" t="s">
        <v>165</v>
      </c>
      <c r="E1810" s="197" t="s">
        <v>1</v>
      </c>
      <c r="F1810" s="198" t="s">
        <v>415</v>
      </c>
      <c r="G1810" s="13"/>
      <c r="H1810" s="197" t="s">
        <v>1</v>
      </c>
      <c r="I1810" s="199"/>
      <c r="J1810" s="13"/>
      <c r="K1810" s="13"/>
      <c r="L1810" s="195"/>
      <c r="M1810" s="200"/>
      <c r="N1810" s="201"/>
      <c r="O1810" s="201"/>
      <c r="P1810" s="201"/>
      <c r="Q1810" s="201"/>
      <c r="R1810" s="201"/>
      <c r="S1810" s="201"/>
      <c r="T1810" s="202"/>
      <c r="U1810" s="13"/>
      <c r="V1810" s="13"/>
      <c r="W1810" s="13"/>
      <c r="X1810" s="13"/>
      <c r="Y1810" s="13"/>
      <c r="Z1810" s="13"/>
      <c r="AA1810" s="13"/>
      <c r="AB1810" s="13"/>
      <c r="AC1810" s="13"/>
      <c r="AD1810" s="13"/>
      <c r="AE1810" s="13"/>
      <c r="AT1810" s="197" t="s">
        <v>165</v>
      </c>
      <c r="AU1810" s="197" t="s">
        <v>85</v>
      </c>
      <c r="AV1810" s="13" t="s">
        <v>81</v>
      </c>
      <c r="AW1810" s="13" t="s">
        <v>32</v>
      </c>
      <c r="AX1810" s="13" t="s">
        <v>7</v>
      </c>
      <c r="AY1810" s="197" t="s">
        <v>155</v>
      </c>
    </row>
    <row r="1811" s="14" customFormat="1">
      <c r="A1811" s="14"/>
      <c r="B1811" s="203"/>
      <c r="C1811" s="14"/>
      <c r="D1811" s="196" t="s">
        <v>165</v>
      </c>
      <c r="E1811" s="204" t="s">
        <v>1</v>
      </c>
      <c r="F1811" s="205" t="s">
        <v>621</v>
      </c>
      <c r="G1811" s="14"/>
      <c r="H1811" s="206">
        <v>13.507999999999999</v>
      </c>
      <c r="I1811" s="207"/>
      <c r="J1811" s="14"/>
      <c r="K1811" s="14"/>
      <c r="L1811" s="203"/>
      <c r="M1811" s="208"/>
      <c r="N1811" s="209"/>
      <c r="O1811" s="209"/>
      <c r="P1811" s="209"/>
      <c r="Q1811" s="209"/>
      <c r="R1811" s="209"/>
      <c r="S1811" s="209"/>
      <c r="T1811" s="210"/>
      <c r="U1811" s="14"/>
      <c r="V1811" s="14"/>
      <c r="W1811" s="14"/>
      <c r="X1811" s="14"/>
      <c r="Y1811" s="14"/>
      <c r="Z1811" s="14"/>
      <c r="AA1811" s="14"/>
      <c r="AB1811" s="14"/>
      <c r="AC1811" s="14"/>
      <c r="AD1811" s="14"/>
      <c r="AE1811" s="14"/>
      <c r="AT1811" s="204" t="s">
        <v>165</v>
      </c>
      <c r="AU1811" s="204" t="s">
        <v>85</v>
      </c>
      <c r="AV1811" s="14" t="s">
        <v>85</v>
      </c>
      <c r="AW1811" s="14" t="s">
        <v>32</v>
      </c>
      <c r="AX1811" s="14" t="s">
        <v>7</v>
      </c>
      <c r="AY1811" s="204" t="s">
        <v>155</v>
      </c>
    </row>
    <row r="1812" s="14" customFormat="1">
      <c r="A1812" s="14"/>
      <c r="B1812" s="203"/>
      <c r="C1812" s="14"/>
      <c r="D1812" s="196" t="s">
        <v>165</v>
      </c>
      <c r="E1812" s="204" t="s">
        <v>1</v>
      </c>
      <c r="F1812" s="205" t="s">
        <v>622</v>
      </c>
      <c r="G1812" s="14"/>
      <c r="H1812" s="206">
        <v>1.282</v>
      </c>
      <c r="I1812" s="207"/>
      <c r="J1812" s="14"/>
      <c r="K1812" s="14"/>
      <c r="L1812" s="203"/>
      <c r="M1812" s="208"/>
      <c r="N1812" s="209"/>
      <c r="O1812" s="209"/>
      <c r="P1812" s="209"/>
      <c r="Q1812" s="209"/>
      <c r="R1812" s="209"/>
      <c r="S1812" s="209"/>
      <c r="T1812" s="210"/>
      <c r="U1812" s="14"/>
      <c r="V1812" s="14"/>
      <c r="W1812" s="14"/>
      <c r="X1812" s="14"/>
      <c r="Y1812" s="14"/>
      <c r="Z1812" s="14"/>
      <c r="AA1812" s="14"/>
      <c r="AB1812" s="14"/>
      <c r="AC1812" s="14"/>
      <c r="AD1812" s="14"/>
      <c r="AE1812" s="14"/>
      <c r="AT1812" s="204" t="s">
        <v>165</v>
      </c>
      <c r="AU1812" s="204" t="s">
        <v>85</v>
      </c>
      <c r="AV1812" s="14" t="s">
        <v>85</v>
      </c>
      <c r="AW1812" s="14" t="s">
        <v>32</v>
      </c>
      <c r="AX1812" s="14" t="s">
        <v>7</v>
      </c>
      <c r="AY1812" s="204" t="s">
        <v>155</v>
      </c>
    </row>
    <row r="1813" s="13" customFormat="1">
      <c r="A1813" s="13"/>
      <c r="B1813" s="195"/>
      <c r="C1813" s="13"/>
      <c r="D1813" s="196" t="s">
        <v>165</v>
      </c>
      <c r="E1813" s="197" t="s">
        <v>1</v>
      </c>
      <c r="F1813" s="198" t="s">
        <v>416</v>
      </c>
      <c r="G1813" s="13"/>
      <c r="H1813" s="197" t="s">
        <v>1</v>
      </c>
      <c r="I1813" s="199"/>
      <c r="J1813" s="13"/>
      <c r="K1813" s="13"/>
      <c r="L1813" s="195"/>
      <c r="M1813" s="200"/>
      <c r="N1813" s="201"/>
      <c r="O1813" s="201"/>
      <c r="P1813" s="201"/>
      <c r="Q1813" s="201"/>
      <c r="R1813" s="201"/>
      <c r="S1813" s="201"/>
      <c r="T1813" s="202"/>
      <c r="U1813" s="13"/>
      <c r="V1813" s="13"/>
      <c r="W1813" s="13"/>
      <c r="X1813" s="13"/>
      <c r="Y1813" s="13"/>
      <c r="Z1813" s="13"/>
      <c r="AA1813" s="13"/>
      <c r="AB1813" s="13"/>
      <c r="AC1813" s="13"/>
      <c r="AD1813" s="13"/>
      <c r="AE1813" s="13"/>
      <c r="AT1813" s="197" t="s">
        <v>165</v>
      </c>
      <c r="AU1813" s="197" t="s">
        <v>85</v>
      </c>
      <c r="AV1813" s="13" t="s">
        <v>81</v>
      </c>
      <c r="AW1813" s="13" t="s">
        <v>32</v>
      </c>
      <c r="AX1813" s="13" t="s">
        <v>7</v>
      </c>
      <c r="AY1813" s="197" t="s">
        <v>155</v>
      </c>
    </row>
    <row r="1814" s="14" customFormat="1">
      <c r="A1814" s="14"/>
      <c r="B1814" s="203"/>
      <c r="C1814" s="14"/>
      <c r="D1814" s="196" t="s">
        <v>165</v>
      </c>
      <c r="E1814" s="204" t="s">
        <v>1</v>
      </c>
      <c r="F1814" s="205" t="s">
        <v>621</v>
      </c>
      <c r="G1814" s="14"/>
      <c r="H1814" s="206">
        <v>13.507999999999999</v>
      </c>
      <c r="I1814" s="207"/>
      <c r="J1814" s="14"/>
      <c r="K1814" s="14"/>
      <c r="L1814" s="203"/>
      <c r="M1814" s="208"/>
      <c r="N1814" s="209"/>
      <c r="O1814" s="209"/>
      <c r="P1814" s="209"/>
      <c r="Q1814" s="209"/>
      <c r="R1814" s="209"/>
      <c r="S1814" s="209"/>
      <c r="T1814" s="210"/>
      <c r="U1814" s="14"/>
      <c r="V1814" s="14"/>
      <c r="W1814" s="14"/>
      <c r="X1814" s="14"/>
      <c r="Y1814" s="14"/>
      <c r="Z1814" s="14"/>
      <c r="AA1814" s="14"/>
      <c r="AB1814" s="14"/>
      <c r="AC1814" s="14"/>
      <c r="AD1814" s="14"/>
      <c r="AE1814" s="14"/>
      <c r="AT1814" s="204" t="s">
        <v>165</v>
      </c>
      <c r="AU1814" s="204" t="s">
        <v>85</v>
      </c>
      <c r="AV1814" s="14" t="s">
        <v>85</v>
      </c>
      <c r="AW1814" s="14" t="s">
        <v>32</v>
      </c>
      <c r="AX1814" s="14" t="s">
        <v>7</v>
      </c>
      <c r="AY1814" s="204" t="s">
        <v>155</v>
      </c>
    </row>
    <row r="1815" s="14" customFormat="1">
      <c r="A1815" s="14"/>
      <c r="B1815" s="203"/>
      <c r="C1815" s="14"/>
      <c r="D1815" s="196" t="s">
        <v>165</v>
      </c>
      <c r="E1815" s="204" t="s">
        <v>1</v>
      </c>
      <c r="F1815" s="205" t="s">
        <v>622</v>
      </c>
      <c r="G1815" s="14"/>
      <c r="H1815" s="206">
        <v>1.282</v>
      </c>
      <c r="I1815" s="207"/>
      <c r="J1815" s="14"/>
      <c r="K1815" s="14"/>
      <c r="L1815" s="203"/>
      <c r="M1815" s="208"/>
      <c r="N1815" s="209"/>
      <c r="O1815" s="209"/>
      <c r="P1815" s="209"/>
      <c r="Q1815" s="209"/>
      <c r="R1815" s="209"/>
      <c r="S1815" s="209"/>
      <c r="T1815" s="210"/>
      <c r="U1815" s="14"/>
      <c r="V1815" s="14"/>
      <c r="W1815" s="14"/>
      <c r="X1815" s="14"/>
      <c r="Y1815" s="14"/>
      <c r="Z1815" s="14"/>
      <c r="AA1815" s="14"/>
      <c r="AB1815" s="14"/>
      <c r="AC1815" s="14"/>
      <c r="AD1815" s="14"/>
      <c r="AE1815" s="14"/>
      <c r="AT1815" s="204" t="s">
        <v>165</v>
      </c>
      <c r="AU1815" s="204" t="s">
        <v>85</v>
      </c>
      <c r="AV1815" s="14" t="s">
        <v>85</v>
      </c>
      <c r="AW1815" s="14" t="s">
        <v>32</v>
      </c>
      <c r="AX1815" s="14" t="s">
        <v>7</v>
      </c>
      <c r="AY1815" s="204" t="s">
        <v>155</v>
      </c>
    </row>
    <row r="1816" s="13" customFormat="1">
      <c r="A1816" s="13"/>
      <c r="B1816" s="195"/>
      <c r="C1816" s="13"/>
      <c r="D1816" s="196" t="s">
        <v>165</v>
      </c>
      <c r="E1816" s="197" t="s">
        <v>1</v>
      </c>
      <c r="F1816" s="198" t="s">
        <v>417</v>
      </c>
      <c r="G1816" s="13"/>
      <c r="H1816" s="197" t="s">
        <v>1</v>
      </c>
      <c r="I1816" s="199"/>
      <c r="J1816" s="13"/>
      <c r="K1816" s="13"/>
      <c r="L1816" s="195"/>
      <c r="M1816" s="200"/>
      <c r="N1816" s="201"/>
      <c r="O1816" s="201"/>
      <c r="P1816" s="201"/>
      <c r="Q1816" s="201"/>
      <c r="R1816" s="201"/>
      <c r="S1816" s="201"/>
      <c r="T1816" s="202"/>
      <c r="U1816" s="13"/>
      <c r="V1816" s="13"/>
      <c r="W1816" s="13"/>
      <c r="X1816" s="13"/>
      <c r="Y1816" s="13"/>
      <c r="Z1816" s="13"/>
      <c r="AA1816" s="13"/>
      <c r="AB1816" s="13"/>
      <c r="AC1816" s="13"/>
      <c r="AD1816" s="13"/>
      <c r="AE1816" s="13"/>
      <c r="AT1816" s="197" t="s">
        <v>165</v>
      </c>
      <c r="AU1816" s="197" t="s">
        <v>85</v>
      </c>
      <c r="AV1816" s="13" t="s">
        <v>81</v>
      </c>
      <c r="AW1816" s="13" t="s">
        <v>32</v>
      </c>
      <c r="AX1816" s="13" t="s">
        <v>7</v>
      </c>
      <c r="AY1816" s="197" t="s">
        <v>155</v>
      </c>
    </row>
    <row r="1817" s="14" customFormat="1">
      <c r="A1817" s="14"/>
      <c r="B1817" s="203"/>
      <c r="C1817" s="14"/>
      <c r="D1817" s="196" t="s">
        <v>165</v>
      </c>
      <c r="E1817" s="204" t="s">
        <v>1</v>
      </c>
      <c r="F1817" s="205" t="s">
        <v>621</v>
      </c>
      <c r="G1817" s="14"/>
      <c r="H1817" s="206">
        <v>13.507999999999999</v>
      </c>
      <c r="I1817" s="207"/>
      <c r="J1817" s="14"/>
      <c r="K1817" s="14"/>
      <c r="L1817" s="203"/>
      <c r="M1817" s="208"/>
      <c r="N1817" s="209"/>
      <c r="O1817" s="209"/>
      <c r="P1817" s="209"/>
      <c r="Q1817" s="209"/>
      <c r="R1817" s="209"/>
      <c r="S1817" s="209"/>
      <c r="T1817" s="210"/>
      <c r="U1817" s="14"/>
      <c r="V1817" s="14"/>
      <c r="W1817" s="14"/>
      <c r="X1817" s="14"/>
      <c r="Y1817" s="14"/>
      <c r="Z1817" s="14"/>
      <c r="AA1817" s="14"/>
      <c r="AB1817" s="14"/>
      <c r="AC1817" s="14"/>
      <c r="AD1817" s="14"/>
      <c r="AE1817" s="14"/>
      <c r="AT1817" s="204" t="s">
        <v>165</v>
      </c>
      <c r="AU1817" s="204" t="s">
        <v>85</v>
      </c>
      <c r="AV1817" s="14" t="s">
        <v>85</v>
      </c>
      <c r="AW1817" s="14" t="s">
        <v>32</v>
      </c>
      <c r="AX1817" s="14" t="s">
        <v>7</v>
      </c>
      <c r="AY1817" s="204" t="s">
        <v>155</v>
      </c>
    </row>
    <row r="1818" s="14" customFormat="1">
      <c r="A1818" s="14"/>
      <c r="B1818" s="203"/>
      <c r="C1818" s="14"/>
      <c r="D1818" s="196" t="s">
        <v>165</v>
      </c>
      <c r="E1818" s="204" t="s">
        <v>1</v>
      </c>
      <c r="F1818" s="205" t="s">
        <v>622</v>
      </c>
      <c r="G1818" s="14"/>
      <c r="H1818" s="206">
        <v>1.282</v>
      </c>
      <c r="I1818" s="207"/>
      <c r="J1818" s="14"/>
      <c r="K1818" s="14"/>
      <c r="L1818" s="203"/>
      <c r="M1818" s="208"/>
      <c r="N1818" s="209"/>
      <c r="O1818" s="209"/>
      <c r="P1818" s="209"/>
      <c r="Q1818" s="209"/>
      <c r="R1818" s="209"/>
      <c r="S1818" s="209"/>
      <c r="T1818" s="210"/>
      <c r="U1818" s="14"/>
      <c r="V1818" s="14"/>
      <c r="W1818" s="14"/>
      <c r="X1818" s="14"/>
      <c r="Y1818" s="14"/>
      <c r="Z1818" s="14"/>
      <c r="AA1818" s="14"/>
      <c r="AB1818" s="14"/>
      <c r="AC1818" s="14"/>
      <c r="AD1818" s="14"/>
      <c r="AE1818" s="14"/>
      <c r="AT1818" s="204" t="s">
        <v>165</v>
      </c>
      <c r="AU1818" s="204" t="s">
        <v>85</v>
      </c>
      <c r="AV1818" s="14" t="s">
        <v>85</v>
      </c>
      <c r="AW1818" s="14" t="s">
        <v>32</v>
      </c>
      <c r="AX1818" s="14" t="s">
        <v>7</v>
      </c>
      <c r="AY1818" s="204" t="s">
        <v>155</v>
      </c>
    </row>
    <row r="1819" s="13" customFormat="1">
      <c r="A1819" s="13"/>
      <c r="B1819" s="195"/>
      <c r="C1819" s="13"/>
      <c r="D1819" s="196" t="s">
        <v>165</v>
      </c>
      <c r="E1819" s="197" t="s">
        <v>1</v>
      </c>
      <c r="F1819" s="198" t="s">
        <v>609</v>
      </c>
      <c r="G1819" s="13"/>
      <c r="H1819" s="197" t="s">
        <v>1</v>
      </c>
      <c r="I1819" s="199"/>
      <c r="J1819" s="13"/>
      <c r="K1819" s="13"/>
      <c r="L1819" s="195"/>
      <c r="M1819" s="200"/>
      <c r="N1819" s="201"/>
      <c r="O1819" s="201"/>
      <c r="P1819" s="201"/>
      <c r="Q1819" s="201"/>
      <c r="R1819" s="201"/>
      <c r="S1819" s="201"/>
      <c r="T1819" s="202"/>
      <c r="U1819" s="13"/>
      <c r="V1819" s="13"/>
      <c r="W1819" s="13"/>
      <c r="X1819" s="13"/>
      <c r="Y1819" s="13"/>
      <c r="Z1819" s="13"/>
      <c r="AA1819" s="13"/>
      <c r="AB1819" s="13"/>
      <c r="AC1819" s="13"/>
      <c r="AD1819" s="13"/>
      <c r="AE1819" s="13"/>
      <c r="AT1819" s="197" t="s">
        <v>165</v>
      </c>
      <c r="AU1819" s="197" t="s">
        <v>85</v>
      </c>
      <c r="AV1819" s="13" t="s">
        <v>81</v>
      </c>
      <c r="AW1819" s="13" t="s">
        <v>32</v>
      </c>
      <c r="AX1819" s="13" t="s">
        <v>7</v>
      </c>
      <c r="AY1819" s="197" t="s">
        <v>155</v>
      </c>
    </row>
    <row r="1820" s="14" customFormat="1">
      <c r="A1820" s="14"/>
      <c r="B1820" s="203"/>
      <c r="C1820" s="14"/>
      <c r="D1820" s="196" t="s">
        <v>165</v>
      </c>
      <c r="E1820" s="204" t="s">
        <v>1</v>
      </c>
      <c r="F1820" s="205" t="s">
        <v>2327</v>
      </c>
      <c r="G1820" s="14"/>
      <c r="H1820" s="206">
        <v>15</v>
      </c>
      <c r="I1820" s="207"/>
      <c r="J1820" s="14"/>
      <c r="K1820" s="14"/>
      <c r="L1820" s="203"/>
      <c r="M1820" s="208"/>
      <c r="N1820" s="209"/>
      <c r="O1820" s="209"/>
      <c r="P1820" s="209"/>
      <c r="Q1820" s="209"/>
      <c r="R1820" s="209"/>
      <c r="S1820" s="209"/>
      <c r="T1820" s="210"/>
      <c r="U1820" s="14"/>
      <c r="V1820" s="14"/>
      <c r="W1820" s="14"/>
      <c r="X1820" s="14"/>
      <c r="Y1820" s="14"/>
      <c r="Z1820" s="14"/>
      <c r="AA1820" s="14"/>
      <c r="AB1820" s="14"/>
      <c r="AC1820" s="14"/>
      <c r="AD1820" s="14"/>
      <c r="AE1820" s="14"/>
      <c r="AT1820" s="204" t="s">
        <v>165</v>
      </c>
      <c r="AU1820" s="204" t="s">
        <v>85</v>
      </c>
      <c r="AV1820" s="14" t="s">
        <v>85</v>
      </c>
      <c r="AW1820" s="14" t="s">
        <v>32</v>
      </c>
      <c r="AX1820" s="14" t="s">
        <v>7</v>
      </c>
      <c r="AY1820" s="204" t="s">
        <v>155</v>
      </c>
    </row>
    <row r="1821" s="14" customFormat="1">
      <c r="A1821" s="14"/>
      <c r="B1821" s="203"/>
      <c r="C1821" s="14"/>
      <c r="D1821" s="196" t="s">
        <v>165</v>
      </c>
      <c r="E1821" s="204" t="s">
        <v>1</v>
      </c>
      <c r="F1821" s="205" t="s">
        <v>2328</v>
      </c>
      <c r="G1821" s="14"/>
      <c r="H1821" s="206">
        <v>15</v>
      </c>
      <c r="I1821" s="207"/>
      <c r="J1821" s="14"/>
      <c r="K1821" s="14"/>
      <c r="L1821" s="203"/>
      <c r="M1821" s="208"/>
      <c r="N1821" s="209"/>
      <c r="O1821" s="209"/>
      <c r="P1821" s="209"/>
      <c r="Q1821" s="209"/>
      <c r="R1821" s="209"/>
      <c r="S1821" s="209"/>
      <c r="T1821" s="210"/>
      <c r="U1821" s="14"/>
      <c r="V1821" s="14"/>
      <c r="W1821" s="14"/>
      <c r="X1821" s="14"/>
      <c r="Y1821" s="14"/>
      <c r="Z1821" s="14"/>
      <c r="AA1821" s="14"/>
      <c r="AB1821" s="14"/>
      <c r="AC1821" s="14"/>
      <c r="AD1821" s="14"/>
      <c r="AE1821" s="14"/>
      <c r="AT1821" s="204" t="s">
        <v>165</v>
      </c>
      <c r="AU1821" s="204" t="s">
        <v>85</v>
      </c>
      <c r="AV1821" s="14" t="s">
        <v>85</v>
      </c>
      <c r="AW1821" s="14" t="s">
        <v>32</v>
      </c>
      <c r="AX1821" s="14" t="s">
        <v>7</v>
      </c>
      <c r="AY1821" s="204" t="s">
        <v>155</v>
      </c>
    </row>
    <row r="1822" s="14" customFormat="1">
      <c r="A1822" s="14"/>
      <c r="B1822" s="203"/>
      <c r="C1822" s="14"/>
      <c r="D1822" s="196" t="s">
        <v>165</v>
      </c>
      <c r="E1822" s="204" t="s">
        <v>1</v>
      </c>
      <c r="F1822" s="205" t="s">
        <v>2329</v>
      </c>
      <c r="G1822" s="14"/>
      <c r="H1822" s="206">
        <v>15</v>
      </c>
      <c r="I1822" s="207"/>
      <c r="J1822" s="14"/>
      <c r="K1822" s="14"/>
      <c r="L1822" s="203"/>
      <c r="M1822" s="208"/>
      <c r="N1822" s="209"/>
      <c r="O1822" s="209"/>
      <c r="P1822" s="209"/>
      <c r="Q1822" s="209"/>
      <c r="R1822" s="209"/>
      <c r="S1822" s="209"/>
      <c r="T1822" s="210"/>
      <c r="U1822" s="14"/>
      <c r="V1822" s="14"/>
      <c r="W1822" s="14"/>
      <c r="X1822" s="14"/>
      <c r="Y1822" s="14"/>
      <c r="Z1822" s="14"/>
      <c r="AA1822" s="14"/>
      <c r="AB1822" s="14"/>
      <c r="AC1822" s="14"/>
      <c r="AD1822" s="14"/>
      <c r="AE1822" s="14"/>
      <c r="AT1822" s="204" t="s">
        <v>165</v>
      </c>
      <c r="AU1822" s="204" t="s">
        <v>85</v>
      </c>
      <c r="AV1822" s="14" t="s">
        <v>85</v>
      </c>
      <c r="AW1822" s="14" t="s">
        <v>32</v>
      </c>
      <c r="AX1822" s="14" t="s">
        <v>7</v>
      </c>
      <c r="AY1822" s="204" t="s">
        <v>155</v>
      </c>
    </row>
    <row r="1823" s="14" customFormat="1">
      <c r="A1823" s="14"/>
      <c r="B1823" s="203"/>
      <c r="C1823" s="14"/>
      <c r="D1823" s="196" t="s">
        <v>165</v>
      </c>
      <c r="E1823" s="204" t="s">
        <v>1</v>
      </c>
      <c r="F1823" s="205" t="s">
        <v>2330</v>
      </c>
      <c r="G1823" s="14"/>
      <c r="H1823" s="206">
        <v>15</v>
      </c>
      <c r="I1823" s="207"/>
      <c r="J1823" s="14"/>
      <c r="K1823" s="14"/>
      <c r="L1823" s="203"/>
      <c r="M1823" s="208"/>
      <c r="N1823" s="209"/>
      <c r="O1823" s="209"/>
      <c r="P1823" s="209"/>
      <c r="Q1823" s="209"/>
      <c r="R1823" s="209"/>
      <c r="S1823" s="209"/>
      <c r="T1823" s="210"/>
      <c r="U1823" s="14"/>
      <c r="V1823" s="14"/>
      <c r="W1823" s="14"/>
      <c r="X1823" s="14"/>
      <c r="Y1823" s="14"/>
      <c r="Z1823" s="14"/>
      <c r="AA1823" s="14"/>
      <c r="AB1823" s="14"/>
      <c r="AC1823" s="14"/>
      <c r="AD1823" s="14"/>
      <c r="AE1823" s="14"/>
      <c r="AT1823" s="204" t="s">
        <v>165</v>
      </c>
      <c r="AU1823" s="204" t="s">
        <v>85</v>
      </c>
      <c r="AV1823" s="14" t="s">
        <v>85</v>
      </c>
      <c r="AW1823" s="14" t="s">
        <v>32</v>
      </c>
      <c r="AX1823" s="14" t="s">
        <v>7</v>
      </c>
      <c r="AY1823" s="204" t="s">
        <v>155</v>
      </c>
    </row>
    <row r="1824" s="13" customFormat="1">
      <c r="A1824" s="13"/>
      <c r="B1824" s="195"/>
      <c r="C1824" s="13"/>
      <c r="D1824" s="196" t="s">
        <v>165</v>
      </c>
      <c r="E1824" s="197" t="s">
        <v>1</v>
      </c>
      <c r="F1824" s="198" t="s">
        <v>614</v>
      </c>
      <c r="G1824" s="13"/>
      <c r="H1824" s="197" t="s">
        <v>1</v>
      </c>
      <c r="I1824" s="199"/>
      <c r="J1824" s="13"/>
      <c r="K1824" s="13"/>
      <c r="L1824" s="195"/>
      <c r="M1824" s="200"/>
      <c r="N1824" s="201"/>
      <c r="O1824" s="201"/>
      <c r="P1824" s="201"/>
      <c r="Q1824" s="201"/>
      <c r="R1824" s="201"/>
      <c r="S1824" s="201"/>
      <c r="T1824" s="202"/>
      <c r="U1824" s="13"/>
      <c r="V1824" s="13"/>
      <c r="W1824" s="13"/>
      <c r="X1824" s="13"/>
      <c r="Y1824" s="13"/>
      <c r="Z1824" s="13"/>
      <c r="AA1824" s="13"/>
      <c r="AB1824" s="13"/>
      <c r="AC1824" s="13"/>
      <c r="AD1824" s="13"/>
      <c r="AE1824" s="13"/>
      <c r="AT1824" s="197" t="s">
        <v>165</v>
      </c>
      <c r="AU1824" s="197" t="s">
        <v>85</v>
      </c>
      <c r="AV1824" s="13" t="s">
        <v>81</v>
      </c>
      <c r="AW1824" s="13" t="s">
        <v>32</v>
      </c>
      <c r="AX1824" s="13" t="s">
        <v>7</v>
      </c>
      <c r="AY1824" s="197" t="s">
        <v>155</v>
      </c>
    </row>
    <row r="1825" s="14" customFormat="1">
      <c r="A1825" s="14"/>
      <c r="B1825" s="203"/>
      <c r="C1825" s="14"/>
      <c r="D1825" s="196" t="s">
        <v>165</v>
      </c>
      <c r="E1825" s="204" t="s">
        <v>1</v>
      </c>
      <c r="F1825" s="205" t="s">
        <v>2331</v>
      </c>
      <c r="G1825" s="14"/>
      <c r="H1825" s="206">
        <v>20</v>
      </c>
      <c r="I1825" s="207"/>
      <c r="J1825" s="14"/>
      <c r="K1825" s="14"/>
      <c r="L1825" s="203"/>
      <c r="M1825" s="208"/>
      <c r="N1825" s="209"/>
      <c r="O1825" s="209"/>
      <c r="P1825" s="209"/>
      <c r="Q1825" s="209"/>
      <c r="R1825" s="209"/>
      <c r="S1825" s="209"/>
      <c r="T1825" s="210"/>
      <c r="U1825" s="14"/>
      <c r="V1825" s="14"/>
      <c r="W1825" s="14"/>
      <c r="X1825" s="14"/>
      <c r="Y1825" s="14"/>
      <c r="Z1825" s="14"/>
      <c r="AA1825" s="14"/>
      <c r="AB1825" s="14"/>
      <c r="AC1825" s="14"/>
      <c r="AD1825" s="14"/>
      <c r="AE1825" s="14"/>
      <c r="AT1825" s="204" t="s">
        <v>165</v>
      </c>
      <c r="AU1825" s="204" t="s">
        <v>85</v>
      </c>
      <c r="AV1825" s="14" t="s">
        <v>85</v>
      </c>
      <c r="AW1825" s="14" t="s">
        <v>32</v>
      </c>
      <c r="AX1825" s="14" t="s">
        <v>7</v>
      </c>
      <c r="AY1825" s="204" t="s">
        <v>155</v>
      </c>
    </row>
    <row r="1826" s="13" customFormat="1">
      <c r="A1826" s="13"/>
      <c r="B1826" s="195"/>
      <c r="C1826" s="13"/>
      <c r="D1826" s="196" t="s">
        <v>165</v>
      </c>
      <c r="E1826" s="197" t="s">
        <v>1</v>
      </c>
      <c r="F1826" s="198" t="s">
        <v>643</v>
      </c>
      <c r="G1826" s="13"/>
      <c r="H1826" s="197" t="s">
        <v>1</v>
      </c>
      <c r="I1826" s="199"/>
      <c r="J1826" s="13"/>
      <c r="K1826" s="13"/>
      <c r="L1826" s="195"/>
      <c r="M1826" s="200"/>
      <c r="N1826" s="201"/>
      <c r="O1826" s="201"/>
      <c r="P1826" s="201"/>
      <c r="Q1826" s="201"/>
      <c r="R1826" s="201"/>
      <c r="S1826" s="201"/>
      <c r="T1826" s="202"/>
      <c r="U1826" s="13"/>
      <c r="V1826" s="13"/>
      <c r="W1826" s="13"/>
      <c r="X1826" s="13"/>
      <c r="Y1826" s="13"/>
      <c r="Z1826" s="13"/>
      <c r="AA1826" s="13"/>
      <c r="AB1826" s="13"/>
      <c r="AC1826" s="13"/>
      <c r="AD1826" s="13"/>
      <c r="AE1826" s="13"/>
      <c r="AT1826" s="197" t="s">
        <v>165</v>
      </c>
      <c r="AU1826" s="197" t="s">
        <v>85</v>
      </c>
      <c r="AV1826" s="13" t="s">
        <v>81</v>
      </c>
      <c r="AW1826" s="13" t="s">
        <v>32</v>
      </c>
      <c r="AX1826" s="13" t="s">
        <v>7</v>
      </c>
      <c r="AY1826" s="197" t="s">
        <v>155</v>
      </c>
    </row>
    <row r="1827" s="14" customFormat="1">
      <c r="A1827" s="14"/>
      <c r="B1827" s="203"/>
      <c r="C1827" s="14"/>
      <c r="D1827" s="196" t="s">
        <v>165</v>
      </c>
      <c r="E1827" s="204" t="s">
        <v>1</v>
      </c>
      <c r="F1827" s="205" t="s">
        <v>472</v>
      </c>
      <c r="G1827" s="14"/>
      <c r="H1827" s="206">
        <v>1.9219999999999999</v>
      </c>
      <c r="I1827" s="207"/>
      <c r="J1827" s="14"/>
      <c r="K1827" s="14"/>
      <c r="L1827" s="203"/>
      <c r="M1827" s="208"/>
      <c r="N1827" s="209"/>
      <c r="O1827" s="209"/>
      <c r="P1827" s="209"/>
      <c r="Q1827" s="209"/>
      <c r="R1827" s="209"/>
      <c r="S1827" s="209"/>
      <c r="T1827" s="210"/>
      <c r="U1827" s="14"/>
      <c r="V1827" s="14"/>
      <c r="W1827" s="14"/>
      <c r="X1827" s="14"/>
      <c r="Y1827" s="14"/>
      <c r="Z1827" s="14"/>
      <c r="AA1827" s="14"/>
      <c r="AB1827" s="14"/>
      <c r="AC1827" s="14"/>
      <c r="AD1827" s="14"/>
      <c r="AE1827" s="14"/>
      <c r="AT1827" s="204" t="s">
        <v>165</v>
      </c>
      <c r="AU1827" s="204" t="s">
        <v>85</v>
      </c>
      <c r="AV1827" s="14" t="s">
        <v>85</v>
      </c>
      <c r="AW1827" s="14" t="s">
        <v>32</v>
      </c>
      <c r="AX1827" s="14" t="s">
        <v>7</v>
      </c>
      <c r="AY1827" s="204" t="s">
        <v>155</v>
      </c>
    </row>
    <row r="1828" s="14" customFormat="1">
      <c r="A1828" s="14"/>
      <c r="B1828" s="203"/>
      <c r="C1828" s="14"/>
      <c r="D1828" s="196" t="s">
        <v>165</v>
      </c>
      <c r="E1828" s="204" t="s">
        <v>1</v>
      </c>
      <c r="F1828" s="205" t="s">
        <v>473</v>
      </c>
      <c r="G1828" s="14"/>
      <c r="H1828" s="206">
        <v>10.85</v>
      </c>
      <c r="I1828" s="207"/>
      <c r="J1828" s="14"/>
      <c r="K1828" s="14"/>
      <c r="L1828" s="203"/>
      <c r="M1828" s="208"/>
      <c r="N1828" s="209"/>
      <c r="O1828" s="209"/>
      <c r="P1828" s="209"/>
      <c r="Q1828" s="209"/>
      <c r="R1828" s="209"/>
      <c r="S1828" s="209"/>
      <c r="T1828" s="210"/>
      <c r="U1828" s="14"/>
      <c r="V1828" s="14"/>
      <c r="W1828" s="14"/>
      <c r="X1828" s="14"/>
      <c r="Y1828" s="14"/>
      <c r="Z1828" s="14"/>
      <c r="AA1828" s="14"/>
      <c r="AB1828" s="14"/>
      <c r="AC1828" s="14"/>
      <c r="AD1828" s="14"/>
      <c r="AE1828" s="14"/>
      <c r="AT1828" s="204" t="s">
        <v>165</v>
      </c>
      <c r="AU1828" s="204" t="s">
        <v>85</v>
      </c>
      <c r="AV1828" s="14" t="s">
        <v>85</v>
      </c>
      <c r="AW1828" s="14" t="s">
        <v>32</v>
      </c>
      <c r="AX1828" s="14" t="s">
        <v>7</v>
      </c>
      <c r="AY1828" s="204" t="s">
        <v>155</v>
      </c>
    </row>
    <row r="1829" s="13" customFormat="1">
      <c r="A1829" s="13"/>
      <c r="B1829" s="195"/>
      <c r="C1829" s="13"/>
      <c r="D1829" s="196" t="s">
        <v>165</v>
      </c>
      <c r="E1829" s="197" t="s">
        <v>1</v>
      </c>
      <c r="F1829" s="198" t="s">
        <v>661</v>
      </c>
      <c r="G1829" s="13"/>
      <c r="H1829" s="197" t="s">
        <v>1</v>
      </c>
      <c r="I1829" s="199"/>
      <c r="J1829" s="13"/>
      <c r="K1829" s="13"/>
      <c r="L1829" s="195"/>
      <c r="M1829" s="200"/>
      <c r="N1829" s="201"/>
      <c r="O1829" s="201"/>
      <c r="P1829" s="201"/>
      <c r="Q1829" s="201"/>
      <c r="R1829" s="201"/>
      <c r="S1829" s="201"/>
      <c r="T1829" s="202"/>
      <c r="U1829" s="13"/>
      <c r="V1829" s="13"/>
      <c r="W1829" s="13"/>
      <c r="X1829" s="13"/>
      <c r="Y1829" s="13"/>
      <c r="Z1829" s="13"/>
      <c r="AA1829" s="13"/>
      <c r="AB1829" s="13"/>
      <c r="AC1829" s="13"/>
      <c r="AD1829" s="13"/>
      <c r="AE1829" s="13"/>
      <c r="AT1829" s="197" t="s">
        <v>165</v>
      </c>
      <c r="AU1829" s="197" t="s">
        <v>85</v>
      </c>
      <c r="AV1829" s="13" t="s">
        <v>81</v>
      </c>
      <c r="AW1829" s="13" t="s">
        <v>32</v>
      </c>
      <c r="AX1829" s="13" t="s">
        <v>7</v>
      </c>
      <c r="AY1829" s="197" t="s">
        <v>155</v>
      </c>
    </row>
    <row r="1830" s="14" customFormat="1">
      <c r="A1830" s="14"/>
      <c r="B1830" s="203"/>
      <c r="C1830" s="14"/>
      <c r="D1830" s="196" t="s">
        <v>165</v>
      </c>
      <c r="E1830" s="204" t="s">
        <v>1</v>
      </c>
      <c r="F1830" s="205" t="s">
        <v>462</v>
      </c>
      <c r="G1830" s="14"/>
      <c r="H1830" s="206">
        <v>33.124000000000002</v>
      </c>
      <c r="I1830" s="207"/>
      <c r="J1830" s="14"/>
      <c r="K1830" s="14"/>
      <c r="L1830" s="203"/>
      <c r="M1830" s="208"/>
      <c r="N1830" s="209"/>
      <c r="O1830" s="209"/>
      <c r="P1830" s="209"/>
      <c r="Q1830" s="209"/>
      <c r="R1830" s="209"/>
      <c r="S1830" s="209"/>
      <c r="T1830" s="210"/>
      <c r="U1830" s="14"/>
      <c r="V1830" s="14"/>
      <c r="W1830" s="14"/>
      <c r="X1830" s="14"/>
      <c r="Y1830" s="14"/>
      <c r="Z1830" s="14"/>
      <c r="AA1830" s="14"/>
      <c r="AB1830" s="14"/>
      <c r="AC1830" s="14"/>
      <c r="AD1830" s="14"/>
      <c r="AE1830" s="14"/>
      <c r="AT1830" s="204" t="s">
        <v>165</v>
      </c>
      <c r="AU1830" s="204" t="s">
        <v>85</v>
      </c>
      <c r="AV1830" s="14" t="s">
        <v>85</v>
      </c>
      <c r="AW1830" s="14" t="s">
        <v>32</v>
      </c>
      <c r="AX1830" s="14" t="s">
        <v>7</v>
      </c>
      <c r="AY1830" s="204" t="s">
        <v>155</v>
      </c>
    </row>
    <row r="1831" s="14" customFormat="1">
      <c r="A1831" s="14"/>
      <c r="B1831" s="203"/>
      <c r="C1831" s="14"/>
      <c r="D1831" s="196" t="s">
        <v>165</v>
      </c>
      <c r="E1831" s="204" t="s">
        <v>1</v>
      </c>
      <c r="F1831" s="205" t="s">
        <v>463</v>
      </c>
      <c r="G1831" s="14"/>
      <c r="H1831" s="206">
        <v>5.8620000000000001</v>
      </c>
      <c r="I1831" s="207"/>
      <c r="J1831" s="14"/>
      <c r="K1831" s="14"/>
      <c r="L1831" s="203"/>
      <c r="M1831" s="208"/>
      <c r="N1831" s="209"/>
      <c r="O1831" s="209"/>
      <c r="P1831" s="209"/>
      <c r="Q1831" s="209"/>
      <c r="R1831" s="209"/>
      <c r="S1831" s="209"/>
      <c r="T1831" s="210"/>
      <c r="U1831" s="14"/>
      <c r="V1831" s="14"/>
      <c r="W1831" s="14"/>
      <c r="X1831" s="14"/>
      <c r="Y1831" s="14"/>
      <c r="Z1831" s="14"/>
      <c r="AA1831" s="14"/>
      <c r="AB1831" s="14"/>
      <c r="AC1831" s="14"/>
      <c r="AD1831" s="14"/>
      <c r="AE1831" s="14"/>
      <c r="AT1831" s="204" t="s">
        <v>165</v>
      </c>
      <c r="AU1831" s="204" t="s">
        <v>85</v>
      </c>
      <c r="AV1831" s="14" t="s">
        <v>85</v>
      </c>
      <c r="AW1831" s="14" t="s">
        <v>32</v>
      </c>
      <c r="AX1831" s="14" t="s">
        <v>7</v>
      </c>
      <c r="AY1831" s="204" t="s">
        <v>155</v>
      </c>
    </row>
    <row r="1832" s="13" customFormat="1">
      <c r="A1832" s="13"/>
      <c r="B1832" s="195"/>
      <c r="C1832" s="13"/>
      <c r="D1832" s="196" t="s">
        <v>165</v>
      </c>
      <c r="E1832" s="197" t="s">
        <v>1</v>
      </c>
      <c r="F1832" s="198" t="s">
        <v>415</v>
      </c>
      <c r="G1832" s="13"/>
      <c r="H1832" s="197" t="s">
        <v>1</v>
      </c>
      <c r="I1832" s="199"/>
      <c r="J1832" s="13"/>
      <c r="K1832" s="13"/>
      <c r="L1832" s="195"/>
      <c r="M1832" s="200"/>
      <c r="N1832" s="201"/>
      <c r="O1832" s="201"/>
      <c r="P1832" s="201"/>
      <c r="Q1832" s="201"/>
      <c r="R1832" s="201"/>
      <c r="S1832" s="201"/>
      <c r="T1832" s="202"/>
      <c r="U1832" s="13"/>
      <c r="V1832" s="13"/>
      <c r="W1832" s="13"/>
      <c r="X1832" s="13"/>
      <c r="Y1832" s="13"/>
      <c r="Z1832" s="13"/>
      <c r="AA1832" s="13"/>
      <c r="AB1832" s="13"/>
      <c r="AC1832" s="13"/>
      <c r="AD1832" s="13"/>
      <c r="AE1832" s="13"/>
      <c r="AT1832" s="197" t="s">
        <v>165</v>
      </c>
      <c r="AU1832" s="197" t="s">
        <v>85</v>
      </c>
      <c r="AV1832" s="13" t="s">
        <v>81</v>
      </c>
      <c r="AW1832" s="13" t="s">
        <v>32</v>
      </c>
      <c r="AX1832" s="13" t="s">
        <v>7</v>
      </c>
      <c r="AY1832" s="197" t="s">
        <v>155</v>
      </c>
    </row>
    <row r="1833" s="14" customFormat="1">
      <c r="A1833" s="14"/>
      <c r="B1833" s="203"/>
      <c r="C1833" s="14"/>
      <c r="D1833" s="196" t="s">
        <v>165</v>
      </c>
      <c r="E1833" s="204" t="s">
        <v>1</v>
      </c>
      <c r="F1833" s="205" t="s">
        <v>464</v>
      </c>
      <c r="G1833" s="14"/>
      <c r="H1833" s="206">
        <v>39.406999999999996</v>
      </c>
      <c r="I1833" s="207"/>
      <c r="J1833" s="14"/>
      <c r="K1833" s="14"/>
      <c r="L1833" s="203"/>
      <c r="M1833" s="208"/>
      <c r="N1833" s="209"/>
      <c r="O1833" s="209"/>
      <c r="P1833" s="209"/>
      <c r="Q1833" s="209"/>
      <c r="R1833" s="209"/>
      <c r="S1833" s="209"/>
      <c r="T1833" s="210"/>
      <c r="U1833" s="14"/>
      <c r="V1833" s="14"/>
      <c r="W1833" s="14"/>
      <c r="X1833" s="14"/>
      <c r="Y1833" s="14"/>
      <c r="Z1833" s="14"/>
      <c r="AA1833" s="14"/>
      <c r="AB1833" s="14"/>
      <c r="AC1833" s="14"/>
      <c r="AD1833" s="14"/>
      <c r="AE1833" s="14"/>
      <c r="AT1833" s="204" t="s">
        <v>165</v>
      </c>
      <c r="AU1833" s="204" t="s">
        <v>85</v>
      </c>
      <c r="AV1833" s="14" t="s">
        <v>85</v>
      </c>
      <c r="AW1833" s="14" t="s">
        <v>32</v>
      </c>
      <c r="AX1833" s="14" t="s">
        <v>7</v>
      </c>
      <c r="AY1833" s="204" t="s">
        <v>155</v>
      </c>
    </row>
    <row r="1834" s="14" customFormat="1">
      <c r="A1834" s="14"/>
      <c r="B1834" s="203"/>
      <c r="C1834" s="14"/>
      <c r="D1834" s="196" t="s">
        <v>165</v>
      </c>
      <c r="E1834" s="204" t="s">
        <v>1</v>
      </c>
      <c r="F1834" s="205" t="s">
        <v>463</v>
      </c>
      <c r="G1834" s="14"/>
      <c r="H1834" s="206">
        <v>5.8620000000000001</v>
      </c>
      <c r="I1834" s="207"/>
      <c r="J1834" s="14"/>
      <c r="K1834" s="14"/>
      <c r="L1834" s="203"/>
      <c r="M1834" s="208"/>
      <c r="N1834" s="209"/>
      <c r="O1834" s="209"/>
      <c r="P1834" s="209"/>
      <c r="Q1834" s="209"/>
      <c r="R1834" s="209"/>
      <c r="S1834" s="209"/>
      <c r="T1834" s="210"/>
      <c r="U1834" s="14"/>
      <c r="V1834" s="14"/>
      <c r="W1834" s="14"/>
      <c r="X1834" s="14"/>
      <c r="Y1834" s="14"/>
      <c r="Z1834" s="14"/>
      <c r="AA1834" s="14"/>
      <c r="AB1834" s="14"/>
      <c r="AC1834" s="14"/>
      <c r="AD1834" s="14"/>
      <c r="AE1834" s="14"/>
      <c r="AT1834" s="204" t="s">
        <v>165</v>
      </c>
      <c r="AU1834" s="204" t="s">
        <v>85</v>
      </c>
      <c r="AV1834" s="14" t="s">
        <v>85</v>
      </c>
      <c r="AW1834" s="14" t="s">
        <v>32</v>
      </c>
      <c r="AX1834" s="14" t="s">
        <v>7</v>
      </c>
      <c r="AY1834" s="204" t="s">
        <v>155</v>
      </c>
    </row>
    <row r="1835" s="13" customFormat="1">
      <c r="A1835" s="13"/>
      <c r="B1835" s="195"/>
      <c r="C1835" s="13"/>
      <c r="D1835" s="196" t="s">
        <v>165</v>
      </c>
      <c r="E1835" s="197" t="s">
        <v>1</v>
      </c>
      <c r="F1835" s="198" t="s">
        <v>416</v>
      </c>
      <c r="G1835" s="13"/>
      <c r="H1835" s="197" t="s">
        <v>1</v>
      </c>
      <c r="I1835" s="199"/>
      <c r="J1835" s="13"/>
      <c r="K1835" s="13"/>
      <c r="L1835" s="195"/>
      <c r="M1835" s="200"/>
      <c r="N1835" s="201"/>
      <c r="O1835" s="201"/>
      <c r="P1835" s="201"/>
      <c r="Q1835" s="201"/>
      <c r="R1835" s="201"/>
      <c r="S1835" s="201"/>
      <c r="T1835" s="202"/>
      <c r="U1835" s="13"/>
      <c r="V1835" s="13"/>
      <c r="W1835" s="13"/>
      <c r="X1835" s="13"/>
      <c r="Y1835" s="13"/>
      <c r="Z1835" s="13"/>
      <c r="AA1835" s="13"/>
      <c r="AB1835" s="13"/>
      <c r="AC1835" s="13"/>
      <c r="AD1835" s="13"/>
      <c r="AE1835" s="13"/>
      <c r="AT1835" s="197" t="s">
        <v>165</v>
      </c>
      <c r="AU1835" s="197" t="s">
        <v>85</v>
      </c>
      <c r="AV1835" s="13" t="s">
        <v>81</v>
      </c>
      <c r="AW1835" s="13" t="s">
        <v>32</v>
      </c>
      <c r="AX1835" s="13" t="s">
        <v>7</v>
      </c>
      <c r="AY1835" s="197" t="s">
        <v>155</v>
      </c>
    </row>
    <row r="1836" s="14" customFormat="1">
      <c r="A1836" s="14"/>
      <c r="B1836" s="203"/>
      <c r="C1836" s="14"/>
      <c r="D1836" s="196" t="s">
        <v>165</v>
      </c>
      <c r="E1836" s="204" t="s">
        <v>1</v>
      </c>
      <c r="F1836" s="205" t="s">
        <v>465</v>
      </c>
      <c r="G1836" s="14"/>
      <c r="H1836" s="206">
        <v>36.497</v>
      </c>
      <c r="I1836" s="207"/>
      <c r="J1836" s="14"/>
      <c r="K1836" s="14"/>
      <c r="L1836" s="203"/>
      <c r="M1836" s="208"/>
      <c r="N1836" s="209"/>
      <c r="O1836" s="209"/>
      <c r="P1836" s="209"/>
      <c r="Q1836" s="209"/>
      <c r="R1836" s="209"/>
      <c r="S1836" s="209"/>
      <c r="T1836" s="210"/>
      <c r="U1836" s="14"/>
      <c r="V1836" s="14"/>
      <c r="W1836" s="14"/>
      <c r="X1836" s="14"/>
      <c r="Y1836" s="14"/>
      <c r="Z1836" s="14"/>
      <c r="AA1836" s="14"/>
      <c r="AB1836" s="14"/>
      <c r="AC1836" s="14"/>
      <c r="AD1836" s="14"/>
      <c r="AE1836" s="14"/>
      <c r="AT1836" s="204" t="s">
        <v>165</v>
      </c>
      <c r="AU1836" s="204" t="s">
        <v>85</v>
      </c>
      <c r="AV1836" s="14" t="s">
        <v>85</v>
      </c>
      <c r="AW1836" s="14" t="s">
        <v>32</v>
      </c>
      <c r="AX1836" s="14" t="s">
        <v>7</v>
      </c>
      <c r="AY1836" s="204" t="s">
        <v>155</v>
      </c>
    </row>
    <row r="1837" s="13" customFormat="1">
      <c r="A1837" s="13"/>
      <c r="B1837" s="195"/>
      <c r="C1837" s="13"/>
      <c r="D1837" s="196" t="s">
        <v>165</v>
      </c>
      <c r="E1837" s="197" t="s">
        <v>1</v>
      </c>
      <c r="F1837" s="198" t="s">
        <v>417</v>
      </c>
      <c r="G1837" s="13"/>
      <c r="H1837" s="197" t="s">
        <v>1</v>
      </c>
      <c r="I1837" s="199"/>
      <c r="J1837" s="13"/>
      <c r="K1837" s="13"/>
      <c r="L1837" s="195"/>
      <c r="M1837" s="200"/>
      <c r="N1837" s="201"/>
      <c r="O1837" s="201"/>
      <c r="P1837" s="201"/>
      <c r="Q1837" s="201"/>
      <c r="R1837" s="201"/>
      <c r="S1837" s="201"/>
      <c r="T1837" s="202"/>
      <c r="U1837" s="13"/>
      <c r="V1837" s="13"/>
      <c r="W1837" s="13"/>
      <c r="X1837" s="13"/>
      <c r="Y1837" s="13"/>
      <c r="Z1837" s="13"/>
      <c r="AA1837" s="13"/>
      <c r="AB1837" s="13"/>
      <c r="AC1837" s="13"/>
      <c r="AD1837" s="13"/>
      <c r="AE1837" s="13"/>
      <c r="AT1837" s="197" t="s">
        <v>165</v>
      </c>
      <c r="AU1837" s="197" t="s">
        <v>85</v>
      </c>
      <c r="AV1837" s="13" t="s">
        <v>81</v>
      </c>
      <c r="AW1837" s="13" t="s">
        <v>32</v>
      </c>
      <c r="AX1837" s="13" t="s">
        <v>7</v>
      </c>
      <c r="AY1837" s="197" t="s">
        <v>155</v>
      </c>
    </row>
    <row r="1838" s="14" customFormat="1">
      <c r="A1838" s="14"/>
      <c r="B1838" s="203"/>
      <c r="C1838" s="14"/>
      <c r="D1838" s="196" t="s">
        <v>165</v>
      </c>
      <c r="E1838" s="204" t="s">
        <v>1</v>
      </c>
      <c r="F1838" s="205" t="s">
        <v>466</v>
      </c>
      <c r="G1838" s="14"/>
      <c r="H1838" s="206">
        <v>38.436999999999998</v>
      </c>
      <c r="I1838" s="207"/>
      <c r="J1838" s="14"/>
      <c r="K1838" s="14"/>
      <c r="L1838" s="203"/>
      <c r="M1838" s="208"/>
      <c r="N1838" s="209"/>
      <c r="O1838" s="209"/>
      <c r="P1838" s="209"/>
      <c r="Q1838" s="209"/>
      <c r="R1838" s="209"/>
      <c r="S1838" s="209"/>
      <c r="T1838" s="210"/>
      <c r="U1838" s="14"/>
      <c r="V1838" s="14"/>
      <c r="W1838" s="14"/>
      <c r="X1838" s="14"/>
      <c r="Y1838" s="14"/>
      <c r="Z1838" s="14"/>
      <c r="AA1838" s="14"/>
      <c r="AB1838" s="14"/>
      <c r="AC1838" s="14"/>
      <c r="AD1838" s="14"/>
      <c r="AE1838" s="14"/>
      <c r="AT1838" s="204" t="s">
        <v>165</v>
      </c>
      <c r="AU1838" s="204" t="s">
        <v>85</v>
      </c>
      <c r="AV1838" s="14" t="s">
        <v>85</v>
      </c>
      <c r="AW1838" s="14" t="s">
        <v>32</v>
      </c>
      <c r="AX1838" s="14" t="s">
        <v>7</v>
      </c>
      <c r="AY1838" s="204" t="s">
        <v>155</v>
      </c>
    </row>
    <row r="1839" s="14" customFormat="1">
      <c r="A1839" s="14"/>
      <c r="B1839" s="203"/>
      <c r="C1839" s="14"/>
      <c r="D1839" s="196" t="s">
        <v>165</v>
      </c>
      <c r="E1839" s="204" t="s">
        <v>1</v>
      </c>
      <c r="F1839" s="205" t="s">
        <v>463</v>
      </c>
      <c r="G1839" s="14"/>
      <c r="H1839" s="206">
        <v>5.8620000000000001</v>
      </c>
      <c r="I1839" s="207"/>
      <c r="J1839" s="14"/>
      <c r="K1839" s="14"/>
      <c r="L1839" s="203"/>
      <c r="M1839" s="208"/>
      <c r="N1839" s="209"/>
      <c r="O1839" s="209"/>
      <c r="P1839" s="209"/>
      <c r="Q1839" s="209"/>
      <c r="R1839" s="209"/>
      <c r="S1839" s="209"/>
      <c r="T1839" s="210"/>
      <c r="U1839" s="14"/>
      <c r="V1839" s="14"/>
      <c r="W1839" s="14"/>
      <c r="X1839" s="14"/>
      <c r="Y1839" s="14"/>
      <c r="Z1839" s="14"/>
      <c r="AA1839" s="14"/>
      <c r="AB1839" s="14"/>
      <c r="AC1839" s="14"/>
      <c r="AD1839" s="14"/>
      <c r="AE1839" s="14"/>
      <c r="AT1839" s="204" t="s">
        <v>165</v>
      </c>
      <c r="AU1839" s="204" t="s">
        <v>85</v>
      </c>
      <c r="AV1839" s="14" t="s">
        <v>85</v>
      </c>
      <c r="AW1839" s="14" t="s">
        <v>32</v>
      </c>
      <c r="AX1839" s="14" t="s">
        <v>7</v>
      </c>
      <c r="AY1839" s="204" t="s">
        <v>155</v>
      </c>
    </row>
    <row r="1840" s="13" customFormat="1">
      <c r="A1840" s="13"/>
      <c r="B1840" s="195"/>
      <c r="C1840" s="13"/>
      <c r="D1840" s="196" t="s">
        <v>165</v>
      </c>
      <c r="E1840" s="197" t="s">
        <v>1</v>
      </c>
      <c r="F1840" s="198" t="s">
        <v>662</v>
      </c>
      <c r="G1840" s="13"/>
      <c r="H1840" s="197" t="s">
        <v>1</v>
      </c>
      <c r="I1840" s="199"/>
      <c r="J1840" s="13"/>
      <c r="K1840" s="13"/>
      <c r="L1840" s="195"/>
      <c r="M1840" s="200"/>
      <c r="N1840" s="201"/>
      <c r="O1840" s="201"/>
      <c r="P1840" s="201"/>
      <c r="Q1840" s="201"/>
      <c r="R1840" s="201"/>
      <c r="S1840" s="201"/>
      <c r="T1840" s="202"/>
      <c r="U1840" s="13"/>
      <c r="V1840" s="13"/>
      <c r="W1840" s="13"/>
      <c r="X1840" s="13"/>
      <c r="Y1840" s="13"/>
      <c r="Z1840" s="13"/>
      <c r="AA1840" s="13"/>
      <c r="AB1840" s="13"/>
      <c r="AC1840" s="13"/>
      <c r="AD1840" s="13"/>
      <c r="AE1840" s="13"/>
      <c r="AT1840" s="197" t="s">
        <v>165</v>
      </c>
      <c r="AU1840" s="197" t="s">
        <v>85</v>
      </c>
      <c r="AV1840" s="13" t="s">
        <v>81</v>
      </c>
      <c r="AW1840" s="13" t="s">
        <v>32</v>
      </c>
      <c r="AX1840" s="13" t="s">
        <v>7</v>
      </c>
      <c r="AY1840" s="197" t="s">
        <v>155</v>
      </c>
    </row>
    <row r="1841" s="14" customFormat="1">
      <c r="A1841" s="14"/>
      <c r="B1841" s="203"/>
      <c r="C1841" s="14"/>
      <c r="D1841" s="196" t="s">
        <v>165</v>
      </c>
      <c r="E1841" s="204" t="s">
        <v>1</v>
      </c>
      <c r="F1841" s="205" t="s">
        <v>663</v>
      </c>
      <c r="G1841" s="14"/>
      <c r="H1841" s="206">
        <v>100</v>
      </c>
      <c r="I1841" s="207"/>
      <c r="J1841" s="14"/>
      <c r="K1841" s="14"/>
      <c r="L1841" s="203"/>
      <c r="M1841" s="208"/>
      <c r="N1841" s="209"/>
      <c r="O1841" s="209"/>
      <c r="P1841" s="209"/>
      <c r="Q1841" s="209"/>
      <c r="R1841" s="209"/>
      <c r="S1841" s="209"/>
      <c r="T1841" s="210"/>
      <c r="U1841" s="14"/>
      <c r="V1841" s="14"/>
      <c r="W1841" s="14"/>
      <c r="X1841" s="14"/>
      <c r="Y1841" s="14"/>
      <c r="Z1841" s="14"/>
      <c r="AA1841" s="14"/>
      <c r="AB1841" s="14"/>
      <c r="AC1841" s="14"/>
      <c r="AD1841" s="14"/>
      <c r="AE1841" s="14"/>
      <c r="AT1841" s="204" t="s">
        <v>165</v>
      </c>
      <c r="AU1841" s="204" t="s">
        <v>85</v>
      </c>
      <c r="AV1841" s="14" t="s">
        <v>85</v>
      </c>
      <c r="AW1841" s="14" t="s">
        <v>32</v>
      </c>
      <c r="AX1841" s="14" t="s">
        <v>7</v>
      </c>
      <c r="AY1841" s="204" t="s">
        <v>155</v>
      </c>
    </row>
    <row r="1842" s="15" customFormat="1">
      <c r="A1842" s="15"/>
      <c r="B1842" s="211"/>
      <c r="C1842" s="15"/>
      <c r="D1842" s="196" t="s">
        <v>165</v>
      </c>
      <c r="E1842" s="212" t="s">
        <v>1</v>
      </c>
      <c r="F1842" s="213" t="s">
        <v>184</v>
      </c>
      <c r="G1842" s="15"/>
      <c r="H1842" s="214">
        <v>414.47299999999996</v>
      </c>
      <c r="I1842" s="215"/>
      <c r="J1842" s="15"/>
      <c r="K1842" s="15"/>
      <c r="L1842" s="211"/>
      <c r="M1842" s="216"/>
      <c r="N1842" s="217"/>
      <c r="O1842" s="217"/>
      <c r="P1842" s="217"/>
      <c r="Q1842" s="217"/>
      <c r="R1842" s="217"/>
      <c r="S1842" s="217"/>
      <c r="T1842" s="218"/>
      <c r="U1842" s="15"/>
      <c r="V1842" s="15"/>
      <c r="W1842" s="15"/>
      <c r="X1842" s="15"/>
      <c r="Y1842" s="15"/>
      <c r="Z1842" s="15"/>
      <c r="AA1842" s="15"/>
      <c r="AB1842" s="15"/>
      <c r="AC1842" s="15"/>
      <c r="AD1842" s="15"/>
      <c r="AE1842" s="15"/>
      <c r="AT1842" s="212" t="s">
        <v>165</v>
      </c>
      <c r="AU1842" s="212" t="s">
        <v>85</v>
      </c>
      <c r="AV1842" s="15" t="s">
        <v>91</v>
      </c>
      <c r="AW1842" s="15" t="s">
        <v>32</v>
      </c>
      <c r="AX1842" s="15" t="s">
        <v>81</v>
      </c>
      <c r="AY1842" s="212" t="s">
        <v>155</v>
      </c>
    </row>
    <row r="1843" s="12" customFormat="1" ht="25.92" customHeight="1">
      <c r="A1843" s="12"/>
      <c r="B1843" s="167"/>
      <c r="C1843" s="12"/>
      <c r="D1843" s="168" t="s">
        <v>76</v>
      </c>
      <c r="E1843" s="169" t="s">
        <v>271</v>
      </c>
      <c r="F1843" s="169" t="s">
        <v>2332</v>
      </c>
      <c r="G1843" s="12"/>
      <c r="H1843" s="12"/>
      <c r="I1843" s="170"/>
      <c r="J1843" s="171">
        <f>BK1843</f>
        <v>0</v>
      </c>
      <c r="K1843" s="12"/>
      <c r="L1843" s="167"/>
      <c r="M1843" s="172"/>
      <c r="N1843" s="173"/>
      <c r="O1843" s="173"/>
      <c r="P1843" s="174">
        <f>P1844</f>
        <v>0</v>
      </c>
      <c r="Q1843" s="173"/>
      <c r="R1843" s="174">
        <f>R1844</f>
        <v>0</v>
      </c>
      <c r="S1843" s="173"/>
      <c r="T1843" s="175">
        <f>T1844</f>
        <v>0</v>
      </c>
      <c r="U1843" s="12"/>
      <c r="V1843" s="12"/>
      <c r="W1843" s="12"/>
      <c r="X1843" s="12"/>
      <c r="Y1843" s="12"/>
      <c r="Z1843" s="12"/>
      <c r="AA1843" s="12"/>
      <c r="AB1843" s="12"/>
      <c r="AC1843" s="12"/>
      <c r="AD1843" s="12"/>
      <c r="AE1843" s="12"/>
      <c r="AR1843" s="168" t="s">
        <v>88</v>
      </c>
      <c r="AT1843" s="176" t="s">
        <v>76</v>
      </c>
      <c r="AU1843" s="176" t="s">
        <v>7</v>
      </c>
      <c r="AY1843" s="168" t="s">
        <v>155</v>
      </c>
      <c r="BK1843" s="177">
        <f>BK1844</f>
        <v>0</v>
      </c>
    </row>
    <row r="1844" s="12" customFormat="1" ht="22.8" customHeight="1">
      <c r="A1844" s="12"/>
      <c r="B1844" s="167"/>
      <c r="C1844" s="12"/>
      <c r="D1844" s="168" t="s">
        <v>76</v>
      </c>
      <c r="E1844" s="178" t="s">
        <v>2333</v>
      </c>
      <c r="F1844" s="178" t="s">
        <v>2334</v>
      </c>
      <c r="G1844" s="12"/>
      <c r="H1844" s="12"/>
      <c r="I1844" s="170"/>
      <c r="J1844" s="179">
        <f>BK1844</f>
        <v>0</v>
      </c>
      <c r="K1844" s="12"/>
      <c r="L1844" s="167"/>
      <c r="M1844" s="172"/>
      <c r="N1844" s="173"/>
      <c r="O1844" s="173"/>
      <c r="P1844" s="174">
        <f>SUM(P1845:P1846)</f>
        <v>0</v>
      </c>
      <c r="Q1844" s="173"/>
      <c r="R1844" s="174">
        <f>SUM(R1845:R1846)</f>
        <v>0</v>
      </c>
      <c r="S1844" s="173"/>
      <c r="T1844" s="175">
        <f>SUM(T1845:T1846)</f>
        <v>0</v>
      </c>
      <c r="U1844" s="12"/>
      <c r="V1844" s="12"/>
      <c r="W1844" s="12"/>
      <c r="X1844" s="12"/>
      <c r="Y1844" s="12"/>
      <c r="Z1844" s="12"/>
      <c r="AA1844" s="12"/>
      <c r="AB1844" s="12"/>
      <c r="AC1844" s="12"/>
      <c r="AD1844" s="12"/>
      <c r="AE1844" s="12"/>
      <c r="AR1844" s="168" t="s">
        <v>88</v>
      </c>
      <c r="AT1844" s="176" t="s">
        <v>76</v>
      </c>
      <c r="AU1844" s="176" t="s">
        <v>81</v>
      </c>
      <c r="AY1844" s="168" t="s">
        <v>155</v>
      </c>
      <c r="BK1844" s="177">
        <f>SUM(BK1845:BK1846)</f>
        <v>0</v>
      </c>
    </row>
    <row r="1845" s="2" customFormat="1" ht="16.5" customHeight="1">
      <c r="A1845" s="38"/>
      <c r="B1845" s="180"/>
      <c r="C1845" s="181" t="s">
        <v>2335</v>
      </c>
      <c r="D1845" s="181" t="s">
        <v>157</v>
      </c>
      <c r="E1845" s="182" t="s">
        <v>2336</v>
      </c>
      <c r="F1845" s="183" t="s">
        <v>2337</v>
      </c>
      <c r="G1845" s="184" t="s">
        <v>390</v>
      </c>
      <c r="H1845" s="185">
        <v>1</v>
      </c>
      <c r="I1845" s="186"/>
      <c r="J1845" s="187">
        <f>ROUND(I1845*H1845,2)</f>
        <v>0</v>
      </c>
      <c r="K1845" s="188"/>
      <c r="L1845" s="39"/>
      <c r="M1845" s="189" t="s">
        <v>1</v>
      </c>
      <c r="N1845" s="190" t="s">
        <v>43</v>
      </c>
      <c r="O1845" s="82"/>
      <c r="P1845" s="191">
        <f>O1845*H1845</f>
        <v>0</v>
      </c>
      <c r="Q1845" s="191">
        <v>0</v>
      </c>
      <c r="R1845" s="191">
        <f>Q1845*H1845</f>
        <v>0</v>
      </c>
      <c r="S1845" s="191">
        <v>0</v>
      </c>
      <c r="T1845" s="192">
        <f>S1845*H1845</f>
        <v>0</v>
      </c>
      <c r="U1845" s="38"/>
      <c r="V1845" s="38"/>
      <c r="W1845" s="38"/>
      <c r="X1845" s="38"/>
      <c r="Y1845" s="38"/>
      <c r="Z1845" s="38"/>
      <c r="AA1845" s="38"/>
      <c r="AB1845" s="38"/>
      <c r="AC1845" s="38"/>
      <c r="AD1845" s="38"/>
      <c r="AE1845" s="38"/>
      <c r="AR1845" s="193" t="s">
        <v>577</v>
      </c>
      <c r="AT1845" s="193" t="s">
        <v>157</v>
      </c>
      <c r="AU1845" s="193" t="s">
        <v>85</v>
      </c>
      <c r="AY1845" s="19" t="s">
        <v>155</v>
      </c>
      <c r="BE1845" s="194">
        <f>IF(N1845="základná",J1845,0)</f>
        <v>0</v>
      </c>
      <c r="BF1845" s="194">
        <f>IF(N1845="znížená",J1845,0)</f>
        <v>0</v>
      </c>
      <c r="BG1845" s="194">
        <f>IF(N1845="zákl. prenesená",J1845,0)</f>
        <v>0</v>
      </c>
      <c r="BH1845" s="194">
        <f>IF(N1845="zníž. prenesená",J1845,0)</f>
        <v>0</v>
      </c>
      <c r="BI1845" s="194">
        <f>IF(N1845="nulová",J1845,0)</f>
        <v>0</v>
      </c>
      <c r="BJ1845" s="19" t="s">
        <v>85</v>
      </c>
      <c r="BK1845" s="194">
        <f>ROUND(I1845*H1845,2)</f>
        <v>0</v>
      </c>
      <c r="BL1845" s="19" t="s">
        <v>577</v>
      </c>
      <c r="BM1845" s="193" t="s">
        <v>2338</v>
      </c>
    </row>
    <row r="1846" s="2" customFormat="1" ht="24.15" customHeight="1">
      <c r="A1846" s="38"/>
      <c r="B1846" s="180"/>
      <c r="C1846" s="181" t="s">
        <v>2339</v>
      </c>
      <c r="D1846" s="181" t="s">
        <v>157</v>
      </c>
      <c r="E1846" s="182" t="s">
        <v>2340</v>
      </c>
      <c r="F1846" s="183" t="s">
        <v>2341</v>
      </c>
      <c r="G1846" s="184" t="s">
        <v>390</v>
      </c>
      <c r="H1846" s="185">
        <v>1</v>
      </c>
      <c r="I1846" s="186"/>
      <c r="J1846" s="187">
        <f>ROUND(I1846*H1846,2)</f>
        <v>0</v>
      </c>
      <c r="K1846" s="188"/>
      <c r="L1846" s="39"/>
      <c r="M1846" s="189" t="s">
        <v>1</v>
      </c>
      <c r="N1846" s="190" t="s">
        <v>43</v>
      </c>
      <c r="O1846" s="82"/>
      <c r="P1846" s="191">
        <f>O1846*H1846</f>
        <v>0</v>
      </c>
      <c r="Q1846" s="191">
        <v>0</v>
      </c>
      <c r="R1846" s="191">
        <f>Q1846*H1846</f>
        <v>0</v>
      </c>
      <c r="S1846" s="191">
        <v>0</v>
      </c>
      <c r="T1846" s="192">
        <f>S1846*H1846</f>
        <v>0</v>
      </c>
      <c r="U1846" s="38"/>
      <c r="V1846" s="38"/>
      <c r="W1846" s="38"/>
      <c r="X1846" s="38"/>
      <c r="Y1846" s="38"/>
      <c r="Z1846" s="38"/>
      <c r="AA1846" s="38"/>
      <c r="AB1846" s="38"/>
      <c r="AC1846" s="38"/>
      <c r="AD1846" s="38"/>
      <c r="AE1846" s="38"/>
      <c r="AR1846" s="193" t="s">
        <v>577</v>
      </c>
      <c r="AT1846" s="193" t="s">
        <v>157</v>
      </c>
      <c r="AU1846" s="193" t="s">
        <v>85</v>
      </c>
      <c r="AY1846" s="19" t="s">
        <v>155</v>
      </c>
      <c r="BE1846" s="194">
        <f>IF(N1846="základná",J1846,0)</f>
        <v>0</v>
      </c>
      <c r="BF1846" s="194">
        <f>IF(N1846="znížená",J1846,0)</f>
        <v>0</v>
      </c>
      <c r="BG1846" s="194">
        <f>IF(N1846="zákl. prenesená",J1846,0)</f>
        <v>0</v>
      </c>
      <c r="BH1846" s="194">
        <f>IF(N1846="zníž. prenesená",J1846,0)</f>
        <v>0</v>
      </c>
      <c r="BI1846" s="194">
        <f>IF(N1846="nulová",J1846,0)</f>
        <v>0</v>
      </c>
      <c r="BJ1846" s="19" t="s">
        <v>85</v>
      </c>
      <c r="BK1846" s="194">
        <f>ROUND(I1846*H1846,2)</f>
        <v>0</v>
      </c>
      <c r="BL1846" s="19" t="s">
        <v>577</v>
      </c>
      <c r="BM1846" s="193" t="s">
        <v>2342</v>
      </c>
    </row>
    <row r="1847" s="12" customFormat="1" ht="25.92" customHeight="1">
      <c r="A1847" s="12"/>
      <c r="B1847" s="167"/>
      <c r="C1847" s="12"/>
      <c r="D1847" s="168" t="s">
        <v>76</v>
      </c>
      <c r="E1847" s="169" t="s">
        <v>2343</v>
      </c>
      <c r="F1847" s="169" t="s">
        <v>2344</v>
      </c>
      <c r="G1847" s="12"/>
      <c r="H1847" s="12"/>
      <c r="I1847" s="170"/>
      <c r="J1847" s="171">
        <f>BK1847</f>
        <v>0</v>
      </c>
      <c r="K1847" s="12"/>
      <c r="L1847" s="167"/>
      <c r="M1847" s="172"/>
      <c r="N1847" s="173"/>
      <c r="O1847" s="173"/>
      <c r="P1847" s="174">
        <f>P1848</f>
        <v>0</v>
      </c>
      <c r="Q1847" s="173"/>
      <c r="R1847" s="174">
        <f>R1848</f>
        <v>0</v>
      </c>
      <c r="S1847" s="173"/>
      <c r="T1847" s="175">
        <f>T1848</f>
        <v>0</v>
      </c>
      <c r="U1847" s="12"/>
      <c r="V1847" s="12"/>
      <c r="W1847" s="12"/>
      <c r="X1847" s="12"/>
      <c r="Y1847" s="12"/>
      <c r="Z1847" s="12"/>
      <c r="AA1847" s="12"/>
      <c r="AB1847" s="12"/>
      <c r="AC1847" s="12"/>
      <c r="AD1847" s="12"/>
      <c r="AE1847" s="12"/>
      <c r="AR1847" s="168" t="s">
        <v>91</v>
      </c>
      <c r="AT1847" s="176" t="s">
        <v>76</v>
      </c>
      <c r="AU1847" s="176" t="s">
        <v>7</v>
      </c>
      <c r="AY1847" s="168" t="s">
        <v>155</v>
      </c>
      <c r="BK1847" s="177">
        <f>BK1848</f>
        <v>0</v>
      </c>
    </row>
    <row r="1848" s="2" customFormat="1" ht="33" customHeight="1">
      <c r="A1848" s="38"/>
      <c r="B1848" s="180"/>
      <c r="C1848" s="181" t="s">
        <v>2345</v>
      </c>
      <c r="D1848" s="181" t="s">
        <v>157</v>
      </c>
      <c r="E1848" s="182" t="s">
        <v>2346</v>
      </c>
      <c r="F1848" s="183" t="s">
        <v>2347</v>
      </c>
      <c r="G1848" s="184" t="s">
        <v>2348</v>
      </c>
      <c r="H1848" s="185">
        <v>100</v>
      </c>
      <c r="I1848" s="186"/>
      <c r="J1848" s="187">
        <f>ROUND(I1848*H1848,2)</f>
        <v>0</v>
      </c>
      <c r="K1848" s="188"/>
      <c r="L1848" s="39"/>
      <c r="M1848" s="189" t="s">
        <v>1</v>
      </c>
      <c r="N1848" s="190" t="s">
        <v>43</v>
      </c>
      <c r="O1848" s="82"/>
      <c r="P1848" s="191">
        <f>O1848*H1848</f>
        <v>0</v>
      </c>
      <c r="Q1848" s="191">
        <v>0</v>
      </c>
      <c r="R1848" s="191">
        <f>Q1848*H1848</f>
        <v>0</v>
      </c>
      <c r="S1848" s="191">
        <v>0</v>
      </c>
      <c r="T1848" s="192">
        <f>S1848*H1848</f>
        <v>0</v>
      </c>
      <c r="U1848" s="38"/>
      <c r="V1848" s="38"/>
      <c r="W1848" s="38"/>
      <c r="X1848" s="38"/>
      <c r="Y1848" s="38"/>
      <c r="Z1848" s="38"/>
      <c r="AA1848" s="38"/>
      <c r="AB1848" s="38"/>
      <c r="AC1848" s="38"/>
      <c r="AD1848" s="38"/>
      <c r="AE1848" s="38"/>
      <c r="AR1848" s="193" t="s">
        <v>2349</v>
      </c>
      <c r="AT1848" s="193" t="s">
        <v>157</v>
      </c>
      <c r="AU1848" s="193" t="s">
        <v>81</v>
      </c>
      <c r="AY1848" s="19" t="s">
        <v>155</v>
      </c>
      <c r="BE1848" s="194">
        <f>IF(N1848="základná",J1848,0)</f>
        <v>0</v>
      </c>
      <c r="BF1848" s="194">
        <f>IF(N1848="znížená",J1848,0)</f>
        <v>0</v>
      </c>
      <c r="BG1848" s="194">
        <f>IF(N1848="zákl. prenesená",J1848,0)</f>
        <v>0</v>
      </c>
      <c r="BH1848" s="194">
        <f>IF(N1848="zníž. prenesená",J1848,0)</f>
        <v>0</v>
      </c>
      <c r="BI1848" s="194">
        <f>IF(N1848="nulová",J1848,0)</f>
        <v>0</v>
      </c>
      <c r="BJ1848" s="19" t="s">
        <v>85</v>
      </c>
      <c r="BK1848" s="194">
        <f>ROUND(I1848*H1848,2)</f>
        <v>0</v>
      </c>
      <c r="BL1848" s="19" t="s">
        <v>2349</v>
      </c>
      <c r="BM1848" s="193" t="s">
        <v>2350</v>
      </c>
    </row>
    <row r="1849" s="12" customFormat="1" ht="25.92" customHeight="1">
      <c r="A1849" s="12"/>
      <c r="B1849" s="167"/>
      <c r="C1849" s="12"/>
      <c r="D1849" s="168" t="s">
        <v>76</v>
      </c>
      <c r="E1849" s="169" t="s">
        <v>2351</v>
      </c>
      <c r="F1849" s="169" t="s">
        <v>2352</v>
      </c>
      <c r="G1849" s="12"/>
      <c r="H1849" s="12"/>
      <c r="I1849" s="170"/>
      <c r="J1849" s="171">
        <f>BK1849</f>
        <v>0</v>
      </c>
      <c r="K1849" s="12"/>
      <c r="L1849" s="167"/>
      <c r="M1849" s="172"/>
      <c r="N1849" s="173"/>
      <c r="O1849" s="173"/>
      <c r="P1849" s="174">
        <f>P1850</f>
        <v>0</v>
      </c>
      <c r="Q1849" s="173"/>
      <c r="R1849" s="174">
        <f>R1850</f>
        <v>0</v>
      </c>
      <c r="S1849" s="173"/>
      <c r="T1849" s="175">
        <f>T1850</f>
        <v>0</v>
      </c>
      <c r="U1849" s="12"/>
      <c r="V1849" s="12"/>
      <c r="W1849" s="12"/>
      <c r="X1849" s="12"/>
      <c r="Y1849" s="12"/>
      <c r="Z1849" s="12"/>
      <c r="AA1849" s="12"/>
      <c r="AB1849" s="12"/>
      <c r="AC1849" s="12"/>
      <c r="AD1849" s="12"/>
      <c r="AE1849" s="12"/>
      <c r="AR1849" s="168" t="s">
        <v>94</v>
      </c>
      <c r="AT1849" s="176" t="s">
        <v>76</v>
      </c>
      <c r="AU1849" s="176" t="s">
        <v>7</v>
      </c>
      <c r="AY1849" s="168" t="s">
        <v>155</v>
      </c>
      <c r="BK1849" s="177">
        <f>BK1850</f>
        <v>0</v>
      </c>
    </row>
    <row r="1850" s="2" customFormat="1" ht="16.5" customHeight="1">
      <c r="A1850" s="38"/>
      <c r="B1850" s="180"/>
      <c r="C1850" s="181" t="s">
        <v>2353</v>
      </c>
      <c r="D1850" s="181" t="s">
        <v>157</v>
      </c>
      <c r="E1850" s="182" t="s">
        <v>2354</v>
      </c>
      <c r="F1850" s="183" t="s">
        <v>2355</v>
      </c>
      <c r="G1850" s="184" t="s">
        <v>2356</v>
      </c>
      <c r="H1850" s="185">
        <v>1</v>
      </c>
      <c r="I1850" s="186"/>
      <c r="J1850" s="187">
        <f>ROUND(I1850*H1850,2)</f>
        <v>0</v>
      </c>
      <c r="K1850" s="188"/>
      <c r="L1850" s="39"/>
      <c r="M1850" s="242" t="s">
        <v>1</v>
      </c>
      <c r="N1850" s="243" t="s">
        <v>43</v>
      </c>
      <c r="O1850" s="244"/>
      <c r="P1850" s="245">
        <f>O1850*H1850</f>
        <v>0</v>
      </c>
      <c r="Q1850" s="245">
        <v>0</v>
      </c>
      <c r="R1850" s="245">
        <f>Q1850*H1850</f>
        <v>0</v>
      </c>
      <c r="S1850" s="245">
        <v>0</v>
      </c>
      <c r="T1850" s="246">
        <f>S1850*H1850</f>
        <v>0</v>
      </c>
      <c r="U1850" s="38"/>
      <c r="V1850" s="38"/>
      <c r="W1850" s="38"/>
      <c r="X1850" s="38"/>
      <c r="Y1850" s="38"/>
      <c r="Z1850" s="38"/>
      <c r="AA1850" s="38"/>
      <c r="AB1850" s="38"/>
      <c r="AC1850" s="38"/>
      <c r="AD1850" s="38"/>
      <c r="AE1850" s="38"/>
      <c r="AR1850" s="193" t="s">
        <v>2357</v>
      </c>
      <c r="AT1850" s="193" t="s">
        <v>157</v>
      </c>
      <c r="AU1850" s="193" t="s">
        <v>81</v>
      </c>
      <c r="AY1850" s="19" t="s">
        <v>155</v>
      </c>
      <c r="BE1850" s="194">
        <f>IF(N1850="základná",J1850,0)</f>
        <v>0</v>
      </c>
      <c r="BF1850" s="194">
        <f>IF(N1850="znížená",J1850,0)</f>
        <v>0</v>
      </c>
      <c r="BG1850" s="194">
        <f>IF(N1850="zákl. prenesená",J1850,0)</f>
        <v>0</v>
      </c>
      <c r="BH1850" s="194">
        <f>IF(N1850="zníž. prenesená",J1850,0)</f>
        <v>0</v>
      </c>
      <c r="BI1850" s="194">
        <f>IF(N1850="nulová",J1850,0)</f>
        <v>0</v>
      </c>
      <c r="BJ1850" s="19" t="s">
        <v>85</v>
      </c>
      <c r="BK1850" s="194">
        <f>ROUND(I1850*H1850,2)</f>
        <v>0</v>
      </c>
      <c r="BL1850" s="19" t="s">
        <v>2357</v>
      </c>
      <c r="BM1850" s="193" t="s">
        <v>2358</v>
      </c>
    </row>
    <row r="1851" s="2" customFormat="1" ht="6.96" customHeight="1">
      <c r="A1851" s="38"/>
      <c r="B1851" s="65"/>
      <c r="C1851" s="66"/>
      <c r="D1851" s="66"/>
      <c r="E1851" s="66"/>
      <c r="F1851" s="66"/>
      <c r="G1851" s="66"/>
      <c r="H1851" s="66"/>
      <c r="I1851" s="66"/>
      <c r="J1851" s="66"/>
      <c r="K1851" s="66"/>
      <c r="L1851" s="39"/>
      <c r="M1851" s="38"/>
      <c r="O1851" s="38"/>
      <c r="P1851" s="38"/>
      <c r="Q1851" s="38"/>
      <c r="R1851" s="38"/>
      <c r="S1851" s="38"/>
      <c r="T1851" s="38"/>
      <c r="U1851" s="38"/>
      <c r="V1851" s="38"/>
      <c r="W1851" s="38"/>
      <c r="X1851" s="38"/>
      <c r="Y1851" s="38"/>
      <c r="Z1851" s="38"/>
      <c r="AA1851" s="38"/>
      <c r="AB1851" s="38"/>
      <c r="AC1851" s="38"/>
      <c r="AD1851" s="38"/>
      <c r="AE1851" s="38"/>
    </row>
  </sheetData>
  <autoFilter ref="C148:K1850"/>
  <mergeCells count="9">
    <mergeCell ref="E7:H7"/>
    <mergeCell ref="E9:H9"/>
    <mergeCell ref="E18:H18"/>
    <mergeCell ref="E27:H27"/>
    <mergeCell ref="E85:H85"/>
    <mergeCell ref="E87:H87"/>
    <mergeCell ref="E139:H139"/>
    <mergeCell ref="E141:H14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7</v>
      </c>
    </row>
    <row r="4" s="1" customFormat="1" ht="24.96" customHeight="1">
      <c r="B4" s="22"/>
      <c r="D4" s="23" t="s">
        <v>100</v>
      </c>
      <c r="L4" s="22"/>
      <c r="M4" s="125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16.5" customHeight="1">
      <c r="B7" s="22"/>
      <c r="E7" s="126" t="str">
        <f>'Rekapitulácia stavby'!K6</f>
        <v>Prístavba objektu Strednej zdravotníckej školy</v>
      </c>
      <c r="F7" s="32"/>
      <c r="G7" s="32"/>
      <c r="H7" s="32"/>
      <c r="L7" s="22"/>
    </row>
    <row r="8" s="2" customFormat="1" ht="12" customHeight="1">
      <c r="A8" s="38"/>
      <c r="B8" s="39"/>
      <c r="C8" s="38"/>
      <c r="D8" s="32" t="s">
        <v>101</v>
      </c>
      <c r="E8" s="38"/>
      <c r="F8" s="38"/>
      <c r="G8" s="38"/>
      <c r="H8" s="38"/>
      <c r="I8" s="38"/>
      <c r="J8" s="38"/>
      <c r="K8" s="38"/>
      <c r="L8" s="60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39"/>
      <c r="C9" s="38"/>
      <c r="D9" s="38"/>
      <c r="E9" s="72" t="s">
        <v>2359</v>
      </c>
      <c r="F9" s="38"/>
      <c r="G9" s="38"/>
      <c r="H9" s="38"/>
      <c r="I9" s="38"/>
      <c r="J9" s="38"/>
      <c r="K9" s="38"/>
      <c r="L9" s="60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39"/>
      <c r="C10" s="38"/>
      <c r="D10" s="38"/>
      <c r="E10" s="38"/>
      <c r="F10" s="38"/>
      <c r="G10" s="38"/>
      <c r="H10" s="38"/>
      <c r="I10" s="38"/>
      <c r="J10" s="38"/>
      <c r="K10" s="38"/>
      <c r="L10" s="60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39"/>
      <c r="C11" s="38"/>
      <c r="D11" s="32" t="s">
        <v>18</v>
      </c>
      <c r="E11" s="38"/>
      <c r="F11" s="27" t="s">
        <v>1</v>
      </c>
      <c r="G11" s="38"/>
      <c r="H11" s="38"/>
      <c r="I11" s="32" t="s">
        <v>19</v>
      </c>
      <c r="J11" s="27" t="s">
        <v>1</v>
      </c>
      <c r="K11" s="38"/>
      <c r="L11" s="60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39"/>
      <c r="C12" s="38"/>
      <c r="D12" s="32" t="s">
        <v>20</v>
      </c>
      <c r="E12" s="38"/>
      <c r="F12" s="27" t="s">
        <v>21</v>
      </c>
      <c r="G12" s="38"/>
      <c r="H12" s="38"/>
      <c r="I12" s="32" t="s">
        <v>22</v>
      </c>
      <c r="J12" s="74" t="str">
        <f>'Rekapitulácia stavby'!AN8</f>
        <v>10. 1. 2025</v>
      </c>
      <c r="K12" s="38"/>
      <c r="L12" s="60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39"/>
      <c r="C13" s="38"/>
      <c r="D13" s="38"/>
      <c r="E13" s="38"/>
      <c r="F13" s="38"/>
      <c r="G13" s="38"/>
      <c r="H13" s="38"/>
      <c r="I13" s="38"/>
      <c r="J13" s="38"/>
      <c r="K13" s="38"/>
      <c r="L13" s="60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24</v>
      </c>
      <c r="E14" s="38"/>
      <c r="F14" s="38"/>
      <c r="G14" s="38"/>
      <c r="H14" s="38"/>
      <c r="I14" s="32" t="s">
        <v>25</v>
      </c>
      <c r="J14" s="27" t="s">
        <v>1</v>
      </c>
      <c r="K14" s="38"/>
      <c r="L14" s="60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39"/>
      <c r="C15" s="38"/>
      <c r="D15" s="38"/>
      <c r="E15" s="27" t="s">
        <v>26</v>
      </c>
      <c r="F15" s="38"/>
      <c r="G15" s="38"/>
      <c r="H15" s="38"/>
      <c r="I15" s="32" t="s">
        <v>27</v>
      </c>
      <c r="J15" s="27" t="s">
        <v>1</v>
      </c>
      <c r="K15" s="38"/>
      <c r="L15" s="60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39"/>
      <c r="C16" s="38"/>
      <c r="D16" s="38"/>
      <c r="E16" s="38"/>
      <c r="F16" s="38"/>
      <c r="G16" s="38"/>
      <c r="H16" s="38"/>
      <c r="I16" s="38"/>
      <c r="J16" s="38"/>
      <c r="K16" s="38"/>
      <c r="L16" s="60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39"/>
      <c r="C17" s="38"/>
      <c r="D17" s="32" t="s">
        <v>28</v>
      </c>
      <c r="E17" s="38"/>
      <c r="F17" s="38"/>
      <c r="G17" s="38"/>
      <c r="H17" s="38"/>
      <c r="I17" s="32" t="s">
        <v>25</v>
      </c>
      <c r="J17" s="33" t="str">
        <f>'Rekapitulácia stavby'!AN13</f>
        <v>Vyplň údaj</v>
      </c>
      <c r="K17" s="38"/>
      <c r="L17" s="60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39"/>
      <c r="C18" s="38"/>
      <c r="D18" s="38"/>
      <c r="E18" s="33" t="str">
        <f>'Rekapitulácia stavby'!E14</f>
        <v>Vyplň údaj</v>
      </c>
      <c r="F18" s="27"/>
      <c r="G18" s="27"/>
      <c r="H18" s="27"/>
      <c r="I18" s="32" t="s">
        <v>27</v>
      </c>
      <c r="J18" s="33" t="str">
        <f>'Rekapitulácia stavby'!AN14</f>
        <v>Vyplň údaj</v>
      </c>
      <c r="K18" s="38"/>
      <c r="L18" s="60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60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39"/>
      <c r="C20" s="38"/>
      <c r="D20" s="32" t="s">
        <v>30</v>
      </c>
      <c r="E20" s="38"/>
      <c r="F20" s="38"/>
      <c r="G20" s="38"/>
      <c r="H20" s="38"/>
      <c r="I20" s="32" t="s">
        <v>25</v>
      </c>
      <c r="J20" s="27" t="s">
        <v>1</v>
      </c>
      <c r="K20" s="38"/>
      <c r="L20" s="60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39"/>
      <c r="C21" s="38"/>
      <c r="D21" s="38"/>
      <c r="E21" s="27" t="s">
        <v>31</v>
      </c>
      <c r="F21" s="38"/>
      <c r="G21" s="38"/>
      <c r="H21" s="38"/>
      <c r="I21" s="32" t="s">
        <v>27</v>
      </c>
      <c r="J21" s="27" t="s">
        <v>1</v>
      </c>
      <c r="K21" s="38"/>
      <c r="L21" s="60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39"/>
      <c r="C22" s="38"/>
      <c r="D22" s="38"/>
      <c r="E22" s="38"/>
      <c r="F22" s="38"/>
      <c r="G22" s="38"/>
      <c r="H22" s="38"/>
      <c r="I22" s="38"/>
      <c r="J22" s="38"/>
      <c r="K22" s="38"/>
      <c r="L22" s="60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39"/>
      <c r="C23" s="38"/>
      <c r="D23" s="32" t="s">
        <v>33</v>
      </c>
      <c r="E23" s="38"/>
      <c r="F23" s="38"/>
      <c r="G23" s="38"/>
      <c r="H23" s="38"/>
      <c r="I23" s="32" t="s">
        <v>25</v>
      </c>
      <c r="J23" s="27" t="s">
        <v>1</v>
      </c>
      <c r="K23" s="38"/>
      <c r="L23" s="60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39"/>
      <c r="C24" s="38"/>
      <c r="D24" s="38"/>
      <c r="E24" s="27" t="s">
        <v>34</v>
      </c>
      <c r="F24" s="38"/>
      <c r="G24" s="38"/>
      <c r="H24" s="38"/>
      <c r="I24" s="32" t="s">
        <v>27</v>
      </c>
      <c r="J24" s="27" t="s">
        <v>1</v>
      </c>
      <c r="K24" s="38"/>
      <c r="L24" s="60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39"/>
      <c r="C25" s="38"/>
      <c r="D25" s="38"/>
      <c r="E25" s="38"/>
      <c r="F25" s="38"/>
      <c r="G25" s="38"/>
      <c r="H25" s="38"/>
      <c r="I25" s="38"/>
      <c r="J25" s="38"/>
      <c r="K25" s="38"/>
      <c r="L25" s="60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39"/>
      <c r="C26" s="38"/>
      <c r="D26" s="32" t="s">
        <v>35</v>
      </c>
      <c r="E26" s="38"/>
      <c r="F26" s="38"/>
      <c r="G26" s="38"/>
      <c r="H26" s="38"/>
      <c r="I26" s="38"/>
      <c r="J26" s="38"/>
      <c r="K26" s="38"/>
      <c r="L26" s="60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27"/>
      <c r="B27" s="128"/>
      <c r="C27" s="127"/>
      <c r="D27" s="127"/>
      <c r="E27" s="36" t="s">
        <v>1</v>
      </c>
      <c r="F27" s="36"/>
      <c r="G27" s="36"/>
      <c r="H27" s="36"/>
      <c r="I27" s="127"/>
      <c r="J27" s="127"/>
      <c r="K27" s="127"/>
      <c r="L27" s="129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</row>
    <row r="28" s="2" customFormat="1" ht="6.96" customHeigh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60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39"/>
      <c r="C29" s="38"/>
      <c r="D29" s="95"/>
      <c r="E29" s="95"/>
      <c r="F29" s="95"/>
      <c r="G29" s="95"/>
      <c r="H29" s="95"/>
      <c r="I29" s="95"/>
      <c r="J29" s="95"/>
      <c r="K29" s="95"/>
      <c r="L29" s="60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39"/>
      <c r="C30" s="38"/>
      <c r="D30" s="130" t="s">
        <v>37</v>
      </c>
      <c r="E30" s="38"/>
      <c r="F30" s="38"/>
      <c r="G30" s="38"/>
      <c r="H30" s="38"/>
      <c r="I30" s="38"/>
      <c r="J30" s="101">
        <f>ROUND(J123, 2)</f>
        <v>0</v>
      </c>
      <c r="K30" s="38"/>
      <c r="L30" s="60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5"/>
      <c r="E31" s="95"/>
      <c r="F31" s="95"/>
      <c r="G31" s="95"/>
      <c r="H31" s="95"/>
      <c r="I31" s="95"/>
      <c r="J31" s="95"/>
      <c r="K31" s="95"/>
      <c r="L31" s="60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39"/>
      <c r="C32" s="38"/>
      <c r="D32" s="38"/>
      <c r="E32" s="38"/>
      <c r="F32" s="43" t="s">
        <v>39</v>
      </c>
      <c r="G32" s="38"/>
      <c r="H32" s="38"/>
      <c r="I32" s="43" t="s">
        <v>38</v>
      </c>
      <c r="J32" s="43" t="s">
        <v>40</v>
      </c>
      <c r="K32" s="38"/>
      <c r="L32" s="60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39"/>
      <c r="C33" s="38"/>
      <c r="D33" s="131" t="s">
        <v>41</v>
      </c>
      <c r="E33" s="45" t="s">
        <v>42</v>
      </c>
      <c r="F33" s="132">
        <f>ROUND((SUM(BE123:BE246)),  2)</f>
        <v>0</v>
      </c>
      <c r="G33" s="133"/>
      <c r="H33" s="133"/>
      <c r="I33" s="134">
        <v>0</v>
      </c>
      <c r="J33" s="132">
        <f>ROUND(((SUM(BE123:BE246))*I33),  2)</f>
        <v>0</v>
      </c>
      <c r="K33" s="38"/>
      <c r="L33" s="60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45" t="s">
        <v>43</v>
      </c>
      <c r="F34" s="132">
        <f>ROUND((SUM(BF123:BF246)),  2)</f>
        <v>0</v>
      </c>
      <c r="G34" s="133"/>
      <c r="H34" s="133"/>
      <c r="I34" s="134">
        <v>0.23000000000000001</v>
      </c>
      <c r="J34" s="132">
        <f>ROUND(((SUM(BF123:BF246))*I34),  2)</f>
        <v>0</v>
      </c>
      <c r="K34" s="38"/>
      <c r="L34" s="60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39"/>
      <c r="C35" s="38"/>
      <c r="D35" s="38"/>
      <c r="E35" s="32" t="s">
        <v>44</v>
      </c>
      <c r="F35" s="135">
        <f>ROUND((SUM(BG123:BG246)),  2)</f>
        <v>0</v>
      </c>
      <c r="G35" s="38"/>
      <c r="H35" s="38"/>
      <c r="I35" s="136">
        <v>0</v>
      </c>
      <c r="J35" s="135">
        <f>0</f>
        <v>0</v>
      </c>
      <c r="K35" s="38"/>
      <c r="L35" s="60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39"/>
      <c r="C36" s="38"/>
      <c r="D36" s="38"/>
      <c r="E36" s="32" t="s">
        <v>45</v>
      </c>
      <c r="F36" s="135">
        <f>ROUND((SUM(BH123:BH246)),  2)</f>
        <v>0</v>
      </c>
      <c r="G36" s="38"/>
      <c r="H36" s="38"/>
      <c r="I36" s="136">
        <v>0.23000000000000001</v>
      </c>
      <c r="J36" s="135">
        <f>0</f>
        <v>0</v>
      </c>
      <c r="K36" s="38"/>
      <c r="L36" s="60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45" t="s">
        <v>46</v>
      </c>
      <c r="F37" s="132">
        <f>ROUND((SUM(BI123:BI246)),  2)</f>
        <v>0</v>
      </c>
      <c r="G37" s="133"/>
      <c r="H37" s="133"/>
      <c r="I37" s="134">
        <v>0</v>
      </c>
      <c r="J37" s="132">
        <f>0</f>
        <v>0</v>
      </c>
      <c r="K37" s="38"/>
      <c r="L37" s="60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39"/>
      <c r="C38" s="38"/>
      <c r="D38" s="38"/>
      <c r="E38" s="38"/>
      <c r="F38" s="38"/>
      <c r="G38" s="38"/>
      <c r="H38" s="38"/>
      <c r="I38" s="38"/>
      <c r="J38" s="38"/>
      <c r="K38" s="38"/>
      <c r="L38" s="60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39"/>
      <c r="C39" s="137"/>
      <c r="D39" s="138" t="s">
        <v>47</v>
      </c>
      <c r="E39" s="86"/>
      <c r="F39" s="86"/>
      <c r="G39" s="139" t="s">
        <v>48</v>
      </c>
      <c r="H39" s="140" t="s">
        <v>49</v>
      </c>
      <c r="I39" s="86"/>
      <c r="J39" s="141">
        <f>SUM(J30:J37)</f>
        <v>0</v>
      </c>
      <c r="K39" s="142"/>
      <c r="L39" s="60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60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2"/>
      <c r="L41" s="22"/>
    </row>
    <row r="42" s="1" customFormat="1" ht="14.4" customHeight="1">
      <c r="B42" s="22"/>
      <c r="L42" s="22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60"/>
      <c r="D50" s="61" t="s">
        <v>50</v>
      </c>
      <c r="E50" s="62"/>
      <c r="F50" s="62"/>
      <c r="G50" s="61" t="s">
        <v>51</v>
      </c>
      <c r="H50" s="62"/>
      <c r="I50" s="62"/>
      <c r="J50" s="62"/>
      <c r="K50" s="62"/>
      <c r="L50" s="60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63" t="s">
        <v>52</v>
      </c>
      <c r="E61" s="41"/>
      <c r="F61" s="143" t="s">
        <v>53</v>
      </c>
      <c r="G61" s="63" t="s">
        <v>52</v>
      </c>
      <c r="H61" s="41"/>
      <c r="I61" s="41"/>
      <c r="J61" s="144" t="s">
        <v>53</v>
      </c>
      <c r="K61" s="41"/>
      <c r="L61" s="60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61" t="s">
        <v>54</v>
      </c>
      <c r="E65" s="64"/>
      <c r="F65" s="64"/>
      <c r="G65" s="61" t="s">
        <v>55</v>
      </c>
      <c r="H65" s="64"/>
      <c r="I65" s="64"/>
      <c r="J65" s="64"/>
      <c r="K65" s="64"/>
      <c r="L65" s="60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63" t="s">
        <v>52</v>
      </c>
      <c r="E76" s="41"/>
      <c r="F76" s="143" t="s">
        <v>53</v>
      </c>
      <c r="G76" s="63" t="s">
        <v>52</v>
      </c>
      <c r="H76" s="41"/>
      <c r="I76" s="41"/>
      <c r="J76" s="144" t="s">
        <v>53</v>
      </c>
      <c r="K76" s="41"/>
      <c r="L76" s="60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0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0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103</v>
      </c>
      <c r="D82" s="38"/>
      <c r="E82" s="38"/>
      <c r="F82" s="38"/>
      <c r="G82" s="38"/>
      <c r="H82" s="38"/>
      <c r="I82" s="38"/>
      <c r="J82" s="38"/>
      <c r="K82" s="38"/>
      <c r="L82" s="60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60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60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26" t="str">
        <f>E7</f>
        <v>Prístavba objektu Strednej zdravotníckej školy</v>
      </c>
      <c r="F85" s="32"/>
      <c r="G85" s="32"/>
      <c r="H85" s="32"/>
      <c r="I85" s="38"/>
      <c r="J85" s="38"/>
      <c r="K85" s="38"/>
      <c r="L85" s="60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101</v>
      </c>
      <c r="D86" s="38"/>
      <c r="E86" s="38"/>
      <c r="F86" s="38"/>
      <c r="G86" s="38"/>
      <c r="H86" s="38"/>
      <c r="I86" s="38"/>
      <c r="J86" s="38"/>
      <c r="K86" s="38"/>
      <c r="L86" s="60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38"/>
      <c r="D87" s="38"/>
      <c r="E87" s="72" t="str">
        <f>E9</f>
        <v>2 - Zdravotechnika</v>
      </c>
      <c r="F87" s="38"/>
      <c r="G87" s="38"/>
      <c r="H87" s="38"/>
      <c r="I87" s="38"/>
      <c r="J87" s="38"/>
      <c r="K87" s="38"/>
      <c r="L87" s="60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60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38"/>
      <c r="E89" s="38"/>
      <c r="F89" s="27" t="str">
        <f>F12</f>
        <v>parc.č.2514/1 Banská Bystrica</v>
      </c>
      <c r="G89" s="38"/>
      <c r="H89" s="38"/>
      <c r="I89" s="32" t="s">
        <v>22</v>
      </c>
      <c r="J89" s="74" t="str">
        <f>IF(J12="","",J12)</f>
        <v>10. 1. 2025</v>
      </c>
      <c r="K89" s="38"/>
      <c r="L89" s="60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60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38"/>
      <c r="E91" s="38"/>
      <c r="F91" s="27" t="str">
        <f>E15</f>
        <v>Banskobystrický samosprávny kraj</v>
      </c>
      <c r="G91" s="38"/>
      <c r="H91" s="38"/>
      <c r="I91" s="32" t="s">
        <v>30</v>
      </c>
      <c r="J91" s="36" t="str">
        <f>E21</f>
        <v>Ing.Marek Mečír</v>
      </c>
      <c r="K91" s="38"/>
      <c r="L91" s="60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38"/>
      <c r="E92" s="38"/>
      <c r="F92" s="27" t="str">
        <f>IF(E18="","",E18)</f>
        <v>Vyplň údaj</v>
      </c>
      <c r="G92" s="38"/>
      <c r="H92" s="38"/>
      <c r="I92" s="32" t="s">
        <v>33</v>
      </c>
      <c r="J92" s="36" t="str">
        <f>E24</f>
        <v>Stanislav Hlubina</v>
      </c>
      <c r="K92" s="38"/>
      <c r="L92" s="60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60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45" t="s">
        <v>104</v>
      </c>
      <c r="D94" s="137"/>
      <c r="E94" s="137"/>
      <c r="F94" s="137"/>
      <c r="G94" s="137"/>
      <c r="H94" s="137"/>
      <c r="I94" s="137"/>
      <c r="J94" s="146" t="s">
        <v>105</v>
      </c>
      <c r="K94" s="137"/>
      <c r="L94" s="60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60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47" t="s">
        <v>106</v>
      </c>
      <c r="D96" s="38"/>
      <c r="E96" s="38"/>
      <c r="F96" s="38"/>
      <c r="G96" s="38"/>
      <c r="H96" s="38"/>
      <c r="I96" s="38"/>
      <c r="J96" s="101">
        <f>J123</f>
        <v>0</v>
      </c>
      <c r="K96" s="38"/>
      <c r="L96" s="60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9" t="s">
        <v>107</v>
      </c>
    </row>
    <row r="97" s="9" customFormat="1" ht="24.96" customHeight="1">
      <c r="A97" s="9"/>
      <c r="B97" s="148"/>
      <c r="C97" s="9"/>
      <c r="D97" s="149" t="s">
        <v>2360</v>
      </c>
      <c r="E97" s="150"/>
      <c r="F97" s="150"/>
      <c r="G97" s="150"/>
      <c r="H97" s="150"/>
      <c r="I97" s="150"/>
      <c r="J97" s="151">
        <f>J124</f>
        <v>0</v>
      </c>
      <c r="K97" s="9"/>
      <c r="L97" s="148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48"/>
      <c r="C98" s="9"/>
      <c r="D98" s="149" t="s">
        <v>2361</v>
      </c>
      <c r="E98" s="150"/>
      <c r="F98" s="150"/>
      <c r="G98" s="150"/>
      <c r="H98" s="150"/>
      <c r="I98" s="150"/>
      <c r="J98" s="151">
        <f>J143</f>
        <v>0</v>
      </c>
      <c r="K98" s="9"/>
      <c r="L98" s="148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48"/>
      <c r="C99" s="9"/>
      <c r="D99" s="149" t="s">
        <v>2362</v>
      </c>
      <c r="E99" s="150"/>
      <c r="F99" s="150"/>
      <c r="G99" s="150"/>
      <c r="H99" s="150"/>
      <c r="I99" s="150"/>
      <c r="J99" s="151">
        <f>J155</f>
        <v>0</v>
      </c>
      <c r="K99" s="9"/>
      <c r="L99" s="148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48"/>
      <c r="C100" s="9"/>
      <c r="D100" s="149" t="s">
        <v>2363</v>
      </c>
      <c r="E100" s="150"/>
      <c r="F100" s="150"/>
      <c r="G100" s="150"/>
      <c r="H100" s="150"/>
      <c r="I100" s="150"/>
      <c r="J100" s="151">
        <f>J187</f>
        <v>0</v>
      </c>
      <c r="K100" s="9"/>
      <c r="L100" s="148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48"/>
      <c r="C101" s="9"/>
      <c r="D101" s="149" t="s">
        <v>2364</v>
      </c>
      <c r="E101" s="150"/>
      <c r="F101" s="150"/>
      <c r="G101" s="150"/>
      <c r="H101" s="150"/>
      <c r="I101" s="150"/>
      <c r="J101" s="151">
        <f>J209</f>
        <v>0</v>
      </c>
      <c r="K101" s="9"/>
      <c r="L101" s="148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48"/>
      <c r="C102" s="9"/>
      <c r="D102" s="149" t="s">
        <v>2365</v>
      </c>
      <c r="E102" s="150"/>
      <c r="F102" s="150"/>
      <c r="G102" s="150"/>
      <c r="H102" s="150"/>
      <c r="I102" s="150"/>
      <c r="J102" s="151">
        <f>J243</f>
        <v>0</v>
      </c>
      <c r="K102" s="9"/>
      <c r="L102" s="148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48"/>
      <c r="C103" s="9"/>
      <c r="D103" s="149" t="s">
        <v>2366</v>
      </c>
      <c r="E103" s="150"/>
      <c r="F103" s="150"/>
      <c r="G103" s="150"/>
      <c r="H103" s="150"/>
      <c r="I103" s="150"/>
      <c r="J103" s="151">
        <f>J245</f>
        <v>0</v>
      </c>
      <c r="K103" s="9"/>
      <c r="L103" s="148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2" customFormat="1" ht="21.84" customHeight="1">
      <c r="A104" s="38"/>
      <c r="B104" s="39"/>
      <c r="C104" s="38"/>
      <c r="D104" s="38"/>
      <c r="E104" s="38"/>
      <c r="F104" s="38"/>
      <c r="G104" s="38"/>
      <c r="H104" s="38"/>
      <c r="I104" s="38"/>
      <c r="J104" s="38"/>
      <c r="K104" s="38"/>
      <c r="L104" s="60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6.96" customHeight="1">
      <c r="A105" s="38"/>
      <c r="B105" s="65"/>
      <c r="C105" s="66"/>
      <c r="D105" s="66"/>
      <c r="E105" s="66"/>
      <c r="F105" s="66"/>
      <c r="G105" s="66"/>
      <c r="H105" s="66"/>
      <c r="I105" s="66"/>
      <c r="J105" s="66"/>
      <c r="K105" s="66"/>
      <c r="L105" s="60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9" s="2" customFormat="1" ht="6.96" customHeight="1">
      <c r="A109" s="38"/>
      <c r="B109" s="67"/>
      <c r="C109" s="68"/>
      <c r="D109" s="68"/>
      <c r="E109" s="68"/>
      <c r="F109" s="68"/>
      <c r="G109" s="68"/>
      <c r="H109" s="68"/>
      <c r="I109" s="68"/>
      <c r="J109" s="68"/>
      <c r="K109" s="68"/>
      <c r="L109" s="60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24.96" customHeight="1">
      <c r="A110" s="38"/>
      <c r="B110" s="39"/>
      <c r="C110" s="23" t="s">
        <v>141</v>
      </c>
      <c r="D110" s="38"/>
      <c r="E110" s="38"/>
      <c r="F110" s="38"/>
      <c r="G110" s="38"/>
      <c r="H110" s="38"/>
      <c r="I110" s="38"/>
      <c r="J110" s="38"/>
      <c r="K110" s="38"/>
      <c r="L110" s="60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38"/>
      <c r="D111" s="38"/>
      <c r="E111" s="38"/>
      <c r="F111" s="38"/>
      <c r="G111" s="38"/>
      <c r="H111" s="38"/>
      <c r="I111" s="38"/>
      <c r="J111" s="38"/>
      <c r="K111" s="38"/>
      <c r="L111" s="60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16</v>
      </c>
      <c r="D112" s="38"/>
      <c r="E112" s="38"/>
      <c r="F112" s="38"/>
      <c r="G112" s="38"/>
      <c r="H112" s="38"/>
      <c r="I112" s="38"/>
      <c r="J112" s="38"/>
      <c r="K112" s="38"/>
      <c r="L112" s="60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38"/>
      <c r="D113" s="38"/>
      <c r="E113" s="126" t="str">
        <f>E7</f>
        <v>Prístavba objektu Strednej zdravotníckej školy</v>
      </c>
      <c r="F113" s="32"/>
      <c r="G113" s="32"/>
      <c r="H113" s="32"/>
      <c r="I113" s="38"/>
      <c r="J113" s="38"/>
      <c r="K113" s="38"/>
      <c r="L113" s="60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101</v>
      </c>
      <c r="D114" s="38"/>
      <c r="E114" s="38"/>
      <c r="F114" s="38"/>
      <c r="G114" s="38"/>
      <c r="H114" s="38"/>
      <c r="I114" s="38"/>
      <c r="J114" s="38"/>
      <c r="K114" s="38"/>
      <c r="L114" s="60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6.5" customHeight="1">
      <c r="A115" s="38"/>
      <c r="B115" s="39"/>
      <c r="C115" s="38"/>
      <c r="D115" s="38"/>
      <c r="E115" s="72" t="str">
        <f>E9</f>
        <v>2 - Zdravotechnika</v>
      </c>
      <c r="F115" s="38"/>
      <c r="G115" s="38"/>
      <c r="H115" s="38"/>
      <c r="I115" s="38"/>
      <c r="J115" s="38"/>
      <c r="K115" s="38"/>
      <c r="L115" s="60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38"/>
      <c r="D116" s="38"/>
      <c r="E116" s="38"/>
      <c r="F116" s="38"/>
      <c r="G116" s="38"/>
      <c r="H116" s="38"/>
      <c r="I116" s="38"/>
      <c r="J116" s="38"/>
      <c r="K116" s="38"/>
      <c r="L116" s="60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20</v>
      </c>
      <c r="D117" s="38"/>
      <c r="E117" s="38"/>
      <c r="F117" s="27" t="str">
        <f>F12</f>
        <v>parc.č.2514/1 Banská Bystrica</v>
      </c>
      <c r="G117" s="38"/>
      <c r="H117" s="38"/>
      <c r="I117" s="32" t="s">
        <v>22</v>
      </c>
      <c r="J117" s="74" t="str">
        <f>IF(J12="","",J12)</f>
        <v>10. 1. 2025</v>
      </c>
      <c r="K117" s="38"/>
      <c r="L117" s="60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38"/>
      <c r="D118" s="38"/>
      <c r="E118" s="38"/>
      <c r="F118" s="38"/>
      <c r="G118" s="38"/>
      <c r="H118" s="38"/>
      <c r="I118" s="38"/>
      <c r="J118" s="38"/>
      <c r="K118" s="38"/>
      <c r="L118" s="60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24</v>
      </c>
      <c r="D119" s="38"/>
      <c r="E119" s="38"/>
      <c r="F119" s="27" t="str">
        <f>E15</f>
        <v>Banskobystrický samosprávny kraj</v>
      </c>
      <c r="G119" s="38"/>
      <c r="H119" s="38"/>
      <c r="I119" s="32" t="s">
        <v>30</v>
      </c>
      <c r="J119" s="36" t="str">
        <f>E21</f>
        <v>Ing.Marek Mečír</v>
      </c>
      <c r="K119" s="38"/>
      <c r="L119" s="60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28</v>
      </c>
      <c r="D120" s="38"/>
      <c r="E120" s="38"/>
      <c r="F120" s="27" t="str">
        <f>IF(E18="","",E18)</f>
        <v>Vyplň údaj</v>
      </c>
      <c r="G120" s="38"/>
      <c r="H120" s="38"/>
      <c r="I120" s="32" t="s">
        <v>33</v>
      </c>
      <c r="J120" s="36" t="str">
        <f>E24</f>
        <v>Stanislav Hlubina</v>
      </c>
      <c r="K120" s="38"/>
      <c r="L120" s="60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0.32" customHeight="1">
      <c r="A121" s="38"/>
      <c r="B121" s="39"/>
      <c r="C121" s="38"/>
      <c r="D121" s="38"/>
      <c r="E121" s="38"/>
      <c r="F121" s="38"/>
      <c r="G121" s="38"/>
      <c r="H121" s="38"/>
      <c r="I121" s="38"/>
      <c r="J121" s="38"/>
      <c r="K121" s="38"/>
      <c r="L121" s="60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11" customFormat="1" ht="29.28" customHeight="1">
      <c r="A122" s="156"/>
      <c r="B122" s="157"/>
      <c r="C122" s="158" t="s">
        <v>142</v>
      </c>
      <c r="D122" s="159" t="s">
        <v>62</v>
      </c>
      <c r="E122" s="159" t="s">
        <v>58</v>
      </c>
      <c r="F122" s="159" t="s">
        <v>59</v>
      </c>
      <c r="G122" s="159" t="s">
        <v>143</v>
      </c>
      <c r="H122" s="159" t="s">
        <v>144</v>
      </c>
      <c r="I122" s="159" t="s">
        <v>145</v>
      </c>
      <c r="J122" s="160" t="s">
        <v>105</v>
      </c>
      <c r="K122" s="161" t="s">
        <v>146</v>
      </c>
      <c r="L122" s="162"/>
      <c r="M122" s="91" t="s">
        <v>1</v>
      </c>
      <c r="N122" s="92" t="s">
        <v>41</v>
      </c>
      <c r="O122" s="92" t="s">
        <v>147</v>
      </c>
      <c r="P122" s="92" t="s">
        <v>148</v>
      </c>
      <c r="Q122" s="92" t="s">
        <v>149</v>
      </c>
      <c r="R122" s="92" t="s">
        <v>150</v>
      </c>
      <c r="S122" s="92" t="s">
        <v>151</v>
      </c>
      <c r="T122" s="93" t="s">
        <v>152</v>
      </c>
      <c r="U122" s="156"/>
      <c r="V122" s="156"/>
      <c r="W122" s="156"/>
      <c r="X122" s="156"/>
      <c r="Y122" s="156"/>
      <c r="Z122" s="156"/>
      <c r="AA122" s="156"/>
      <c r="AB122" s="156"/>
      <c r="AC122" s="156"/>
      <c r="AD122" s="156"/>
      <c r="AE122" s="156"/>
    </row>
    <row r="123" s="2" customFormat="1" ht="22.8" customHeight="1">
      <c r="A123" s="38"/>
      <c r="B123" s="39"/>
      <c r="C123" s="98" t="s">
        <v>106</v>
      </c>
      <c r="D123" s="38"/>
      <c r="E123" s="38"/>
      <c r="F123" s="38"/>
      <c r="G123" s="38"/>
      <c r="H123" s="38"/>
      <c r="I123" s="38"/>
      <c r="J123" s="163">
        <f>BK123</f>
        <v>0</v>
      </c>
      <c r="K123" s="38"/>
      <c r="L123" s="39"/>
      <c r="M123" s="94"/>
      <c r="N123" s="78"/>
      <c r="O123" s="95"/>
      <c r="P123" s="164">
        <f>P124+P143+P155+P187+P209+P243+P245</f>
        <v>0</v>
      </c>
      <c r="Q123" s="95"/>
      <c r="R123" s="164">
        <f>R124+R143+R155+R187+R209+R243+R245</f>
        <v>0.0049300000000000004</v>
      </c>
      <c r="S123" s="95"/>
      <c r="T123" s="165">
        <f>T124+T143+T155+T187+T209+T243+T245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9" t="s">
        <v>76</v>
      </c>
      <c r="AU123" s="19" t="s">
        <v>107</v>
      </c>
      <c r="BK123" s="166">
        <f>BK124+BK143+BK155+BK187+BK209+BK243+BK245</f>
        <v>0</v>
      </c>
    </row>
    <row r="124" s="12" customFormat="1" ht="25.92" customHeight="1">
      <c r="A124" s="12"/>
      <c r="B124" s="167"/>
      <c r="C124" s="12"/>
      <c r="D124" s="168" t="s">
        <v>76</v>
      </c>
      <c r="E124" s="169" t="s">
        <v>298</v>
      </c>
      <c r="F124" s="169" t="s">
        <v>844</v>
      </c>
      <c r="G124" s="12"/>
      <c r="H124" s="12"/>
      <c r="I124" s="170"/>
      <c r="J124" s="171">
        <f>BK124</f>
        <v>0</v>
      </c>
      <c r="K124" s="12"/>
      <c r="L124" s="167"/>
      <c r="M124" s="172"/>
      <c r="N124" s="173"/>
      <c r="O124" s="173"/>
      <c r="P124" s="174">
        <f>SUM(P125:P142)</f>
        <v>0</v>
      </c>
      <c r="Q124" s="173"/>
      <c r="R124" s="174">
        <f>SUM(R125:R142)</f>
        <v>0</v>
      </c>
      <c r="S124" s="173"/>
      <c r="T124" s="175">
        <f>SUM(T125:T142)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68" t="s">
        <v>81</v>
      </c>
      <c r="AT124" s="176" t="s">
        <v>76</v>
      </c>
      <c r="AU124" s="176" t="s">
        <v>7</v>
      </c>
      <c r="AY124" s="168" t="s">
        <v>155</v>
      </c>
      <c r="BK124" s="177">
        <f>SUM(BK125:BK142)</f>
        <v>0</v>
      </c>
    </row>
    <row r="125" s="2" customFormat="1" ht="16.5" customHeight="1">
      <c r="A125" s="38"/>
      <c r="B125" s="180"/>
      <c r="C125" s="181" t="s">
        <v>81</v>
      </c>
      <c r="D125" s="181" t="s">
        <v>157</v>
      </c>
      <c r="E125" s="182" t="s">
        <v>2367</v>
      </c>
      <c r="F125" s="183" t="s">
        <v>2368</v>
      </c>
      <c r="G125" s="184" t="s">
        <v>160</v>
      </c>
      <c r="H125" s="185">
        <v>2.512</v>
      </c>
      <c r="I125" s="186"/>
      <c r="J125" s="187">
        <f>ROUND(I125*H125,2)</f>
        <v>0</v>
      </c>
      <c r="K125" s="188"/>
      <c r="L125" s="39"/>
      <c r="M125" s="189" t="s">
        <v>1</v>
      </c>
      <c r="N125" s="190" t="s">
        <v>43</v>
      </c>
      <c r="O125" s="82"/>
      <c r="P125" s="191">
        <f>O125*H125</f>
        <v>0</v>
      </c>
      <c r="Q125" s="191">
        <v>0</v>
      </c>
      <c r="R125" s="191">
        <f>Q125*H125</f>
        <v>0</v>
      </c>
      <c r="S125" s="191">
        <v>0</v>
      </c>
      <c r="T125" s="192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193" t="s">
        <v>91</v>
      </c>
      <c r="AT125" s="193" t="s">
        <v>157</v>
      </c>
      <c r="AU125" s="193" t="s">
        <v>81</v>
      </c>
      <c r="AY125" s="19" t="s">
        <v>155</v>
      </c>
      <c r="BE125" s="194">
        <f>IF(N125="základná",J125,0)</f>
        <v>0</v>
      </c>
      <c r="BF125" s="194">
        <f>IF(N125="znížená",J125,0)</f>
        <v>0</v>
      </c>
      <c r="BG125" s="194">
        <f>IF(N125="zákl. prenesená",J125,0)</f>
        <v>0</v>
      </c>
      <c r="BH125" s="194">
        <f>IF(N125="zníž. prenesená",J125,0)</f>
        <v>0</v>
      </c>
      <c r="BI125" s="194">
        <f>IF(N125="nulová",J125,0)</f>
        <v>0</v>
      </c>
      <c r="BJ125" s="19" t="s">
        <v>85</v>
      </c>
      <c r="BK125" s="194">
        <f>ROUND(I125*H125,2)</f>
        <v>0</v>
      </c>
      <c r="BL125" s="19" t="s">
        <v>91</v>
      </c>
      <c r="BM125" s="193" t="s">
        <v>2369</v>
      </c>
    </row>
    <row r="126" s="2" customFormat="1" ht="24.15" customHeight="1">
      <c r="A126" s="38"/>
      <c r="B126" s="180"/>
      <c r="C126" s="181" t="s">
        <v>85</v>
      </c>
      <c r="D126" s="181" t="s">
        <v>157</v>
      </c>
      <c r="E126" s="182" t="s">
        <v>2370</v>
      </c>
      <c r="F126" s="183" t="s">
        <v>2371</v>
      </c>
      <c r="G126" s="184" t="s">
        <v>160</v>
      </c>
      <c r="H126" s="185">
        <v>1</v>
      </c>
      <c r="I126" s="186"/>
      <c r="J126" s="187">
        <f>ROUND(I126*H126,2)</f>
        <v>0</v>
      </c>
      <c r="K126" s="188"/>
      <c r="L126" s="39"/>
      <c r="M126" s="189" t="s">
        <v>1</v>
      </c>
      <c r="N126" s="190" t="s">
        <v>43</v>
      </c>
      <c r="O126" s="82"/>
      <c r="P126" s="191">
        <f>O126*H126</f>
        <v>0</v>
      </c>
      <c r="Q126" s="191">
        <v>0</v>
      </c>
      <c r="R126" s="191">
        <f>Q126*H126</f>
        <v>0</v>
      </c>
      <c r="S126" s="191">
        <v>0</v>
      </c>
      <c r="T126" s="192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193" t="s">
        <v>91</v>
      </c>
      <c r="AT126" s="193" t="s">
        <v>157</v>
      </c>
      <c r="AU126" s="193" t="s">
        <v>81</v>
      </c>
      <c r="AY126" s="19" t="s">
        <v>155</v>
      </c>
      <c r="BE126" s="194">
        <f>IF(N126="základná",J126,0)</f>
        <v>0</v>
      </c>
      <c r="BF126" s="194">
        <f>IF(N126="znížená",J126,0)</f>
        <v>0</v>
      </c>
      <c r="BG126" s="194">
        <f>IF(N126="zákl. prenesená",J126,0)</f>
        <v>0</v>
      </c>
      <c r="BH126" s="194">
        <f>IF(N126="zníž. prenesená",J126,0)</f>
        <v>0</v>
      </c>
      <c r="BI126" s="194">
        <f>IF(N126="nulová",J126,0)</f>
        <v>0</v>
      </c>
      <c r="BJ126" s="19" t="s">
        <v>85</v>
      </c>
      <c r="BK126" s="194">
        <f>ROUND(I126*H126,2)</f>
        <v>0</v>
      </c>
      <c r="BL126" s="19" t="s">
        <v>91</v>
      </c>
      <c r="BM126" s="193" t="s">
        <v>2372</v>
      </c>
    </row>
    <row r="127" s="2" customFormat="1" ht="24.15" customHeight="1">
      <c r="A127" s="38"/>
      <c r="B127" s="180"/>
      <c r="C127" s="181" t="s">
        <v>88</v>
      </c>
      <c r="D127" s="181" t="s">
        <v>157</v>
      </c>
      <c r="E127" s="182" t="s">
        <v>2373</v>
      </c>
      <c r="F127" s="183" t="s">
        <v>2374</v>
      </c>
      <c r="G127" s="184" t="s">
        <v>160</v>
      </c>
      <c r="H127" s="185">
        <v>1.52</v>
      </c>
      <c r="I127" s="186"/>
      <c r="J127" s="187">
        <f>ROUND(I127*H127,2)</f>
        <v>0</v>
      </c>
      <c r="K127" s="188"/>
      <c r="L127" s="39"/>
      <c r="M127" s="189" t="s">
        <v>1</v>
      </c>
      <c r="N127" s="190" t="s">
        <v>43</v>
      </c>
      <c r="O127" s="82"/>
      <c r="P127" s="191">
        <f>O127*H127</f>
        <v>0</v>
      </c>
      <c r="Q127" s="191">
        <v>0</v>
      </c>
      <c r="R127" s="191">
        <f>Q127*H127</f>
        <v>0</v>
      </c>
      <c r="S127" s="191">
        <v>0</v>
      </c>
      <c r="T127" s="192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193" t="s">
        <v>91</v>
      </c>
      <c r="AT127" s="193" t="s">
        <v>157</v>
      </c>
      <c r="AU127" s="193" t="s">
        <v>81</v>
      </c>
      <c r="AY127" s="19" t="s">
        <v>155</v>
      </c>
      <c r="BE127" s="194">
        <f>IF(N127="základná",J127,0)</f>
        <v>0</v>
      </c>
      <c r="BF127" s="194">
        <f>IF(N127="znížená",J127,0)</f>
        <v>0</v>
      </c>
      <c r="BG127" s="194">
        <f>IF(N127="zákl. prenesená",J127,0)</f>
        <v>0</v>
      </c>
      <c r="BH127" s="194">
        <f>IF(N127="zníž. prenesená",J127,0)</f>
        <v>0</v>
      </c>
      <c r="BI127" s="194">
        <f>IF(N127="nulová",J127,0)</f>
        <v>0</v>
      </c>
      <c r="BJ127" s="19" t="s">
        <v>85</v>
      </c>
      <c r="BK127" s="194">
        <f>ROUND(I127*H127,2)</f>
        <v>0</v>
      </c>
      <c r="BL127" s="19" t="s">
        <v>91</v>
      </c>
      <c r="BM127" s="193" t="s">
        <v>2375</v>
      </c>
    </row>
    <row r="128" s="2" customFormat="1" ht="21.75" customHeight="1">
      <c r="A128" s="38"/>
      <c r="B128" s="180"/>
      <c r="C128" s="181" t="s">
        <v>91</v>
      </c>
      <c r="D128" s="181" t="s">
        <v>157</v>
      </c>
      <c r="E128" s="182" t="s">
        <v>2376</v>
      </c>
      <c r="F128" s="183" t="s">
        <v>2377</v>
      </c>
      <c r="G128" s="184" t="s">
        <v>178</v>
      </c>
      <c r="H128" s="185">
        <v>60.164999999999999</v>
      </c>
      <c r="I128" s="186"/>
      <c r="J128" s="187">
        <f>ROUND(I128*H128,2)</f>
        <v>0</v>
      </c>
      <c r="K128" s="188"/>
      <c r="L128" s="39"/>
      <c r="M128" s="189" t="s">
        <v>1</v>
      </c>
      <c r="N128" s="190" t="s">
        <v>43</v>
      </c>
      <c r="O128" s="82"/>
      <c r="P128" s="191">
        <f>O128*H128</f>
        <v>0</v>
      </c>
      <c r="Q128" s="191">
        <v>0</v>
      </c>
      <c r="R128" s="191">
        <f>Q128*H128</f>
        <v>0</v>
      </c>
      <c r="S128" s="191">
        <v>0</v>
      </c>
      <c r="T128" s="192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193" t="s">
        <v>91</v>
      </c>
      <c r="AT128" s="193" t="s">
        <v>157</v>
      </c>
      <c r="AU128" s="193" t="s">
        <v>81</v>
      </c>
      <c r="AY128" s="19" t="s">
        <v>155</v>
      </c>
      <c r="BE128" s="194">
        <f>IF(N128="základná",J128,0)</f>
        <v>0</v>
      </c>
      <c r="BF128" s="194">
        <f>IF(N128="znížená",J128,0)</f>
        <v>0</v>
      </c>
      <c r="BG128" s="194">
        <f>IF(N128="zákl. prenesená",J128,0)</f>
        <v>0</v>
      </c>
      <c r="BH128" s="194">
        <f>IF(N128="zníž. prenesená",J128,0)</f>
        <v>0</v>
      </c>
      <c r="BI128" s="194">
        <f>IF(N128="nulová",J128,0)</f>
        <v>0</v>
      </c>
      <c r="BJ128" s="19" t="s">
        <v>85</v>
      </c>
      <c r="BK128" s="194">
        <f>ROUND(I128*H128,2)</f>
        <v>0</v>
      </c>
      <c r="BL128" s="19" t="s">
        <v>91</v>
      </c>
      <c r="BM128" s="193" t="s">
        <v>2378</v>
      </c>
    </row>
    <row r="129" s="2" customFormat="1" ht="16.5" customHeight="1">
      <c r="A129" s="38"/>
      <c r="B129" s="180"/>
      <c r="C129" s="181" t="s">
        <v>94</v>
      </c>
      <c r="D129" s="181" t="s">
        <v>157</v>
      </c>
      <c r="E129" s="182" t="s">
        <v>2379</v>
      </c>
      <c r="F129" s="183" t="s">
        <v>2380</v>
      </c>
      <c r="G129" s="184" t="s">
        <v>160</v>
      </c>
      <c r="H129" s="185">
        <v>8</v>
      </c>
      <c r="I129" s="186"/>
      <c r="J129" s="187">
        <f>ROUND(I129*H129,2)</f>
        <v>0</v>
      </c>
      <c r="K129" s="188"/>
      <c r="L129" s="39"/>
      <c r="M129" s="189" t="s">
        <v>1</v>
      </c>
      <c r="N129" s="190" t="s">
        <v>43</v>
      </c>
      <c r="O129" s="82"/>
      <c r="P129" s="191">
        <f>O129*H129</f>
        <v>0</v>
      </c>
      <c r="Q129" s="191">
        <v>0</v>
      </c>
      <c r="R129" s="191">
        <f>Q129*H129</f>
        <v>0</v>
      </c>
      <c r="S129" s="191">
        <v>0</v>
      </c>
      <c r="T129" s="192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193" t="s">
        <v>91</v>
      </c>
      <c r="AT129" s="193" t="s">
        <v>157</v>
      </c>
      <c r="AU129" s="193" t="s">
        <v>81</v>
      </c>
      <c r="AY129" s="19" t="s">
        <v>155</v>
      </c>
      <c r="BE129" s="194">
        <f>IF(N129="základná",J129,0)</f>
        <v>0</v>
      </c>
      <c r="BF129" s="194">
        <f>IF(N129="znížená",J129,0)</f>
        <v>0</v>
      </c>
      <c r="BG129" s="194">
        <f>IF(N129="zákl. prenesená",J129,0)</f>
        <v>0</v>
      </c>
      <c r="BH129" s="194">
        <f>IF(N129="zníž. prenesená",J129,0)</f>
        <v>0</v>
      </c>
      <c r="BI129" s="194">
        <f>IF(N129="nulová",J129,0)</f>
        <v>0</v>
      </c>
      <c r="BJ129" s="19" t="s">
        <v>85</v>
      </c>
      <c r="BK129" s="194">
        <f>ROUND(I129*H129,2)</f>
        <v>0</v>
      </c>
      <c r="BL129" s="19" t="s">
        <v>91</v>
      </c>
      <c r="BM129" s="193" t="s">
        <v>2381</v>
      </c>
    </row>
    <row r="130" s="2" customFormat="1" ht="16.5" customHeight="1">
      <c r="A130" s="38"/>
      <c r="B130" s="180"/>
      <c r="C130" s="181" t="s">
        <v>97</v>
      </c>
      <c r="D130" s="181" t="s">
        <v>157</v>
      </c>
      <c r="E130" s="182" t="s">
        <v>2382</v>
      </c>
      <c r="F130" s="183" t="s">
        <v>2383</v>
      </c>
      <c r="G130" s="184" t="s">
        <v>285</v>
      </c>
      <c r="H130" s="185">
        <v>11</v>
      </c>
      <c r="I130" s="186"/>
      <c r="J130" s="187">
        <f>ROUND(I130*H130,2)</f>
        <v>0</v>
      </c>
      <c r="K130" s="188"/>
      <c r="L130" s="39"/>
      <c r="M130" s="189" t="s">
        <v>1</v>
      </c>
      <c r="N130" s="190" t="s">
        <v>43</v>
      </c>
      <c r="O130" s="82"/>
      <c r="P130" s="191">
        <f>O130*H130</f>
        <v>0</v>
      </c>
      <c r="Q130" s="191">
        <v>0</v>
      </c>
      <c r="R130" s="191">
        <f>Q130*H130</f>
        <v>0</v>
      </c>
      <c r="S130" s="191">
        <v>0</v>
      </c>
      <c r="T130" s="192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193" t="s">
        <v>91</v>
      </c>
      <c r="AT130" s="193" t="s">
        <v>157</v>
      </c>
      <c r="AU130" s="193" t="s">
        <v>81</v>
      </c>
      <c r="AY130" s="19" t="s">
        <v>155</v>
      </c>
      <c r="BE130" s="194">
        <f>IF(N130="základná",J130,0)</f>
        <v>0</v>
      </c>
      <c r="BF130" s="194">
        <f>IF(N130="znížená",J130,0)</f>
        <v>0</v>
      </c>
      <c r="BG130" s="194">
        <f>IF(N130="zákl. prenesená",J130,0)</f>
        <v>0</v>
      </c>
      <c r="BH130" s="194">
        <f>IF(N130="zníž. prenesená",J130,0)</f>
        <v>0</v>
      </c>
      <c r="BI130" s="194">
        <f>IF(N130="nulová",J130,0)</f>
        <v>0</v>
      </c>
      <c r="BJ130" s="19" t="s">
        <v>85</v>
      </c>
      <c r="BK130" s="194">
        <f>ROUND(I130*H130,2)</f>
        <v>0</v>
      </c>
      <c r="BL130" s="19" t="s">
        <v>91</v>
      </c>
      <c r="BM130" s="193" t="s">
        <v>2384</v>
      </c>
    </row>
    <row r="131" s="2" customFormat="1" ht="33" customHeight="1">
      <c r="A131" s="38"/>
      <c r="B131" s="180"/>
      <c r="C131" s="181" t="s">
        <v>195</v>
      </c>
      <c r="D131" s="181" t="s">
        <v>157</v>
      </c>
      <c r="E131" s="182" t="s">
        <v>2385</v>
      </c>
      <c r="F131" s="183" t="s">
        <v>2386</v>
      </c>
      <c r="G131" s="184" t="s">
        <v>178</v>
      </c>
      <c r="H131" s="185">
        <v>1.5529999999999999</v>
      </c>
      <c r="I131" s="186"/>
      <c r="J131" s="187">
        <f>ROUND(I131*H131,2)</f>
        <v>0</v>
      </c>
      <c r="K131" s="188"/>
      <c r="L131" s="39"/>
      <c r="M131" s="189" t="s">
        <v>1</v>
      </c>
      <c r="N131" s="190" t="s">
        <v>43</v>
      </c>
      <c r="O131" s="82"/>
      <c r="P131" s="191">
        <f>O131*H131</f>
        <v>0</v>
      </c>
      <c r="Q131" s="191">
        <v>0</v>
      </c>
      <c r="R131" s="191">
        <f>Q131*H131</f>
        <v>0</v>
      </c>
      <c r="S131" s="191">
        <v>0</v>
      </c>
      <c r="T131" s="192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193" t="s">
        <v>91</v>
      </c>
      <c r="AT131" s="193" t="s">
        <v>157</v>
      </c>
      <c r="AU131" s="193" t="s">
        <v>81</v>
      </c>
      <c r="AY131" s="19" t="s">
        <v>155</v>
      </c>
      <c r="BE131" s="194">
        <f>IF(N131="základná",J131,0)</f>
        <v>0</v>
      </c>
      <c r="BF131" s="194">
        <f>IF(N131="znížená",J131,0)</f>
        <v>0</v>
      </c>
      <c r="BG131" s="194">
        <f>IF(N131="zákl. prenesená",J131,0)</f>
        <v>0</v>
      </c>
      <c r="BH131" s="194">
        <f>IF(N131="zníž. prenesená",J131,0)</f>
        <v>0</v>
      </c>
      <c r="BI131" s="194">
        <f>IF(N131="nulová",J131,0)</f>
        <v>0</v>
      </c>
      <c r="BJ131" s="19" t="s">
        <v>85</v>
      </c>
      <c r="BK131" s="194">
        <f>ROUND(I131*H131,2)</f>
        <v>0</v>
      </c>
      <c r="BL131" s="19" t="s">
        <v>91</v>
      </c>
      <c r="BM131" s="193" t="s">
        <v>2387</v>
      </c>
    </row>
    <row r="132" s="2" customFormat="1" ht="49.05" customHeight="1">
      <c r="A132" s="38"/>
      <c r="B132" s="180"/>
      <c r="C132" s="181" t="s">
        <v>211</v>
      </c>
      <c r="D132" s="181" t="s">
        <v>157</v>
      </c>
      <c r="E132" s="182" t="s">
        <v>2388</v>
      </c>
      <c r="F132" s="183" t="s">
        <v>2389</v>
      </c>
      <c r="G132" s="184" t="s">
        <v>2390</v>
      </c>
      <c r="H132" s="185">
        <v>1</v>
      </c>
      <c r="I132" s="186"/>
      <c r="J132" s="187">
        <f>ROUND(I132*H132,2)</f>
        <v>0</v>
      </c>
      <c r="K132" s="188"/>
      <c r="L132" s="39"/>
      <c r="M132" s="189" t="s">
        <v>1</v>
      </c>
      <c r="N132" s="190" t="s">
        <v>43</v>
      </c>
      <c r="O132" s="82"/>
      <c r="P132" s="191">
        <f>O132*H132</f>
        <v>0</v>
      </c>
      <c r="Q132" s="191">
        <v>0</v>
      </c>
      <c r="R132" s="191">
        <f>Q132*H132</f>
        <v>0</v>
      </c>
      <c r="S132" s="191">
        <v>0</v>
      </c>
      <c r="T132" s="192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193" t="s">
        <v>91</v>
      </c>
      <c r="AT132" s="193" t="s">
        <v>157</v>
      </c>
      <c r="AU132" s="193" t="s">
        <v>81</v>
      </c>
      <c r="AY132" s="19" t="s">
        <v>155</v>
      </c>
      <c r="BE132" s="194">
        <f>IF(N132="základná",J132,0)</f>
        <v>0</v>
      </c>
      <c r="BF132" s="194">
        <f>IF(N132="znížená",J132,0)</f>
        <v>0</v>
      </c>
      <c r="BG132" s="194">
        <f>IF(N132="zákl. prenesená",J132,0)</f>
        <v>0</v>
      </c>
      <c r="BH132" s="194">
        <f>IF(N132="zníž. prenesená",J132,0)</f>
        <v>0</v>
      </c>
      <c r="BI132" s="194">
        <f>IF(N132="nulová",J132,0)</f>
        <v>0</v>
      </c>
      <c r="BJ132" s="19" t="s">
        <v>85</v>
      </c>
      <c r="BK132" s="194">
        <f>ROUND(I132*H132,2)</f>
        <v>0</v>
      </c>
      <c r="BL132" s="19" t="s">
        <v>91</v>
      </c>
      <c r="BM132" s="193" t="s">
        <v>2391</v>
      </c>
    </row>
    <row r="133" s="2" customFormat="1" ht="21.75" customHeight="1">
      <c r="A133" s="38"/>
      <c r="B133" s="180"/>
      <c r="C133" s="181" t="s">
        <v>215</v>
      </c>
      <c r="D133" s="181" t="s">
        <v>157</v>
      </c>
      <c r="E133" s="182" t="s">
        <v>2392</v>
      </c>
      <c r="F133" s="183" t="s">
        <v>2393</v>
      </c>
      <c r="G133" s="184" t="s">
        <v>390</v>
      </c>
      <c r="H133" s="185">
        <v>7</v>
      </c>
      <c r="I133" s="186"/>
      <c r="J133" s="187">
        <f>ROUND(I133*H133,2)</f>
        <v>0</v>
      </c>
      <c r="K133" s="188"/>
      <c r="L133" s="39"/>
      <c r="M133" s="189" t="s">
        <v>1</v>
      </c>
      <c r="N133" s="190" t="s">
        <v>43</v>
      </c>
      <c r="O133" s="82"/>
      <c r="P133" s="191">
        <f>O133*H133</f>
        <v>0</v>
      </c>
      <c r="Q133" s="191">
        <v>0</v>
      </c>
      <c r="R133" s="191">
        <f>Q133*H133</f>
        <v>0</v>
      </c>
      <c r="S133" s="191">
        <v>0</v>
      </c>
      <c r="T133" s="192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193" t="s">
        <v>91</v>
      </c>
      <c r="AT133" s="193" t="s">
        <v>157</v>
      </c>
      <c r="AU133" s="193" t="s">
        <v>81</v>
      </c>
      <c r="AY133" s="19" t="s">
        <v>155</v>
      </c>
      <c r="BE133" s="194">
        <f>IF(N133="základná",J133,0)</f>
        <v>0</v>
      </c>
      <c r="BF133" s="194">
        <f>IF(N133="znížená",J133,0)</f>
        <v>0</v>
      </c>
      <c r="BG133" s="194">
        <f>IF(N133="zákl. prenesená",J133,0)</f>
        <v>0</v>
      </c>
      <c r="BH133" s="194">
        <f>IF(N133="zníž. prenesená",J133,0)</f>
        <v>0</v>
      </c>
      <c r="BI133" s="194">
        <f>IF(N133="nulová",J133,0)</f>
        <v>0</v>
      </c>
      <c r="BJ133" s="19" t="s">
        <v>85</v>
      </c>
      <c r="BK133" s="194">
        <f>ROUND(I133*H133,2)</f>
        <v>0</v>
      </c>
      <c r="BL133" s="19" t="s">
        <v>91</v>
      </c>
      <c r="BM133" s="193" t="s">
        <v>2394</v>
      </c>
    </row>
    <row r="134" s="2" customFormat="1" ht="24.15" customHeight="1">
      <c r="A134" s="38"/>
      <c r="B134" s="180"/>
      <c r="C134" s="221" t="s">
        <v>220</v>
      </c>
      <c r="D134" s="221" t="s">
        <v>271</v>
      </c>
      <c r="E134" s="223" t="s">
        <v>2395</v>
      </c>
      <c r="F134" s="224" t="s">
        <v>2396</v>
      </c>
      <c r="G134" s="225" t="s">
        <v>2397</v>
      </c>
      <c r="H134" s="226">
        <v>7</v>
      </c>
      <c r="I134" s="227"/>
      <c r="J134" s="228">
        <f>ROUND(I134*H134,2)</f>
        <v>0</v>
      </c>
      <c r="K134" s="229"/>
      <c r="L134" s="230"/>
      <c r="M134" s="231" t="s">
        <v>1</v>
      </c>
      <c r="N134" s="232" t="s">
        <v>43</v>
      </c>
      <c r="O134" s="82"/>
      <c r="P134" s="191">
        <f>O134*H134</f>
        <v>0</v>
      </c>
      <c r="Q134" s="191">
        <v>0</v>
      </c>
      <c r="R134" s="191">
        <f>Q134*H134</f>
        <v>0</v>
      </c>
      <c r="S134" s="191">
        <v>0</v>
      </c>
      <c r="T134" s="192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193" t="s">
        <v>211</v>
      </c>
      <c r="AT134" s="193" t="s">
        <v>271</v>
      </c>
      <c r="AU134" s="193" t="s">
        <v>81</v>
      </c>
      <c r="AY134" s="19" t="s">
        <v>155</v>
      </c>
      <c r="BE134" s="194">
        <f>IF(N134="základná",J134,0)</f>
        <v>0</v>
      </c>
      <c r="BF134" s="194">
        <f>IF(N134="znížená",J134,0)</f>
        <v>0</v>
      </c>
      <c r="BG134" s="194">
        <f>IF(N134="zákl. prenesená",J134,0)</f>
        <v>0</v>
      </c>
      <c r="BH134" s="194">
        <f>IF(N134="zníž. prenesená",J134,0)</f>
        <v>0</v>
      </c>
      <c r="BI134" s="194">
        <f>IF(N134="nulová",J134,0)</f>
        <v>0</v>
      </c>
      <c r="BJ134" s="19" t="s">
        <v>85</v>
      </c>
      <c r="BK134" s="194">
        <f>ROUND(I134*H134,2)</f>
        <v>0</v>
      </c>
      <c r="BL134" s="19" t="s">
        <v>91</v>
      </c>
      <c r="BM134" s="193" t="s">
        <v>2398</v>
      </c>
    </row>
    <row r="135" s="2" customFormat="1" ht="21.75" customHeight="1">
      <c r="A135" s="38"/>
      <c r="B135" s="180"/>
      <c r="C135" s="181" t="s">
        <v>225</v>
      </c>
      <c r="D135" s="181" t="s">
        <v>157</v>
      </c>
      <c r="E135" s="182" t="s">
        <v>2399</v>
      </c>
      <c r="F135" s="183" t="s">
        <v>2400</v>
      </c>
      <c r="G135" s="184" t="s">
        <v>178</v>
      </c>
      <c r="H135" s="185">
        <v>60.164999999999999</v>
      </c>
      <c r="I135" s="186"/>
      <c r="J135" s="187">
        <f>ROUND(I135*H135,2)</f>
        <v>0</v>
      </c>
      <c r="K135" s="188"/>
      <c r="L135" s="39"/>
      <c r="M135" s="189" t="s">
        <v>1</v>
      </c>
      <c r="N135" s="190" t="s">
        <v>43</v>
      </c>
      <c r="O135" s="82"/>
      <c r="P135" s="191">
        <f>O135*H135</f>
        <v>0</v>
      </c>
      <c r="Q135" s="191">
        <v>0</v>
      </c>
      <c r="R135" s="191">
        <f>Q135*H135</f>
        <v>0</v>
      </c>
      <c r="S135" s="191">
        <v>0</v>
      </c>
      <c r="T135" s="192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193" t="s">
        <v>91</v>
      </c>
      <c r="AT135" s="193" t="s">
        <v>157</v>
      </c>
      <c r="AU135" s="193" t="s">
        <v>81</v>
      </c>
      <c r="AY135" s="19" t="s">
        <v>155</v>
      </c>
      <c r="BE135" s="194">
        <f>IF(N135="základná",J135,0)</f>
        <v>0</v>
      </c>
      <c r="BF135" s="194">
        <f>IF(N135="znížená",J135,0)</f>
        <v>0</v>
      </c>
      <c r="BG135" s="194">
        <f>IF(N135="zákl. prenesená",J135,0)</f>
        <v>0</v>
      </c>
      <c r="BH135" s="194">
        <f>IF(N135="zníž. prenesená",J135,0)</f>
        <v>0</v>
      </c>
      <c r="BI135" s="194">
        <f>IF(N135="nulová",J135,0)</f>
        <v>0</v>
      </c>
      <c r="BJ135" s="19" t="s">
        <v>85</v>
      </c>
      <c r="BK135" s="194">
        <f>ROUND(I135*H135,2)</f>
        <v>0</v>
      </c>
      <c r="BL135" s="19" t="s">
        <v>91</v>
      </c>
      <c r="BM135" s="193" t="s">
        <v>2401</v>
      </c>
    </row>
    <row r="136" s="2" customFormat="1" ht="24.15" customHeight="1">
      <c r="A136" s="38"/>
      <c r="B136" s="180"/>
      <c r="C136" s="181" t="s">
        <v>229</v>
      </c>
      <c r="D136" s="181" t="s">
        <v>157</v>
      </c>
      <c r="E136" s="182" t="s">
        <v>2402</v>
      </c>
      <c r="F136" s="183" t="s">
        <v>2403</v>
      </c>
      <c r="G136" s="184" t="s">
        <v>178</v>
      </c>
      <c r="H136" s="185">
        <v>1.0349999999999999</v>
      </c>
      <c r="I136" s="186"/>
      <c r="J136" s="187">
        <f>ROUND(I136*H136,2)</f>
        <v>0</v>
      </c>
      <c r="K136" s="188"/>
      <c r="L136" s="39"/>
      <c r="M136" s="189" t="s">
        <v>1</v>
      </c>
      <c r="N136" s="190" t="s">
        <v>43</v>
      </c>
      <c r="O136" s="82"/>
      <c r="P136" s="191">
        <f>O136*H136</f>
        <v>0</v>
      </c>
      <c r="Q136" s="191">
        <v>0</v>
      </c>
      <c r="R136" s="191">
        <f>Q136*H136</f>
        <v>0</v>
      </c>
      <c r="S136" s="191">
        <v>0</v>
      </c>
      <c r="T136" s="192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193" t="s">
        <v>91</v>
      </c>
      <c r="AT136" s="193" t="s">
        <v>157</v>
      </c>
      <c r="AU136" s="193" t="s">
        <v>81</v>
      </c>
      <c r="AY136" s="19" t="s">
        <v>155</v>
      </c>
      <c r="BE136" s="194">
        <f>IF(N136="základná",J136,0)</f>
        <v>0</v>
      </c>
      <c r="BF136" s="194">
        <f>IF(N136="znížená",J136,0)</f>
        <v>0</v>
      </c>
      <c r="BG136" s="194">
        <f>IF(N136="zákl. prenesená",J136,0)</f>
        <v>0</v>
      </c>
      <c r="BH136" s="194">
        <f>IF(N136="zníž. prenesená",J136,0)</f>
        <v>0</v>
      </c>
      <c r="BI136" s="194">
        <f>IF(N136="nulová",J136,0)</f>
        <v>0</v>
      </c>
      <c r="BJ136" s="19" t="s">
        <v>85</v>
      </c>
      <c r="BK136" s="194">
        <f>ROUND(I136*H136,2)</f>
        <v>0</v>
      </c>
      <c r="BL136" s="19" t="s">
        <v>91</v>
      </c>
      <c r="BM136" s="193" t="s">
        <v>2404</v>
      </c>
    </row>
    <row r="137" s="2" customFormat="1" ht="21.75" customHeight="1">
      <c r="A137" s="38"/>
      <c r="B137" s="180"/>
      <c r="C137" s="181" t="s">
        <v>233</v>
      </c>
      <c r="D137" s="181" t="s">
        <v>157</v>
      </c>
      <c r="E137" s="182" t="s">
        <v>2405</v>
      </c>
      <c r="F137" s="183" t="s">
        <v>2406</v>
      </c>
      <c r="G137" s="184" t="s">
        <v>178</v>
      </c>
      <c r="H137" s="185">
        <v>16.483000000000001</v>
      </c>
      <c r="I137" s="186"/>
      <c r="J137" s="187">
        <f>ROUND(I137*H137,2)</f>
        <v>0</v>
      </c>
      <c r="K137" s="188"/>
      <c r="L137" s="39"/>
      <c r="M137" s="189" t="s">
        <v>1</v>
      </c>
      <c r="N137" s="190" t="s">
        <v>43</v>
      </c>
      <c r="O137" s="82"/>
      <c r="P137" s="191">
        <f>O137*H137</f>
        <v>0</v>
      </c>
      <c r="Q137" s="191">
        <v>0</v>
      </c>
      <c r="R137" s="191">
        <f>Q137*H137</f>
        <v>0</v>
      </c>
      <c r="S137" s="191">
        <v>0</v>
      </c>
      <c r="T137" s="192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193" t="s">
        <v>91</v>
      </c>
      <c r="AT137" s="193" t="s">
        <v>157</v>
      </c>
      <c r="AU137" s="193" t="s">
        <v>81</v>
      </c>
      <c r="AY137" s="19" t="s">
        <v>155</v>
      </c>
      <c r="BE137" s="194">
        <f>IF(N137="základná",J137,0)</f>
        <v>0</v>
      </c>
      <c r="BF137" s="194">
        <f>IF(N137="znížená",J137,0)</f>
        <v>0</v>
      </c>
      <c r="BG137" s="194">
        <f>IF(N137="zákl. prenesená",J137,0)</f>
        <v>0</v>
      </c>
      <c r="BH137" s="194">
        <f>IF(N137="zníž. prenesená",J137,0)</f>
        <v>0</v>
      </c>
      <c r="BI137" s="194">
        <f>IF(N137="nulová",J137,0)</f>
        <v>0</v>
      </c>
      <c r="BJ137" s="19" t="s">
        <v>85</v>
      </c>
      <c r="BK137" s="194">
        <f>ROUND(I137*H137,2)</f>
        <v>0</v>
      </c>
      <c r="BL137" s="19" t="s">
        <v>91</v>
      </c>
      <c r="BM137" s="193" t="s">
        <v>2407</v>
      </c>
    </row>
    <row r="138" s="2" customFormat="1" ht="16.5" customHeight="1">
      <c r="A138" s="38"/>
      <c r="B138" s="180"/>
      <c r="C138" s="181" t="s">
        <v>246</v>
      </c>
      <c r="D138" s="181" t="s">
        <v>157</v>
      </c>
      <c r="E138" s="182" t="s">
        <v>2408</v>
      </c>
      <c r="F138" s="183" t="s">
        <v>248</v>
      </c>
      <c r="G138" s="184" t="s">
        <v>178</v>
      </c>
      <c r="H138" s="185">
        <v>16.483000000000001</v>
      </c>
      <c r="I138" s="186"/>
      <c r="J138" s="187">
        <f>ROUND(I138*H138,2)</f>
        <v>0</v>
      </c>
      <c r="K138" s="188"/>
      <c r="L138" s="39"/>
      <c r="M138" s="189" t="s">
        <v>1</v>
      </c>
      <c r="N138" s="190" t="s">
        <v>43</v>
      </c>
      <c r="O138" s="82"/>
      <c r="P138" s="191">
        <f>O138*H138</f>
        <v>0</v>
      </c>
      <c r="Q138" s="191">
        <v>0</v>
      </c>
      <c r="R138" s="191">
        <f>Q138*H138</f>
        <v>0</v>
      </c>
      <c r="S138" s="191">
        <v>0</v>
      </c>
      <c r="T138" s="192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193" t="s">
        <v>91</v>
      </c>
      <c r="AT138" s="193" t="s">
        <v>157</v>
      </c>
      <c r="AU138" s="193" t="s">
        <v>81</v>
      </c>
      <c r="AY138" s="19" t="s">
        <v>155</v>
      </c>
      <c r="BE138" s="194">
        <f>IF(N138="základná",J138,0)</f>
        <v>0</v>
      </c>
      <c r="BF138" s="194">
        <f>IF(N138="znížená",J138,0)</f>
        <v>0</v>
      </c>
      <c r="BG138" s="194">
        <f>IF(N138="zákl. prenesená",J138,0)</f>
        <v>0</v>
      </c>
      <c r="BH138" s="194">
        <f>IF(N138="zníž. prenesená",J138,0)</f>
        <v>0</v>
      </c>
      <c r="BI138" s="194">
        <f>IF(N138="nulová",J138,0)</f>
        <v>0</v>
      </c>
      <c r="BJ138" s="19" t="s">
        <v>85</v>
      </c>
      <c r="BK138" s="194">
        <f>ROUND(I138*H138,2)</f>
        <v>0</v>
      </c>
      <c r="BL138" s="19" t="s">
        <v>91</v>
      </c>
      <c r="BM138" s="193" t="s">
        <v>2409</v>
      </c>
    </row>
    <row r="139" s="2" customFormat="1" ht="16.5" customHeight="1">
      <c r="A139" s="38"/>
      <c r="B139" s="180"/>
      <c r="C139" s="221" t="s">
        <v>250</v>
      </c>
      <c r="D139" s="221" t="s">
        <v>271</v>
      </c>
      <c r="E139" s="223" t="s">
        <v>2410</v>
      </c>
      <c r="F139" s="224" t="s">
        <v>2411</v>
      </c>
      <c r="G139" s="225" t="s">
        <v>253</v>
      </c>
      <c r="H139" s="226">
        <v>28.02</v>
      </c>
      <c r="I139" s="227"/>
      <c r="J139" s="228">
        <f>ROUND(I139*H139,2)</f>
        <v>0</v>
      </c>
      <c r="K139" s="229"/>
      <c r="L139" s="230"/>
      <c r="M139" s="231" t="s">
        <v>1</v>
      </c>
      <c r="N139" s="232" t="s">
        <v>43</v>
      </c>
      <c r="O139" s="82"/>
      <c r="P139" s="191">
        <f>O139*H139</f>
        <v>0</v>
      </c>
      <c r="Q139" s="191">
        <v>0</v>
      </c>
      <c r="R139" s="191">
        <f>Q139*H139</f>
        <v>0</v>
      </c>
      <c r="S139" s="191">
        <v>0</v>
      </c>
      <c r="T139" s="192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193" t="s">
        <v>211</v>
      </c>
      <c r="AT139" s="193" t="s">
        <v>271</v>
      </c>
      <c r="AU139" s="193" t="s">
        <v>81</v>
      </c>
      <c r="AY139" s="19" t="s">
        <v>155</v>
      </c>
      <c r="BE139" s="194">
        <f>IF(N139="základná",J139,0)</f>
        <v>0</v>
      </c>
      <c r="BF139" s="194">
        <f>IF(N139="znížená",J139,0)</f>
        <v>0</v>
      </c>
      <c r="BG139" s="194">
        <f>IF(N139="zákl. prenesená",J139,0)</f>
        <v>0</v>
      </c>
      <c r="BH139" s="194">
        <f>IF(N139="zníž. prenesená",J139,0)</f>
        <v>0</v>
      </c>
      <c r="BI139" s="194">
        <f>IF(N139="nulová",J139,0)</f>
        <v>0</v>
      </c>
      <c r="BJ139" s="19" t="s">
        <v>85</v>
      </c>
      <c r="BK139" s="194">
        <f>ROUND(I139*H139,2)</f>
        <v>0</v>
      </c>
      <c r="BL139" s="19" t="s">
        <v>91</v>
      </c>
      <c r="BM139" s="193" t="s">
        <v>2412</v>
      </c>
    </row>
    <row r="140" s="2" customFormat="1" ht="24.15" customHeight="1">
      <c r="A140" s="38"/>
      <c r="B140" s="180"/>
      <c r="C140" s="181" t="s">
        <v>256</v>
      </c>
      <c r="D140" s="181" t="s">
        <v>157</v>
      </c>
      <c r="E140" s="182" t="s">
        <v>2413</v>
      </c>
      <c r="F140" s="183" t="s">
        <v>235</v>
      </c>
      <c r="G140" s="184" t="s">
        <v>178</v>
      </c>
      <c r="H140" s="185">
        <v>44.716999999999999</v>
      </c>
      <c r="I140" s="186"/>
      <c r="J140" s="187">
        <f>ROUND(I140*H140,2)</f>
        <v>0</v>
      </c>
      <c r="K140" s="188"/>
      <c r="L140" s="39"/>
      <c r="M140" s="189" t="s">
        <v>1</v>
      </c>
      <c r="N140" s="190" t="s">
        <v>43</v>
      </c>
      <c r="O140" s="82"/>
      <c r="P140" s="191">
        <f>O140*H140</f>
        <v>0</v>
      </c>
      <c r="Q140" s="191">
        <v>0</v>
      </c>
      <c r="R140" s="191">
        <f>Q140*H140</f>
        <v>0</v>
      </c>
      <c r="S140" s="191">
        <v>0</v>
      </c>
      <c r="T140" s="192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193" t="s">
        <v>91</v>
      </c>
      <c r="AT140" s="193" t="s">
        <v>157</v>
      </c>
      <c r="AU140" s="193" t="s">
        <v>81</v>
      </c>
      <c r="AY140" s="19" t="s">
        <v>155</v>
      </c>
      <c r="BE140" s="194">
        <f>IF(N140="základná",J140,0)</f>
        <v>0</v>
      </c>
      <c r="BF140" s="194">
        <f>IF(N140="znížená",J140,0)</f>
        <v>0</v>
      </c>
      <c r="BG140" s="194">
        <f>IF(N140="zákl. prenesená",J140,0)</f>
        <v>0</v>
      </c>
      <c r="BH140" s="194">
        <f>IF(N140="zníž. prenesená",J140,0)</f>
        <v>0</v>
      </c>
      <c r="BI140" s="194">
        <f>IF(N140="nulová",J140,0)</f>
        <v>0</v>
      </c>
      <c r="BJ140" s="19" t="s">
        <v>85</v>
      </c>
      <c r="BK140" s="194">
        <f>ROUND(I140*H140,2)</f>
        <v>0</v>
      </c>
      <c r="BL140" s="19" t="s">
        <v>91</v>
      </c>
      <c r="BM140" s="193" t="s">
        <v>2414</v>
      </c>
    </row>
    <row r="141" s="2" customFormat="1" ht="24.15" customHeight="1">
      <c r="A141" s="38"/>
      <c r="B141" s="180"/>
      <c r="C141" s="181" t="s">
        <v>288</v>
      </c>
      <c r="D141" s="181" t="s">
        <v>157</v>
      </c>
      <c r="E141" s="182" t="s">
        <v>2415</v>
      </c>
      <c r="F141" s="183" t="s">
        <v>2416</v>
      </c>
      <c r="G141" s="184" t="s">
        <v>178</v>
      </c>
      <c r="H141" s="185">
        <v>4.4299999999999997</v>
      </c>
      <c r="I141" s="186"/>
      <c r="J141" s="187">
        <f>ROUND(I141*H141,2)</f>
        <v>0</v>
      </c>
      <c r="K141" s="188"/>
      <c r="L141" s="39"/>
      <c r="M141" s="189" t="s">
        <v>1</v>
      </c>
      <c r="N141" s="190" t="s">
        <v>43</v>
      </c>
      <c r="O141" s="82"/>
      <c r="P141" s="191">
        <f>O141*H141</f>
        <v>0</v>
      </c>
      <c r="Q141" s="191">
        <v>0</v>
      </c>
      <c r="R141" s="191">
        <f>Q141*H141</f>
        <v>0</v>
      </c>
      <c r="S141" s="191">
        <v>0</v>
      </c>
      <c r="T141" s="192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193" t="s">
        <v>91</v>
      </c>
      <c r="AT141" s="193" t="s">
        <v>157</v>
      </c>
      <c r="AU141" s="193" t="s">
        <v>81</v>
      </c>
      <c r="AY141" s="19" t="s">
        <v>155</v>
      </c>
      <c r="BE141" s="194">
        <f>IF(N141="základná",J141,0)</f>
        <v>0</v>
      </c>
      <c r="BF141" s="194">
        <f>IF(N141="znížená",J141,0)</f>
        <v>0</v>
      </c>
      <c r="BG141" s="194">
        <f>IF(N141="zákl. prenesená",J141,0)</f>
        <v>0</v>
      </c>
      <c r="BH141" s="194">
        <f>IF(N141="zníž. prenesená",J141,0)</f>
        <v>0</v>
      </c>
      <c r="BI141" s="194">
        <f>IF(N141="nulová",J141,0)</f>
        <v>0</v>
      </c>
      <c r="BJ141" s="19" t="s">
        <v>85</v>
      </c>
      <c r="BK141" s="194">
        <f>ROUND(I141*H141,2)</f>
        <v>0</v>
      </c>
      <c r="BL141" s="19" t="s">
        <v>91</v>
      </c>
      <c r="BM141" s="193" t="s">
        <v>2417</v>
      </c>
    </row>
    <row r="142" s="2" customFormat="1" ht="16.5" customHeight="1">
      <c r="A142" s="38"/>
      <c r="B142" s="180"/>
      <c r="C142" s="221" t="s">
        <v>294</v>
      </c>
      <c r="D142" s="221" t="s">
        <v>271</v>
      </c>
      <c r="E142" s="223" t="s">
        <v>2418</v>
      </c>
      <c r="F142" s="224" t="s">
        <v>2419</v>
      </c>
      <c r="G142" s="225" t="s">
        <v>253</v>
      </c>
      <c r="H142" s="226">
        <v>7.5129999999999999</v>
      </c>
      <c r="I142" s="227"/>
      <c r="J142" s="228">
        <f>ROUND(I142*H142,2)</f>
        <v>0</v>
      </c>
      <c r="K142" s="229"/>
      <c r="L142" s="230"/>
      <c r="M142" s="231" t="s">
        <v>1</v>
      </c>
      <c r="N142" s="232" t="s">
        <v>43</v>
      </c>
      <c r="O142" s="82"/>
      <c r="P142" s="191">
        <f>O142*H142</f>
        <v>0</v>
      </c>
      <c r="Q142" s="191">
        <v>0</v>
      </c>
      <c r="R142" s="191">
        <f>Q142*H142</f>
        <v>0</v>
      </c>
      <c r="S142" s="191">
        <v>0</v>
      </c>
      <c r="T142" s="192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193" t="s">
        <v>211</v>
      </c>
      <c r="AT142" s="193" t="s">
        <v>271</v>
      </c>
      <c r="AU142" s="193" t="s">
        <v>81</v>
      </c>
      <c r="AY142" s="19" t="s">
        <v>155</v>
      </c>
      <c r="BE142" s="194">
        <f>IF(N142="základná",J142,0)</f>
        <v>0</v>
      </c>
      <c r="BF142" s="194">
        <f>IF(N142="znížená",J142,0)</f>
        <v>0</v>
      </c>
      <c r="BG142" s="194">
        <f>IF(N142="zákl. prenesená",J142,0)</f>
        <v>0</v>
      </c>
      <c r="BH142" s="194">
        <f>IF(N142="zníž. prenesená",J142,0)</f>
        <v>0</v>
      </c>
      <c r="BI142" s="194">
        <f>IF(N142="nulová",J142,0)</f>
        <v>0</v>
      </c>
      <c r="BJ142" s="19" t="s">
        <v>85</v>
      </c>
      <c r="BK142" s="194">
        <f>ROUND(I142*H142,2)</f>
        <v>0</v>
      </c>
      <c r="BL142" s="19" t="s">
        <v>91</v>
      </c>
      <c r="BM142" s="193" t="s">
        <v>2420</v>
      </c>
    </row>
    <row r="143" s="12" customFormat="1" ht="25.92" customHeight="1">
      <c r="A143" s="12"/>
      <c r="B143" s="167"/>
      <c r="C143" s="12"/>
      <c r="D143" s="168" t="s">
        <v>76</v>
      </c>
      <c r="E143" s="169" t="s">
        <v>2421</v>
      </c>
      <c r="F143" s="169" t="s">
        <v>1251</v>
      </c>
      <c r="G143" s="12"/>
      <c r="H143" s="12"/>
      <c r="I143" s="170"/>
      <c r="J143" s="171">
        <f>BK143</f>
        <v>0</v>
      </c>
      <c r="K143" s="12"/>
      <c r="L143" s="167"/>
      <c r="M143" s="172"/>
      <c r="N143" s="173"/>
      <c r="O143" s="173"/>
      <c r="P143" s="174">
        <f>SUM(P144:P154)</f>
        <v>0</v>
      </c>
      <c r="Q143" s="173"/>
      <c r="R143" s="174">
        <f>SUM(R144:R154)</f>
        <v>0</v>
      </c>
      <c r="S143" s="173"/>
      <c r="T143" s="175">
        <f>SUM(T144:T154)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168" t="s">
        <v>81</v>
      </c>
      <c r="AT143" s="176" t="s">
        <v>76</v>
      </c>
      <c r="AU143" s="176" t="s">
        <v>7</v>
      </c>
      <c r="AY143" s="168" t="s">
        <v>155</v>
      </c>
      <c r="BK143" s="177">
        <f>SUM(BK144:BK154)</f>
        <v>0</v>
      </c>
    </row>
    <row r="144" s="2" customFormat="1" ht="16.5" customHeight="1">
      <c r="A144" s="38"/>
      <c r="B144" s="180"/>
      <c r="C144" s="181" t="s">
        <v>305</v>
      </c>
      <c r="D144" s="181" t="s">
        <v>157</v>
      </c>
      <c r="E144" s="182" t="s">
        <v>2422</v>
      </c>
      <c r="F144" s="183" t="s">
        <v>2423</v>
      </c>
      <c r="G144" s="184" t="s">
        <v>285</v>
      </c>
      <c r="H144" s="185">
        <v>391.5</v>
      </c>
      <c r="I144" s="186"/>
      <c r="J144" s="187">
        <f>ROUND(I144*H144,2)</f>
        <v>0</v>
      </c>
      <c r="K144" s="188"/>
      <c r="L144" s="39"/>
      <c r="M144" s="189" t="s">
        <v>1</v>
      </c>
      <c r="N144" s="190" t="s">
        <v>43</v>
      </c>
      <c r="O144" s="82"/>
      <c r="P144" s="191">
        <f>O144*H144</f>
        <v>0</v>
      </c>
      <c r="Q144" s="191">
        <v>0</v>
      </c>
      <c r="R144" s="191">
        <f>Q144*H144</f>
        <v>0</v>
      </c>
      <c r="S144" s="191">
        <v>0</v>
      </c>
      <c r="T144" s="192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193" t="s">
        <v>91</v>
      </c>
      <c r="AT144" s="193" t="s">
        <v>157</v>
      </c>
      <c r="AU144" s="193" t="s">
        <v>81</v>
      </c>
      <c r="AY144" s="19" t="s">
        <v>155</v>
      </c>
      <c r="BE144" s="194">
        <f>IF(N144="základná",J144,0)</f>
        <v>0</v>
      </c>
      <c r="BF144" s="194">
        <f>IF(N144="znížená",J144,0)</f>
        <v>0</v>
      </c>
      <c r="BG144" s="194">
        <f>IF(N144="zákl. prenesená",J144,0)</f>
        <v>0</v>
      </c>
      <c r="BH144" s="194">
        <f>IF(N144="zníž. prenesená",J144,0)</f>
        <v>0</v>
      </c>
      <c r="BI144" s="194">
        <f>IF(N144="nulová",J144,0)</f>
        <v>0</v>
      </c>
      <c r="BJ144" s="19" t="s">
        <v>85</v>
      </c>
      <c r="BK144" s="194">
        <f>ROUND(I144*H144,2)</f>
        <v>0</v>
      </c>
      <c r="BL144" s="19" t="s">
        <v>91</v>
      </c>
      <c r="BM144" s="193" t="s">
        <v>2424</v>
      </c>
    </row>
    <row r="145" s="2" customFormat="1" ht="16.5" customHeight="1">
      <c r="A145" s="38"/>
      <c r="B145" s="180"/>
      <c r="C145" s="221" t="s">
        <v>312</v>
      </c>
      <c r="D145" s="221" t="s">
        <v>271</v>
      </c>
      <c r="E145" s="223" t="s">
        <v>2425</v>
      </c>
      <c r="F145" s="224" t="s">
        <v>2426</v>
      </c>
      <c r="G145" s="225" t="s">
        <v>285</v>
      </c>
      <c r="H145" s="226">
        <v>41.5</v>
      </c>
      <c r="I145" s="227"/>
      <c r="J145" s="228">
        <f>ROUND(I145*H145,2)</f>
        <v>0</v>
      </c>
      <c r="K145" s="229"/>
      <c r="L145" s="230"/>
      <c r="M145" s="231" t="s">
        <v>1</v>
      </c>
      <c r="N145" s="232" t="s">
        <v>43</v>
      </c>
      <c r="O145" s="82"/>
      <c r="P145" s="191">
        <f>O145*H145</f>
        <v>0</v>
      </c>
      <c r="Q145" s="191">
        <v>0</v>
      </c>
      <c r="R145" s="191">
        <f>Q145*H145</f>
        <v>0</v>
      </c>
      <c r="S145" s="191">
        <v>0</v>
      </c>
      <c r="T145" s="192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193" t="s">
        <v>211</v>
      </c>
      <c r="AT145" s="193" t="s">
        <v>271</v>
      </c>
      <c r="AU145" s="193" t="s">
        <v>81</v>
      </c>
      <c r="AY145" s="19" t="s">
        <v>155</v>
      </c>
      <c r="BE145" s="194">
        <f>IF(N145="základná",J145,0)</f>
        <v>0</v>
      </c>
      <c r="BF145" s="194">
        <f>IF(N145="znížená",J145,0)</f>
        <v>0</v>
      </c>
      <c r="BG145" s="194">
        <f>IF(N145="zákl. prenesená",J145,0)</f>
        <v>0</v>
      </c>
      <c r="BH145" s="194">
        <f>IF(N145="zníž. prenesená",J145,0)</f>
        <v>0</v>
      </c>
      <c r="BI145" s="194">
        <f>IF(N145="nulová",J145,0)</f>
        <v>0</v>
      </c>
      <c r="BJ145" s="19" t="s">
        <v>85</v>
      </c>
      <c r="BK145" s="194">
        <f>ROUND(I145*H145,2)</f>
        <v>0</v>
      </c>
      <c r="BL145" s="19" t="s">
        <v>91</v>
      </c>
      <c r="BM145" s="193" t="s">
        <v>2427</v>
      </c>
    </row>
    <row r="146" s="2" customFormat="1" ht="16.5" customHeight="1">
      <c r="A146" s="38"/>
      <c r="B146" s="180"/>
      <c r="C146" s="221" t="s">
        <v>316</v>
      </c>
      <c r="D146" s="221" t="s">
        <v>271</v>
      </c>
      <c r="E146" s="223" t="s">
        <v>2428</v>
      </c>
      <c r="F146" s="224" t="s">
        <v>2429</v>
      </c>
      <c r="G146" s="225" t="s">
        <v>285</v>
      </c>
      <c r="H146" s="226">
        <v>57</v>
      </c>
      <c r="I146" s="227"/>
      <c r="J146" s="228">
        <f>ROUND(I146*H146,2)</f>
        <v>0</v>
      </c>
      <c r="K146" s="229"/>
      <c r="L146" s="230"/>
      <c r="M146" s="231" t="s">
        <v>1</v>
      </c>
      <c r="N146" s="232" t="s">
        <v>43</v>
      </c>
      <c r="O146" s="82"/>
      <c r="P146" s="191">
        <f>O146*H146</f>
        <v>0</v>
      </c>
      <c r="Q146" s="191">
        <v>0</v>
      </c>
      <c r="R146" s="191">
        <f>Q146*H146</f>
        <v>0</v>
      </c>
      <c r="S146" s="191">
        <v>0</v>
      </c>
      <c r="T146" s="192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193" t="s">
        <v>211</v>
      </c>
      <c r="AT146" s="193" t="s">
        <v>271</v>
      </c>
      <c r="AU146" s="193" t="s">
        <v>81</v>
      </c>
      <c r="AY146" s="19" t="s">
        <v>155</v>
      </c>
      <c r="BE146" s="194">
        <f>IF(N146="základná",J146,0)</f>
        <v>0</v>
      </c>
      <c r="BF146" s="194">
        <f>IF(N146="znížená",J146,0)</f>
        <v>0</v>
      </c>
      <c r="BG146" s="194">
        <f>IF(N146="zákl. prenesená",J146,0)</f>
        <v>0</v>
      </c>
      <c r="BH146" s="194">
        <f>IF(N146="zníž. prenesená",J146,0)</f>
        <v>0</v>
      </c>
      <c r="BI146" s="194">
        <f>IF(N146="nulová",J146,0)</f>
        <v>0</v>
      </c>
      <c r="BJ146" s="19" t="s">
        <v>85</v>
      </c>
      <c r="BK146" s="194">
        <f>ROUND(I146*H146,2)</f>
        <v>0</v>
      </c>
      <c r="BL146" s="19" t="s">
        <v>91</v>
      </c>
      <c r="BM146" s="193" t="s">
        <v>2430</v>
      </c>
    </row>
    <row r="147" s="2" customFormat="1" ht="16.5" customHeight="1">
      <c r="A147" s="38"/>
      <c r="B147" s="180"/>
      <c r="C147" s="221" t="s">
        <v>322</v>
      </c>
      <c r="D147" s="221" t="s">
        <v>271</v>
      </c>
      <c r="E147" s="223" t="s">
        <v>2431</v>
      </c>
      <c r="F147" s="224" t="s">
        <v>2432</v>
      </c>
      <c r="G147" s="225" t="s">
        <v>285</v>
      </c>
      <c r="H147" s="226">
        <v>24.5</v>
      </c>
      <c r="I147" s="227"/>
      <c r="J147" s="228">
        <f>ROUND(I147*H147,2)</f>
        <v>0</v>
      </c>
      <c r="K147" s="229"/>
      <c r="L147" s="230"/>
      <c r="M147" s="231" t="s">
        <v>1</v>
      </c>
      <c r="N147" s="232" t="s">
        <v>43</v>
      </c>
      <c r="O147" s="82"/>
      <c r="P147" s="191">
        <f>O147*H147</f>
        <v>0</v>
      </c>
      <c r="Q147" s="191">
        <v>0</v>
      </c>
      <c r="R147" s="191">
        <f>Q147*H147</f>
        <v>0</v>
      </c>
      <c r="S147" s="191">
        <v>0</v>
      </c>
      <c r="T147" s="192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193" t="s">
        <v>211</v>
      </c>
      <c r="AT147" s="193" t="s">
        <v>271</v>
      </c>
      <c r="AU147" s="193" t="s">
        <v>81</v>
      </c>
      <c r="AY147" s="19" t="s">
        <v>155</v>
      </c>
      <c r="BE147" s="194">
        <f>IF(N147="základná",J147,0)</f>
        <v>0</v>
      </c>
      <c r="BF147" s="194">
        <f>IF(N147="znížená",J147,0)</f>
        <v>0</v>
      </c>
      <c r="BG147" s="194">
        <f>IF(N147="zákl. prenesená",J147,0)</f>
        <v>0</v>
      </c>
      <c r="BH147" s="194">
        <f>IF(N147="zníž. prenesená",J147,0)</f>
        <v>0</v>
      </c>
      <c r="BI147" s="194">
        <f>IF(N147="nulová",J147,0)</f>
        <v>0</v>
      </c>
      <c r="BJ147" s="19" t="s">
        <v>85</v>
      </c>
      <c r="BK147" s="194">
        <f>ROUND(I147*H147,2)</f>
        <v>0</v>
      </c>
      <c r="BL147" s="19" t="s">
        <v>91</v>
      </c>
      <c r="BM147" s="193" t="s">
        <v>2433</v>
      </c>
    </row>
    <row r="148" s="2" customFormat="1" ht="16.5" customHeight="1">
      <c r="A148" s="38"/>
      <c r="B148" s="180"/>
      <c r="C148" s="221" t="s">
        <v>8</v>
      </c>
      <c r="D148" s="221" t="s">
        <v>271</v>
      </c>
      <c r="E148" s="223" t="s">
        <v>2434</v>
      </c>
      <c r="F148" s="224" t="s">
        <v>2435</v>
      </c>
      <c r="G148" s="225" t="s">
        <v>285</v>
      </c>
      <c r="H148" s="226">
        <v>5.5</v>
      </c>
      <c r="I148" s="227"/>
      <c r="J148" s="228">
        <f>ROUND(I148*H148,2)</f>
        <v>0</v>
      </c>
      <c r="K148" s="229"/>
      <c r="L148" s="230"/>
      <c r="M148" s="231" t="s">
        <v>1</v>
      </c>
      <c r="N148" s="232" t="s">
        <v>43</v>
      </c>
      <c r="O148" s="82"/>
      <c r="P148" s="191">
        <f>O148*H148</f>
        <v>0</v>
      </c>
      <c r="Q148" s="191">
        <v>0</v>
      </c>
      <c r="R148" s="191">
        <f>Q148*H148</f>
        <v>0</v>
      </c>
      <c r="S148" s="191">
        <v>0</v>
      </c>
      <c r="T148" s="192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193" t="s">
        <v>211</v>
      </c>
      <c r="AT148" s="193" t="s">
        <v>271</v>
      </c>
      <c r="AU148" s="193" t="s">
        <v>81</v>
      </c>
      <c r="AY148" s="19" t="s">
        <v>155</v>
      </c>
      <c r="BE148" s="194">
        <f>IF(N148="základná",J148,0)</f>
        <v>0</v>
      </c>
      <c r="BF148" s="194">
        <f>IF(N148="znížená",J148,0)</f>
        <v>0</v>
      </c>
      <c r="BG148" s="194">
        <f>IF(N148="zákl. prenesená",J148,0)</f>
        <v>0</v>
      </c>
      <c r="BH148" s="194">
        <f>IF(N148="zníž. prenesená",J148,0)</f>
        <v>0</v>
      </c>
      <c r="BI148" s="194">
        <f>IF(N148="nulová",J148,0)</f>
        <v>0</v>
      </c>
      <c r="BJ148" s="19" t="s">
        <v>85</v>
      </c>
      <c r="BK148" s="194">
        <f>ROUND(I148*H148,2)</f>
        <v>0</v>
      </c>
      <c r="BL148" s="19" t="s">
        <v>91</v>
      </c>
      <c r="BM148" s="193" t="s">
        <v>2436</v>
      </c>
    </row>
    <row r="149" s="2" customFormat="1" ht="16.5" customHeight="1">
      <c r="A149" s="38"/>
      <c r="B149" s="180"/>
      <c r="C149" s="221" t="s">
        <v>337</v>
      </c>
      <c r="D149" s="221" t="s">
        <v>271</v>
      </c>
      <c r="E149" s="223" t="s">
        <v>2437</v>
      </c>
      <c r="F149" s="224" t="s">
        <v>2438</v>
      </c>
      <c r="G149" s="225" t="s">
        <v>285</v>
      </c>
      <c r="H149" s="226">
        <v>48.5</v>
      </c>
      <c r="I149" s="227"/>
      <c r="J149" s="228">
        <f>ROUND(I149*H149,2)</f>
        <v>0</v>
      </c>
      <c r="K149" s="229"/>
      <c r="L149" s="230"/>
      <c r="M149" s="231" t="s">
        <v>1</v>
      </c>
      <c r="N149" s="232" t="s">
        <v>43</v>
      </c>
      <c r="O149" s="82"/>
      <c r="P149" s="191">
        <f>O149*H149</f>
        <v>0</v>
      </c>
      <c r="Q149" s="191">
        <v>0</v>
      </c>
      <c r="R149" s="191">
        <f>Q149*H149</f>
        <v>0</v>
      </c>
      <c r="S149" s="191">
        <v>0</v>
      </c>
      <c r="T149" s="192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193" t="s">
        <v>211</v>
      </c>
      <c r="AT149" s="193" t="s">
        <v>271</v>
      </c>
      <c r="AU149" s="193" t="s">
        <v>81</v>
      </c>
      <c r="AY149" s="19" t="s">
        <v>155</v>
      </c>
      <c r="BE149" s="194">
        <f>IF(N149="základná",J149,0)</f>
        <v>0</v>
      </c>
      <c r="BF149" s="194">
        <f>IF(N149="znížená",J149,0)</f>
        <v>0</v>
      </c>
      <c r="BG149" s="194">
        <f>IF(N149="zákl. prenesená",J149,0)</f>
        <v>0</v>
      </c>
      <c r="BH149" s="194">
        <f>IF(N149="zníž. prenesená",J149,0)</f>
        <v>0</v>
      </c>
      <c r="BI149" s="194">
        <f>IF(N149="nulová",J149,0)</f>
        <v>0</v>
      </c>
      <c r="BJ149" s="19" t="s">
        <v>85</v>
      </c>
      <c r="BK149" s="194">
        <f>ROUND(I149*H149,2)</f>
        <v>0</v>
      </c>
      <c r="BL149" s="19" t="s">
        <v>91</v>
      </c>
      <c r="BM149" s="193" t="s">
        <v>2439</v>
      </c>
    </row>
    <row r="150" s="2" customFormat="1" ht="16.5" customHeight="1">
      <c r="A150" s="38"/>
      <c r="B150" s="180"/>
      <c r="C150" s="221" t="s">
        <v>341</v>
      </c>
      <c r="D150" s="221" t="s">
        <v>271</v>
      </c>
      <c r="E150" s="223" t="s">
        <v>2440</v>
      </c>
      <c r="F150" s="224" t="s">
        <v>2441</v>
      </c>
      <c r="G150" s="225" t="s">
        <v>285</v>
      </c>
      <c r="H150" s="226">
        <v>84.5</v>
      </c>
      <c r="I150" s="227"/>
      <c r="J150" s="228">
        <f>ROUND(I150*H150,2)</f>
        <v>0</v>
      </c>
      <c r="K150" s="229"/>
      <c r="L150" s="230"/>
      <c r="M150" s="231" t="s">
        <v>1</v>
      </c>
      <c r="N150" s="232" t="s">
        <v>43</v>
      </c>
      <c r="O150" s="82"/>
      <c r="P150" s="191">
        <f>O150*H150</f>
        <v>0</v>
      </c>
      <c r="Q150" s="191">
        <v>0</v>
      </c>
      <c r="R150" s="191">
        <f>Q150*H150</f>
        <v>0</v>
      </c>
      <c r="S150" s="191">
        <v>0</v>
      </c>
      <c r="T150" s="192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193" t="s">
        <v>211</v>
      </c>
      <c r="AT150" s="193" t="s">
        <v>271</v>
      </c>
      <c r="AU150" s="193" t="s">
        <v>81</v>
      </c>
      <c r="AY150" s="19" t="s">
        <v>155</v>
      </c>
      <c r="BE150" s="194">
        <f>IF(N150="základná",J150,0)</f>
        <v>0</v>
      </c>
      <c r="BF150" s="194">
        <f>IF(N150="znížená",J150,0)</f>
        <v>0</v>
      </c>
      <c r="BG150" s="194">
        <f>IF(N150="zákl. prenesená",J150,0)</f>
        <v>0</v>
      </c>
      <c r="BH150" s="194">
        <f>IF(N150="zníž. prenesená",J150,0)</f>
        <v>0</v>
      </c>
      <c r="BI150" s="194">
        <f>IF(N150="nulová",J150,0)</f>
        <v>0</v>
      </c>
      <c r="BJ150" s="19" t="s">
        <v>85</v>
      </c>
      <c r="BK150" s="194">
        <f>ROUND(I150*H150,2)</f>
        <v>0</v>
      </c>
      <c r="BL150" s="19" t="s">
        <v>91</v>
      </c>
      <c r="BM150" s="193" t="s">
        <v>2442</v>
      </c>
    </row>
    <row r="151" s="2" customFormat="1" ht="16.5" customHeight="1">
      <c r="A151" s="38"/>
      <c r="B151" s="180"/>
      <c r="C151" s="221" t="s">
        <v>350</v>
      </c>
      <c r="D151" s="221" t="s">
        <v>271</v>
      </c>
      <c r="E151" s="223" t="s">
        <v>2443</v>
      </c>
      <c r="F151" s="224" t="s">
        <v>2444</v>
      </c>
      <c r="G151" s="225" t="s">
        <v>285</v>
      </c>
      <c r="H151" s="226">
        <v>52</v>
      </c>
      <c r="I151" s="227"/>
      <c r="J151" s="228">
        <f>ROUND(I151*H151,2)</f>
        <v>0</v>
      </c>
      <c r="K151" s="229"/>
      <c r="L151" s="230"/>
      <c r="M151" s="231" t="s">
        <v>1</v>
      </c>
      <c r="N151" s="232" t="s">
        <v>43</v>
      </c>
      <c r="O151" s="82"/>
      <c r="P151" s="191">
        <f>O151*H151</f>
        <v>0</v>
      </c>
      <c r="Q151" s="191">
        <v>0</v>
      </c>
      <c r="R151" s="191">
        <f>Q151*H151</f>
        <v>0</v>
      </c>
      <c r="S151" s="191">
        <v>0</v>
      </c>
      <c r="T151" s="192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193" t="s">
        <v>211</v>
      </c>
      <c r="AT151" s="193" t="s">
        <v>271</v>
      </c>
      <c r="AU151" s="193" t="s">
        <v>81</v>
      </c>
      <c r="AY151" s="19" t="s">
        <v>155</v>
      </c>
      <c r="BE151" s="194">
        <f>IF(N151="základná",J151,0)</f>
        <v>0</v>
      </c>
      <c r="BF151" s="194">
        <f>IF(N151="znížená",J151,0)</f>
        <v>0</v>
      </c>
      <c r="BG151" s="194">
        <f>IF(N151="zákl. prenesená",J151,0)</f>
        <v>0</v>
      </c>
      <c r="BH151" s="194">
        <f>IF(N151="zníž. prenesená",J151,0)</f>
        <v>0</v>
      </c>
      <c r="BI151" s="194">
        <f>IF(N151="nulová",J151,0)</f>
        <v>0</v>
      </c>
      <c r="BJ151" s="19" t="s">
        <v>85</v>
      </c>
      <c r="BK151" s="194">
        <f>ROUND(I151*H151,2)</f>
        <v>0</v>
      </c>
      <c r="BL151" s="19" t="s">
        <v>91</v>
      </c>
      <c r="BM151" s="193" t="s">
        <v>2445</v>
      </c>
    </row>
    <row r="152" s="2" customFormat="1" ht="16.5" customHeight="1">
      <c r="A152" s="38"/>
      <c r="B152" s="180"/>
      <c r="C152" s="221" t="s">
        <v>361</v>
      </c>
      <c r="D152" s="221" t="s">
        <v>271</v>
      </c>
      <c r="E152" s="223" t="s">
        <v>2446</v>
      </c>
      <c r="F152" s="224" t="s">
        <v>2447</v>
      </c>
      <c r="G152" s="225" t="s">
        <v>285</v>
      </c>
      <c r="H152" s="226">
        <v>24</v>
      </c>
      <c r="I152" s="227"/>
      <c r="J152" s="228">
        <f>ROUND(I152*H152,2)</f>
        <v>0</v>
      </c>
      <c r="K152" s="229"/>
      <c r="L152" s="230"/>
      <c r="M152" s="231" t="s">
        <v>1</v>
      </c>
      <c r="N152" s="232" t="s">
        <v>43</v>
      </c>
      <c r="O152" s="82"/>
      <c r="P152" s="191">
        <f>O152*H152</f>
        <v>0</v>
      </c>
      <c r="Q152" s="191">
        <v>0</v>
      </c>
      <c r="R152" s="191">
        <f>Q152*H152</f>
        <v>0</v>
      </c>
      <c r="S152" s="191">
        <v>0</v>
      </c>
      <c r="T152" s="192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193" t="s">
        <v>211</v>
      </c>
      <c r="AT152" s="193" t="s">
        <v>271</v>
      </c>
      <c r="AU152" s="193" t="s">
        <v>81</v>
      </c>
      <c r="AY152" s="19" t="s">
        <v>155</v>
      </c>
      <c r="BE152" s="194">
        <f>IF(N152="základná",J152,0)</f>
        <v>0</v>
      </c>
      <c r="BF152" s="194">
        <f>IF(N152="znížená",J152,0)</f>
        <v>0</v>
      </c>
      <c r="BG152" s="194">
        <f>IF(N152="zákl. prenesená",J152,0)</f>
        <v>0</v>
      </c>
      <c r="BH152" s="194">
        <f>IF(N152="zníž. prenesená",J152,0)</f>
        <v>0</v>
      </c>
      <c r="BI152" s="194">
        <f>IF(N152="nulová",J152,0)</f>
        <v>0</v>
      </c>
      <c r="BJ152" s="19" t="s">
        <v>85</v>
      </c>
      <c r="BK152" s="194">
        <f>ROUND(I152*H152,2)</f>
        <v>0</v>
      </c>
      <c r="BL152" s="19" t="s">
        <v>91</v>
      </c>
      <c r="BM152" s="193" t="s">
        <v>2448</v>
      </c>
    </row>
    <row r="153" s="2" customFormat="1" ht="16.5" customHeight="1">
      <c r="A153" s="38"/>
      <c r="B153" s="180"/>
      <c r="C153" s="221" t="s">
        <v>367</v>
      </c>
      <c r="D153" s="221" t="s">
        <v>271</v>
      </c>
      <c r="E153" s="223" t="s">
        <v>2449</v>
      </c>
      <c r="F153" s="224" t="s">
        <v>2450</v>
      </c>
      <c r="G153" s="225" t="s">
        <v>285</v>
      </c>
      <c r="H153" s="226">
        <v>5.5</v>
      </c>
      <c r="I153" s="227"/>
      <c r="J153" s="228">
        <f>ROUND(I153*H153,2)</f>
        <v>0</v>
      </c>
      <c r="K153" s="229"/>
      <c r="L153" s="230"/>
      <c r="M153" s="231" t="s">
        <v>1</v>
      </c>
      <c r="N153" s="232" t="s">
        <v>43</v>
      </c>
      <c r="O153" s="82"/>
      <c r="P153" s="191">
        <f>O153*H153</f>
        <v>0</v>
      </c>
      <c r="Q153" s="191">
        <v>0</v>
      </c>
      <c r="R153" s="191">
        <f>Q153*H153</f>
        <v>0</v>
      </c>
      <c r="S153" s="191">
        <v>0</v>
      </c>
      <c r="T153" s="192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193" t="s">
        <v>211</v>
      </c>
      <c r="AT153" s="193" t="s">
        <v>271</v>
      </c>
      <c r="AU153" s="193" t="s">
        <v>81</v>
      </c>
      <c r="AY153" s="19" t="s">
        <v>155</v>
      </c>
      <c r="BE153" s="194">
        <f>IF(N153="základná",J153,0)</f>
        <v>0</v>
      </c>
      <c r="BF153" s="194">
        <f>IF(N153="znížená",J153,0)</f>
        <v>0</v>
      </c>
      <c r="BG153" s="194">
        <f>IF(N153="zákl. prenesená",J153,0)</f>
        <v>0</v>
      </c>
      <c r="BH153" s="194">
        <f>IF(N153="zníž. prenesená",J153,0)</f>
        <v>0</v>
      </c>
      <c r="BI153" s="194">
        <f>IF(N153="nulová",J153,0)</f>
        <v>0</v>
      </c>
      <c r="BJ153" s="19" t="s">
        <v>85</v>
      </c>
      <c r="BK153" s="194">
        <f>ROUND(I153*H153,2)</f>
        <v>0</v>
      </c>
      <c r="BL153" s="19" t="s">
        <v>91</v>
      </c>
      <c r="BM153" s="193" t="s">
        <v>2451</v>
      </c>
    </row>
    <row r="154" s="2" customFormat="1" ht="16.5" customHeight="1">
      <c r="A154" s="38"/>
      <c r="B154" s="180"/>
      <c r="C154" s="221" t="s">
        <v>373</v>
      </c>
      <c r="D154" s="221" t="s">
        <v>271</v>
      </c>
      <c r="E154" s="223" t="s">
        <v>2452</v>
      </c>
      <c r="F154" s="224" t="s">
        <v>2453</v>
      </c>
      <c r="G154" s="225" t="s">
        <v>285</v>
      </c>
      <c r="H154" s="226">
        <v>48.5</v>
      </c>
      <c r="I154" s="227"/>
      <c r="J154" s="228">
        <f>ROUND(I154*H154,2)</f>
        <v>0</v>
      </c>
      <c r="K154" s="229"/>
      <c r="L154" s="230"/>
      <c r="M154" s="231" t="s">
        <v>1</v>
      </c>
      <c r="N154" s="232" t="s">
        <v>43</v>
      </c>
      <c r="O154" s="82"/>
      <c r="P154" s="191">
        <f>O154*H154</f>
        <v>0</v>
      </c>
      <c r="Q154" s="191">
        <v>0</v>
      </c>
      <c r="R154" s="191">
        <f>Q154*H154</f>
        <v>0</v>
      </c>
      <c r="S154" s="191">
        <v>0</v>
      </c>
      <c r="T154" s="192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193" t="s">
        <v>211</v>
      </c>
      <c r="AT154" s="193" t="s">
        <v>271</v>
      </c>
      <c r="AU154" s="193" t="s">
        <v>81</v>
      </c>
      <c r="AY154" s="19" t="s">
        <v>155</v>
      </c>
      <c r="BE154" s="194">
        <f>IF(N154="základná",J154,0)</f>
        <v>0</v>
      </c>
      <c r="BF154" s="194">
        <f>IF(N154="znížená",J154,0)</f>
        <v>0</v>
      </c>
      <c r="BG154" s="194">
        <f>IF(N154="zákl. prenesená",J154,0)</f>
        <v>0</v>
      </c>
      <c r="BH154" s="194">
        <f>IF(N154="zníž. prenesená",J154,0)</f>
        <v>0</v>
      </c>
      <c r="BI154" s="194">
        <f>IF(N154="nulová",J154,0)</f>
        <v>0</v>
      </c>
      <c r="BJ154" s="19" t="s">
        <v>85</v>
      </c>
      <c r="BK154" s="194">
        <f>ROUND(I154*H154,2)</f>
        <v>0</v>
      </c>
      <c r="BL154" s="19" t="s">
        <v>91</v>
      </c>
      <c r="BM154" s="193" t="s">
        <v>2454</v>
      </c>
    </row>
    <row r="155" s="12" customFormat="1" ht="25.92" customHeight="1">
      <c r="A155" s="12"/>
      <c r="B155" s="167"/>
      <c r="C155" s="12"/>
      <c r="D155" s="168" t="s">
        <v>76</v>
      </c>
      <c r="E155" s="169" t="s">
        <v>2455</v>
      </c>
      <c r="F155" s="169" t="s">
        <v>2456</v>
      </c>
      <c r="G155" s="12"/>
      <c r="H155" s="12"/>
      <c r="I155" s="170"/>
      <c r="J155" s="171">
        <f>BK155</f>
        <v>0</v>
      </c>
      <c r="K155" s="12"/>
      <c r="L155" s="167"/>
      <c r="M155" s="172"/>
      <c r="N155" s="173"/>
      <c r="O155" s="173"/>
      <c r="P155" s="174">
        <f>SUM(P156:P186)</f>
        <v>0</v>
      </c>
      <c r="Q155" s="173"/>
      <c r="R155" s="174">
        <f>SUM(R156:R186)</f>
        <v>0</v>
      </c>
      <c r="S155" s="173"/>
      <c r="T155" s="175">
        <f>SUM(T156:T186)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168" t="s">
        <v>81</v>
      </c>
      <c r="AT155" s="176" t="s">
        <v>76</v>
      </c>
      <c r="AU155" s="176" t="s">
        <v>7</v>
      </c>
      <c r="AY155" s="168" t="s">
        <v>155</v>
      </c>
      <c r="BK155" s="177">
        <f>SUM(BK156:BK186)</f>
        <v>0</v>
      </c>
    </row>
    <row r="156" s="2" customFormat="1" ht="16.5" customHeight="1">
      <c r="A156" s="38"/>
      <c r="B156" s="180"/>
      <c r="C156" s="181" t="s">
        <v>379</v>
      </c>
      <c r="D156" s="181" t="s">
        <v>157</v>
      </c>
      <c r="E156" s="182" t="s">
        <v>2457</v>
      </c>
      <c r="F156" s="183" t="s">
        <v>2458</v>
      </c>
      <c r="G156" s="184" t="s">
        <v>285</v>
      </c>
      <c r="H156" s="185">
        <v>32</v>
      </c>
      <c r="I156" s="186"/>
      <c r="J156" s="187">
        <f>ROUND(I156*H156,2)</f>
        <v>0</v>
      </c>
      <c r="K156" s="188"/>
      <c r="L156" s="39"/>
      <c r="M156" s="189" t="s">
        <v>1</v>
      </c>
      <c r="N156" s="190" t="s">
        <v>43</v>
      </c>
      <c r="O156" s="82"/>
      <c r="P156" s="191">
        <f>O156*H156</f>
        <v>0</v>
      </c>
      <c r="Q156" s="191">
        <v>0</v>
      </c>
      <c r="R156" s="191">
        <f>Q156*H156</f>
        <v>0</v>
      </c>
      <c r="S156" s="191">
        <v>0</v>
      </c>
      <c r="T156" s="192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193" t="s">
        <v>91</v>
      </c>
      <c r="AT156" s="193" t="s">
        <v>157</v>
      </c>
      <c r="AU156" s="193" t="s">
        <v>81</v>
      </c>
      <c r="AY156" s="19" t="s">
        <v>155</v>
      </c>
      <c r="BE156" s="194">
        <f>IF(N156="základná",J156,0)</f>
        <v>0</v>
      </c>
      <c r="BF156" s="194">
        <f>IF(N156="znížená",J156,0)</f>
        <v>0</v>
      </c>
      <c r="BG156" s="194">
        <f>IF(N156="zákl. prenesená",J156,0)</f>
        <v>0</v>
      </c>
      <c r="BH156" s="194">
        <f>IF(N156="zníž. prenesená",J156,0)</f>
        <v>0</v>
      </c>
      <c r="BI156" s="194">
        <f>IF(N156="nulová",J156,0)</f>
        <v>0</v>
      </c>
      <c r="BJ156" s="19" t="s">
        <v>85</v>
      </c>
      <c r="BK156" s="194">
        <f>ROUND(I156*H156,2)</f>
        <v>0</v>
      </c>
      <c r="BL156" s="19" t="s">
        <v>91</v>
      </c>
      <c r="BM156" s="193" t="s">
        <v>2459</v>
      </c>
    </row>
    <row r="157" s="2" customFormat="1" ht="16.5" customHeight="1">
      <c r="A157" s="38"/>
      <c r="B157" s="180"/>
      <c r="C157" s="181" t="s">
        <v>383</v>
      </c>
      <c r="D157" s="181" t="s">
        <v>157</v>
      </c>
      <c r="E157" s="182" t="s">
        <v>2460</v>
      </c>
      <c r="F157" s="183" t="s">
        <v>2461</v>
      </c>
      <c r="G157" s="184" t="s">
        <v>285</v>
      </c>
      <c r="H157" s="185">
        <v>29.5</v>
      </c>
      <c r="I157" s="186"/>
      <c r="J157" s="187">
        <f>ROUND(I157*H157,2)</f>
        <v>0</v>
      </c>
      <c r="K157" s="188"/>
      <c r="L157" s="39"/>
      <c r="M157" s="189" t="s">
        <v>1</v>
      </c>
      <c r="N157" s="190" t="s">
        <v>43</v>
      </c>
      <c r="O157" s="82"/>
      <c r="P157" s="191">
        <f>O157*H157</f>
        <v>0</v>
      </c>
      <c r="Q157" s="191">
        <v>0</v>
      </c>
      <c r="R157" s="191">
        <f>Q157*H157</f>
        <v>0</v>
      </c>
      <c r="S157" s="191">
        <v>0</v>
      </c>
      <c r="T157" s="192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193" t="s">
        <v>91</v>
      </c>
      <c r="AT157" s="193" t="s">
        <v>157</v>
      </c>
      <c r="AU157" s="193" t="s">
        <v>81</v>
      </c>
      <c r="AY157" s="19" t="s">
        <v>155</v>
      </c>
      <c r="BE157" s="194">
        <f>IF(N157="základná",J157,0)</f>
        <v>0</v>
      </c>
      <c r="BF157" s="194">
        <f>IF(N157="znížená",J157,0)</f>
        <v>0</v>
      </c>
      <c r="BG157" s="194">
        <f>IF(N157="zákl. prenesená",J157,0)</f>
        <v>0</v>
      </c>
      <c r="BH157" s="194">
        <f>IF(N157="zníž. prenesená",J157,0)</f>
        <v>0</v>
      </c>
      <c r="BI157" s="194">
        <f>IF(N157="nulová",J157,0)</f>
        <v>0</v>
      </c>
      <c r="BJ157" s="19" t="s">
        <v>85</v>
      </c>
      <c r="BK157" s="194">
        <f>ROUND(I157*H157,2)</f>
        <v>0</v>
      </c>
      <c r="BL157" s="19" t="s">
        <v>91</v>
      </c>
      <c r="BM157" s="193" t="s">
        <v>2462</v>
      </c>
    </row>
    <row r="158" s="2" customFormat="1" ht="16.5" customHeight="1">
      <c r="A158" s="38"/>
      <c r="B158" s="180"/>
      <c r="C158" s="181" t="s">
        <v>387</v>
      </c>
      <c r="D158" s="181" t="s">
        <v>157</v>
      </c>
      <c r="E158" s="182" t="s">
        <v>2463</v>
      </c>
      <c r="F158" s="183" t="s">
        <v>2464</v>
      </c>
      <c r="G158" s="184" t="s">
        <v>285</v>
      </c>
      <c r="H158" s="185">
        <v>10</v>
      </c>
      <c r="I158" s="186"/>
      <c r="J158" s="187">
        <f>ROUND(I158*H158,2)</f>
        <v>0</v>
      </c>
      <c r="K158" s="188"/>
      <c r="L158" s="39"/>
      <c r="M158" s="189" t="s">
        <v>1</v>
      </c>
      <c r="N158" s="190" t="s">
        <v>43</v>
      </c>
      <c r="O158" s="82"/>
      <c r="P158" s="191">
        <f>O158*H158</f>
        <v>0</v>
      </c>
      <c r="Q158" s="191">
        <v>0</v>
      </c>
      <c r="R158" s="191">
        <f>Q158*H158</f>
        <v>0</v>
      </c>
      <c r="S158" s="191">
        <v>0</v>
      </c>
      <c r="T158" s="192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193" t="s">
        <v>91</v>
      </c>
      <c r="AT158" s="193" t="s">
        <v>157</v>
      </c>
      <c r="AU158" s="193" t="s">
        <v>81</v>
      </c>
      <c r="AY158" s="19" t="s">
        <v>155</v>
      </c>
      <c r="BE158" s="194">
        <f>IF(N158="základná",J158,0)</f>
        <v>0</v>
      </c>
      <c r="BF158" s="194">
        <f>IF(N158="znížená",J158,0)</f>
        <v>0</v>
      </c>
      <c r="BG158" s="194">
        <f>IF(N158="zákl. prenesená",J158,0)</f>
        <v>0</v>
      </c>
      <c r="BH158" s="194">
        <f>IF(N158="zníž. prenesená",J158,0)</f>
        <v>0</v>
      </c>
      <c r="BI158" s="194">
        <f>IF(N158="nulová",J158,0)</f>
        <v>0</v>
      </c>
      <c r="BJ158" s="19" t="s">
        <v>85</v>
      </c>
      <c r="BK158" s="194">
        <f>ROUND(I158*H158,2)</f>
        <v>0</v>
      </c>
      <c r="BL158" s="19" t="s">
        <v>91</v>
      </c>
      <c r="BM158" s="193" t="s">
        <v>2465</v>
      </c>
    </row>
    <row r="159" s="2" customFormat="1" ht="16.5" customHeight="1">
      <c r="A159" s="38"/>
      <c r="B159" s="180"/>
      <c r="C159" s="181" t="s">
        <v>393</v>
      </c>
      <c r="D159" s="181" t="s">
        <v>157</v>
      </c>
      <c r="E159" s="182" t="s">
        <v>2466</v>
      </c>
      <c r="F159" s="183" t="s">
        <v>2467</v>
      </c>
      <c r="G159" s="184" t="s">
        <v>285</v>
      </c>
      <c r="H159" s="185">
        <v>1.5</v>
      </c>
      <c r="I159" s="186"/>
      <c r="J159" s="187">
        <f>ROUND(I159*H159,2)</f>
        <v>0</v>
      </c>
      <c r="K159" s="188"/>
      <c r="L159" s="39"/>
      <c r="M159" s="189" t="s">
        <v>1</v>
      </c>
      <c r="N159" s="190" t="s">
        <v>43</v>
      </c>
      <c r="O159" s="82"/>
      <c r="P159" s="191">
        <f>O159*H159</f>
        <v>0</v>
      </c>
      <c r="Q159" s="191">
        <v>0</v>
      </c>
      <c r="R159" s="191">
        <f>Q159*H159</f>
        <v>0</v>
      </c>
      <c r="S159" s="191">
        <v>0</v>
      </c>
      <c r="T159" s="192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193" t="s">
        <v>91</v>
      </c>
      <c r="AT159" s="193" t="s">
        <v>157</v>
      </c>
      <c r="AU159" s="193" t="s">
        <v>81</v>
      </c>
      <c r="AY159" s="19" t="s">
        <v>155</v>
      </c>
      <c r="BE159" s="194">
        <f>IF(N159="základná",J159,0)</f>
        <v>0</v>
      </c>
      <c r="BF159" s="194">
        <f>IF(N159="znížená",J159,0)</f>
        <v>0</v>
      </c>
      <c r="BG159" s="194">
        <f>IF(N159="zákl. prenesená",J159,0)</f>
        <v>0</v>
      </c>
      <c r="BH159" s="194">
        <f>IF(N159="zníž. prenesená",J159,0)</f>
        <v>0</v>
      </c>
      <c r="BI159" s="194">
        <f>IF(N159="nulová",J159,0)</f>
        <v>0</v>
      </c>
      <c r="BJ159" s="19" t="s">
        <v>85</v>
      </c>
      <c r="BK159" s="194">
        <f>ROUND(I159*H159,2)</f>
        <v>0</v>
      </c>
      <c r="BL159" s="19" t="s">
        <v>91</v>
      </c>
      <c r="BM159" s="193" t="s">
        <v>2468</v>
      </c>
    </row>
    <row r="160" s="2" customFormat="1" ht="16.5" customHeight="1">
      <c r="A160" s="38"/>
      <c r="B160" s="180"/>
      <c r="C160" s="181" t="s">
        <v>397</v>
      </c>
      <c r="D160" s="181" t="s">
        <v>157</v>
      </c>
      <c r="E160" s="182" t="s">
        <v>2469</v>
      </c>
      <c r="F160" s="183" t="s">
        <v>2470</v>
      </c>
      <c r="G160" s="184" t="s">
        <v>285</v>
      </c>
      <c r="H160" s="185">
        <v>13</v>
      </c>
      <c r="I160" s="186"/>
      <c r="J160" s="187">
        <f>ROUND(I160*H160,2)</f>
        <v>0</v>
      </c>
      <c r="K160" s="188"/>
      <c r="L160" s="39"/>
      <c r="M160" s="189" t="s">
        <v>1</v>
      </c>
      <c r="N160" s="190" t="s">
        <v>43</v>
      </c>
      <c r="O160" s="82"/>
      <c r="P160" s="191">
        <f>O160*H160</f>
        <v>0</v>
      </c>
      <c r="Q160" s="191">
        <v>0</v>
      </c>
      <c r="R160" s="191">
        <f>Q160*H160</f>
        <v>0</v>
      </c>
      <c r="S160" s="191">
        <v>0</v>
      </c>
      <c r="T160" s="192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193" t="s">
        <v>91</v>
      </c>
      <c r="AT160" s="193" t="s">
        <v>157</v>
      </c>
      <c r="AU160" s="193" t="s">
        <v>81</v>
      </c>
      <c r="AY160" s="19" t="s">
        <v>155</v>
      </c>
      <c r="BE160" s="194">
        <f>IF(N160="základná",J160,0)</f>
        <v>0</v>
      </c>
      <c r="BF160" s="194">
        <f>IF(N160="znížená",J160,0)</f>
        <v>0</v>
      </c>
      <c r="BG160" s="194">
        <f>IF(N160="zákl. prenesená",J160,0)</f>
        <v>0</v>
      </c>
      <c r="BH160" s="194">
        <f>IF(N160="zníž. prenesená",J160,0)</f>
        <v>0</v>
      </c>
      <c r="BI160" s="194">
        <f>IF(N160="nulová",J160,0)</f>
        <v>0</v>
      </c>
      <c r="BJ160" s="19" t="s">
        <v>85</v>
      </c>
      <c r="BK160" s="194">
        <f>ROUND(I160*H160,2)</f>
        <v>0</v>
      </c>
      <c r="BL160" s="19" t="s">
        <v>91</v>
      </c>
      <c r="BM160" s="193" t="s">
        <v>2471</v>
      </c>
    </row>
    <row r="161" s="2" customFormat="1" ht="16.5" customHeight="1">
      <c r="A161" s="38"/>
      <c r="B161" s="180"/>
      <c r="C161" s="181" t="s">
        <v>401</v>
      </c>
      <c r="D161" s="181" t="s">
        <v>157</v>
      </c>
      <c r="E161" s="182" t="s">
        <v>2472</v>
      </c>
      <c r="F161" s="183" t="s">
        <v>2473</v>
      </c>
      <c r="G161" s="184" t="s">
        <v>285</v>
      </c>
      <c r="H161" s="185">
        <v>73</v>
      </c>
      <c r="I161" s="186"/>
      <c r="J161" s="187">
        <f>ROUND(I161*H161,2)</f>
        <v>0</v>
      </c>
      <c r="K161" s="188"/>
      <c r="L161" s="39"/>
      <c r="M161" s="189" t="s">
        <v>1</v>
      </c>
      <c r="N161" s="190" t="s">
        <v>43</v>
      </c>
      <c r="O161" s="82"/>
      <c r="P161" s="191">
        <f>O161*H161</f>
        <v>0</v>
      </c>
      <c r="Q161" s="191">
        <v>0</v>
      </c>
      <c r="R161" s="191">
        <f>Q161*H161</f>
        <v>0</v>
      </c>
      <c r="S161" s="191">
        <v>0</v>
      </c>
      <c r="T161" s="192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193" t="s">
        <v>91</v>
      </c>
      <c r="AT161" s="193" t="s">
        <v>157</v>
      </c>
      <c r="AU161" s="193" t="s">
        <v>81</v>
      </c>
      <c r="AY161" s="19" t="s">
        <v>155</v>
      </c>
      <c r="BE161" s="194">
        <f>IF(N161="základná",J161,0)</f>
        <v>0</v>
      </c>
      <c r="BF161" s="194">
        <f>IF(N161="znížená",J161,0)</f>
        <v>0</v>
      </c>
      <c r="BG161" s="194">
        <f>IF(N161="zákl. prenesená",J161,0)</f>
        <v>0</v>
      </c>
      <c r="BH161" s="194">
        <f>IF(N161="zníž. prenesená",J161,0)</f>
        <v>0</v>
      </c>
      <c r="BI161" s="194">
        <f>IF(N161="nulová",J161,0)</f>
        <v>0</v>
      </c>
      <c r="BJ161" s="19" t="s">
        <v>85</v>
      </c>
      <c r="BK161" s="194">
        <f>ROUND(I161*H161,2)</f>
        <v>0</v>
      </c>
      <c r="BL161" s="19" t="s">
        <v>91</v>
      </c>
      <c r="BM161" s="193" t="s">
        <v>2474</v>
      </c>
    </row>
    <row r="162" s="2" customFormat="1" ht="16.5" customHeight="1">
      <c r="A162" s="38"/>
      <c r="B162" s="180"/>
      <c r="C162" s="181" t="s">
        <v>406</v>
      </c>
      <c r="D162" s="181" t="s">
        <v>157</v>
      </c>
      <c r="E162" s="182" t="s">
        <v>2475</v>
      </c>
      <c r="F162" s="183" t="s">
        <v>2476</v>
      </c>
      <c r="G162" s="184" t="s">
        <v>285</v>
      </c>
      <c r="H162" s="185">
        <v>44</v>
      </c>
      <c r="I162" s="186"/>
      <c r="J162" s="187">
        <f>ROUND(I162*H162,2)</f>
        <v>0</v>
      </c>
      <c r="K162" s="188"/>
      <c r="L162" s="39"/>
      <c r="M162" s="189" t="s">
        <v>1</v>
      </c>
      <c r="N162" s="190" t="s">
        <v>43</v>
      </c>
      <c r="O162" s="82"/>
      <c r="P162" s="191">
        <f>O162*H162</f>
        <v>0</v>
      </c>
      <c r="Q162" s="191">
        <v>0</v>
      </c>
      <c r="R162" s="191">
        <f>Q162*H162</f>
        <v>0</v>
      </c>
      <c r="S162" s="191">
        <v>0</v>
      </c>
      <c r="T162" s="192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193" t="s">
        <v>91</v>
      </c>
      <c r="AT162" s="193" t="s">
        <v>157</v>
      </c>
      <c r="AU162" s="193" t="s">
        <v>81</v>
      </c>
      <c r="AY162" s="19" t="s">
        <v>155</v>
      </c>
      <c r="BE162" s="194">
        <f>IF(N162="základná",J162,0)</f>
        <v>0</v>
      </c>
      <c r="BF162" s="194">
        <f>IF(N162="znížená",J162,0)</f>
        <v>0</v>
      </c>
      <c r="BG162" s="194">
        <f>IF(N162="zákl. prenesená",J162,0)</f>
        <v>0</v>
      </c>
      <c r="BH162" s="194">
        <f>IF(N162="zníž. prenesená",J162,0)</f>
        <v>0</v>
      </c>
      <c r="BI162" s="194">
        <f>IF(N162="nulová",J162,0)</f>
        <v>0</v>
      </c>
      <c r="BJ162" s="19" t="s">
        <v>85</v>
      </c>
      <c r="BK162" s="194">
        <f>ROUND(I162*H162,2)</f>
        <v>0</v>
      </c>
      <c r="BL162" s="19" t="s">
        <v>91</v>
      </c>
      <c r="BM162" s="193" t="s">
        <v>2477</v>
      </c>
    </row>
    <row r="163" s="2" customFormat="1" ht="16.5" customHeight="1">
      <c r="A163" s="38"/>
      <c r="B163" s="180"/>
      <c r="C163" s="181" t="s">
        <v>410</v>
      </c>
      <c r="D163" s="181" t="s">
        <v>157</v>
      </c>
      <c r="E163" s="182" t="s">
        <v>2478</v>
      </c>
      <c r="F163" s="183" t="s">
        <v>2479</v>
      </c>
      <c r="G163" s="184" t="s">
        <v>285</v>
      </c>
      <c r="H163" s="185">
        <v>29</v>
      </c>
      <c r="I163" s="186"/>
      <c r="J163" s="187">
        <f>ROUND(I163*H163,2)</f>
        <v>0</v>
      </c>
      <c r="K163" s="188"/>
      <c r="L163" s="39"/>
      <c r="M163" s="189" t="s">
        <v>1</v>
      </c>
      <c r="N163" s="190" t="s">
        <v>43</v>
      </c>
      <c r="O163" s="82"/>
      <c r="P163" s="191">
        <f>O163*H163</f>
        <v>0</v>
      </c>
      <c r="Q163" s="191">
        <v>0</v>
      </c>
      <c r="R163" s="191">
        <f>Q163*H163</f>
        <v>0</v>
      </c>
      <c r="S163" s="191">
        <v>0</v>
      </c>
      <c r="T163" s="192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193" t="s">
        <v>91</v>
      </c>
      <c r="AT163" s="193" t="s">
        <v>157</v>
      </c>
      <c r="AU163" s="193" t="s">
        <v>81</v>
      </c>
      <c r="AY163" s="19" t="s">
        <v>155</v>
      </c>
      <c r="BE163" s="194">
        <f>IF(N163="základná",J163,0)</f>
        <v>0</v>
      </c>
      <c r="BF163" s="194">
        <f>IF(N163="znížená",J163,0)</f>
        <v>0</v>
      </c>
      <c r="BG163" s="194">
        <f>IF(N163="zákl. prenesená",J163,0)</f>
        <v>0</v>
      </c>
      <c r="BH163" s="194">
        <f>IF(N163="zníž. prenesená",J163,0)</f>
        <v>0</v>
      </c>
      <c r="BI163" s="194">
        <f>IF(N163="nulová",J163,0)</f>
        <v>0</v>
      </c>
      <c r="BJ163" s="19" t="s">
        <v>85</v>
      </c>
      <c r="BK163" s="194">
        <f>ROUND(I163*H163,2)</f>
        <v>0</v>
      </c>
      <c r="BL163" s="19" t="s">
        <v>91</v>
      </c>
      <c r="BM163" s="193" t="s">
        <v>2480</v>
      </c>
    </row>
    <row r="164" s="2" customFormat="1" ht="16.5" customHeight="1">
      <c r="A164" s="38"/>
      <c r="B164" s="180"/>
      <c r="C164" s="181" t="s">
        <v>418</v>
      </c>
      <c r="D164" s="181" t="s">
        <v>157</v>
      </c>
      <c r="E164" s="182" t="s">
        <v>2481</v>
      </c>
      <c r="F164" s="183" t="s">
        <v>2482</v>
      </c>
      <c r="G164" s="184" t="s">
        <v>285</v>
      </c>
      <c r="H164" s="185">
        <v>29</v>
      </c>
      <c r="I164" s="186"/>
      <c r="J164" s="187">
        <f>ROUND(I164*H164,2)</f>
        <v>0</v>
      </c>
      <c r="K164" s="188"/>
      <c r="L164" s="39"/>
      <c r="M164" s="189" t="s">
        <v>1</v>
      </c>
      <c r="N164" s="190" t="s">
        <v>43</v>
      </c>
      <c r="O164" s="82"/>
      <c r="P164" s="191">
        <f>O164*H164</f>
        <v>0</v>
      </c>
      <c r="Q164" s="191">
        <v>0</v>
      </c>
      <c r="R164" s="191">
        <f>Q164*H164</f>
        <v>0</v>
      </c>
      <c r="S164" s="191">
        <v>0</v>
      </c>
      <c r="T164" s="192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193" t="s">
        <v>91</v>
      </c>
      <c r="AT164" s="193" t="s">
        <v>157</v>
      </c>
      <c r="AU164" s="193" t="s">
        <v>81</v>
      </c>
      <c r="AY164" s="19" t="s">
        <v>155</v>
      </c>
      <c r="BE164" s="194">
        <f>IF(N164="základná",J164,0)</f>
        <v>0</v>
      </c>
      <c r="BF164" s="194">
        <f>IF(N164="znížená",J164,0)</f>
        <v>0</v>
      </c>
      <c r="BG164" s="194">
        <f>IF(N164="zákl. prenesená",J164,0)</f>
        <v>0</v>
      </c>
      <c r="BH164" s="194">
        <f>IF(N164="zníž. prenesená",J164,0)</f>
        <v>0</v>
      </c>
      <c r="BI164" s="194">
        <f>IF(N164="nulová",J164,0)</f>
        <v>0</v>
      </c>
      <c r="BJ164" s="19" t="s">
        <v>85</v>
      </c>
      <c r="BK164" s="194">
        <f>ROUND(I164*H164,2)</f>
        <v>0</v>
      </c>
      <c r="BL164" s="19" t="s">
        <v>91</v>
      </c>
      <c r="BM164" s="193" t="s">
        <v>2483</v>
      </c>
    </row>
    <row r="165" s="2" customFormat="1" ht="21.75" customHeight="1">
      <c r="A165" s="38"/>
      <c r="B165" s="180"/>
      <c r="C165" s="181" t="s">
        <v>424</v>
      </c>
      <c r="D165" s="181" t="s">
        <v>157</v>
      </c>
      <c r="E165" s="182" t="s">
        <v>2484</v>
      </c>
      <c r="F165" s="183" t="s">
        <v>2485</v>
      </c>
      <c r="G165" s="184" t="s">
        <v>2397</v>
      </c>
      <c r="H165" s="185">
        <v>1</v>
      </c>
      <c r="I165" s="186"/>
      <c r="J165" s="187">
        <f>ROUND(I165*H165,2)</f>
        <v>0</v>
      </c>
      <c r="K165" s="188"/>
      <c r="L165" s="39"/>
      <c r="M165" s="189" t="s">
        <v>1</v>
      </c>
      <c r="N165" s="190" t="s">
        <v>43</v>
      </c>
      <c r="O165" s="82"/>
      <c r="P165" s="191">
        <f>O165*H165</f>
        <v>0</v>
      </c>
      <c r="Q165" s="191">
        <v>0</v>
      </c>
      <c r="R165" s="191">
        <f>Q165*H165</f>
        <v>0</v>
      </c>
      <c r="S165" s="191">
        <v>0</v>
      </c>
      <c r="T165" s="192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193" t="s">
        <v>91</v>
      </c>
      <c r="AT165" s="193" t="s">
        <v>157</v>
      </c>
      <c r="AU165" s="193" t="s">
        <v>81</v>
      </c>
      <c r="AY165" s="19" t="s">
        <v>155</v>
      </c>
      <c r="BE165" s="194">
        <f>IF(N165="základná",J165,0)</f>
        <v>0</v>
      </c>
      <c r="BF165" s="194">
        <f>IF(N165="znížená",J165,0)</f>
        <v>0</v>
      </c>
      <c r="BG165" s="194">
        <f>IF(N165="zákl. prenesená",J165,0)</f>
        <v>0</v>
      </c>
      <c r="BH165" s="194">
        <f>IF(N165="zníž. prenesená",J165,0)</f>
        <v>0</v>
      </c>
      <c r="BI165" s="194">
        <f>IF(N165="nulová",J165,0)</f>
        <v>0</v>
      </c>
      <c r="BJ165" s="19" t="s">
        <v>85</v>
      </c>
      <c r="BK165" s="194">
        <f>ROUND(I165*H165,2)</f>
        <v>0</v>
      </c>
      <c r="BL165" s="19" t="s">
        <v>91</v>
      </c>
      <c r="BM165" s="193" t="s">
        <v>2486</v>
      </c>
    </row>
    <row r="166" s="2" customFormat="1" ht="21.75" customHeight="1">
      <c r="A166" s="38"/>
      <c r="B166" s="180"/>
      <c r="C166" s="181" t="s">
        <v>429</v>
      </c>
      <c r="D166" s="181" t="s">
        <v>157</v>
      </c>
      <c r="E166" s="182" t="s">
        <v>2487</v>
      </c>
      <c r="F166" s="183" t="s">
        <v>2488</v>
      </c>
      <c r="G166" s="184" t="s">
        <v>285</v>
      </c>
      <c r="H166" s="185">
        <v>58</v>
      </c>
      <c r="I166" s="186"/>
      <c r="J166" s="187">
        <f>ROUND(I166*H166,2)</f>
        <v>0</v>
      </c>
      <c r="K166" s="188"/>
      <c r="L166" s="39"/>
      <c r="M166" s="189" t="s">
        <v>1</v>
      </c>
      <c r="N166" s="190" t="s">
        <v>43</v>
      </c>
      <c r="O166" s="82"/>
      <c r="P166" s="191">
        <f>O166*H166</f>
        <v>0</v>
      </c>
      <c r="Q166" s="191">
        <v>0</v>
      </c>
      <c r="R166" s="191">
        <f>Q166*H166</f>
        <v>0</v>
      </c>
      <c r="S166" s="191">
        <v>0</v>
      </c>
      <c r="T166" s="192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193" t="s">
        <v>91</v>
      </c>
      <c r="AT166" s="193" t="s">
        <v>157</v>
      </c>
      <c r="AU166" s="193" t="s">
        <v>81</v>
      </c>
      <c r="AY166" s="19" t="s">
        <v>155</v>
      </c>
      <c r="BE166" s="194">
        <f>IF(N166="základná",J166,0)</f>
        <v>0</v>
      </c>
      <c r="BF166" s="194">
        <f>IF(N166="znížená",J166,0)</f>
        <v>0</v>
      </c>
      <c r="BG166" s="194">
        <f>IF(N166="zákl. prenesená",J166,0)</f>
        <v>0</v>
      </c>
      <c r="BH166" s="194">
        <f>IF(N166="zníž. prenesená",J166,0)</f>
        <v>0</v>
      </c>
      <c r="BI166" s="194">
        <f>IF(N166="nulová",J166,0)</f>
        <v>0</v>
      </c>
      <c r="BJ166" s="19" t="s">
        <v>85</v>
      </c>
      <c r="BK166" s="194">
        <f>ROUND(I166*H166,2)</f>
        <v>0</v>
      </c>
      <c r="BL166" s="19" t="s">
        <v>91</v>
      </c>
      <c r="BM166" s="193" t="s">
        <v>2489</v>
      </c>
    </row>
    <row r="167" s="2" customFormat="1" ht="24.15" customHeight="1">
      <c r="A167" s="38"/>
      <c r="B167" s="180"/>
      <c r="C167" s="181" t="s">
        <v>433</v>
      </c>
      <c r="D167" s="181" t="s">
        <v>157</v>
      </c>
      <c r="E167" s="182" t="s">
        <v>2490</v>
      </c>
      <c r="F167" s="183" t="s">
        <v>2491</v>
      </c>
      <c r="G167" s="184" t="s">
        <v>390</v>
      </c>
      <c r="H167" s="185">
        <v>24</v>
      </c>
      <c r="I167" s="186"/>
      <c r="J167" s="187">
        <f>ROUND(I167*H167,2)</f>
        <v>0</v>
      </c>
      <c r="K167" s="188"/>
      <c r="L167" s="39"/>
      <c r="M167" s="189" t="s">
        <v>1</v>
      </c>
      <c r="N167" s="190" t="s">
        <v>43</v>
      </c>
      <c r="O167" s="82"/>
      <c r="P167" s="191">
        <f>O167*H167</f>
        <v>0</v>
      </c>
      <c r="Q167" s="191">
        <v>0</v>
      </c>
      <c r="R167" s="191">
        <f>Q167*H167</f>
        <v>0</v>
      </c>
      <c r="S167" s="191">
        <v>0</v>
      </c>
      <c r="T167" s="192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193" t="s">
        <v>91</v>
      </c>
      <c r="AT167" s="193" t="s">
        <v>157</v>
      </c>
      <c r="AU167" s="193" t="s">
        <v>81</v>
      </c>
      <c r="AY167" s="19" t="s">
        <v>155</v>
      </c>
      <c r="BE167" s="194">
        <f>IF(N167="základná",J167,0)</f>
        <v>0</v>
      </c>
      <c r="BF167" s="194">
        <f>IF(N167="znížená",J167,0)</f>
        <v>0</v>
      </c>
      <c r="BG167" s="194">
        <f>IF(N167="zákl. prenesená",J167,0)</f>
        <v>0</v>
      </c>
      <c r="BH167" s="194">
        <f>IF(N167="zníž. prenesená",J167,0)</f>
        <v>0</v>
      </c>
      <c r="BI167" s="194">
        <f>IF(N167="nulová",J167,0)</f>
        <v>0</v>
      </c>
      <c r="BJ167" s="19" t="s">
        <v>85</v>
      </c>
      <c r="BK167" s="194">
        <f>ROUND(I167*H167,2)</f>
        <v>0</v>
      </c>
      <c r="BL167" s="19" t="s">
        <v>91</v>
      </c>
      <c r="BM167" s="193" t="s">
        <v>2492</v>
      </c>
    </row>
    <row r="168" s="2" customFormat="1" ht="24.15" customHeight="1">
      <c r="A168" s="38"/>
      <c r="B168" s="180"/>
      <c r="C168" s="181" t="s">
        <v>438</v>
      </c>
      <c r="D168" s="181" t="s">
        <v>157</v>
      </c>
      <c r="E168" s="182" t="s">
        <v>2493</v>
      </c>
      <c r="F168" s="183" t="s">
        <v>2494</v>
      </c>
      <c r="G168" s="184" t="s">
        <v>390</v>
      </c>
      <c r="H168" s="185">
        <v>5</v>
      </c>
      <c r="I168" s="186"/>
      <c r="J168" s="187">
        <f>ROUND(I168*H168,2)</f>
        <v>0</v>
      </c>
      <c r="K168" s="188"/>
      <c r="L168" s="39"/>
      <c r="M168" s="189" t="s">
        <v>1</v>
      </c>
      <c r="N168" s="190" t="s">
        <v>43</v>
      </c>
      <c r="O168" s="82"/>
      <c r="P168" s="191">
        <f>O168*H168</f>
        <v>0</v>
      </c>
      <c r="Q168" s="191">
        <v>0</v>
      </c>
      <c r="R168" s="191">
        <f>Q168*H168</f>
        <v>0</v>
      </c>
      <c r="S168" s="191">
        <v>0</v>
      </c>
      <c r="T168" s="192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193" t="s">
        <v>91</v>
      </c>
      <c r="AT168" s="193" t="s">
        <v>157</v>
      </c>
      <c r="AU168" s="193" t="s">
        <v>81</v>
      </c>
      <c r="AY168" s="19" t="s">
        <v>155</v>
      </c>
      <c r="BE168" s="194">
        <f>IF(N168="základná",J168,0)</f>
        <v>0</v>
      </c>
      <c r="BF168" s="194">
        <f>IF(N168="znížená",J168,0)</f>
        <v>0</v>
      </c>
      <c r="BG168" s="194">
        <f>IF(N168="zákl. prenesená",J168,0)</f>
        <v>0</v>
      </c>
      <c r="BH168" s="194">
        <f>IF(N168="zníž. prenesená",J168,0)</f>
        <v>0</v>
      </c>
      <c r="BI168" s="194">
        <f>IF(N168="nulová",J168,0)</f>
        <v>0</v>
      </c>
      <c r="BJ168" s="19" t="s">
        <v>85</v>
      </c>
      <c r="BK168" s="194">
        <f>ROUND(I168*H168,2)</f>
        <v>0</v>
      </c>
      <c r="BL168" s="19" t="s">
        <v>91</v>
      </c>
      <c r="BM168" s="193" t="s">
        <v>2495</v>
      </c>
    </row>
    <row r="169" s="2" customFormat="1" ht="24.15" customHeight="1">
      <c r="A169" s="38"/>
      <c r="B169" s="180"/>
      <c r="C169" s="181" t="s">
        <v>443</v>
      </c>
      <c r="D169" s="181" t="s">
        <v>157</v>
      </c>
      <c r="E169" s="182" t="s">
        <v>2496</v>
      </c>
      <c r="F169" s="183" t="s">
        <v>2497</v>
      </c>
      <c r="G169" s="184" t="s">
        <v>390</v>
      </c>
      <c r="H169" s="185">
        <v>7</v>
      </c>
      <c r="I169" s="186"/>
      <c r="J169" s="187">
        <f>ROUND(I169*H169,2)</f>
        <v>0</v>
      </c>
      <c r="K169" s="188"/>
      <c r="L169" s="39"/>
      <c r="M169" s="189" t="s">
        <v>1</v>
      </c>
      <c r="N169" s="190" t="s">
        <v>43</v>
      </c>
      <c r="O169" s="82"/>
      <c r="P169" s="191">
        <f>O169*H169</f>
        <v>0</v>
      </c>
      <c r="Q169" s="191">
        <v>0</v>
      </c>
      <c r="R169" s="191">
        <f>Q169*H169</f>
        <v>0</v>
      </c>
      <c r="S169" s="191">
        <v>0</v>
      </c>
      <c r="T169" s="192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193" t="s">
        <v>91</v>
      </c>
      <c r="AT169" s="193" t="s">
        <v>157</v>
      </c>
      <c r="AU169" s="193" t="s">
        <v>81</v>
      </c>
      <c r="AY169" s="19" t="s">
        <v>155</v>
      </c>
      <c r="BE169" s="194">
        <f>IF(N169="základná",J169,0)</f>
        <v>0</v>
      </c>
      <c r="BF169" s="194">
        <f>IF(N169="znížená",J169,0)</f>
        <v>0</v>
      </c>
      <c r="BG169" s="194">
        <f>IF(N169="zákl. prenesená",J169,0)</f>
        <v>0</v>
      </c>
      <c r="BH169" s="194">
        <f>IF(N169="zníž. prenesená",J169,0)</f>
        <v>0</v>
      </c>
      <c r="BI169" s="194">
        <f>IF(N169="nulová",J169,0)</f>
        <v>0</v>
      </c>
      <c r="BJ169" s="19" t="s">
        <v>85</v>
      </c>
      <c r="BK169" s="194">
        <f>ROUND(I169*H169,2)</f>
        <v>0</v>
      </c>
      <c r="BL169" s="19" t="s">
        <v>91</v>
      </c>
      <c r="BM169" s="193" t="s">
        <v>2498</v>
      </c>
    </row>
    <row r="170" s="2" customFormat="1" ht="24.15" customHeight="1">
      <c r="A170" s="38"/>
      <c r="B170" s="180"/>
      <c r="C170" s="181" t="s">
        <v>448</v>
      </c>
      <c r="D170" s="181" t="s">
        <v>157</v>
      </c>
      <c r="E170" s="182" t="s">
        <v>2499</v>
      </c>
      <c r="F170" s="183" t="s">
        <v>2500</v>
      </c>
      <c r="G170" s="184" t="s">
        <v>390</v>
      </c>
      <c r="H170" s="185">
        <v>24</v>
      </c>
      <c r="I170" s="186"/>
      <c r="J170" s="187">
        <f>ROUND(I170*H170,2)</f>
        <v>0</v>
      </c>
      <c r="K170" s="188"/>
      <c r="L170" s="39"/>
      <c r="M170" s="189" t="s">
        <v>1</v>
      </c>
      <c r="N170" s="190" t="s">
        <v>43</v>
      </c>
      <c r="O170" s="82"/>
      <c r="P170" s="191">
        <f>O170*H170</f>
        <v>0</v>
      </c>
      <c r="Q170" s="191">
        <v>0</v>
      </c>
      <c r="R170" s="191">
        <f>Q170*H170</f>
        <v>0</v>
      </c>
      <c r="S170" s="191">
        <v>0</v>
      </c>
      <c r="T170" s="192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193" t="s">
        <v>91</v>
      </c>
      <c r="AT170" s="193" t="s">
        <v>157</v>
      </c>
      <c r="AU170" s="193" t="s">
        <v>81</v>
      </c>
      <c r="AY170" s="19" t="s">
        <v>155</v>
      </c>
      <c r="BE170" s="194">
        <f>IF(N170="základná",J170,0)</f>
        <v>0</v>
      </c>
      <c r="BF170" s="194">
        <f>IF(N170="znížená",J170,0)</f>
        <v>0</v>
      </c>
      <c r="BG170" s="194">
        <f>IF(N170="zákl. prenesená",J170,0)</f>
        <v>0</v>
      </c>
      <c r="BH170" s="194">
        <f>IF(N170="zníž. prenesená",J170,0)</f>
        <v>0</v>
      </c>
      <c r="BI170" s="194">
        <f>IF(N170="nulová",J170,0)</f>
        <v>0</v>
      </c>
      <c r="BJ170" s="19" t="s">
        <v>85</v>
      </c>
      <c r="BK170" s="194">
        <f>ROUND(I170*H170,2)</f>
        <v>0</v>
      </c>
      <c r="BL170" s="19" t="s">
        <v>91</v>
      </c>
      <c r="BM170" s="193" t="s">
        <v>2501</v>
      </c>
    </row>
    <row r="171" s="2" customFormat="1" ht="21.75" customHeight="1">
      <c r="A171" s="38"/>
      <c r="B171" s="180"/>
      <c r="C171" s="221" t="s">
        <v>452</v>
      </c>
      <c r="D171" s="221" t="s">
        <v>271</v>
      </c>
      <c r="E171" s="223" t="s">
        <v>2502</v>
      </c>
      <c r="F171" s="224" t="s">
        <v>2503</v>
      </c>
      <c r="G171" s="225" t="s">
        <v>390</v>
      </c>
      <c r="H171" s="226">
        <v>24</v>
      </c>
      <c r="I171" s="227"/>
      <c r="J171" s="228">
        <f>ROUND(I171*H171,2)</f>
        <v>0</v>
      </c>
      <c r="K171" s="229"/>
      <c r="L171" s="230"/>
      <c r="M171" s="231" t="s">
        <v>1</v>
      </c>
      <c r="N171" s="232" t="s">
        <v>43</v>
      </c>
      <c r="O171" s="82"/>
      <c r="P171" s="191">
        <f>O171*H171</f>
        <v>0</v>
      </c>
      <c r="Q171" s="191">
        <v>0</v>
      </c>
      <c r="R171" s="191">
        <f>Q171*H171</f>
        <v>0</v>
      </c>
      <c r="S171" s="191">
        <v>0</v>
      </c>
      <c r="T171" s="192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193" t="s">
        <v>211</v>
      </c>
      <c r="AT171" s="193" t="s">
        <v>271</v>
      </c>
      <c r="AU171" s="193" t="s">
        <v>81</v>
      </c>
      <c r="AY171" s="19" t="s">
        <v>155</v>
      </c>
      <c r="BE171" s="194">
        <f>IF(N171="základná",J171,0)</f>
        <v>0</v>
      </c>
      <c r="BF171" s="194">
        <f>IF(N171="znížená",J171,0)</f>
        <v>0</v>
      </c>
      <c r="BG171" s="194">
        <f>IF(N171="zákl. prenesená",J171,0)</f>
        <v>0</v>
      </c>
      <c r="BH171" s="194">
        <f>IF(N171="zníž. prenesená",J171,0)</f>
        <v>0</v>
      </c>
      <c r="BI171" s="194">
        <f>IF(N171="nulová",J171,0)</f>
        <v>0</v>
      </c>
      <c r="BJ171" s="19" t="s">
        <v>85</v>
      </c>
      <c r="BK171" s="194">
        <f>ROUND(I171*H171,2)</f>
        <v>0</v>
      </c>
      <c r="BL171" s="19" t="s">
        <v>91</v>
      </c>
      <c r="BM171" s="193" t="s">
        <v>2504</v>
      </c>
    </row>
    <row r="172" s="2" customFormat="1" ht="16.5" customHeight="1">
      <c r="A172" s="38"/>
      <c r="B172" s="180"/>
      <c r="C172" s="181" t="s">
        <v>458</v>
      </c>
      <c r="D172" s="181" t="s">
        <v>157</v>
      </c>
      <c r="E172" s="182" t="s">
        <v>2505</v>
      </c>
      <c r="F172" s="183" t="s">
        <v>2506</v>
      </c>
      <c r="G172" s="184" t="s">
        <v>390</v>
      </c>
      <c r="H172" s="185">
        <v>3</v>
      </c>
      <c r="I172" s="186"/>
      <c r="J172" s="187">
        <f>ROUND(I172*H172,2)</f>
        <v>0</v>
      </c>
      <c r="K172" s="188"/>
      <c r="L172" s="39"/>
      <c r="M172" s="189" t="s">
        <v>1</v>
      </c>
      <c r="N172" s="190" t="s">
        <v>43</v>
      </c>
      <c r="O172" s="82"/>
      <c r="P172" s="191">
        <f>O172*H172</f>
        <v>0</v>
      </c>
      <c r="Q172" s="191">
        <v>0</v>
      </c>
      <c r="R172" s="191">
        <f>Q172*H172</f>
        <v>0</v>
      </c>
      <c r="S172" s="191">
        <v>0</v>
      </c>
      <c r="T172" s="192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193" t="s">
        <v>91</v>
      </c>
      <c r="AT172" s="193" t="s">
        <v>157</v>
      </c>
      <c r="AU172" s="193" t="s">
        <v>81</v>
      </c>
      <c r="AY172" s="19" t="s">
        <v>155</v>
      </c>
      <c r="BE172" s="194">
        <f>IF(N172="základná",J172,0)</f>
        <v>0</v>
      </c>
      <c r="BF172" s="194">
        <f>IF(N172="znížená",J172,0)</f>
        <v>0</v>
      </c>
      <c r="BG172" s="194">
        <f>IF(N172="zákl. prenesená",J172,0)</f>
        <v>0</v>
      </c>
      <c r="BH172" s="194">
        <f>IF(N172="zníž. prenesená",J172,0)</f>
        <v>0</v>
      </c>
      <c r="BI172" s="194">
        <f>IF(N172="nulová",J172,0)</f>
        <v>0</v>
      </c>
      <c r="BJ172" s="19" t="s">
        <v>85</v>
      </c>
      <c r="BK172" s="194">
        <f>ROUND(I172*H172,2)</f>
        <v>0</v>
      </c>
      <c r="BL172" s="19" t="s">
        <v>91</v>
      </c>
      <c r="BM172" s="193" t="s">
        <v>2507</v>
      </c>
    </row>
    <row r="173" s="2" customFormat="1" ht="16.5" customHeight="1">
      <c r="A173" s="38"/>
      <c r="B173" s="180"/>
      <c r="C173" s="181" t="s">
        <v>467</v>
      </c>
      <c r="D173" s="181" t="s">
        <v>157</v>
      </c>
      <c r="E173" s="182" t="s">
        <v>2508</v>
      </c>
      <c r="F173" s="183" t="s">
        <v>2509</v>
      </c>
      <c r="G173" s="184" t="s">
        <v>390</v>
      </c>
      <c r="H173" s="185">
        <v>2</v>
      </c>
      <c r="I173" s="186"/>
      <c r="J173" s="187">
        <f>ROUND(I173*H173,2)</f>
        <v>0</v>
      </c>
      <c r="K173" s="188"/>
      <c r="L173" s="39"/>
      <c r="M173" s="189" t="s">
        <v>1</v>
      </c>
      <c r="N173" s="190" t="s">
        <v>43</v>
      </c>
      <c r="O173" s="82"/>
      <c r="P173" s="191">
        <f>O173*H173</f>
        <v>0</v>
      </c>
      <c r="Q173" s="191">
        <v>0</v>
      </c>
      <c r="R173" s="191">
        <f>Q173*H173</f>
        <v>0</v>
      </c>
      <c r="S173" s="191">
        <v>0</v>
      </c>
      <c r="T173" s="192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193" t="s">
        <v>91</v>
      </c>
      <c r="AT173" s="193" t="s">
        <v>157</v>
      </c>
      <c r="AU173" s="193" t="s">
        <v>81</v>
      </c>
      <c r="AY173" s="19" t="s">
        <v>155</v>
      </c>
      <c r="BE173" s="194">
        <f>IF(N173="základná",J173,0)</f>
        <v>0</v>
      </c>
      <c r="BF173" s="194">
        <f>IF(N173="znížená",J173,0)</f>
        <v>0</v>
      </c>
      <c r="BG173" s="194">
        <f>IF(N173="zákl. prenesená",J173,0)</f>
        <v>0</v>
      </c>
      <c r="BH173" s="194">
        <f>IF(N173="zníž. prenesená",J173,0)</f>
        <v>0</v>
      </c>
      <c r="BI173" s="194">
        <f>IF(N173="nulová",J173,0)</f>
        <v>0</v>
      </c>
      <c r="BJ173" s="19" t="s">
        <v>85</v>
      </c>
      <c r="BK173" s="194">
        <f>ROUND(I173*H173,2)</f>
        <v>0</v>
      </c>
      <c r="BL173" s="19" t="s">
        <v>91</v>
      </c>
      <c r="BM173" s="193" t="s">
        <v>2510</v>
      </c>
    </row>
    <row r="174" s="2" customFormat="1" ht="16.5" customHeight="1">
      <c r="A174" s="38"/>
      <c r="B174" s="180"/>
      <c r="C174" s="181" t="s">
        <v>475</v>
      </c>
      <c r="D174" s="181" t="s">
        <v>157</v>
      </c>
      <c r="E174" s="182" t="s">
        <v>2511</v>
      </c>
      <c r="F174" s="183" t="s">
        <v>2512</v>
      </c>
      <c r="G174" s="184" t="s">
        <v>390</v>
      </c>
      <c r="H174" s="185">
        <v>1</v>
      </c>
      <c r="I174" s="186"/>
      <c r="J174" s="187">
        <f>ROUND(I174*H174,2)</f>
        <v>0</v>
      </c>
      <c r="K174" s="188"/>
      <c r="L174" s="39"/>
      <c r="M174" s="189" t="s">
        <v>1</v>
      </c>
      <c r="N174" s="190" t="s">
        <v>43</v>
      </c>
      <c r="O174" s="82"/>
      <c r="P174" s="191">
        <f>O174*H174</f>
        <v>0</v>
      </c>
      <c r="Q174" s="191">
        <v>0</v>
      </c>
      <c r="R174" s="191">
        <f>Q174*H174</f>
        <v>0</v>
      </c>
      <c r="S174" s="191">
        <v>0</v>
      </c>
      <c r="T174" s="192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193" t="s">
        <v>91</v>
      </c>
      <c r="AT174" s="193" t="s">
        <v>157</v>
      </c>
      <c r="AU174" s="193" t="s">
        <v>81</v>
      </c>
      <c r="AY174" s="19" t="s">
        <v>155</v>
      </c>
      <c r="BE174" s="194">
        <f>IF(N174="základná",J174,0)</f>
        <v>0</v>
      </c>
      <c r="BF174" s="194">
        <f>IF(N174="znížená",J174,0)</f>
        <v>0</v>
      </c>
      <c r="BG174" s="194">
        <f>IF(N174="zákl. prenesená",J174,0)</f>
        <v>0</v>
      </c>
      <c r="BH174" s="194">
        <f>IF(N174="zníž. prenesená",J174,0)</f>
        <v>0</v>
      </c>
      <c r="BI174" s="194">
        <f>IF(N174="nulová",J174,0)</f>
        <v>0</v>
      </c>
      <c r="BJ174" s="19" t="s">
        <v>85</v>
      </c>
      <c r="BK174" s="194">
        <f>ROUND(I174*H174,2)</f>
        <v>0</v>
      </c>
      <c r="BL174" s="19" t="s">
        <v>91</v>
      </c>
      <c r="BM174" s="193" t="s">
        <v>2513</v>
      </c>
    </row>
    <row r="175" s="2" customFormat="1" ht="16.5" customHeight="1">
      <c r="A175" s="38"/>
      <c r="B175" s="180"/>
      <c r="C175" s="181" t="s">
        <v>485</v>
      </c>
      <c r="D175" s="181" t="s">
        <v>157</v>
      </c>
      <c r="E175" s="182" t="s">
        <v>2514</v>
      </c>
      <c r="F175" s="183" t="s">
        <v>2515</v>
      </c>
      <c r="G175" s="184" t="s">
        <v>390</v>
      </c>
      <c r="H175" s="185">
        <v>7</v>
      </c>
      <c r="I175" s="186"/>
      <c r="J175" s="187">
        <f>ROUND(I175*H175,2)</f>
        <v>0</v>
      </c>
      <c r="K175" s="188"/>
      <c r="L175" s="39"/>
      <c r="M175" s="189" t="s">
        <v>1</v>
      </c>
      <c r="N175" s="190" t="s">
        <v>43</v>
      </c>
      <c r="O175" s="82"/>
      <c r="P175" s="191">
        <f>O175*H175</f>
        <v>0</v>
      </c>
      <c r="Q175" s="191">
        <v>0</v>
      </c>
      <c r="R175" s="191">
        <f>Q175*H175</f>
        <v>0</v>
      </c>
      <c r="S175" s="191">
        <v>0</v>
      </c>
      <c r="T175" s="192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193" t="s">
        <v>91</v>
      </c>
      <c r="AT175" s="193" t="s">
        <v>157</v>
      </c>
      <c r="AU175" s="193" t="s">
        <v>81</v>
      </c>
      <c r="AY175" s="19" t="s">
        <v>155</v>
      </c>
      <c r="BE175" s="194">
        <f>IF(N175="základná",J175,0)</f>
        <v>0</v>
      </c>
      <c r="BF175" s="194">
        <f>IF(N175="znížená",J175,0)</f>
        <v>0</v>
      </c>
      <c r="BG175" s="194">
        <f>IF(N175="zákl. prenesená",J175,0)</f>
        <v>0</v>
      </c>
      <c r="BH175" s="194">
        <f>IF(N175="zníž. prenesená",J175,0)</f>
        <v>0</v>
      </c>
      <c r="BI175" s="194">
        <f>IF(N175="nulová",J175,0)</f>
        <v>0</v>
      </c>
      <c r="BJ175" s="19" t="s">
        <v>85</v>
      </c>
      <c r="BK175" s="194">
        <f>ROUND(I175*H175,2)</f>
        <v>0</v>
      </c>
      <c r="BL175" s="19" t="s">
        <v>91</v>
      </c>
      <c r="BM175" s="193" t="s">
        <v>2516</v>
      </c>
    </row>
    <row r="176" s="2" customFormat="1" ht="16.5" customHeight="1">
      <c r="A176" s="38"/>
      <c r="B176" s="180"/>
      <c r="C176" s="181" t="s">
        <v>495</v>
      </c>
      <c r="D176" s="181" t="s">
        <v>157</v>
      </c>
      <c r="E176" s="182" t="s">
        <v>2517</v>
      </c>
      <c r="F176" s="183" t="s">
        <v>2518</v>
      </c>
      <c r="G176" s="184" t="s">
        <v>390</v>
      </c>
      <c r="H176" s="185">
        <v>6</v>
      </c>
      <c r="I176" s="186"/>
      <c r="J176" s="187">
        <f>ROUND(I176*H176,2)</f>
        <v>0</v>
      </c>
      <c r="K176" s="188"/>
      <c r="L176" s="39"/>
      <c r="M176" s="189" t="s">
        <v>1</v>
      </c>
      <c r="N176" s="190" t="s">
        <v>43</v>
      </c>
      <c r="O176" s="82"/>
      <c r="P176" s="191">
        <f>O176*H176</f>
        <v>0</v>
      </c>
      <c r="Q176" s="191">
        <v>0</v>
      </c>
      <c r="R176" s="191">
        <f>Q176*H176</f>
        <v>0</v>
      </c>
      <c r="S176" s="191">
        <v>0</v>
      </c>
      <c r="T176" s="192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193" t="s">
        <v>91</v>
      </c>
      <c r="AT176" s="193" t="s">
        <v>157</v>
      </c>
      <c r="AU176" s="193" t="s">
        <v>81</v>
      </c>
      <c r="AY176" s="19" t="s">
        <v>155</v>
      </c>
      <c r="BE176" s="194">
        <f>IF(N176="základná",J176,0)</f>
        <v>0</v>
      </c>
      <c r="BF176" s="194">
        <f>IF(N176="znížená",J176,0)</f>
        <v>0</v>
      </c>
      <c r="BG176" s="194">
        <f>IF(N176="zákl. prenesená",J176,0)</f>
        <v>0</v>
      </c>
      <c r="BH176" s="194">
        <f>IF(N176="zníž. prenesená",J176,0)</f>
        <v>0</v>
      </c>
      <c r="BI176" s="194">
        <f>IF(N176="nulová",J176,0)</f>
        <v>0</v>
      </c>
      <c r="BJ176" s="19" t="s">
        <v>85</v>
      </c>
      <c r="BK176" s="194">
        <f>ROUND(I176*H176,2)</f>
        <v>0</v>
      </c>
      <c r="BL176" s="19" t="s">
        <v>91</v>
      </c>
      <c r="BM176" s="193" t="s">
        <v>2519</v>
      </c>
    </row>
    <row r="177" s="2" customFormat="1" ht="16.5" customHeight="1">
      <c r="A177" s="38"/>
      <c r="B177" s="180"/>
      <c r="C177" s="181" t="s">
        <v>499</v>
      </c>
      <c r="D177" s="181" t="s">
        <v>157</v>
      </c>
      <c r="E177" s="182" t="s">
        <v>2520</v>
      </c>
      <c r="F177" s="183" t="s">
        <v>2521</v>
      </c>
      <c r="G177" s="184" t="s">
        <v>390</v>
      </c>
      <c r="H177" s="185">
        <v>2</v>
      </c>
      <c r="I177" s="186"/>
      <c r="J177" s="187">
        <f>ROUND(I177*H177,2)</f>
        <v>0</v>
      </c>
      <c r="K177" s="188"/>
      <c r="L177" s="39"/>
      <c r="M177" s="189" t="s">
        <v>1</v>
      </c>
      <c r="N177" s="190" t="s">
        <v>43</v>
      </c>
      <c r="O177" s="82"/>
      <c r="P177" s="191">
        <f>O177*H177</f>
        <v>0</v>
      </c>
      <c r="Q177" s="191">
        <v>0</v>
      </c>
      <c r="R177" s="191">
        <f>Q177*H177</f>
        <v>0</v>
      </c>
      <c r="S177" s="191">
        <v>0</v>
      </c>
      <c r="T177" s="192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193" t="s">
        <v>91</v>
      </c>
      <c r="AT177" s="193" t="s">
        <v>157</v>
      </c>
      <c r="AU177" s="193" t="s">
        <v>81</v>
      </c>
      <c r="AY177" s="19" t="s">
        <v>155</v>
      </c>
      <c r="BE177" s="194">
        <f>IF(N177="základná",J177,0)</f>
        <v>0</v>
      </c>
      <c r="BF177" s="194">
        <f>IF(N177="znížená",J177,0)</f>
        <v>0</v>
      </c>
      <c r="BG177" s="194">
        <f>IF(N177="zákl. prenesená",J177,0)</f>
        <v>0</v>
      </c>
      <c r="BH177" s="194">
        <f>IF(N177="zníž. prenesená",J177,0)</f>
        <v>0</v>
      </c>
      <c r="BI177" s="194">
        <f>IF(N177="nulová",J177,0)</f>
        <v>0</v>
      </c>
      <c r="BJ177" s="19" t="s">
        <v>85</v>
      </c>
      <c r="BK177" s="194">
        <f>ROUND(I177*H177,2)</f>
        <v>0</v>
      </c>
      <c r="BL177" s="19" t="s">
        <v>91</v>
      </c>
      <c r="BM177" s="193" t="s">
        <v>2522</v>
      </c>
    </row>
    <row r="178" s="2" customFormat="1" ht="16.5" customHeight="1">
      <c r="A178" s="38"/>
      <c r="B178" s="180"/>
      <c r="C178" s="181" t="s">
        <v>507</v>
      </c>
      <c r="D178" s="181" t="s">
        <v>157</v>
      </c>
      <c r="E178" s="182" t="s">
        <v>2523</v>
      </c>
      <c r="F178" s="183" t="s">
        <v>2524</v>
      </c>
      <c r="G178" s="184" t="s">
        <v>390</v>
      </c>
      <c r="H178" s="185">
        <v>1</v>
      </c>
      <c r="I178" s="186"/>
      <c r="J178" s="187">
        <f>ROUND(I178*H178,2)</f>
        <v>0</v>
      </c>
      <c r="K178" s="188"/>
      <c r="L178" s="39"/>
      <c r="M178" s="189" t="s">
        <v>1</v>
      </c>
      <c r="N178" s="190" t="s">
        <v>43</v>
      </c>
      <c r="O178" s="82"/>
      <c r="P178" s="191">
        <f>O178*H178</f>
        <v>0</v>
      </c>
      <c r="Q178" s="191">
        <v>0</v>
      </c>
      <c r="R178" s="191">
        <f>Q178*H178</f>
        <v>0</v>
      </c>
      <c r="S178" s="191">
        <v>0</v>
      </c>
      <c r="T178" s="192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193" t="s">
        <v>91</v>
      </c>
      <c r="AT178" s="193" t="s">
        <v>157</v>
      </c>
      <c r="AU178" s="193" t="s">
        <v>81</v>
      </c>
      <c r="AY178" s="19" t="s">
        <v>155</v>
      </c>
      <c r="BE178" s="194">
        <f>IF(N178="základná",J178,0)</f>
        <v>0</v>
      </c>
      <c r="BF178" s="194">
        <f>IF(N178="znížená",J178,0)</f>
        <v>0</v>
      </c>
      <c r="BG178" s="194">
        <f>IF(N178="zákl. prenesená",J178,0)</f>
        <v>0</v>
      </c>
      <c r="BH178" s="194">
        <f>IF(N178="zníž. prenesená",J178,0)</f>
        <v>0</v>
      </c>
      <c r="BI178" s="194">
        <f>IF(N178="nulová",J178,0)</f>
        <v>0</v>
      </c>
      <c r="BJ178" s="19" t="s">
        <v>85</v>
      </c>
      <c r="BK178" s="194">
        <f>ROUND(I178*H178,2)</f>
        <v>0</v>
      </c>
      <c r="BL178" s="19" t="s">
        <v>91</v>
      </c>
      <c r="BM178" s="193" t="s">
        <v>2525</v>
      </c>
    </row>
    <row r="179" s="2" customFormat="1" ht="16.5" customHeight="1">
      <c r="A179" s="38"/>
      <c r="B179" s="180"/>
      <c r="C179" s="181" t="s">
        <v>511</v>
      </c>
      <c r="D179" s="181" t="s">
        <v>157</v>
      </c>
      <c r="E179" s="182" t="s">
        <v>2526</v>
      </c>
      <c r="F179" s="183" t="s">
        <v>2527</v>
      </c>
      <c r="G179" s="184" t="s">
        <v>390</v>
      </c>
      <c r="H179" s="185">
        <v>4</v>
      </c>
      <c r="I179" s="186"/>
      <c r="J179" s="187">
        <f>ROUND(I179*H179,2)</f>
        <v>0</v>
      </c>
      <c r="K179" s="188"/>
      <c r="L179" s="39"/>
      <c r="M179" s="189" t="s">
        <v>1</v>
      </c>
      <c r="N179" s="190" t="s">
        <v>43</v>
      </c>
      <c r="O179" s="82"/>
      <c r="P179" s="191">
        <f>O179*H179</f>
        <v>0</v>
      </c>
      <c r="Q179" s="191">
        <v>0</v>
      </c>
      <c r="R179" s="191">
        <f>Q179*H179</f>
        <v>0</v>
      </c>
      <c r="S179" s="191">
        <v>0</v>
      </c>
      <c r="T179" s="192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193" t="s">
        <v>91</v>
      </c>
      <c r="AT179" s="193" t="s">
        <v>157</v>
      </c>
      <c r="AU179" s="193" t="s">
        <v>81</v>
      </c>
      <c r="AY179" s="19" t="s">
        <v>155</v>
      </c>
      <c r="BE179" s="194">
        <f>IF(N179="základná",J179,0)</f>
        <v>0</v>
      </c>
      <c r="BF179" s="194">
        <f>IF(N179="znížená",J179,0)</f>
        <v>0</v>
      </c>
      <c r="BG179" s="194">
        <f>IF(N179="zákl. prenesená",J179,0)</f>
        <v>0</v>
      </c>
      <c r="BH179" s="194">
        <f>IF(N179="zníž. prenesená",J179,0)</f>
        <v>0</v>
      </c>
      <c r="BI179" s="194">
        <f>IF(N179="nulová",J179,0)</f>
        <v>0</v>
      </c>
      <c r="BJ179" s="19" t="s">
        <v>85</v>
      </c>
      <c r="BK179" s="194">
        <f>ROUND(I179*H179,2)</f>
        <v>0</v>
      </c>
      <c r="BL179" s="19" t="s">
        <v>91</v>
      </c>
      <c r="BM179" s="193" t="s">
        <v>2528</v>
      </c>
    </row>
    <row r="180" s="2" customFormat="1" ht="21.75" customHeight="1">
      <c r="A180" s="38"/>
      <c r="B180" s="180"/>
      <c r="C180" s="181" t="s">
        <v>518</v>
      </c>
      <c r="D180" s="181" t="s">
        <v>157</v>
      </c>
      <c r="E180" s="182" t="s">
        <v>2529</v>
      </c>
      <c r="F180" s="183" t="s">
        <v>2530</v>
      </c>
      <c r="G180" s="184" t="s">
        <v>390</v>
      </c>
      <c r="H180" s="185">
        <v>6</v>
      </c>
      <c r="I180" s="186"/>
      <c r="J180" s="187">
        <f>ROUND(I180*H180,2)</f>
        <v>0</v>
      </c>
      <c r="K180" s="188"/>
      <c r="L180" s="39"/>
      <c r="M180" s="189" t="s">
        <v>1</v>
      </c>
      <c r="N180" s="190" t="s">
        <v>43</v>
      </c>
      <c r="O180" s="82"/>
      <c r="P180" s="191">
        <f>O180*H180</f>
        <v>0</v>
      </c>
      <c r="Q180" s="191">
        <v>0</v>
      </c>
      <c r="R180" s="191">
        <f>Q180*H180</f>
        <v>0</v>
      </c>
      <c r="S180" s="191">
        <v>0</v>
      </c>
      <c r="T180" s="192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193" t="s">
        <v>91</v>
      </c>
      <c r="AT180" s="193" t="s">
        <v>157</v>
      </c>
      <c r="AU180" s="193" t="s">
        <v>81</v>
      </c>
      <c r="AY180" s="19" t="s">
        <v>155</v>
      </c>
      <c r="BE180" s="194">
        <f>IF(N180="základná",J180,0)</f>
        <v>0</v>
      </c>
      <c r="BF180" s="194">
        <f>IF(N180="znížená",J180,0)</f>
        <v>0</v>
      </c>
      <c r="BG180" s="194">
        <f>IF(N180="zákl. prenesená",J180,0)</f>
        <v>0</v>
      </c>
      <c r="BH180" s="194">
        <f>IF(N180="zníž. prenesená",J180,0)</f>
        <v>0</v>
      </c>
      <c r="BI180" s="194">
        <f>IF(N180="nulová",J180,0)</f>
        <v>0</v>
      </c>
      <c r="BJ180" s="19" t="s">
        <v>85</v>
      </c>
      <c r="BK180" s="194">
        <f>ROUND(I180*H180,2)</f>
        <v>0</v>
      </c>
      <c r="BL180" s="19" t="s">
        <v>91</v>
      </c>
      <c r="BM180" s="193" t="s">
        <v>2531</v>
      </c>
    </row>
    <row r="181" s="2" customFormat="1" ht="21.75" customHeight="1">
      <c r="A181" s="38"/>
      <c r="B181" s="180"/>
      <c r="C181" s="181" t="s">
        <v>522</v>
      </c>
      <c r="D181" s="181" t="s">
        <v>157</v>
      </c>
      <c r="E181" s="182" t="s">
        <v>2532</v>
      </c>
      <c r="F181" s="183" t="s">
        <v>2533</v>
      </c>
      <c r="G181" s="184" t="s">
        <v>390</v>
      </c>
      <c r="H181" s="185">
        <v>3</v>
      </c>
      <c r="I181" s="186"/>
      <c r="J181" s="187">
        <f>ROUND(I181*H181,2)</f>
        <v>0</v>
      </c>
      <c r="K181" s="188"/>
      <c r="L181" s="39"/>
      <c r="M181" s="189" t="s">
        <v>1</v>
      </c>
      <c r="N181" s="190" t="s">
        <v>43</v>
      </c>
      <c r="O181" s="82"/>
      <c r="P181" s="191">
        <f>O181*H181</f>
        <v>0</v>
      </c>
      <c r="Q181" s="191">
        <v>0</v>
      </c>
      <c r="R181" s="191">
        <f>Q181*H181</f>
        <v>0</v>
      </c>
      <c r="S181" s="191">
        <v>0</v>
      </c>
      <c r="T181" s="192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193" t="s">
        <v>91</v>
      </c>
      <c r="AT181" s="193" t="s">
        <v>157</v>
      </c>
      <c r="AU181" s="193" t="s">
        <v>81</v>
      </c>
      <c r="AY181" s="19" t="s">
        <v>155</v>
      </c>
      <c r="BE181" s="194">
        <f>IF(N181="základná",J181,0)</f>
        <v>0</v>
      </c>
      <c r="BF181" s="194">
        <f>IF(N181="znížená",J181,0)</f>
        <v>0</v>
      </c>
      <c r="BG181" s="194">
        <f>IF(N181="zákl. prenesená",J181,0)</f>
        <v>0</v>
      </c>
      <c r="BH181" s="194">
        <f>IF(N181="zníž. prenesená",J181,0)</f>
        <v>0</v>
      </c>
      <c r="BI181" s="194">
        <f>IF(N181="nulová",J181,0)</f>
        <v>0</v>
      </c>
      <c r="BJ181" s="19" t="s">
        <v>85</v>
      </c>
      <c r="BK181" s="194">
        <f>ROUND(I181*H181,2)</f>
        <v>0</v>
      </c>
      <c r="BL181" s="19" t="s">
        <v>91</v>
      </c>
      <c r="BM181" s="193" t="s">
        <v>2534</v>
      </c>
    </row>
    <row r="182" s="2" customFormat="1" ht="21.75" customHeight="1">
      <c r="A182" s="38"/>
      <c r="B182" s="180"/>
      <c r="C182" s="181" t="s">
        <v>533</v>
      </c>
      <c r="D182" s="181" t="s">
        <v>157</v>
      </c>
      <c r="E182" s="182" t="s">
        <v>2535</v>
      </c>
      <c r="F182" s="183" t="s">
        <v>2536</v>
      </c>
      <c r="G182" s="184" t="s">
        <v>390</v>
      </c>
      <c r="H182" s="185">
        <v>2</v>
      </c>
      <c r="I182" s="186"/>
      <c r="J182" s="187">
        <f>ROUND(I182*H182,2)</f>
        <v>0</v>
      </c>
      <c r="K182" s="188"/>
      <c r="L182" s="39"/>
      <c r="M182" s="189" t="s">
        <v>1</v>
      </c>
      <c r="N182" s="190" t="s">
        <v>43</v>
      </c>
      <c r="O182" s="82"/>
      <c r="P182" s="191">
        <f>O182*H182</f>
        <v>0</v>
      </c>
      <c r="Q182" s="191">
        <v>0</v>
      </c>
      <c r="R182" s="191">
        <f>Q182*H182</f>
        <v>0</v>
      </c>
      <c r="S182" s="191">
        <v>0</v>
      </c>
      <c r="T182" s="192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193" t="s">
        <v>91</v>
      </c>
      <c r="AT182" s="193" t="s">
        <v>157</v>
      </c>
      <c r="AU182" s="193" t="s">
        <v>81</v>
      </c>
      <c r="AY182" s="19" t="s">
        <v>155</v>
      </c>
      <c r="BE182" s="194">
        <f>IF(N182="základná",J182,0)</f>
        <v>0</v>
      </c>
      <c r="BF182" s="194">
        <f>IF(N182="znížená",J182,0)</f>
        <v>0</v>
      </c>
      <c r="BG182" s="194">
        <f>IF(N182="zákl. prenesená",J182,0)</f>
        <v>0</v>
      </c>
      <c r="BH182" s="194">
        <f>IF(N182="zníž. prenesená",J182,0)</f>
        <v>0</v>
      </c>
      <c r="BI182" s="194">
        <f>IF(N182="nulová",J182,0)</f>
        <v>0</v>
      </c>
      <c r="BJ182" s="19" t="s">
        <v>85</v>
      </c>
      <c r="BK182" s="194">
        <f>ROUND(I182*H182,2)</f>
        <v>0</v>
      </c>
      <c r="BL182" s="19" t="s">
        <v>91</v>
      </c>
      <c r="BM182" s="193" t="s">
        <v>2537</v>
      </c>
    </row>
    <row r="183" s="2" customFormat="1" ht="24.15" customHeight="1">
      <c r="A183" s="38"/>
      <c r="B183" s="180"/>
      <c r="C183" s="181" t="s">
        <v>544</v>
      </c>
      <c r="D183" s="181" t="s">
        <v>157</v>
      </c>
      <c r="E183" s="182" t="s">
        <v>2538</v>
      </c>
      <c r="F183" s="183" t="s">
        <v>2539</v>
      </c>
      <c r="G183" s="184" t="s">
        <v>390</v>
      </c>
      <c r="H183" s="185">
        <v>2</v>
      </c>
      <c r="I183" s="186"/>
      <c r="J183" s="187">
        <f>ROUND(I183*H183,2)</f>
        <v>0</v>
      </c>
      <c r="K183" s="188"/>
      <c r="L183" s="39"/>
      <c r="M183" s="189" t="s">
        <v>1</v>
      </c>
      <c r="N183" s="190" t="s">
        <v>43</v>
      </c>
      <c r="O183" s="82"/>
      <c r="P183" s="191">
        <f>O183*H183</f>
        <v>0</v>
      </c>
      <c r="Q183" s="191">
        <v>0</v>
      </c>
      <c r="R183" s="191">
        <f>Q183*H183</f>
        <v>0</v>
      </c>
      <c r="S183" s="191">
        <v>0</v>
      </c>
      <c r="T183" s="192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193" t="s">
        <v>91</v>
      </c>
      <c r="AT183" s="193" t="s">
        <v>157</v>
      </c>
      <c r="AU183" s="193" t="s">
        <v>81</v>
      </c>
      <c r="AY183" s="19" t="s">
        <v>155</v>
      </c>
      <c r="BE183" s="194">
        <f>IF(N183="základná",J183,0)</f>
        <v>0</v>
      </c>
      <c r="BF183" s="194">
        <f>IF(N183="znížená",J183,0)</f>
        <v>0</v>
      </c>
      <c r="BG183" s="194">
        <f>IF(N183="zákl. prenesená",J183,0)</f>
        <v>0</v>
      </c>
      <c r="BH183" s="194">
        <f>IF(N183="zníž. prenesená",J183,0)</f>
        <v>0</v>
      </c>
      <c r="BI183" s="194">
        <f>IF(N183="nulová",J183,0)</f>
        <v>0</v>
      </c>
      <c r="BJ183" s="19" t="s">
        <v>85</v>
      </c>
      <c r="BK183" s="194">
        <f>ROUND(I183*H183,2)</f>
        <v>0</v>
      </c>
      <c r="BL183" s="19" t="s">
        <v>91</v>
      </c>
      <c r="BM183" s="193" t="s">
        <v>2540</v>
      </c>
    </row>
    <row r="184" s="2" customFormat="1" ht="24.15" customHeight="1">
      <c r="A184" s="38"/>
      <c r="B184" s="180"/>
      <c r="C184" s="181" t="s">
        <v>550</v>
      </c>
      <c r="D184" s="181" t="s">
        <v>157</v>
      </c>
      <c r="E184" s="182" t="s">
        <v>2541</v>
      </c>
      <c r="F184" s="183" t="s">
        <v>2542</v>
      </c>
      <c r="G184" s="184" t="s">
        <v>285</v>
      </c>
      <c r="H184" s="185">
        <v>259.5</v>
      </c>
      <c r="I184" s="186"/>
      <c r="J184" s="187">
        <f>ROUND(I184*H184,2)</f>
        <v>0</v>
      </c>
      <c r="K184" s="188"/>
      <c r="L184" s="39"/>
      <c r="M184" s="189" t="s">
        <v>1</v>
      </c>
      <c r="N184" s="190" t="s">
        <v>43</v>
      </c>
      <c r="O184" s="82"/>
      <c r="P184" s="191">
        <f>O184*H184</f>
        <v>0</v>
      </c>
      <c r="Q184" s="191">
        <v>0</v>
      </c>
      <c r="R184" s="191">
        <f>Q184*H184</f>
        <v>0</v>
      </c>
      <c r="S184" s="191">
        <v>0</v>
      </c>
      <c r="T184" s="192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193" t="s">
        <v>91</v>
      </c>
      <c r="AT184" s="193" t="s">
        <v>157</v>
      </c>
      <c r="AU184" s="193" t="s">
        <v>81</v>
      </c>
      <c r="AY184" s="19" t="s">
        <v>155</v>
      </c>
      <c r="BE184" s="194">
        <f>IF(N184="základná",J184,0)</f>
        <v>0</v>
      </c>
      <c r="BF184" s="194">
        <f>IF(N184="znížená",J184,0)</f>
        <v>0</v>
      </c>
      <c r="BG184" s="194">
        <f>IF(N184="zákl. prenesená",J184,0)</f>
        <v>0</v>
      </c>
      <c r="BH184" s="194">
        <f>IF(N184="zníž. prenesená",J184,0)</f>
        <v>0</v>
      </c>
      <c r="BI184" s="194">
        <f>IF(N184="nulová",J184,0)</f>
        <v>0</v>
      </c>
      <c r="BJ184" s="19" t="s">
        <v>85</v>
      </c>
      <c r="BK184" s="194">
        <f>ROUND(I184*H184,2)</f>
        <v>0</v>
      </c>
      <c r="BL184" s="19" t="s">
        <v>91</v>
      </c>
      <c r="BM184" s="193" t="s">
        <v>2543</v>
      </c>
    </row>
    <row r="185" s="2" customFormat="1" ht="24.15" customHeight="1">
      <c r="A185" s="38"/>
      <c r="B185" s="180"/>
      <c r="C185" s="181" t="s">
        <v>555</v>
      </c>
      <c r="D185" s="181" t="s">
        <v>157</v>
      </c>
      <c r="E185" s="182" t="s">
        <v>2544</v>
      </c>
      <c r="F185" s="183" t="s">
        <v>2545</v>
      </c>
      <c r="G185" s="184" t="s">
        <v>285</v>
      </c>
      <c r="H185" s="185">
        <v>1.5</v>
      </c>
      <c r="I185" s="186"/>
      <c r="J185" s="187">
        <f>ROUND(I185*H185,2)</f>
        <v>0</v>
      </c>
      <c r="K185" s="188"/>
      <c r="L185" s="39"/>
      <c r="M185" s="189" t="s">
        <v>1</v>
      </c>
      <c r="N185" s="190" t="s">
        <v>43</v>
      </c>
      <c r="O185" s="82"/>
      <c r="P185" s="191">
        <f>O185*H185</f>
        <v>0</v>
      </c>
      <c r="Q185" s="191">
        <v>0</v>
      </c>
      <c r="R185" s="191">
        <f>Q185*H185</f>
        <v>0</v>
      </c>
      <c r="S185" s="191">
        <v>0</v>
      </c>
      <c r="T185" s="192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193" t="s">
        <v>91</v>
      </c>
      <c r="AT185" s="193" t="s">
        <v>157</v>
      </c>
      <c r="AU185" s="193" t="s">
        <v>81</v>
      </c>
      <c r="AY185" s="19" t="s">
        <v>155</v>
      </c>
      <c r="BE185" s="194">
        <f>IF(N185="základná",J185,0)</f>
        <v>0</v>
      </c>
      <c r="BF185" s="194">
        <f>IF(N185="znížená",J185,0)</f>
        <v>0</v>
      </c>
      <c r="BG185" s="194">
        <f>IF(N185="zákl. prenesená",J185,0)</f>
        <v>0</v>
      </c>
      <c r="BH185" s="194">
        <f>IF(N185="zníž. prenesená",J185,0)</f>
        <v>0</v>
      </c>
      <c r="BI185" s="194">
        <f>IF(N185="nulová",J185,0)</f>
        <v>0</v>
      </c>
      <c r="BJ185" s="19" t="s">
        <v>85</v>
      </c>
      <c r="BK185" s="194">
        <f>ROUND(I185*H185,2)</f>
        <v>0</v>
      </c>
      <c r="BL185" s="19" t="s">
        <v>91</v>
      </c>
      <c r="BM185" s="193" t="s">
        <v>2546</v>
      </c>
    </row>
    <row r="186" s="2" customFormat="1" ht="24.15" customHeight="1">
      <c r="A186" s="38"/>
      <c r="B186" s="180"/>
      <c r="C186" s="181" t="s">
        <v>559</v>
      </c>
      <c r="D186" s="181" t="s">
        <v>157</v>
      </c>
      <c r="E186" s="182" t="s">
        <v>2547</v>
      </c>
      <c r="F186" s="183" t="s">
        <v>2548</v>
      </c>
      <c r="G186" s="184" t="s">
        <v>2397</v>
      </c>
      <c r="H186" s="185">
        <v>1</v>
      </c>
      <c r="I186" s="186"/>
      <c r="J186" s="187">
        <f>ROUND(I186*H186,2)</f>
        <v>0</v>
      </c>
      <c r="K186" s="188"/>
      <c r="L186" s="39"/>
      <c r="M186" s="189" t="s">
        <v>1</v>
      </c>
      <c r="N186" s="190" t="s">
        <v>43</v>
      </c>
      <c r="O186" s="82"/>
      <c r="P186" s="191">
        <f>O186*H186</f>
        <v>0</v>
      </c>
      <c r="Q186" s="191">
        <v>0</v>
      </c>
      <c r="R186" s="191">
        <f>Q186*H186</f>
        <v>0</v>
      </c>
      <c r="S186" s="191">
        <v>0</v>
      </c>
      <c r="T186" s="192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193" t="s">
        <v>91</v>
      </c>
      <c r="AT186" s="193" t="s">
        <v>157</v>
      </c>
      <c r="AU186" s="193" t="s">
        <v>81</v>
      </c>
      <c r="AY186" s="19" t="s">
        <v>155</v>
      </c>
      <c r="BE186" s="194">
        <f>IF(N186="základná",J186,0)</f>
        <v>0</v>
      </c>
      <c r="BF186" s="194">
        <f>IF(N186="znížená",J186,0)</f>
        <v>0</v>
      </c>
      <c r="BG186" s="194">
        <f>IF(N186="zákl. prenesená",J186,0)</f>
        <v>0</v>
      </c>
      <c r="BH186" s="194">
        <f>IF(N186="zníž. prenesená",J186,0)</f>
        <v>0</v>
      </c>
      <c r="BI186" s="194">
        <f>IF(N186="nulová",J186,0)</f>
        <v>0</v>
      </c>
      <c r="BJ186" s="19" t="s">
        <v>85</v>
      </c>
      <c r="BK186" s="194">
        <f>ROUND(I186*H186,2)</f>
        <v>0</v>
      </c>
      <c r="BL186" s="19" t="s">
        <v>91</v>
      </c>
      <c r="BM186" s="193" t="s">
        <v>2549</v>
      </c>
    </row>
    <row r="187" s="12" customFormat="1" ht="25.92" customHeight="1">
      <c r="A187" s="12"/>
      <c r="B187" s="167"/>
      <c r="C187" s="12"/>
      <c r="D187" s="168" t="s">
        <v>76</v>
      </c>
      <c r="E187" s="169" t="s">
        <v>2550</v>
      </c>
      <c r="F187" s="169" t="s">
        <v>1407</v>
      </c>
      <c r="G187" s="12"/>
      <c r="H187" s="12"/>
      <c r="I187" s="170"/>
      <c r="J187" s="171">
        <f>BK187</f>
        <v>0</v>
      </c>
      <c r="K187" s="12"/>
      <c r="L187" s="167"/>
      <c r="M187" s="172"/>
      <c r="N187" s="173"/>
      <c r="O187" s="173"/>
      <c r="P187" s="174">
        <f>SUM(P188:P208)</f>
        <v>0</v>
      </c>
      <c r="Q187" s="173"/>
      <c r="R187" s="174">
        <f>SUM(R188:R208)</f>
        <v>0</v>
      </c>
      <c r="S187" s="173"/>
      <c r="T187" s="175">
        <f>SUM(T188:T208)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168" t="s">
        <v>81</v>
      </c>
      <c r="AT187" s="176" t="s">
        <v>76</v>
      </c>
      <c r="AU187" s="176" t="s">
        <v>7</v>
      </c>
      <c r="AY187" s="168" t="s">
        <v>155</v>
      </c>
      <c r="BK187" s="177">
        <f>SUM(BK188:BK208)</f>
        <v>0</v>
      </c>
    </row>
    <row r="188" s="2" customFormat="1" ht="24.15" customHeight="1">
      <c r="A188" s="38"/>
      <c r="B188" s="180"/>
      <c r="C188" s="181" t="s">
        <v>565</v>
      </c>
      <c r="D188" s="181" t="s">
        <v>157</v>
      </c>
      <c r="E188" s="182" t="s">
        <v>2551</v>
      </c>
      <c r="F188" s="183" t="s">
        <v>2552</v>
      </c>
      <c r="G188" s="184" t="s">
        <v>2397</v>
      </c>
      <c r="H188" s="185">
        <v>1</v>
      </c>
      <c r="I188" s="186"/>
      <c r="J188" s="187">
        <f>ROUND(I188*H188,2)</f>
        <v>0</v>
      </c>
      <c r="K188" s="188"/>
      <c r="L188" s="39"/>
      <c r="M188" s="189" t="s">
        <v>1</v>
      </c>
      <c r="N188" s="190" t="s">
        <v>43</v>
      </c>
      <c r="O188" s="82"/>
      <c r="P188" s="191">
        <f>O188*H188</f>
        <v>0</v>
      </c>
      <c r="Q188" s="191">
        <v>0</v>
      </c>
      <c r="R188" s="191">
        <f>Q188*H188</f>
        <v>0</v>
      </c>
      <c r="S188" s="191">
        <v>0</v>
      </c>
      <c r="T188" s="192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193" t="s">
        <v>91</v>
      </c>
      <c r="AT188" s="193" t="s">
        <v>157</v>
      </c>
      <c r="AU188" s="193" t="s">
        <v>81</v>
      </c>
      <c r="AY188" s="19" t="s">
        <v>155</v>
      </c>
      <c r="BE188" s="194">
        <f>IF(N188="základná",J188,0)</f>
        <v>0</v>
      </c>
      <c r="BF188" s="194">
        <f>IF(N188="znížená",J188,0)</f>
        <v>0</v>
      </c>
      <c r="BG188" s="194">
        <f>IF(N188="zákl. prenesená",J188,0)</f>
        <v>0</v>
      </c>
      <c r="BH188" s="194">
        <f>IF(N188="zníž. prenesená",J188,0)</f>
        <v>0</v>
      </c>
      <c r="BI188" s="194">
        <f>IF(N188="nulová",J188,0)</f>
        <v>0</v>
      </c>
      <c r="BJ188" s="19" t="s">
        <v>85</v>
      </c>
      <c r="BK188" s="194">
        <f>ROUND(I188*H188,2)</f>
        <v>0</v>
      </c>
      <c r="BL188" s="19" t="s">
        <v>91</v>
      </c>
      <c r="BM188" s="193" t="s">
        <v>2553</v>
      </c>
    </row>
    <row r="189" s="2" customFormat="1" ht="16.5" customHeight="1">
      <c r="A189" s="38"/>
      <c r="B189" s="180"/>
      <c r="C189" s="181" t="s">
        <v>569</v>
      </c>
      <c r="D189" s="181" t="s">
        <v>157</v>
      </c>
      <c r="E189" s="182" t="s">
        <v>2554</v>
      </c>
      <c r="F189" s="183" t="s">
        <v>2555</v>
      </c>
      <c r="G189" s="184" t="s">
        <v>285</v>
      </c>
      <c r="H189" s="185">
        <v>126</v>
      </c>
      <c r="I189" s="186"/>
      <c r="J189" s="187">
        <f>ROUND(I189*H189,2)</f>
        <v>0</v>
      </c>
      <c r="K189" s="188"/>
      <c r="L189" s="39"/>
      <c r="M189" s="189" t="s">
        <v>1</v>
      </c>
      <c r="N189" s="190" t="s">
        <v>43</v>
      </c>
      <c r="O189" s="82"/>
      <c r="P189" s="191">
        <f>O189*H189</f>
        <v>0</v>
      </c>
      <c r="Q189" s="191">
        <v>0</v>
      </c>
      <c r="R189" s="191">
        <f>Q189*H189</f>
        <v>0</v>
      </c>
      <c r="S189" s="191">
        <v>0</v>
      </c>
      <c r="T189" s="192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193" t="s">
        <v>91</v>
      </c>
      <c r="AT189" s="193" t="s">
        <v>157</v>
      </c>
      <c r="AU189" s="193" t="s">
        <v>81</v>
      </c>
      <c r="AY189" s="19" t="s">
        <v>155</v>
      </c>
      <c r="BE189" s="194">
        <f>IF(N189="základná",J189,0)</f>
        <v>0</v>
      </c>
      <c r="BF189" s="194">
        <f>IF(N189="znížená",J189,0)</f>
        <v>0</v>
      </c>
      <c r="BG189" s="194">
        <f>IF(N189="zákl. prenesená",J189,0)</f>
        <v>0</v>
      </c>
      <c r="BH189" s="194">
        <f>IF(N189="zníž. prenesená",J189,0)</f>
        <v>0</v>
      </c>
      <c r="BI189" s="194">
        <f>IF(N189="nulová",J189,0)</f>
        <v>0</v>
      </c>
      <c r="BJ189" s="19" t="s">
        <v>85</v>
      </c>
      <c r="BK189" s="194">
        <f>ROUND(I189*H189,2)</f>
        <v>0</v>
      </c>
      <c r="BL189" s="19" t="s">
        <v>91</v>
      </c>
      <c r="BM189" s="193" t="s">
        <v>2556</v>
      </c>
    </row>
    <row r="190" s="2" customFormat="1" ht="16.5" customHeight="1">
      <c r="A190" s="38"/>
      <c r="B190" s="180"/>
      <c r="C190" s="181" t="s">
        <v>573</v>
      </c>
      <c r="D190" s="181" t="s">
        <v>157</v>
      </c>
      <c r="E190" s="182" t="s">
        <v>2557</v>
      </c>
      <c r="F190" s="183" t="s">
        <v>2558</v>
      </c>
      <c r="G190" s="184" t="s">
        <v>285</v>
      </c>
      <c r="H190" s="185">
        <v>109</v>
      </c>
      <c r="I190" s="186"/>
      <c r="J190" s="187">
        <f>ROUND(I190*H190,2)</f>
        <v>0</v>
      </c>
      <c r="K190" s="188"/>
      <c r="L190" s="39"/>
      <c r="M190" s="189" t="s">
        <v>1</v>
      </c>
      <c r="N190" s="190" t="s">
        <v>43</v>
      </c>
      <c r="O190" s="82"/>
      <c r="P190" s="191">
        <f>O190*H190</f>
        <v>0</v>
      </c>
      <c r="Q190" s="191">
        <v>0</v>
      </c>
      <c r="R190" s="191">
        <f>Q190*H190</f>
        <v>0</v>
      </c>
      <c r="S190" s="191">
        <v>0</v>
      </c>
      <c r="T190" s="192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193" t="s">
        <v>91</v>
      </c>
      <c r="AT190" s="193" t="s">
        <v>157</v>
      </c>
      <c r="AU190" s="193" t="s">
        <v>81</v>
      </c>
      <c r="AY190" s="19" t="s">
        <v>155</v>
      </c>
      <c r="BE190" s="194">
        <f>IF(N190="základná",J190,0)</f>
        <v>0</v>
      </c>
      <c r="BF190" s="194">
        <f>IF(N190="znížená",J190,0)</f>
        <v>0</v>
      </c>
      <c r="BG190" s="194">
        <f>IF(N190="zákl. prenesená",J190,0)</f>
        <v>0</v>
      </c>
      <c r="BH190" s="194">
        <f>IF(N190="zníž. prenesená",J190,0)</f>
        <v>0</v>
      </c>
      <c r="BI190" s="194">
        <f>IF(N190="nulová",J190,0)</f>
        <v>0</v>
      </c>
      <c r="BJ190" s="19" t="s">
        <v>85</v>
      </c>
      <c r="BK190" s="194">
        <f>ROUND(I190*H190,2)</f>
        <v>0</v>
      </c>
      <c r="BL190" s="19" t="s">
        <v>91</v>
      </c>
      <c r="BM190" s="193" t="s">
        <v>2559</v>
      </c>
    </row>
    <row r="191" s="2" customFormat="1" ht="16.5" customHeight="1">
      <c r="A191" s="38"/>
      <c r="B191" s="180"/>
      <c r="C191" s="181" t="s">
        <v>577</v>
      </c>
      <c r="D191" s="181" t="s">
        <v>157</v>
      </c>
      <c r="E191" s="182" t="s">
        <v>2560</v>
      </c>
      <c r="F191" s="183" t="s">
        <v>2561</v>
      </c>
      <c r="G191" s="184" t="s">
        <v>285</v>
      </c>
      <c r="H191" s="185">
        <v>48.5</v>
      </c>
      <c r="I191" s="186"/>
      <c r="J191" s="187">
        <f>ROUND(I191*H191,2)</f>
        <v>0</v>
      </c>
      <c r="K191" s="188"/>
      <c r="L191" s="39"/>
      <c r="M191" s="189" t="s">
        <v>1</v>
      </c>
      <c r="N191" s="190" t="s">
        <v>43</v>
      </c>
      <c r="O191" s="82"/>
      <c r="P191" s="191">
        <f>O191*H191</f>
        <v>0</v>
      </c>
      <c r="Q191" s="191">
        <v>0</v>
      </c>
      <c r="R191" s="191">
        <f>Q191*H191</f>
        <v>0</v>
      </c>
      <c r="S191" s="191">
        <v>0</v>
      </c>
      <c r="T191" s="192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193" t="s">
        <v>91</v>
      </c>
      <c r="AT191" s="193" t="s">
        <v>157</v>
      </c>
      <c r="AU191" s="193" t="s">
        <v>81</v>
      </c>
      <c r="AY191" s="19" t="s">
        <v>155</v>
      </c>
      <c r="BE191" s="194">
        <f>IF(N191="základná",J191,0)</f>
        <v>0</v>
      </c>
      <c r="BF191" s="194">
        <f>IF(N191="znížená",J191,0)</f>
        <v>0</v>
      </c>
      <c r="BG191" s="194">
        <f>IF(N191="zákl. prenesená",J191,0)</f>
        <v>0</v>
      </c>
      <c r="BH191" s="194">
        <f>IF(N191="zníž. prenesená",J191,0)</f>
        <v>0</v>
      </c>
      <c r="BI191" s="194">
        <f>IF(N191="nulová",J191,0)</f>
        <v>0</v>
      </c>
      <c r="BJ191" s="19" t="s">
        <v>85</v>
      </c>
      <c r="BK191" s="194">
        <f>ROUND(I191*H191,2)</f>
        <v>0</v>
      </c>
      <c r="BL191" s="19" t="s">
        <v>91</v>
      </c>
      <c r="BM191" s="193" t="s">
        <v>2562</v>
      </c>
    </row>
    <row r="192" s="2" customFormat="1" ht="16.5" customHeight="1">
      <c r="A192" s="38"/>
      <c r="B192" s="180"/>
      <c r="C192" s="181" t="s">
        <v>581</v>
      </c>
      <c r="D192" s="181" t="s">
        <v>157</v>
      </c>
      <c r="E192" s="182" t="s">
        <v>2563</v>
      </c>
      <c r="F192" s="183" t="s">
        <v>2564</v>
      </c>
      <c r="G192" s="184" t="s">
        <v>285</v>
      </c>
      <c r="H192" s="185">
        <v>14</v>
      </c>
      <c r="I192" s="186"/>
      <c r="J192" s="187">
        <f>ROUND(I192*H192,2)</f>
        <v>0</v>
      </c>
      <c r="K192" s="188"/>
      <c r="L192" s="39"/>
      <c r="M192" s="189" t="s">
        <v>1</v>
      </c>
      <c r="N192" s="190" t="s">
        <v>43</v>
      </c>
      <c r="O192" s="82"/>
      <c r="P192" s="191">
        <f>O192*H192</f>
        <v>0</v>
      </c>
      <c r="Q192" s="191">
        <v>0</v>
      </c>
      <c r="R192" s="191">
        <f>Q192*H192</f>
        <v>0</v>
      </c>
      <c r="S192" s="191">
        <v>0</v>
      </c>
      <c r="T192" s="192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193" t="s">
        <v>91</v>
      </c>
      <c r="AT192" s="193" t="s">
        <v>157</v>
      </c>
      <c r="AU192" s="193" t="s">
        <v>81</v>
      </c>
      <c r="AY192" s="19" t="s">
        <v>155</v>
      </c>
      <c r="BE192" s="194">
        <f>IF(N192="základná",J192,0)</f>
        <v>0</v>
      </c>
      <c r="BF192" s="194">
        <f>IF(N192="znížená",J192,0)</f>
        <v>0</v>
      </c>
      <c r="BG192" s="194">
        <f>IF(N192="zákl. prenesená",J192,0)</f>
        <v>0</v>
      </c>
      <c r="BH192" s="194">
        <f>IF(N192="zníž. prenesená",J192,0)</f>
        <v>0</v>
      </c>
      <c r="BI192" s="194">
        <f>IF(N192="nulová",J192,0)</f>
        <v>0</v>
      </c>
      <c r="BJ192" s="19" t="s">
        <v>85</v>
      </c>
      <c r="BK192" s="194">
        <f>ROUND(I192*H192,2)</f>
        <v>0</v>
      </c>
      <c r="BL192" s="19" t="s">
        <v>91</v>
      </c>
      <c r="BM192" s="193" t="s">
        <v>2565</v>
      </c>
    </row>
    <row r="193" s="2" customFormat="1" ht="16.5" customHeight="1">
      <c r="A193" s="38"/>
      <c r="B193" s="180"/>
      <c r="C193" s="181" t="s">
        <v>585</v>
      </c>
      <c r="D193" s="181" t="s">
        <v>157</v>
      </c>
      <c r="E193" s="182" t="s">
        <v>2566</v>
      </c>
      <c r="F193" s="183" t="s">
        <v>2567</v>
      </c>
      <c r="G193" s="184" t="s">
        <v>285</v>
      </c>
      <c r="H193" s="185">
        <v>97</v>
      </c>
      <c r="I193" s="186"/>
      <c r="J193" s="187">
        <f>ROUND(I193*H193,2)</f>
        <v>0</v>
      </c>
      <c r="K193" s="188"/>
      <c r="L193" s="39"/>
      <c r="M193" s="189" t="s">
        <v>1</v>
      </c>
      <c r="N193" s="190" t="s">
        <v>43</v>
      </c>
      <c r="O193" s="82"/>
      <c r="P193" s="191">
        <f>O193*H193</f>
        <v>0</v>
      </c>
      <c r="Q193" s="191">
        <v>0</v>
      </c>
      <c r="R193" s="191">
        <f>Q193*H193</f>
        <v>0</v>
      </c>
      <c r="S193" s="191">
        <v>0</v>
      </c>
      <c r="T193" s="192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193" t="s">
        <v>91</v>
      </c>
      <c r="AT193" s="193" t="s">
        <v>157</v>
      </c>
      <c r="AU193" s="193" t="s">
        <v>81</v>
      </c>
      <c r="AY193" s="19" t="s">
        <v>155</v>
      </c>
      <c r="BE193" s="194">
        <f>IF(N193="základná",J193,0)</f>
        <v>0</v>
      </c>
      <c r="BF193" s="194">
        <f>IF(N193="znížená",J193,0)</f>
        <v>0</v>
      </c>
      <c r="BG193" s="194">
        <f>IF(N193="zákl. prenesená",J193,0)</f>
        <v>0</v>
      </c>
      <c r="BH193" s="194">
        <f>IF(N193="zníž. prenesená",J193,0)</f>
        <v>0</v>
      </c>
      <c r="BI193" s="194">
        <f>IF(N193="nulová",J193,0)</f>
        <v>0</v>
      </c>
      <c r="BJ193" s="19" t="s">
        <v>85</v>
      </c>
      <c r="BK193" s="194">
        <f>ROUND(I193*H193,2)</f>
        <v>0</v>
      </c>
      <c r="BL193" s="19" t="s">
        <v>91</v>
      </c>
      <c r="BM193" s="193" t="s">
        <v>2568</v>
      </c>
    </row>
    <row r="194" s="2" customFormat="1" ht="16.5" customHeight="1">
      <c r="A194" s="38"/>
      <c r="B194" s="180"/>
      <c r="C194" s="181" t="s">
        <v>590</v>
      </c>
      <c r="D194" s="181" t="s">
        <v>157</v>
      </c>
      <c r="E194" s="182" t="s">
        <v>2569</v>
      </c>
      <c r="F194" s="183" t="s">
        <v>2570</v>
      </c>
      <c r="G194" s="184" t="s">
        <v>390</v>
      </c>
      <c r="H194" s="185">
        <v>63</v>
      </c>
      <c r="I194" s="186"/>
      <c r="J194" s="187">
        <f>ROUND(I194*H194,2)</f>
        <v>0</v>
      </c>
      <c r="K194" s="188"/>
      <c r="L194" s="39"/>
      <c r="M194" s="189" t="s">
        <v>1</v>
      </c>
      <c r="N194" s="190" t="s">
        <v>43</v>
      </c>
      <c r="O194" s="82"/>
      <c r="P194" s="191">
        <f>O194*H194</f>
        <v>0</v>
      </c>
      <c r="Q194" s="191">
        <v>0</v>
      </c>
      <c r="R194" s="191">
        <f>Q194*H194</f>
        <v>0</v>
      </c>
      <c r="S194" s="191">
        <v>0</v>
      </c>
      <c r="T194" s="192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193" t="s">
        <v>91</v>
      </c>
      <c r="AT194" s="193" t="s">
        <v>157</v>
      </c>
      <c r="AU194" s="193" t="s">
        <v>81</v>
      </c>
      <c r="AY194" s="19" t="s">
        <v>155</v>
      </c>
      <c r="BE194" s="194">
        <f>IF(N194="základná",J194,0)</f>
        <v>0</v>
      </c>
      <c r="BF194" s="194">
        <f>IF(N194="znížená",J194,0)</f>
        <v>0</v>
      </c>
      <c r="BG194" s="194">
        <f>IF(N194="zákl. prenesená",J194,0)</f>
        <v>0</v>
      </c>
      <c r="BH194" s="194">
        <f>IF(N194="zníž. prenesená",J194,0)</f>
        <v>0</v>
      </c>
      <c r="BI194" s="194">
        <f>IF(N194="nulová",J194,0)</f>
        <v>0</v>
      </c>
      <c r="BJ194" s="19" t="s">
        <v>85</v>
      </c>
      <c r="BK194" s="194">
        <f>ROUND(I194*H194,2)</f>
        <v>0</v>
      </c>
      <c r="BL194" s="19" t="s">
        <v>91</v>
      </c>
      <c r="BM194" s="193" t="s">
        <v>2571</v>
      </c>
    </row>
    <row r="195" s="2" customFormat="1" ht="37.8" customHeight="1">
      <c r="A195" s="38"/>
      <c r="B195" s="180"/>
      <c r="C195" s="181" t="s">
        <v>605</v>
      </c>
      <c r="D195" s="181" t="s">
        <v>157</v>
      </c>
      <c r="E195" s="182" t="s">
        <v>2572</v>
      </c>
      <c r="F195" s="183" t="s">
        <v>2573</v>
      </c>
      <c r="G195" s="184" t="s">
        <v>390</v>
      </c>
      <c r="H195" s="185">
        <v>11</v>
      </c>
      <c r="I195" s="186"/>
      <c r="J195" s="187">
        <f>ROUND(I195*H195,2)</f>
        <v>0</v>
      </c>
      <c r="K195" s="188"/>
      <c r="L195" s="39"/>
      <c r="M195" s="189" t="s">
        <v>1</v>
      </c>
      <c r="N195" s="190" t="s">
        <v>43</v>
      </c>
      <c r="O195" s="82"/>
      <c r="P195" s="191">
        <f>O195*H195</f>
        <v>0</v>
      </c>
      <c r="Q195" s="191">
        <v>0</v>
      </c>
      <c r="R195" s="191">
        <f>Q195*H195</f>
        <v>0</v>
      </c>
      <c r="S195" s="191">
        <v>0</v>
      </c>
      <c r="T195" s="192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193" t="s">
        <v>91</v>
      </c>
      <c r="AT195" s="193" t="s">
        <v>157</v>
      </c>
      <c r="AU195" s="193" t="s">
        <v>81</v>
      </c>
      <c r="AY195" s="19" t="s">
        <v>155</v>
      </c>
      <c r="BE195" s="194">
        <f>IF(N195="základná",J195,0)</f>
        <v>0</v>
      </c>
      <c r="BF195" s="194">
        <f>IF(N195="znížená",J195,0)</f>
        <v>0</v>
      </c>
      <c r="BG195" s="194">
        <f>IF(N195="zákl. prenesená",J195,0)</f>
        <v>0</v>
      </c>
      <c r="BH195" s="194">
        <f>IF(N195="zníž. prenesená",J195,0)</f>
        <v>0</v>
      </c>
      <c r="BI195" s="194">
        <f>IF(N195="nulová",J195,0)</f>
        <v>0</v>
      </c>
      <c r="BJ195" s="19" t="s">
        <v>85</v>
      </c>
      <c r="BK195" s="194">
        <f>ROUND(I195*H195,2)</f>
        <v>0</v>
      </c>
      <c r="BL195" s="19" t="s">
        <v>91</v>
      </c>
      <c r="BM195" s="193" t="s">
        <v>2574</v>
      </c>
    </row>
    <row r="196" s="2" customFormat="1" ht="16.5" customHeight="1">
      <c r="A196" s="38"/>
      <c r="B196" s="180"/>
      <c r="C196" s="181" t="s">
        <v>615</v>
      </c>
      <c r="D196" s="181" t="s">
        <v>157</v>
      </c>
      <c r="E196" s="182" t="s">
        <v>2575</v>
      </c>
      <c r="F196" s="183" t="s">
        <v>2576</v>
      </c>
      <c r="G196" s="184" t="s">
        <v>390</v>
      </c>
      <c r="H196" s="185">
        <v>1</v>
      </c>
      <c r="I196" s="186"/>
      <c r="J196" s="187">
        <f>ROUND(I196*H196,2)</f>
        <v>0</v>
      </c>
      <c r="K196" s="188"/>
      <c r="L196" s="39"/>
      <c r="M196" s="189" t="s">
        <v>1</v>
      </c>
      <c r="N196" s="190" t="s">
        <v>43</v>
      </c>
      <c r="O196" s="82"/>
      <c r="P196" s="191">
        <f>O196*H196</f>
        <v>0</v>
      </c>
      <c r="Q196" s="191">
        <v>0</v>
      </c>
      <c r="R196" s="191">
        <f>Q196*H196</f>
        <v>0</v>
      </c>
      <c r="S196" s="191">
        <v>0</v>
      </c>
      <c r="T196" s="192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193" t="s">
        <v>91</v>
      </c>
      <c r="AT196" s="193" t="s">
        <v>157</v>
      </c>
      <c r="AU196" s="193" t="s">
        <v>81</v>
      </c>
      <c r="AY196" s="19" t="s">
        <v>155</v>
      </c>
      <c r="BE196" s="194">
        <f>IF(N196="základná",J196,0)</f>
        <v>0</v>
      </c>
      <c r="BF196" s="194">
        <f>IF(N196="znížená",J196,0)</f>
        <v>0</v>
      </c>
      <c r="BG196" s="194">
        <f>IF(N196="zákl. prenesená",J196,0)</f>
        <v>0</v>
      </c>
      <c r="BH196" s="194">
        <f>IF(N196="zníž. prenesená",J196,0)</f>
        <v>0</v>
      </c>
      <c r="BI196" s="194">
        <f>IF(N196="nulová",J196,0)</f>
        <v>0</v>
      </c>
      <c r="BJ196" s="19" t="s">
        <v>85</v>
      </c>
      <c r="BK196" s="194">
        <f>ROUND(I196*H196,2)</f>
        <v>0</v>
      </c>
      <c r="BL196" s="19" t="s">
        <v>91</v>
      </c>
      <c r="BM196" s="193" t="s">
        <v>2577</v>
      </c>
    </row>
    <row r="197" s="2" customFormat="1" ht="16.5" customHeight="1">
      <c r="A197" s="38"/>
      <c r="B197" s="180"/>
      <c r="C197" s="181" t="s">
        <v>623</v>
      </c>
      <c r="D197" s="181" t="s">
        <v>157</v>
      </c>
      <c r="E197" s="182" t="s">
        <v>2578</v>
      </c>
      <c r="F197" s="183" t="s">
        <v>2579</v>
      </c>
      <c r="G197" s="184" t="s">
        <v>390</v>
      </c>
      <c r="H197" s="185">
        <v>7</v>
      </c>
      <c r="I197" s="186"/>
      <c r="J197" s="187">
        <f>ROUND(I197*H197,2)</f>
        <v>0</v>
      </c>
      <c r="K197" s="188"/>
      <c r="L197" s="39"/>
      <c r="M197" s="189" t="s">
        <v>1</v>
      </c>
      <c r="N197" s="190" t="s">
        <v>43</v>
      </c>
      <c r="O197" s="82"/>
      <c r="P197" s="191">
        <f>O197*H197</f>
        <v>0</v>
      </c>
      <c r="Q197" s="191">
        <v>0</v>
      </c>
      <c r="R197" s="191">
        <f>Q197*H197</f>
        <v>0</v>
      </c>
      <c r="S197" s="191">
        <v>0</v>
      </c>
      <c r="T197" s="192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193" t="s">
        <v>91</v>
      </c>
      <c r="AT197" s="193" t="s">
        <v>157</v>
      </c>
      <c r="AU197" s="193" t="s">
        <v>81</v>
      </c>
      <c r="AY197" s="19" t="s">
        <v>155</v>
      </c>
      <c r="BE197" s="194">
        <f>IF(N197="základná",J197,0)</f>
        <v>0</v>
      </c>
      <c r="BF197" s="194">
        <f>IF(N197="znížená",J197,0)</f>
        <v>0</v>
      </c>
      <c r="BG197" s="194">
        <f>IF(N197="zákl. prenesená",J197,0)</f>
        <v>0</v>
      </c>
      <c r="BH197" s="194">
        <f>IF(N197="zníž. prenesená",J197,0)</f>
        <v>0</v>
      </c>
      <c r="BI197" s="194">
        <f>IF(N197="nulová",J197,0)</f>
        <v>0</v>
      </c>
      <c r="BJ197" s="19" t="s">
        <v>85</v>
      </c>
      <c r="BK197" s="194">
        <f>ROUND(I197*H197,2)</f>
        <v>0</v>
      </c>
      <c r="BL197" s="19" t="s">
        <v>91</v>
      </c>
      <c r="BM197" s="193" t="s">
        <v>2580</v>
      </c>
    </row>
    <row r="198" s="2" customFormat="1" ht="21.75" customHeight="1">
      <c r="A198" s="38"/>
      <c r="B198" s="180"/>
      <c r="C198" s="221" t="s">
        <v>628</v>
      </c>
      <c r="D198" s="221" t="s">
        <v>271</v>
      </c>
      <c r="E198" s="223" t="s">
        <v>2581</v>
      </c>
      <c r="F198" s="224" t="s">
        <v>2582</v>
      </c>
      <c r="G198" s="225" t="s">
        <v>390</v>
      </c>
      <c r="H198" s="226">
        <v>3</v>
      </c>
      <c r="I198" s="227"/>
      <c r="J198" s="228">
        <f>ROUND(I198*H198,2)</f>
        <v>0</v>
      </c>
      <c r="K198" s="229"/>
      <c r="L198" s="230"/>
      <c r="M198" s="231" t="s">
        <v>1</v>
      </c>
      <c r="N198" s="232" t="s">
        <v>43</v>
      </c>
      <c r="O198" s="82"/>
      <c r="P198" s="191">
        <f>O198*H198</f>
        <v>0</v>
      </c>
      <c r="Q198" s="191">
        <v>0</v>
      </c>
      <c r="R198" s="191">
        <f>Q198*H198</f>
        <v>0</v>
      </c>
      <c r="S198" s="191">
        <v>0</v>
      </c>
      <c r="T198" s="192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193" t="s">
        <v>211</v>
      </c>
      <c r="AT198" s="193" t="s">
        <v>271</v>
      </c>
      <c r="AU198" s="193" t="s">
        <v>81</v>
      </c>
      <c r="AY198" s="19" t="s">
        <v>155</v>
      </c>
      <c r="BE198" s="194">
        <f>IF(N198="základná",J198,0)</f>
        <v>0</v>
      </c>
      <c r="BF198" s="194">
        <f>IF(N198="znížená",J198,0)</f>
        <v>0</v>
      </c>
      <c r="BG198" s="194">
        <f>IF(N198="zákl. prenesená",J198,0)</f>
        <v>0</v>
      </c>
      <c r="BH198" s="194">
        <f>IF(N198="zníž. prenesená",J198,0)</f>
        <v>0</v>
      </c>
      <c r="BI198" s="194">
        <f>IF(N198="nulová",J198,0)</f>
        <v>0</v>
      </c>
      <c r="BJ198" s="19" t="s">
        <v>85</v>
      </c>
      <c r="BK198" s="194">
        <f>ROUND(I198*H198,2)</f>
        <v>0</v>
      </c>
      <c r="BL198" s="19" t="s">
        <v>91</v>
      </c>
      <c r="BM198" s="193" t="s">
        <v>2583</v>
      </c>
    </row>
    <row r="199" s="2" customFormat="1" ht="37.8" customHeight="1">
      <c r="A199" s="38"/>
      <c r="B199" s="180"/>
      <c r="C199" s="181" t="s">
        <v>633</v>
      </c>
      <c r="D199" s="181" t="s">
        <v>157</v>
      </c>
      <c r="E199" s="182" t="s">
        <v>2584</v>
      </c>
      <c r="F199" s="183" t="s">
        <v>2585</v>
      </c>
      <c r="G199" s="184" t="s">
        <v>390</v>
      </c>
      <c r="H199" s="185">
        <v>7</v>
      </c>
      <c r="I199" s="186"/>
      <c r="J199" s="187">
        <f>ROUND(I199*H199,2)</f>
        <v>0</v>
      </c>
      <c r="K199" s="188"/>
      <c r="L199" s="39"/>
      <c r="M199" s="189" t="s">
        <v>1</v>
      </c>
      <c r="N199" s="190" t="s">
        <v>43</v>
      </c>
      <c r="O199" s="82"/>
      <c r="P199" s="191">
        <f>O199*H199</f>
        <v>0</v>
      </c>
      <c r="Q199" s="191">
        <v>0</v>
      </c>
      <c r="R199" s="191">
        <f>Q199*H199</f>
        <v>0</v>
      </c>
      <c r="S199" s="191">
        <v>0</v>
      </c>
      <c r="T199" s="192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193" t="s">
        <v>91</v>
      </c>
      <c r="AT199" s="193" t="s">
        <v>157</v>
      </c>
      <c r="AU199" s="193" t="s">
        <v>81</v>
      </c>
      <c r="AY199" s="19" t="s">
        <v>155</v>
      </c>
      <c r="BE199" s="194">
        <f>IF(N199="základná",J199,0)</f>
        <v>0</v>
      </c>
      <c r="BF199" s="194">
        <f>IF(N199="znížená",J199,0)</f>
        <v>0</v>
      </c>
      <c r="BG199" s="194">
        <f>IF(N199="zákl. prenesená",J199,0)</f>
        <v>0</v>
      </c>
      <c r="BH199" s="194">
        <f>IF(N199="zníž. prenesená",J199,0)</f>
        <v>0</v>
      </c>
      <c r="BI199" s="194">
        <f>IF(N199="nulová",J199,0)</f>
        <v>0</v>
      </c>
      <c r="BJ199" s="19" t="s">
        <v>85</v>
      </c>
      <c r="BK199" s="194">
        <f>ROUND(I199*H199,2)</f>
        <v>0</v>
      </c>
      <c r="BL199" s="19" t="s">
        <v>91</v>
      </c>
      <c r="BM199" s="193" t="s">
        <v>2586</v>
      </c>
    </row>
    <row r="200" s="2" customFormat="1" ht="16.5" customHeight="1">
      <c r="A200" s="38"/>
      <c r="B200" s="180"/>
      <c r="C200" s="181" t="s">
        <v>639</v>
      </c>
      <c r="D200" s="181" t="s">
        <v>157</v>
      </c>
      <c r="E200" s="182" t="s">
        <v>2587</v>
      </c>
      <c r="F200" s="183" t="s">
        <v>2588</v>
      </c>
      <c r="G200" s="184" t="s">
        <v>390</v>
      </c>
      <c r="H200" s="185">
        <v>1</v>
      </c>
      <c r="I200" s="186"/>
      <c r="J200" s="187">
        <f>ROUND(I200*H200,2)</f>
        <v>0</v>
      </c>
      <c r="K200" s="188"/>
      <c r="L200" s="39"/>
      <c r="M200" s="189" t="s">
        <v>1</v>
      </c>
      <c r="N200" s="190" t="s">
        <v>43</v>
      </c>
      <c r="O200" s="82"/>
      <c r="P200" s="191">
        <f>O200*H200</f>
        <v>0</v>
      </c>
      <c r="Q200" s="191">
        <v>0</v>
      </c>
      <c r="R200" s="191">
        <f>Q200*H200</f>
        <v>0</v>
      </c>
      <c r="S200" s="191">
        <v>0</v>
      </c>
      <c r="T200" s="192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193" t="s">
        <v>91</v>
      </c>
      <c r="AT200" s="193" t="s">
        <v>157</v>
      </c>
      <c r="AU200" s="193" t="s">
        <v>81</v>
      </c>
      <c r="AY200" s="19" t="s">
        <v>155</v>
      </c>
      <c r="BE200" s="194">
        <f>IF(N200="základná",J200,0)</f>
        <v>0</v>
      </c>
      <c r="BF200" s="194">
        <f>IF(N200="znížená",J200,0)</f>
        <v>0</v>
      </c>
      <c r="BG200" s="194">
        <f>IF(N200="zákl. prenesená",J200,0)</f>
        <v>0</v>
      </c>
      <c r="BH200" s="194">
        <f>IF(N200="zníž. prenesená",J200,0)</f>
        <v>0</v>
      </c>
      <c r="BI200" s="194">
        <f>IF(N200="nulová",J200,0)</f>
        <v>0</v>
      </c>
      <c r="BJ200" s="19" t="s">
        <v>85</v>
      </c>
      <c r="BK200" s="194">
        <f>ROUND(I200*H200,2)</f>
        <v>0</v>
      </c>
      <c r="BL200" s="19" t="s">
        <v>91</v>
      </c>
      <c r="BM200" s="193" t="s">
        <v>2589</v>
      </c>
    </row>
    <row r="201" s="2" customFormat="1" ht="21.75" customHeight="1">
      <c r="A201" s="38"/>
      <c r="B201" s="180"/>
      <c r="C201" s="221" t="s">
        <v>644</v>
      </c>
      <c r="D201" s="221" t="s">
        <v>271</v>
      </c>
      <c r="E201" s="223" t="s">
        <v>2590</v>
      </c>
      <c r="F201" s="224" t="s">
        <v>2591</v>
      </c>
      <c r="G201" s="225" t="s">
        <v>390</v>
      </c>
      <c r="H201" s="226">
        <v>6</v>
      </c>
      <c r="I201" s="227"/>
      <c r="J201" s="228">
        <f>ROUND(I201*H201,2)</f>
        <v>0</v>
      </c>
      <c r="K201" s="229"/>
      <c r="L201" s="230"/>
      <c r="M201" s="231" t="s">
        <v>1</v>
      </c>
      <c r="N201" s="232" t="s">
        <v>43</v>
      </c>
      <c r="O201" s="82"/>
      <c r="P201" s="191">
        <f>O201*H201</f>
        <v>0</v>
      </c>
      <c r="Q201" s="191">
        <v>0</v>
      </c>
      <c r="R201" s="191">
        <f>Q201*H201</f>
        <v>0</v>
      </c>
      <c r="S201" s="191">
        <v>0</v>
      </c>
      <c r="T201" s="192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193" t="s">
        <v>211</v>
      </c>
      <c r="AT201" s="193" t="s">
        <v>271</v>
      </c>
      <c r="AU201" s="193" t="s">
        <v>81</v>
      </c>
      <c r="AY201" s="19" t="s">
        <v>155</v>
      </c>
      <c r="BE201" s="194">
        <f>IF(N201="základná",J201,0)</f>
        <v>0</v>
      </c>
      <c r="BF201" s="194">
        <f>IF(N201="znížená",J201,0)</f>
        <v>0</v>
      </c>
      <c r="BG201" s="194">
        <f>IF(N201="zákl. prenesená",J201,0)</f>
        <v>0</v>
      </c>
      <c r="BH201" s="194">
        <f>IF(N201="zníž. prenesená",J201,0)</f>
        <v>0</v>
      </c>
      <c r="BI201" s="194">
        <f>IF(N201="nulová",J201,0)</f>
        <v>0</v>
      </c>
      <c r="BJ201" s="19" t="s">
        <v>85</v>
      </c>
      <c r="BK201" s="194">
        <f>ROUND(I201*H201,2)</f>
        <v>0</v>
      </c>
      <c r="BL201" s="19" t="s">
        <v>91</v>
      </c>
      <c r="BM201" s="193" t="s">
        <v>2592</v>
      </c>
    </row>
    <row r="202" s="2" customFormat="1" ht="37.8" customHeight="1">
      <c r="A202" s="38"/>
      <c r="B202" s="180"/>
      <c r="C202" s="181" t="s">
        <v>656</v>
      </c>
      <c r="D202" s="181" t="s">
        <v>157</v>
      </c>
      <c r="E202" s="182" t="s">
        <v>2593</v>
      </c>
      <c r="F202" s="183" t="s">
        <v>2594</v>
      </c>
      <c r="G202" s="184" t="s">
        <v>390</v>
      </c>
      <c r="H202" s="185">
        <v>2</v>
      </c>
      <c r="I202" s="186"/>
      <c r="J202" s="187">
        <f>ROUND(I202*H202,2)</f>
        <v>0</v>
      </c>
      <c r="K202" s="188"/>
      <c r="L202" s="39"/>
      <c r="M202" s="189" t="s">
        <v>1</v>
      </c>
      <c r="N202" s="190" t="s">
        <v>43</v>
      </c>
      <c r="O202" s="82"/>
      <c r="P202" s="191">
        <f>O202*H202</f>
        <v>0</v>
      </c>
      <c r="Q202" s="191">
        <v>0</v>
      </c>
      <c r="R202" s="191">
        <f>Q202*H202</f>
        <v>0</v>
      </c>
      <c r="S202" s="191">
        <v>0</v>
      </c>
      <c r="T202" s="192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193" t="s">
        <v>91</v>
      </c>
      <c r="AT202" s="193" t="s">
        <v>157</v>
      </c>
      <c r="AU202" s="193" t="s">
        <v>81</v>
      </c>
      <c r="AY202" s="19" t="s">
        <v>155</v>
      </c>
      <c r="BE202" s="194">
        <f>IF(N202="základná",J202,0)</f>
        <v>0</v>
      </c>
      <c r="BF202" s="194">
        <f>IF(N202="znížená",J202,0)</f>
        <v>0</v>
      </c>
      <c r="BG202" s="194">
        <f>IF(N202="zákl. prenesená",J202,0)</f>
        <v>0</v>
      </c>
      <c r="BH202" s="194">
        <f>IF(N202="zníž. prenesená",J202,0)</f>
        <v>0</v>
      </c>
      <c r="BI202" s="194">
        <f>IF(N202="nulová",J202,0)</f>
        <v>0</v>
      </c>
      <c r="BJ202" s="19" t="s">
        <v>85</v>
      </c>
      <c r="BK202" s="194">
        <f>ROUND(I202*H202,2)</f>
        <v>0</v>
      </c>
      <c r="BL202" s="19" t="s">
        <v>91</v>
      </c>
      <c r="BM202" s="193" t="s">
        <v>2595</v>
      </c>
    </row>
    <row r="203" s="2" customFormat="1" ht="16.5" customHeight="1">
      <c r="A203" s="38"/>
      <c r="B203" s="180"/>
      <c r="C203" s="221" t="s">
        <v>664</v>
      </c>
      <c r="D203" s="221" t="s">
        <v>271</v>
      </c>
      <c r="E203" s="223" t="s">
        <v>2596</v>
      </c>
      <c r="F203" s="224" t="s">
        <v>2597</v>
      </c>
      <c r="G203" s="225" t="s">
        <v>390</v>
      </c>
      <c r="H203" s="226">
        <v>2</v>
      </c>
      <c r="I203" s="227"/>
      <c r="J203" s="228">
        <f>ROUND(I203*H203,2)</f>
        <v>0</v>
      </c>
      <c r="K203" s="229"/>
      <c r="L203" s="230"/>
      <c r="M203" s="231" t="s">
        <v>1</v>
      </c>
      <c r="N203" s="232" t="s">
        <v>43</v>
      </c>
      <c r="O203" s="82"/>
      <c r="P203" s="191">
        <f>O203*H203</f>
        <v>0</v>
      </c>
      <c r="Q203" s="191">
        <v>0</v>
      </c>
      <c r="R203" s="191">
        <f>Q203*H203</f>
        <v>0</v>
      </c>
      <c r="S203" s="191">
        <v>0</v>
      </c>
      <c r="T203" s="192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193" t="s">
        <v>211</v>
      </c>
      <c r="AT203" s="193" t="s">
        <v>271</v>
      </c>
      <c r="AU203" s="193" t="s">
        <v>81</v>
      </c>
      <c r="AY203" s="19" t="s">
        <v>155</v>
      </c>
      <c r="BE203" s="194">
        <f>IF(N203="základná",J203,0)</f>
        <v>0</v>
      </c>
      <c r="BF203" s="194">
        <f>IF(N203="znížená",J203,0)</f>
        <v>0</v>
      </c>
      <c r="BG203" s="194">
        <f>IF(N203="zákl. prenesená",J203,0)</f>
        <v>0</v>
      </c>
      <c r="BH203" s="194">
        <f>IF(N203="zníž. prenesená",J203,0)</f>
        <v>0</v>
      </c>
      <c r="BI203" s="194">
        <f>IF(N203="nulová",J203,0)</f>
        <v>0</v>
      </c>
      <c r="BJ203" s="19" t="s">
        <v>85</v>
      </c>
      <c r="BK203" s="194">
        <f>ROUND(I203*H203,2)</f>
        <v>0</v>
      </c>
      <c r="BL203" s="19" t="s">
        <v>91</v>
      </c>
      <c r="BM203" s="193" t="s">
        <v>2598</v>
      </c>
    </row>
    <row r="204" s="2" customFormat="1" ht="37.8" customHeight="1">
      <c r="A204" s="38"/>
      <c r="B204" s="180"/>
      <c r="C204" s="181" t="s">
        <v>679</v>
      </c>
      <c r="D204" s="181" t="s">
        <v>157</v>
      </c>
      <c r="E204" s="182" t="s">
        <v>2599</v>
      </c>
      <c r="F204" s="183" t="s">
        <v>2600</v>
      </c>
      <c r="G204" s="184" t="s">
        <v>390</v>
      </c>
      <c r="H204" s="185">
        <v>4</v>
      </c>
      <c r="I204" s="186"/>
      <c r="J204" s="187">
        <f>ROUND(I204*H204,2)</f>
        <v>0</v>
      </c>
      <c r="K204" s="188"/>
      <c r="L204" s="39"/>
      <c r="M204" s="189" t="s">
        <v>1</v>
      </c>
      <c r="N204" s="190" t="s">
        <v>43</v>
      </c>
      <c r="O204" s="82"/>
      <c r="P204" s="191">
        <f>O204*H204</f>
        <v>0</v>
      </c>
      <c r="Q204" s="191">
        <v>0</v>
      </c>
      <c r="R204" s="191">
        <f>Q204*H204</f>
        <v>0</v>
      </c>
      <c r="S204" s="191">
        <v>0</v>
      </c>
      <c r="T204" s="192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193" t="s">
        <v>91</v>
      </c>
      <c r="AT204" s="193" t="s">
        <v>157</v>
      </c>
      <c r="AU204" s="193" t="s">
        <v>81</v>
      </c>
      <c r="AY204" s="19" t="s">
        <v>155</v>
      </c>
      <c r="BE204" s="194">
        <f>IF(N204="základná",J204,0)</f>
        <v>0</v>
      </c>
      <c r="BF204" s="194">
        <f>IF(N204="znížená",J204,0)</f>
        <v>0</v>
      </c>
      <c r="BG204" s="194">
        <f>IF(N204="zákl. prenesená",J204,0)</f>
        <v>0</v>
      </c>
      <c r="BH204" s="194">
        <f>IF(N204="zníž. prenesená",J204,0)</f>
        <v>0</v>
      </c>
      <c r="BI204" s="194">
        <f>IF(N204="nulová",J204,0)</f>
        <v>0</v>
      </c>
      <c r="BJ204" s="19" t="s">
        <v>85</v>
      </c>
      <c r="BK204" s="194">
        <f>ROUND(I204*H204,2)</f>
        <v>0</v>
      </c>
      <c r="BL204" s="19" t="s">
        <v>91</v>
      </c>
      <c r="BM204" s="193" t="s">
        <v>2601</v>
      </c>
    </row>
    <row r="205" s="2" customFormat="1" ht="16.5" customHeight="1">
      <c r="A205" s="38"/>
      <c r="B205" s="180"/>
      <c r="C205" s="221" t="s">
        <v>683</v>
      </c>
      <c r="D205" s="221" t="s">
        <v>271</v>
      </c>
      <c r="E205" s="223" t="s">
        <v>2602</v>
      </c>
      <c r="F205" s="224" t="s">
        <v>2603</v>
      </c>
      <c r="G205" s="225" t="s">
        <v>390</v>
      </c>
      <c r="H205" s="226">
        <v>4</v>
      </c>
      <c r="I205" s="227"/>
      <c r="J205" s="228">
        <f>ROUND(I205*H205,2)</f>
        <v>0</v>
      </c>
      <c r="K205" s="229"/>
      <c r="L205" s="230"/>
      <c r="M205" s="231" t="s">
        <v>1</v>
      </c>
      <c r="N205" s="232" t="s">
        <v>43</v>
      </c>
      <c r="O205" s="82"/>
      <c r="P205" s="191">
        <f>O205*H205</f>
        <v>0</v>
      </c>
      <c r="Q205" s="191">
        <v>0</v>
      </c>
      <c r="R205" s="191">
        <f>Q205*H205</f>
        <v>0</v>
      </c>
      <c r="S205" s="191">
        <v>0</v>
      </c>
      <c r="T205" s="192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193" t="s">
        <v>211</v>
      </c>
      <c r="AT205" s="193" t="s">
        <v>271</v>
      </c>
      <c r="AU205" s="193" t="s">
        <v>81</v>
      </c>
      <c r="AY205" s="19" t="s">
        <v>155</v>
      </c>
      <c r="BE205" s="194">
        <f>IF(N205="základná",J205,0)</f>
        <v>0</v>
      </c>
      <c r="BF205" s="194">
        <f>IF(N205="znížená",J205,0)</f>
        <v>0</v>
      </c>
      <c r="BG205" s="194">
        <f>IF(N205="zákl. prenesená",J205,0)</f>
        <v>0</v>
      </c>
      <c r="BH205" s="194">
        <f>IF(N205="zníž. prenesená",J205,0)</f>
        <v>0</v>
      </c>
      <c r="BI205" s="194">
        <f>IF(N205="nulová",J205,0)</f>
        <v>0</v>
      </c>
      <c r="BJ205" s="19" t="s">
        <v>85</v>
      </c>
      <c r="BK205" s="194">
        <f>ROUND(I205*H205,2)</f>
        <v>0</v>
      </c>
      <c r="BL205" s="19" t="s">
        <v>91</v>
      </c>
      <c r="BM205" s="193" t="s">
        <v>2604</v>
      </c>
    </row>
    <row r="206" s="2" customFormat="1" ht="16.5" customHeight="1">
      <c r="A206" s="38"/>
      <c r="B206" s="180"/>
      <c r="C206" s="221" t="s">
        <v>689</v>
      </c>
      <c r="D206" s="221" t="s">
        <v>271</v>
      </c>
      <c r="E206" s="223" t="s">
        <v>2605</v>
      </c>
      <c r="F206" s="224" t="s">
        <v>2606</v>
      </c>
      <c r="G206" s="225" t="s">
        <v>390</v>
      </c>
      <c r="H206" s="226">
        <v>63</v>
      </c>
      <c r="I206" s="227"/>
      <c r="J206" s="228">
        <f>ROUND(I206*H206,2)</f>
        <v>0</v>
      </c>
      <c r="K206" s="229"/>
      <c r="L206" s="230"/>
      <c r="M206" s="231" t="s">
        <v>1</v>
      </c>
      <c r="N206" s="232" t="s">
        <v>43</v>
      </c>
      <c r="O206" s="82"/>
      <c r="P206" s="191">
        <f>O206*H206</f>
        <v>0</v>
      </c>
      <c r="Q206" s="191">
        <v>0</v>
      </c>
      <c r="R206" s="191">
        <f>Q206*H206</f>
        <v>0</v>
      </c>
      <c r="S206" s="191">
        <v>0</v>
      </c>
      <c r="T206" s="192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193" t="s">
        <v>211</v>
      </c>
      <c r="AT206" s="193" t="s">
        <v>271</v>
      </c>
      <c r="AU206" s="193" t="s">
        <v>81</v>
      </c>
      <c r="AY206" s="19" t="s">
        <v>155</v>
      </c>
      <c r="BE206" s="194">
        <f>IF(N206="základná",J206,0)</f>
        <v>0</v>
      </c>
      <c r="BF206" s="194">
        <f>IF(N206="znížená",J206,0)</f>
        <v>0</v>
      </c>
      <c r="BG206" s="194">
        <f>IF(N206="zákl. prenesená",J206,0)</f>
        <v>0</v>
      </c>
      <c r="BH206" s="194">
        <f>IF(N206="zníž. prenesená",J206,0)</f>
        <v>0</v>
      </c>
      <c r="BI206" s="194">
        <f>IF(N206="nulová",J206,0)</f>
        <v>0</v>
      </c>
      <c r="BJ206" s="19" t="s">
        <v>85</v>
      </c>
      <c r="BK206" s="194">
        <f>ROUND(I206*H206,2)</f>
        <v>0</v>
      </c>
      <c r="BL206" s="19" t="s">
        <v>91</v>
      </c>
      <c r="BM206" s="193" t="s">
        <v>2607</v>
      </c>
    </row>
    <row r="207" s="2" customFormat="1" ht="24.15" customHeight="1">
      <c r="A207" s="38"/>
      <c r="B207" s="180"/>
      <c r="C207" s="181" t="s">
        <v>693</v>
      </c>
      <c r="D207" s="181" t="s">
        <v>157</v>
      </c>
      <c r="E207" s="182" t="s">
        <v>2608</v>
      </c>
      <c r="F207" s="183" t="s">
        <v>2609</v>
      </c>
      <c r="G207" s="184" t="s">
        <v>285</v>
      </c>
      <c r="H207" s="185">
        <v>394.5</v>
      </c>
      <c r="I207" s="186"/>
      <c r="J207" s="187">
        <f>ROUND(I207*H207,2)</f>
        <v>0</v>
      </c>
      <c r="K207" s="188"/>
      <c r="L207" s="39"/>
      <c r="M207" s="189" t="s">
        <v>1</v>
      </c>
      <c r="N207" s="190" t="s">
        <v>43</v>
      </c>
      <c r="O207" s="82"/>
      <c r="P207" s="191">
        <f>O207*H207</f>
        <v>0</v>
      </c>
      <c r="Q207" s="191">
        <v>0</v>
      </c>
      <c r="R207" s="191">
        <f>Q207*H207</f>
        <v>0</v>
      </c>
      <c r="S207" s="191">
        <v>0</v>
      </c>
      <c r="T207" s="192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193" t="s">
        <v>91</v>
      </c>
      <c r="AT207" s="193" t="s">
        <v>157</v>
      </c>
      <c r="AU207" s="193" t="s">
        <v>81</v>
      </c>
      <c r="AY207" s="19" t="s">
        <v>155</v>
      </c>
      <c r="BE207" s="194">
        <f>IF(N207="základná",J207,0)</f>
        <v>0</v>
      </c>
      <c r="BF207" s="194">
        <f>IF(N207="znížená",J207,0)</f>
        <v>0</v>
      </c>
      <c r="BG207" s="194">
        <f>IF(N207="zákl. prenesená",J207,0)</f>
        <v>0</v>
      </c>
      <c r="BH207" s="194">
        <f>IF(N207="zníž. prenesená",J207,0)</f>
        <v>0</v>
      </c>
      <c r="BI207" s="194">
        <f>IF(N207="nulová",J207,0)</f>
        <v>0</v>
      </c>
      <c r="BJ207" s="19" t="s">
        <v>85</v>
      </c>
      <c r="BK207" s="194">
        <f>ROUND(I207*H207,2)</f>
        <v>0</v>
      </c>
      <c r="BL207" s="19" t="s">
        <v>91</v>
      </c>
      <c r="BM207" s="193" t="s">
        <v>2610</v>
      </c>
    </row>
    <row r="208" s="2" customFormat="1" ht="24.15" customHeight="1">
      <c r="A208" s="38"/>
      <c r="B208" s="180"/>
      <c r="C208" s="181" t="s">
        <v>700</v>
      </c>
      <c r="D208" s="181" t="s">
        <v>157</v>
      </c>
      <c r="E208" s="182" t="s">
        <v>2611</v>
      </c>
      <c r="F208" s="183" t="s">
        <v>2612</v>
      </c>
      <c r="G208" s="184" t="s">
        <v>285</v>
      </c>
      <c r="H208" s="185">
        <v>394.5</v>
      </c>
      <c r="I208" s="186"/>
      <c r="J208" s="187">
        <f>ROUND(I208*H208,2)</f>
        <v>0</v>
      </c>
      <c r="K208" s="188"/>
      <c r="L208" s="39"/>
      <c r="M208" s="189" t="s">
        <v>1</v>
      </c>
      <c r="N208" s="190" t="s">
        <v>43</v>
      </c>
      <c r="O208" s="82"/>
      <c r="P208" s="191">
        <f>O208*H208</f>
        <v>0</v>
      </c>
      <c r="Q208" s="191">
        <v>0</v>
      </c>
      <c r="R208" s="191">
        <f>Q208*H208</f>
        <v>0</v>
      </c>
      <c r="S208" s="191">
        <v>0</v>
      </c>
      <c r="T208" s="192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193" t="s">
        <v>91</v>
      </c>
      <c r="AT208" s="193" t="s">
        <v>157</v>
      </c>
      <c r="AU208" s="193" t="s">
        <v>81</v>
      </c>
      <c r="AY208" s="19" t="s">
        <v>155</v>
      </c>
      <c r="BE208" s="194">
        <f>IF(N208="základná",J208,0)</f>
        <v>0</v>
      </c>
      <c r="BF208" s="194">
        <f>IF(N208="znížená",J208,0)</f>
        <v>0</v>
      </c>
      <c r="BG208" s="194">
        <f>IF(N208="zákl. prenesená",J208,0)</f>
        <v>0</v>
      </c>
      <c r="BH208" s="194">
        <f>IF(N208="zníž. prenesená",J208,0)</f>
        <v>0</v>
      </c>
      <c r="BI208" s="194">
        <f>IF(N208="nulová",J208,0)</f>
        <v>0</v>
      </c>
      <c r="BJ208" s="19" t="s">
        <v>85</v>
      </c>
      <c r="BK208" s="194">
        <f>ROUND(I208*H208,2)</f>
        <v>0</v>
      </c>
      <c r="BL208" s="19" t="s">
        <v>91</v>
      </c>
      <c r="BM208" s="193" t="s">
        <v>2613</v>
      </c>
    </row>
    <row r="209" s="12" customFormat="1" ht="25.92" customHeight="1">
      <c r="A209" s="12"/>
      <c r="B209" s="167"/>
      <c r="C209" s="12"/>
      <c r="D209" s="168" t="s">
        <v>76</v>
      </c>
      <c r="E209" s="169" t="s">
        <v>2614</v>
      </c>
      <c r="F209" s="169" t="s">
        <v>2615</v>
      </c>
      <c r="G209" s="12"/>
      <c r="H209" s="12"/>
      <c r="I209" s="170"/>
      <c r="J209" s="171">
        <f>BK209</f>
        <v>0</v>
      </c>
      <c r="K209" s="12"/>
      <c r="L209" s="167"/>
      <c r="M209" s="172"/>
      <c r="N209" s="173"/>
      <c r="O209" s="173"/>
      <c r="P209" s="174">
        <f>SUM(P210:P242)</f>
        <v>0</v>
      </c>
      <c r="Q209" s="173"/>
      <c r="R209" s="174">
        <f>SUM(R210:R242)</f>
        <v>0.0049300000000000004</v>
      </c>
      <c r="S209" s="173"/>
      <c r="T209" s="175">
        <f>SUM(T210:T242)</f>
        <v>0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R209" s="168" t="s">
        <v>81</v>
      </c>
      <c r="AT209" s="176" t="s">
        <v>76</v>
      </c>
      <c r="AU209" s="176" t="s">
        <v>7</v>
      </c>
      <c r="AY209" s="168" t="s">
        <v>155</v>
      </c>
      <c r="BK209" s="177">
        <f>SUM(BK210:BK242)</f>
        <v>0</v>
      </c>
    </row>
    <row r="210" s="2" customFormat="1" ht="33" customHeight="1">
      <c r="A210" s="38"/>
      <c r="B210" s="180"/>
      <c r="C210" s="181" t="s">
        <v>704</v>
      </c>
      <c r="D210" s="181" t="s">
        <v>157</v>
      </c>
      <c r="E210" s="182" t="s">
        <v>2616</v>
      </c>
      <c r="F210" s="183" t="s">
        <v>2617</v>
      </c>
      <c r="G210" s="184" t="s">
        <v>2618</v>
      </c>
      <c r="H210" s="185">
        <v>7</v>
      </c>
      <c r="I210" s="186"/>
      <c r="J210" s="187">
        <f>ROUND(I210*H210,2)</f>
        <v>0</v>
      </c>
      <c r="K210" s="188"/>
      <c r="L210" s="39"/>
      <c r="M210" s="189" t="s">
        <v>1</v>
      </c>
      <c r="N210" s="190" t="s">
        <v>43</v>
      </c>
      <c r="O210" s="82"/>
      <c r="P210" s="191">
        <f>O210*H210</f>
        <v>0</v>
      </c>
      <c r="Q210" s="191">
        <v>0</v>
      </c>
      <c r="R210" s="191">
        <f>Q210*H210</f>
        <v>0</v>
      </c>
      <c r="S210" s="191">
        <v>0</v>
      </c>
      <c r="T210" s="192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193" t="s">
        <v>91</v>
      </c>
      <c r="AT210" s="193" t="s">
        <v>157</v>
      </c>
      <c r="AU210" s="193" t="s">
        <v>81</v>
      </c>
      <c r="AY210" s="19" t="s">
        <v>155</v>
      </c>
      <c r="BE210" s="194">
        <f>IF(N210="základná",J210,0)</f>
        <v>0</v>
      </c>
      <c r="BF210" s="194">
        <f>IF(N210="znížená",J210,0)</f>
        <v>0</v>
      </c>
      <c r="BG210" s="194">
        <f>IF(N210="zákl. prenesená",J210,0)</f>
        <v>0</v>
      </c>
      <c r="BH210" s="194">
        <f>IF(N210="zníž. prenesená",J210,0)</f>
        <v>0</v>
      </c>
      <c r="BI210" s="194">
        <f>IF(N210="nulová",J210,0)</f>
        <v>0</v>
      </c>
      <c r="BJ210" s="19" t="s">
        <v>85</v>
      </c>
      <c r="BK210" s="194">
        <f>ROUND(I210*H210,2)</f>
        <v>0</v>
      </c>
      <c r="BL210" s="19" t="s">
        <v>91</v>
      </c>
      <c r="BM210" s="193" t="s">
        <v>2619</v>
      </c>
    </row>
    <row r="211" s="2" customFormat="1" ht="24.15" customHeight="1">
      <c r="A211" s="38"/>
      <c r="B211" s="180"/>
      <c r="C211" s="181" t="s">
        <v>713</v>
      </c>
      <c r="D211" s="181" t="s">
        <v>157</v>
      </c>
      <c r="E211" s="182" t="s">
        <v>2620</v>
      </c>
      <c r="F211" s="183" t="s">
        <v>2621</v>
      </c>
      <c r="G211" s="184" t="s">
        <v>390</v>
      </c>
      <c r="H211" s="185">
        <v>1</v>
      </c>
      <c r="I211" s="186"/>
      <c r="J211" s="187">
        <f>ROUND(I211*H211,2)</f>
        <v>0</v>
      </c>
      <c r="K211" s="188"/>
      <c r="L211" s="39"/>
      <c r="M211" s="189" t="s">
        <v>1</v>
      </c>
      <c r="N211" s="190" t="s">
        <v>43</v>
      </c>
      <c r="O211" s="82"/>
      <c r="P211" s="191">
        <f>O211*H211</f>
        <v>0</v>
      </c>
      <c r="Q211" s="191">
        <v>0</v>
      </c>
      <c r="R211" s="191">
        <f>Q211*H211</f>
        <v>0</v>
      </c>
      <c r="S211" s="191">
        <v>0</v>
      </c>
      <c r="T211" s="192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193" t="s">
        <v>91</v>
      </c>
      <c r="AT211" s="193" t="s">
        <v>157</v>
      </c>
      <c r="AU211" s="193" t="s">
        <v>81</v>
      </c>
      <c r="AY211" s="19" t="s">
        <v>155</v>
      </c>
      <c r="BE211" s="194">
        <f>IF(N211="základná",J211,0)</f>
        <v>0</v>
      </c>
      <c r="BF211" s="194">
        <f>IF(N211="znížená",J211,0)</f>
        <v>0</v>
      </c>
      <c r="BG211" s="194">
        <f>IF(N211="zákl. prenesená",J211,0)</f>
        <v>0</v>
      </c>
      <c r="BH211" s="194">
        <f>IF(N211="zníž. prenesená",J211,0)</f>
        <v>0</v>
      </c>
      <c r="BI211" s="194">
        <f>IF(N211="nulová",J211,0)</f>
        <v>0</v>
      </c>
      <c r="BJ211" s="19" t="s">
        <v>85</v>
      </c>
      <c r="BK211" s="194">
        <f>ROUND(I211*H211,2)</f>
        <v>0</v>
      </c>
      <c r="BL211" s="19" t="s">
        <v>91</v>
      </c>
      <c r="BM211" s="193" t="s">
        <v>2622</v>
      </c>
    </row>
    <row r="212" s="2" customFormat="1" ht="16.5" customHeight="1">
      <c r="A212" s="38"/>
      <c r="B212" s="180"/>
      <c r="C212" s="221" t="s">
        <v>718</v>
      </c>
      <c r="D212" s="221" t="s">
        <v>271</v>
      </c>
      <c r="E212" s="223" t="s">
        <v>2623</v>
      </c>
      <c r="F212" s="224" t="s">
        <v>2624</v>
      </c>
      <c r="G212" s="225" t="s">
        <v>390</v>
      </c>
      <c r="H212" s="226">
        <v>6</v>
      </c>
      <c r="I212" s="227"/>
      <c r="J212" s="228">
        <f>ROUND(I212*H212,2)</f>
        <v>0</v>
      </c>
      <c r="K212" s="229"/>
      <c r="L212" s="230"/>
      <c r="M212" s="231" t="s">
        <v>1</v>
      </c>
      <c r="N212" s="232" t="s">
        <v>43</v>
      </c>
      <c r="O212" s="82"/>
      <c r="P212" s="191">
        <f>O212*H212</f>
        <v>0</v>
      </c>
      <c r="Q212" s="191">
        <v>0</v>
      </c>
      <c r="R212" s="191">
        <f>Q212*H212</f>
        <v>0</v>
      </c>
      <c r="S212" s="191">
        <v>0</v>
      </c>
      <c r="T212" s="192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193" t="s">
        <v>211</v>
      </c>
      <c r="AT212" s="193" t="s">
        <v>271</v>
      </c>
      <c r="AU212" s="193" t="s">
        <v>81</v>
      </c>
      <c r="AY212" s="19" t="s">
        <v>155</v>
      </c>
      <c r="BE212" s="194">
        <f>IF(N212="základná",J212,0)</f>
        <v>0</v>
      </c>
      <c r="BF212" s="194">
        <f>IF(N212="znížená",J212,0)</f>
        <v>0</v>
      </c>
      <c r="BG212" s="194">
        <f>IF(N212="zákl. prenesená",J212,0)</f>
        <v>0</v>
      </c>
      <c r="BH212" s="194">
        <f>IF(N212="zníž. prenesená",J212,0)</f>
        <v>0</v>
      </c>
      <c r="BI212" s="194">
        <f>IF(N212="nulová",J212,0)</f>
        <v>0</v>
      </c>
      <c r="BJ212" s="19" t="s">
        <v>85</v>
      </c>
      <c r="BK212" s="194">
        <f>ROUND(I212*H212,2)</f>
        <v>0</v>
      </c>
      <c r="BL212" s="19" t="s">
        <v>91</v>
      </c>
      <c r="BM212" s="193" t="s">
        <v>2625</v>
      </c>
    </row>
    <row r="213" s="2" customFormat="1" ht="21.75" customHeight="1">
      <c r="A213" s="38"/>
      <c r="B213" s="180"/>
      <c r="C213" s="181" t="s">
        <v>724</v>
      </c>
      <c r="D213" s="181" t="s">
        <v>157</v>
      </c>
      <c r="E213" s="182" t="s">
        <v>2626</v>
      </c>
      <c r="F213" s="183" t="s">
        <v>2627</v>
      </c>
      <c r="G213" s="184" t="s">
        <v>390</v>
      </c>
      <c r="H213" s="185">
        <v>7</v>
      </c>
      <c r="I213" s="186"/>
      <c r="J213" s="187">
        <f>ROUND(I213*H213,2)</f>
        <v>0</v>
      </c>
      <c r="K213" s="188"/>
      <c r="L213" s="39"/>
      <c r="M213" s="189" t="s">
        <v>1</v>
      </c>
      <c r="N213" s="190" t="s">
        <v>43</v>
      </c>
      <c r="O213" s="82"/>
      <c r="P213" s="191">
        <f>O213*H213</f>
        <v>0</v>
      </c>
      <c r="Q213" s="191">
        <v>0</v>
      </c>
      <c r="R213" s="191">
        <f>Q213*H213</f>
        <v>0</v>
      </c>
      <c r="S213" s="191">
        <v>0</v>
      </c>
      <c r="T213" s="192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193" t="s">
        <v>91</v>
      </c>
      <c r="AT213" s="193" t="s">
        <v>157</v>
      </c>
      <c r="AU213" s="193" t="s">
        <v>81</v>
      </c>
      <c r="AY213" s="19" t="s">
        <v>155</v>
      </c>
      <c r="BE213" s="194">
        <f>IF(N213="základná",J213,0)</f>
        <v>0</v>
      </c>
      <c r="BF213" s="194">
        <f>IF(N213="znížená",J213,0)</f>
        <v>0</v>
      </c>
      <c r="BG213" s="194">
        <f>IF(N213="zákl. prenesená",J213,0)</f>
        <v>0</v>
      </c>
      <c r="BH213" s="194">
        <f>IF(N213="zníž. prenesená",J213,0)</f>
        <v>0</v>
      </c>
      <c r="BI213" s="194">
        <f>IF(N213="nulová",J213,0)</f>
        <v>0</v>
      </c>
      <c r="BJ213" s="19" t="s">
        <v>85</v>
      </c>
      <c r="BK213" s="194">
        <f>ROUND(I213*H213,2)</f>
        <v>0</v>
      </c>
      <c r="BL213" s="19" t="s">
        <v>91</v>
      </c>
      <c r="BM213" s="193" t="s">
        <v>2628</v>
      </c>
    </row>
    <row r="214" s="2" customFormat="1" ht="24.15" customHeight="1">
      <c r="A214" s="38"/>
      <c r="B214" s="180"/>
      <c r="C214" s="221" t="s">
        <v>733</v>
      </c>
      <c r="D214" s="221" t="s">
        <v>271</v>
      </c>
      <c r="E214" s="223" t="s">
        <v>2629</v>
      </c>
      <c r="F214" s="224" t="s">
        <v>2630</v>
      </c>
      <c r="G214" s="225" t="s">
        <v>390</v>
      </c>
      <c r="H214" s="226">
        <v>1</v>
      </c>
      <c r="I214" s="227"/>
      <c r="J214" s="228">
        <f>ROUND(I214*H214,2)</f>
        <v>0</v>
      </c>
      <c r="K214" s="229"/>
      <c r="L214" s="230"/>
      <c r="M214" s="231" t="s">
        <v>1</v>
      </c>
      <c r="N214" s="232" t="s">
        <v>43</v>
      </c>
      <c r="O214" s="82"/>
      <c r="P214" s="191">
        <f>O214*H214</f>
        <v>0</v>
      </c>
      <c r="Q214" s="191">
        <v>0</v>
      </c>
      <c r="R214" s="191">
        <f>Q214*H214</f>
        <v>0</v>
      </c>
      <c r="S214" s="191">
        <v>0</v>
      </c>
      <c r="T214" s="192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193" t="s">
        <v>211</v>
      </c>
      <c r="AT214" s="193" t="s">
        <v>271</v>
      </c>
      <c r="AU214" s="193" t="s">
        <v>81</v>
      </c>
      <c r="AY214" s="19" t="s">
        <v>155</v>
      </c>
      <c r="BE214" s="194">
        <f>IF(N214="základná",J214,0)</f>
        <v>0</v>
      </c>
      <c r="BF214" s="194">
        <f>IF(N214="znížená",J214,0)</f>
        <v>0</v>
      </c>
      <c r="BG214" s="194">
        <f>IF(N214="zákl. prenesená",J214,0)</f>
        <v>0</v>
      </c>
      <c r="BH214" s="194">
        <f>IF(N214="zníž. prenesená",J214,0)</f>
        <v>0</v>
      </c>
      <c r="BI214" s="194">
        <f>IF(N214="nulová",J214,0)</f>
        <v>0</v>
      </c>
      <c r="BJ214" s="19" t="s">
        <v>85</v>
      </c>
      <c r="BK214" s="194">
        <f>ROUND(I214*H214,2)</f>
        <v>0</v>
      </c>
      <c r="BL214" s="19" t="s">
        <v>91</v>
      </c>
      <c r="BM214" s="193" t="s">
        <v>2631</v>
      </c>
    </row>
    <row r="215" s="2" customFormat="1" ht="16.5" customHeight="1">
      <c r="A215" s="38"/>
      <c r="B215" s="180"/>
      <c r="C215" s="221" t="s">
        <v>742</v>
      </c>
      <c r="D215" s="221" t="s">
        <v>271</v>
      </c>
      <c r="E215" s="223" t="s">
        <v>2632</v>
      </c>
      <c r="F215" s="224" t="s">
        <v>2633</v>
      </c>
      <c r="G215" s="225" t="s">
        <v>390</v>
      </c>
      <c r="H215" s="226">
        <v>6</v>
      </c>
      <c r="I215" s="227"/>
      <c r="J215" s="228">
        <f>ROUND(I215*H215,2)</f>
        <v>0</v>
      </c>
      <c r="K215" s="229"/>
      <c r="L215" s="230"/>
      <c r="M215" s="231" t="s">
        <v>1</v>
      </c>
      <c r="N215" s="232" t="s">
        <v>43</v>
      </c>
      <c r="O215" s="82"/>
      <c r="P215" s="191">
        <f>O215*H215</f>
        <v>0</v>
      </c>
      <c r="Q215" s="191">
        <v>0</v>
      </c>
      <c r="R215" s="191">
        <f>Q215*H215</f>
        <v>0</v>
      </c>
      <c r="S215" s="191">
        <v>0</v>
      </c>
      <c r="T215" s="192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193" t="s">
        <v>211</v>
      </c>
      <c r="AT215" s="193" t="s">
        <v>271</v>
      </c>
      <c r="AU215" s="193" t="s">
        <v>81</v>
      </c>
      <c r="AY215" s="19" t="s">
        <v>155</v>
      </c>
      <c r="BE215" s="194">
        <f>IF(N215="základná",J215,0)</f>
        <v>0</v>
      </c>
      <c r="BF215" s="194">
        <f>IF(N215="znížená",J215,0)</f>
        <v>0</v>
      </c>
      <c r="BG215" s="194">
        <f>IF(N215="zákl. prenesená",J215,0)</f>
        <v>0</v>
      </c>
      <c r="BH215" s="194">
        <f>IF(N215="zníž. prenesená",J215,0)</f>
        <v>0</v>
      </c>
      <c r="BI215" s="194">
        <f>IF(N215="nulová",J215,0)</f>
        <v>0</v>
      </c>
      <c r="BJ215" s="19" t="s">
        <v>85</v>
      </c>
      <c r="BK215" s="194">
        <f>ROUND(I215*H215,2)</f>
        <v>0</v>
      </c>
      <c r="BL215" s="19" t="s">
        <v>91</v>
      </c>
      <c r="BM215" s="193" t="s">
        <v>2634</v>
      </c>
    </row>
    <row r="216" s="2" customFormat="1" ht="24.15" customHeight="1">
      <c r="A216" s="38"/>
      <c r="B216" s="180"/>
      <c r="C216" s="181" t="s">
        <v>746</v>
      </c>
      <c r="D216" s="181" t="s">
        <v>157</v>
      </c>
      <c r="E216" s="182" t="s">
        <v>2635</v>
      </c>
      <c r="F216" s="183" t="s">
        <v>2636</v>
      </c>
      <c r="G216" s="184" t="s">
        <v>2618</v>
      </c>
      <c r="H216" s="185">
        <v>8</v>
      </c>
      <c r="I216" s="186"/>
      <c r="J216" s="187">
        <f>ROUND(I216*H216,2)</f>
        <v>0</v>
      </c>
      <c r="K216" s="188"/>
      <c r="L216" s="39"/>
      <c r="M216" s="189" t="s">
        <v>1</v>
      </c>
      <c r="N216" s="190" t="s">
        <v>43</v>
      </c>
      <c r="O216" s="82"/>
      <c r="P216" s="191">
        <f>O216*H216</f>
        <v>0</v>
      </c>
      <c r="Q216" s="191">
        <v>0</v>
      </c>
      <c r="R216" s="191">
        <f>Q216*H216</f>
        <v>0</v>
      </c>
      <c r="S216" s="191">
        <v>0</v>
      </c>
      <c r="T216" s="192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193" t="s">
        <v>91</v>
      </c>
      <c r="AT216" s="193" t="s">
        <v>157</v>
      </c>
      <c r="AU216" s="193" t="s">
        <v>81</v>
      </c>
      <c r="AY216" s="19" t="s">
        <v>155</v>
      </c>
      <c r="BE216" s="194">
        <f>IF(N216="základná",J216,0)</f>
        <v>0</v>
      </c>
      <c r="BF216" s="194">
        <f>IF(N216="znížená",J216,0)</f>
        <v>0</v>
      </c>
      <c r="BG216" s="194">
        <f>IF(N216="zákl. prenesená",J216,0)</f>
        <v>0</v>
      </c>
      <c r="BH216" s="194">
        <f>IF(N216="zníž. prenesená",J216,0)</f>
        <v>0</v>
      </c>
      <c r="BI216" s="194">
        <f>IF(N216="nulová",J216,0)</f>
        <v>0</v>
      </c>
      <c r="BJ216" s="19" t="s">
        <v>85</v>
      </c>
      <c r="BK216" s="194">
        <f>ROUND(I216*H216,2)</f>
        <v>0</v>
      </c>
      <c r="BL216" s="19" t="s">
        <v>91</v>
      </c>
      <c r="BM216" s="193" t="s">
        <v>2637</v>
      </c>
    </row>
    <row r="217" s="2" customFormat="1" ht="16.5" customHeight="1">
      <c r="A217" s="38"/>
      <c r="B217" s="180"/>
      <c r="C217" s="221" t="s">
        <v>754</v>
      </c>
      <c r="D217" s="222" t="s">
        <v>271</v>
      </c>
      <c r="E217" s="223" t="s">
        <v>2638</v>
      </c>
      <c r="F217" s="224" t="s">
        <v>2639</v>
      </c>
      <c r="G217" s="225" t="s">
        <v>390</v>
      </c>
      <c r="H217" s="226">
        <v>7</v>
      </c>
      <c r="I217" s="227"/>
      <c r="J217" s="228">
        <f>ROUND(I217*H217,2)</f>
        <v>0</v>
      </c>
      <c r="K217" s="229"/>
      <c r="L217" s="230"/>
      <c r="M217" s="231" t="s">
        <v>1</v>
      </c>
      <c r="N217" s="232" t="s">
        <v>43</v>
      </c>
      <c r="O217" s="82"/>
      <c r="P217" s="191">
        <f>O217*H217</f>
        <v>0</v>
      </c>
      <c r="Q217" s="191">
        <v>0</v>
      </c>
      <c r="R217" s="191">
        <f>Q217*H217</f>
        <v>0</v>
      </c>
      <c r="S217" s="191">
        <v>0</v>
      </c>
      <c r="T217" s="192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193" t="s">
        <v>211</v>
      </c>
      <c r="AT217" s="193" t="s">
        <v>271</v>
      </c>
      <c r="AU217" s="193" t="s">
        <v>81</v>
      </c>
      <c r="AY217" s="19" t="s">
        <v>155</v>
      </c>
      <c r="BE217" s="194">
        <f>IF(N217="základná",J217,0)</f>
        <v>0</v>
      </c>
      <c r="BF217" s="194">
        <f>IF(N217="znížená",J217,0)</f>
        <v>0</v>
      </c>
      <c r="BG217" s="194">
        <f>IF(N217="zákl. prenesená",J217,0)</f>
        <v>0</v>
      </c>
      <c r="BH217" s="194">
        <f>IF(N217="zníž. prenesená",J217,0)</f>
        <v>0</v>
      </c>
      <c r="BI217" s="194">
        <f>IF(N217="nulová",J217,0)</f>
        <v>0</v>
      </c>
      <c r="BJ217" s="19" t="s">
        <v>85</v>
      </c>
      <c r="BK217" s="194">
        <f>ROUND(I217*H217,2)</f>
        <v>0</v>
      </c>
      <c r="BL217" s="19" t="s">
        <v>91</v>
      </c>
      <c r="BM217" s="193" t="s">
        <v>2640</v>
      </c>
    </row>
    <row r="218" s="2" customFormat="1" ht="33" customHeight="1">
      <c r="A218" s="38"/>
      <c r="B218" s="180"/>
      <c r="C218" s="221" t="s">
        <v>963</v>
      </c>
      <c r="D218" s="222" t="s">
        <v>271</v>
      </c>
      <c r="E218" s="223" t="s">
        <v>2641</v>
      </c>
      <c r="F218" s="224" t="s">
        <v>2642</v>
      </c>
      <c r="G218" s="225" t="s">
        <v>390</v>
      </c>
      <c r="H218" s="226">
        <v>1</v>
      </c>
      <c r="I218" s="227"/>
      <c r="J218" s="228">
        <f>ROUND(I218*H218,2)</f>
        <v>0</v>
      </c>
      <c r="K218" s="229"/>
      <c r="L218" s="230"/>
      <c r="M218" s="231" t="s">
        <v>1</v>
      </c>
      <c r="N218" s="232" t="s">
        <v>43</v>
      </c>
      <c r="O218" s="82"/>
      <c r="P218" s="191">
        <f>O218*H218</f>
        <v>0</v>
      </c>
      <c r="Q218" s="191">
        <v>0.0025000000000000001</v>
      </c>
      <c r="R218" s="191">
        <f>Q218*H218</f>
        <v>0.0025000000000000001</v>
      </c>
      <c r="S218" s="191">
        <v>0</v>
      </c>
      <c r="T218" s="192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193" t="s">
        <v>387</v>
      </c>
      <c r="AT218" s="193" t="s">
        <v>271</v>
      </c>
      <c r="AU218" s="193" t="s">
        <v>81</v>
      </c>
      <c r="AY218" s="19" t="s">
        <v>155</v>
      </c>
      <c r="BE218" s="194">
        <f>IF(N218="základná",J218,0)</f>
        <v>0</v>
      </c>
      <c r="BF218" s="194">
        <f>IF(N218="znížená",J218,0)</f>
        <v>0</v>
      </c>
      <c r="BG218" s="194">
        <f>IF(N218="zákl. prenesená",J218,0)</f>
        <v>0</v>
      </c>
      <c r="BH218" s="194">
        <f>IF(N218="zníž. prenesená",J218,0)</f>
        <v>0</v>
      </c>
      <c r="BI218" s="194">
        <f>IF(N218="nulová",J218,0)</f>
        <v>0</v>
      </c>
      <c r="BJ218" s="19" t="s">
        <v>85</v>
      </c>
      <c r="BK218" s="194">
        <f>ROUND(I218*H218,2)</f>
        <v>0</v>
      </c>
      <c r="BL218" s="19" t="s">
        <v>256</v>
      </c>
      <c r="BM218" s="193" t="s">
        <v>2643</v>
      </c>
    </row>
    <row r="219" s="2" customFormat="1" ht="21.75" customHeight="1">
      <c r="A219" s="38"/>
      <c r="B219" s="180"/>
      <c r="C219" s="181" t="s">
        <v>940</v>
      </c>
      <c r="D219" s="220" t="s">
        <v>157</v>
      </c>
      <c r="E219" s="182" t="s">
        <v>2644</v>
      </c>
      <c r="F219" s="183" t="s">
        <v>2645</v>
      </c>
      <c r="G219" s="184" t="s">
        <v>390</v>
      </c>
      <c r="H219" s="185">
        <v>1</v>
      </c>
      <c r="I219" s="186"/>
      <c r="J219" s="187">
        <f>ROUND(I219*H219,2)</f>
        <v>0</v>
      </c>
      <c r="K219" s="188"/>
      <c r="L219" s="39"/>
      <c r="M219" s="189" t="s">
        <v>1</v>
      </c>
      <c r="N219" s="190" t="s">
        <v>43</v>
      </c>
      <c r="O219" s="82"/>
      <c r="P219" s="191">
        <f>O219*H219</f>
        <v>0</v>
      </c>
      <c r="Q219" s="191">
        <v>0</v>
      </c>
      <c r="R219" s="191">
        <f>Q219*H219</f>
        <v>0</v>
      </c>
      <c r="S219" s="191">
        <v>0</v>
      </c>
      <c r="T219" s="192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193" t="s">
        <v>256</v>
      </c>
      <c r="AT219" s="193" t="s">
        <v>157</v>
      </c>
      <c r="AU219" s="193" t="s">
        <v>81</v>
      </c>
      <c r="AY219" s="19" t="s">
        <v>155</v>
      </c>
      <c r="BE219" s="194">
        <f>IF(N219="základná",J219,0)</f>
        <v>0</v>
      </c>
      <c r="BF219" s="194">
        <f>IF(N219="znížená",J219,0)</f>
        <v>0</v>
      </c>
      <c r="BG219" s="194">
        <f>IF(N219="zákl. prenesená",J219,0)</f>
        <v>0</v>
      </c>
      <c r="BH219" s="194">
        <f>IF(N219="zníž. prenesená",J219,0)</f>
        <v>0</v>
      </c>
      <c r="BI219" s="194">
        <f>IF(N219="nulová",J219,0)</f>
        <v>0</v>
      </c>
      <c r="BJ219" s="19" t="s">
        <v>85</v>
      </c>
      <c r="BK219" s="194">
        <f>ROUND(I219*H219,2)</f>
        <v>0</v>
      </c>
      <c r="BL219" s="19" t="s">
        <v>256</v>
      </c>
      <c r="BM219" s="193" t="s">
        <v>2646</v>
      </c>
    </row>
    <row r="220" s="2" customFormat="1" ht="24.15" customHeight="1">
      <c r="A220" s="38"/>
      <c r="B220" s="180"/>
      <c r="C220" s="221" t="s">
        <v>944</v>
      </c>
      <c r="D220" s="222" t="s">
        <v>271</v>
      </c>
      <c r="E220" s="223" t="s">
        <v>2647</v>
      </c>
      <c r="F220" s="224" t="s">
        <v>2648</v>
      </c>
      <c r="G220" s="225" t="s">
        <v>390</v>
      </c>
      <c r="H220" s="226">
        <v>1</v>
      </c>
      <c r="I220" s="227"/>
      <c r="J220" s="228">
        <f>ROUND(I220*H220,2)</f>
        <v>0</v>
      </c>
      <c r="K220" s="229"/>
      <c r="L220" s="230"/>
      <c r="M220" s="231" t="s">
        <v>1</v>
      </c>
      <c r="N220" s="232" t="s">
        <v>43</v>
      </c>
      <c r="O220" s="82"/>
      <c r="P220" s="191">
        <f>O220*H220</f>
        <v>0</v>
      </c>
      <c r="Q220" s="191">
        <v>0.0014400000000000001</v>
      </c>
      <c r="R220" s="191">
        <f>Q220*H220</f>
        <v>0.0014400000000000001</v>
      </c>
      <c r="S220" s="191">
        <v>0</v>
      </c>
      <c r="T220" s="192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193" t="s">
        <v>387</v>
      </c>
      <c r="AT220" s="193" t="s">
        <v>271</v>
      </c>
      <c r="AU220" s="193" t="s">
        <v>81</v>
      </c>
      <c r="AY220" s="19" t="s">
        <v>155</v>
      </c>
      <c r="BE220" s="194">
        <f>IF(N220="základná",J220,0)</f>
        <v>0</v>
      </c>
      <c r="BF220" s="194">
        <f>IF(N220="znížená",J220,0)</f>
        <v>0</v>
      </c>
      <c r="BG220" s="194">
        <f>IF(N220="zákl. prenesená",J220,0)</f>
        <v>0</v>
      </c>
      <c r="BH220" s="194">
        <f>IF(N220="zníž. prenesená",J220,0)</f>
        <v>0</v>
      </c>
      <c r="BI220" s="194">
        <f>IF(N220="nulová",J220,0)</f>
        <v>0</v>
      </c>
      <c r="BJ220" s="19" t="s">
        <v>85</v>
      </c>
      <c r="BK220" s="194">
        <f>ROUND(I220*H220,2)</f>
        <v>0</v>
      </c>
      <c r="BL220" s="19" t="s">
        <v>256</v>
      </c>
      <c r="BM220" s="193" t="s">
        <v>2649</v>
      </c>
    </row>
    <row r="221" s="2" customFormat="1" ht="16.5" customHeight="1">
      <c r="A221" s="38"/>
      <c r="B221" s="180"/>
      <c r="C221" s="181" t="s">
        <v>764</v>
      </c>
      <c r="D221" s="181" t="s">
        <v>157</v>
      </c>
      <c r="E221" s="182" t="s">
        <v>2650</v>
      </c>
      <c r="F221" s="183" t="s">
        <v>2651</v>
      </c>
      <c r="G221" s="184" t="s">
        <v>390</v>
      </c>
      <c r="H221" s="185">
        <v>8</v>
      </c>
      <c r="I221" s="186"/>
      <c r="J221" s="187">
        <f>ROUND(I221*H221,2)</f>
        <v>0</v>
      </c>
      <c r="K221" s="188"/>
      <c r="L221" s="39"/>
      <c r="M221" s="189" t="s">
        <v>1</v>
      </c>
      <c r="N221" s="190" t="s">
        <v>43</v>
      </c>
      <c r="O221" s="82"/>
      <c r="P221" s="191">
        <f>O221*H221</f>
        <v>0</v>
      </c>
      <c r="Q221" s="191">
        <v>0</v>
      </c>
      <c r="R221" s="191">
        <f>Q221*H221</f>
        <v>0</v>
      </c>
      <c r="S221" s="191">
        <v>0</v>
      </c>
      <c r="T221" s="192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193" t="s">
        <v>91</v>
      </c>
      <c r="AT221" s="193" t="s">
        <v>157</v>
      </c>
      <c r="AU221" s="193" t="s">
        <v>81</v>
      </c>
      <c r="AY221" s="19" t="s">
        <v>155</v>
      </c>
      <c r="BE221" s="194">
        <f>IF(N221="základná",J221,0)</f>
        <v>0</v>
      </c>
      <c r="BF221" s="194">
        <f>IF(N221="znížená",J221,0)</f>
        <v>0</v>
      </c>
      <c r="BG221" s="194">
        <f>IF(N221="zákl. prenesená",J221,0)</f>
        <v>0</v>
      </c>
      <c r="BH221" s="194">
        <f>IF(N221="zníž. prenesená",J221,0)</f>
        <v>0</v>
      </c>
      <c r="BI221" s="194">
        <f>IF(N221="nulová",J221,0)</f>
        <v>0</v>
      </c>
      <c r="BJ221" s="19" t="s">
        <v>85</v>
      </c>
      <c r="BK221" s="194">
        <f>ROUND(I221*H221,2)</f>
        <v>0</v>
      </c>
      <c r="BL221" s="19" t="s">
        <v>91</v>
      </c>
      <c r="BM221" s="193" t="s">
        <v>2652</v>
      </c>
    </row>
    <row r="222" s="2" customFormat="1" ht="16.5" customHeight="1">
      <c r="A222" s="38"/>
      <c r="B222" s="180"/>
      <c r="C222" s="221" t="s">
        <v>769</v>
      </c>
      <c r="D222" s="221" t="s">
        <v>271</v>
      </c>
      <c r="E222" s="223" t="s">
        <v>2653</v>
      </c>
      <c r="F222" s="224" t="s">
        <v>2654</v>
      </c>
      <c r="G222" s="225" t="s">
        <v>390</v>
      </c>
      <c r="H222" s="226">
        <v>8</v>
      </c>
      <c r="I222" s="227"/>
      <c r="J222" s="228">
        <f>ROUND(I222*H222,2)</f>
        <v>0</v>
      </c>
      <c r="K222" s="229"/>
      <c r="L222" s="230"/>
      <c r="M222" s="231" t="s">
        <v>1</v>
      </c>
      <c r="N222" s="232" t="s">
        <v>43</v>
      </c>
      <c r="O222" s="82"/>
      <c r="P222" s="191">
        <f>O222*H222</f>
        <v>0</v>
      </c>
      <c r="Q222" s="191">
        <v>0</v>
      </c>
      <c r="R222" s="191">
        <f>Q222*H222</f>
        <v>0</v>
      </c>
      <c r="S222" s="191">
        <v>0</v>
      </c>
      <c r="T222" s="192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193" t="s">
        <v>211</v>
      </c>
      <c r="AT222" s="193" t="s">
        <v>271</v>
      </c>
      <c r="AU222" s="193" t="s">
        <v>81</v>
      </c>
      <c r="AY222" s="19" t="s">
        <v>155</v>
      </c>
      <c r="BE222" s="194">
        <f>IF(N222="základná",J222,0)</f>
        <v>0</v>
      </c>
      <c r="BF222" s="194">
        <f>IF(N222="znížená",J222,0)</f>
        <v>0</v>
      </c>
      <c r="BG222" s="194">
        <f>IF(N222="zákl. prenesená",J222,0)</f>
        <v>0</v>
      </c>
      <c r="BH222" s="194">
        <f>IF(N222="zníž. prenesená",J222,0)</f>
        <v>0</v>
      </c>
      <c r="BI222" s="194">
        <f>IF(N222="nulová",J222,0)</f>
        <v>0</v>
      </c>
      <c r="BJ222" s="19" t="s">
        <v>85</v>
      </c>
      <c r="BK222" s="194">
        <f>ROUND(I222*H222,2)</f>
        <v>0</v>
      </c>
      <c r="BL222" s="19" t="s">
        <v>91</v>
      </c>
      <c r="BM222" s="193" t="s">
        <v>2655</v>
      </c>
    </row>
    <row r="223" s="2" customFormat="1" ht="16.5" customHeight="1">
      <c r="A223" s="38"/>
      <c r="B223" s="180"/>
      <c r="C223" s="221" t="s">
        <v>774</v>
      </c>
      <c r="D223" s="221" t="s">
        <v>271</v>
      </c>
      <c r="E223" s="223" t="s">
        <v>2656</v>
      </c>
      <c r="F223" s="224" t="s">
        <v>2657</v>
      </c>
      <c r="G223" s="225" t="s">
        <v>390</v>
      </c>
      <c r="H223" s="226">
        <v>1</v>
      </c>
      <c r="I223" s="227"/>
      <c r="J223" s="228">
        <f>ROUND(I223*H223,2)</f>
        <v>0</v>
      </c>
      <c r="K223" s="229"/>
      <c r="L223" s="230"/>
      <c r="M223" s="231" t="s">
        <v>1</v>
      </c>
      <c r="N223" s="232" t="s">
        <v>43</v>
      </c>
      <c r="O223" s="82"/>
      <c r="P223" s="191">
        <f>O223*H223</f>
        <v>0</v>
      </c>
      <c r="Q223" s="191">
        <v>0</v>
      </c>
      <c r="R223" s="191">
        <f>Q223*H223</f>
        <v>0</v>
      </c>
      <c r="S223" s="191">
        <v>0</v>
      </c>
      <c r="T223" s="192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193" t="s">
        <v>211</v>
      </c>
      <c r="AT223" s="193" t="s">
        <v>271</v>
      </c>
      <c r="AU223" s="193" t="s">
        <v>81</v>
      </c>
      <c r="AY223" s="19" t="s">
        <v>155</v>
      </c>
      <c r="BE223" s="194">
        <f>IF(N223="základná",J223,0)</f>
        <v>0</v>
      </c>
      <c r="BF223" s="194">
        <f>IF(N223="znížená",J223,0)</f>
        <v>0</v>
      </c>
      <c r="BG223" s="194">
        <f>IF(N223="zákl. prenesená",J223,0)</f>
        <v>0</v>
      </c>
      <c r="BH223" s="194">
        <f>IF(N223="zníž. prenesená",J223,0)</f>
        <v>0</v>
      </c>
      <c r="BI223" s="194">
        <f>IF(N223="nulová",J223,0)</f>
        <v>0</v>
      </c>
      <c r="BJ223" s="19" t="s">
        <v>85</v>
      </c>
      <c r="BK223" s="194">
        <f>ROUND(I223*H223,2)</f>
        <v>0</v>
      </c>
      <c r="BL223" s="19" t="s">
        <v>91</v>
      </c>
      <c r="BM223" s="193" t="s">
        <v>2658</v>
      </c>
    </row>
    <row r="224" s="2" customFormat="1" ht="16.5" customHeight="1">
      <c r="A224" s="38"/>
      <c r="B224" s="180"/>
      <c r="C224" s="221" t="s">
        <v>778</v>
      </c>
      <c r="D224" s="221" t="s">
        <v>271</v>
      </c>
      <c r="E224" s="223" t="s">
        <v>2659</v>
      </c>
      <c r="F224" s="224" t="s">
        <v>2660</v>
      </c>
      <c r="G224" s="225" t="s">
        <v>390</v>
      </c>
      <c r="H224" s="226">
        <v>23</v>
      </c>
      <c r="I224" s="227"/>
      <c r="J224" s="228">
        <f>ROUND(I224*H224,2)</f>
        <v>0</v>
      </c>
      <c r="K224" s="229"/>
      <c r="L224" s="230"/>
      <c r="M224" s="231" t="s">
        <v>1</v>
      </c>
      <c r="N224" s="232" t="s">
        <v>43</v>
      </c>
      <c r="O224" s="82"/>
      <c r="P224" s="191">
        <f>O224*H224</f>
        <v>0</v>
      </c>
      <c r="Q224" s="191">
        <v>0</v>
      </c>
      <c r="R224" s="191">
        <f>Q224*H224</f>
        <v>0</v>
      </c>
      <c r="S224" s="191">
        <v>0</v>
      </c>
      <c r="T224" s="192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193" t="s">
        <v>211</v>
      </c>
      <c r="AT224" s="193" t="s">
        <v>271</v>
      </c>
      <c r="AU224" s="193" t="s">
        <v>81</v>
      </c>
      <c r="AY224" s="19" t="s">
        <v>155</v>
      </c>
      <c r="BE224" s="194">
        <f>IF(N224="základná",J224,0)</f>
        <v>0</v>
      </c>
      <c r="BF224" s="194">
        <f>IF(N224="znížená",J224,0)</f>
        <v>0</v>
      </c>
      <c r="BG224" s="194">
        <f>IF(N224="zákl. prenesená",J224,0)</f>
        <v>0</v>
      </c>
      <c r="BH224" s="194">
        <f>IF(N224="zníž. prenesená",J224,0)</f>
        <v>0</v>
      </c>
      <c r="BI224" s="194">
        <f>IF(N224="nulová",J224,0)</f>
        <v>0</v>
      </c>
      <c r="BJ224" s="19" t="s">
        <v>85</v>
      </c>
      <c r="BK224" s="194">
        <f>ROUND(I224*H224,2)</f>
        <v>0</v>
      </c>
      <c r="BL224" s="19" t="s">
        <v>91</v>
      </c>
      <c r="BM224" s="193" t="s">
        <v>2661</v>
      </c>
    </row>
    <row r="225" s="2" customFormat="1" ht="16.5" customHeight="1">
      <c r="A225" s="38"/>
      <c r="B225" s="180"/>
      <c r="C225" s="181" t="s">
        <v>782</v>
      </c>
      <c r="D225" s="181" t="s">
        <v>157</v>
      </c>
      <c r="E225" s="182" t="s">
        <v>2662</v>
      </c>
      <c r="F225" s="183" t="s">
        <v>2663</v>
      </c>
      <c r="G225" s="184" t="s">
        <v>390</v>
      </c>
      <c r="H225" s="185">
        <v>24</v>
      </c>
      <c r="I225" s="186"/>
      <c r="J225" s="187">
        <f>ROUND(I225*H225,2)</f>
        <v>0</v>
      </c>
      <c r="K225" s="188"/>
      <c r="L225" s="39"/>
      <c r="M225" s="189" t="s">
        <v>1</v>
      </c>
      <c r="N225" s="190" t="s">
        <v>43</v>
      </c>
      <c r="O225" s="82"/>
      <c r="P225" s="191">
        <f>O225*H225</f>
        <v>0</v>
      </c>
      <c r="Q225" s="191">
        <v>0</v>
      </c>
      <c r="R225" s="191">
        <f>Q225*H225</f>
        <v>0</v>
      </c>
      <c r="S225" s="191">
        <v>0</v>
      </c>
      <c r="T225" s="192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193" t="s">
        <v>91</v>
      </c>
      <c r="AT225" s="193" t="s">
        <v>157</v>
      </c>
      <c r="AU225" s="193" t="s">
        <v>81</v>
      </c>
      <c r="AY225" s="19" t="s">
        <v>155</v>
      </c>
      <c r="BE225" s="194">
        <f>IF(N225="základná",J225,0)</f>
        <v>0</v>
      </c>
      <c r="BF225" s="194">
        <f>IF(N225="znížená",J225,0)</f>
        <v>0</v>
      </c>
      <c r="BG225" s="194">
        <f>IF(N225="zákl. prenesená",J225,0)</f>
        <v>0</v>
      </c>
      <c r="BH225" s="194">
        <f>IF(N225="zníž. prenesená",J225,0)</f>
        <v>0</v>
      </c>
      <c r="BI225" s="194">
        <f>IF(N225="nulová",J225,0)</f>
        <v>0</v>
      </c>
      <c r="BJ225" s="19" t="s">
        <v>85</v>
      </c>
      <c r="BK225" s="194">
        <f>ROUND(I225*H225,2)</f>
        <v>0</v>
      </c>
      <c r="BL225" s="19" t="s">
        <v>91</v>
      </c>
      <c r="BM225" s="193" t="s">
        <v>2664</v>
      </c>
    </row>
    <row r="226" s="2" customFormat="1" ht="33" customHeight="1">
      <c r="A226" s="38"/>
      <c r="B226" s="180"/>
      <c r="C226" s="221" t="s">
        <v>811</v>
      </c>
      <c r="D226" s="221" t="s">
        <v>271</v>
      </c>
      <c r="E226" s="223" t="s">
        <v>2665</v>
      </c>
      <c r="F226" s="224" t="s">
        <v>2666</v>
      </c>
      <c r="G226" s="225" t="s">
        <v>390</v>
      </c>
      <c r="H226" s="226">
        <v>3</v>
      </c>
      <c r="I226" s="227"/>
      <c r="J226" s="228">
        <f>ROUND(I226*H226,2)</f>
        <v>0</v>
      </c>
      <c r="K226" s="229"/>
      <c r="L226" s="230"/>
      <c r="M226" s="231" t="s">
        <v>1</v>
      </c>
      <c r="N226" s="232" t="s">
        <v>43</v>
      </c>
      <c r="O226" s="82"/>
      <c r="P226" s="191">
        <f>O226*H226</f>
        <v>0</v>
      </c>
      <c r="Q226" s="191">
        <v>0</v>
      </c>
      <c r="R226" s="191">
        <f>Q226*H226</f>
        <v>0</v>
      </c>
      <c r="S226" s="191">
        <v>0</v>
      </c>
      <c r="T226" s="192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193" t="s">
        <v>211</v>
      </c>
      <c r="AT226" s="193" t="s">
        <v>271</v>
      </c>
      <c r="AU226" s="193" t="s">
        <v>81</v>
      </c>
      <c r="AY226" s="19" t="s">
        <v>155</v>
      </c>
      <c r="BE226" s="194">
        <f>IF(N226="základná",J226,0)</f>
        <v>0</v>
      </c>
      <c r="BF226" s="194">
        <f>IF(N226="znížená",J226,0)</f>
        <v>0</v>
      </c>
      <c r="BG226" s="194">
        <f>IF(N226="zákl. prenesená",J226,0)</f>
        <v>0</v>
      </c>
      <c r="BH226" s="194">
        <f>IF(N226="zníž. prenesená",J226,0)</f>
        <v>0</v>
      </c>
      <c r="BI226" s="194">
        <f>IF(N226="nulová",J226,0)</f>
        <v>0</v>
      </c>
      <c r="BJ226" s="19" t="s">
        <v>85</v>
      </c>
      <c r="BK226" s="194">
        <f>ROUND(I226*H226,2)</f>
        <v>0</v>
      </c>
      <c r="BL226" s="19" t="s">
        <v>91</v>
      </c>
      <c r="BM226" s="193" t="s">
        <v>2667</v>
      </c>
    </row>
    <row r="227" s="2" customFormat="1" ht="33" customHeight="1">
      <c r="A227" s="38"/>
      <c r="B227" s="180"/>
      <c r="C227" s="221" t="s">
        <v>815</v>
      </c>
      <c r="D227" s="221" t="s">
        <v>271</v>
      </c>
      <c r="E227" s="223" t="s">
        <v>2668</v>
      </c>
      <c r="F227" s="224" t="s">
        <v>2669</v>
      </c>
      <c r="G227" s="225" t="s">
        <v>390</v>
      </c>
      <c r="H227" s="226">
        <v>3</v>
      </c>
      <c r="I227" s="227"/>
      <c r="J227" s="228">
        <f>ROUND(I227*H227,2)</f>
        <v>0</v>
      </c>
      <c r="K227" s="229"/>
      <c r="L227" s="230"/>
      <c r="M227" s="231" t="s">
        <v>1</v>
      </c>
      <c r="N227" s="232" t="s">
        <v>43</v>
      </c>
      <c r="O227" s="82"/>
      <c r="P227" s="191">
        <f>O227*H227</f>
        <v>0</v>
      </c>
      <c r="Q227" s="191">
        <v>0</v>
      </c>
      <c r="R227" s="191">
        <f>Q227*H227</f>
        <v>0</v>
      </c>
      <c r="S227" s="191">
        <v>0</v>
      </c>
      <c r="T227" s="192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193" t="s">
        <v>211</v>
      </c>
      <c r="AT227" s="193" t="s">
        <v>271</v>
      </c>
      <c r="AU227" s="193" t="s">
        <v>81</v>
      </c>
      <c r="AY227" s="19" t="s">
        <v>155</v>
      </c>
      <c r="BE227" s="194">
        <f>IF(N227="základná",J227,0)</f>
        <v>0</v>
      </c>
      <c r="BF227" s="194">
        <f>IF(N227="znížená",J227,0)</f>
        <v>0</v>
      </c>
      <c r="BG227" s="194">
        <f>IF(N227="zákl. prenesená",J227,0)</f>
        <v>0</v>
      </c>
      <c r="BH227" s="194">
        <f>IF(N227="zníž. prenesená",J227,0)</f>
        <v>0</v>
      </c>
      <c r="BI227" s="194">
        <f>IF(N227="nulová",J227,0)</f>
        <v>0</v>
      </c>
      <c r="BJ227" s="19" t="s">
        <v>85</v>
      </c>
      <c r="BK227" s="194">
        <f>ROUND(I227*H227,2)</f>
        <v>0</v>
      </c>
      <c r="BL227" s="19" t="s">
        <v>91</v>
      </c>
      <c r="BM227" s="193" t="s">
        <v>2670</v>
      </c>
    </row>
    <row r="228" s="2" customFormat="1" ht="16.5" customHeight="1">
      <c r="A228" s="38"/>
      <c r="B228" s="180"/>
      <c r="C228" s="181" t="s">
        <v>819</v>
      </c>
      <c r="D228" s="181" t="s">
        <v>157</v>
      </c>
      <c r="E228" s="182" t="s">
        <v>2671</v>
      </c>
      <c r="F228" s="183" t="s">
        <v>2672</v>
      </c>
      <c r="G228" s="184" t="s">
        <v>390</v>
      </c>
      <c r="H228" s="185">
        <v>2</v>
      </c>
      <c r="I228" s="186"/>
      <c r="J228" s="187">
        <f>ROUND(I228*H228,2)</f>
        <v>0</v>
      </c>
      <c r="K228" s="188"/>
      <c r="L228" s="39"/>
      <c r="M228" s="189" t="s">
        <v>1</v>
      </c>
      <c r="N228" s="190" t="s">
        <v>43</v>
      </c>
      <c r="O228" s="82"/>
      <c r="P228" s="191">
        <f>O228*H228</f>
        <v>0</v>
      </c>
      <c r="Q228" s="191">
        <v>0</v>
      </c>
      <c r="R228" s="191">
        <f>Q228*H228</f>
        <v>0</v>
      </c>
      <c r="S228" s="191">
        <v>0</v>
      </c>
      <c r="T228" s="192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193" t="s">
        <v>91</v>
      </c>
      <c r="AT228" s="193" t="s">
        <v>157</v>
      </c>
      <c r="AU228" s="193" t="s">
        <v>81</v>
      </c>
      <c r="AY228" s="19" t="s">
        <v>155</v>
      </c>
      <c r="BE228" s="194">
        <f>IF(N228="základná",J228,0)</f>
        <v>0</v>
      </c>
      <c r="BF228" s="194">
        <f>IF(N228="znížená",J228,0)</f>
        <v>0</v>
      </c>
      <c r="BG228" s="194">
        <f>IF(N228="zákl. prenesená",J228,0)</f>
        <v>0</v>
      </c>
      <c r="BH228" s="194">
        <f>IF(N228="zníž. prenesená",J228,0)</f>
        <v>0</v>
      </c>
      <c r="BI228" s="194">
        <f>IF(N228="nulová",J228,0)</f>
        <v>0</v>
      </c>
      <c r="BJ228" s="19" t="s">
        <v>85</v>
      </c>
      <c r="BK228" s="194">
        <f>ROUND(I228*H228,2)</f>
        <v>0</v>
      </c>
      <c r="BL228" s="19" t="s">
        <v>91</v>
      </c>
      <c r="BM228" s="193" t="s">
        <v>2673</v>
      </c>
    </row>
    <row r="229" s="2" customFormat="1" ht="24.15" customHeight="1">
      <c r="A229" s="38"/>
      <c r="B229" s="180"/>
      <c r="C229" s="221" t="s">
        <v>824</v>
      </c>
      <c r="D229" s="221" t="s">
        <v>271</v>
      </c>
      <c r="E229" s="223" t="s">
        <v>2674</v>
      </c>
      <c r="F229" s="224" t="s">
        <v>2675</v>
      </c>
      <c r="G229" s="225" t="s">
        <v>390</v>
      </c>
      <c r="H229" s="226">
        <v>2</v>
      </c>
      <c r="I229" s="227"/>
      <c r="J229" s="228">
        <f>ROUND(I229*H229,2)</f>
        <v>0</v>
      </c>
      <c r="K229" s="229"/>
      <c r="L229" s="230"/>
      <c r="M229" s="231" t="s">
        <v>1</v>
      </c>
      <c r="N229" s="232" t="s">
        <v>43</v>
      </c>
      <c r="O229" s="82"/>
      <c r="P229" s="191">
        <f>O229*H229</f>
        <v>0</v>
      </c>
      <c r="Q229" s="191">
        <v>0</v>
      </c>
      <c r="R229" s="191">
        <f>Q229*H229</f>
        <v>0</v>
      </c>
      <c r="S229" s="191">
        <v>0</v>
      </c>
      <c r="T229" s="192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193" t="s">
        <v>211</v>
      </c>
      <c r="AT229" s="193" t="s">
        <v>271</v>
      </c>
      <c r="AU229" s="193" t="s">
        <v>81</v>
      </c>
      <c r="AY229" s="19" t="s">
        <v>155</v>
      </c>
      <c r="BE229" s="194">
        <f>IF(N229="základná",J229,0)</f>
        <v>0</v>
      </c>
      <c r="BF229" s="194">
        <f>IF(N229="znížená",J229,0)</f>
        <v>0</v>
      </c>
      <c r="BG229" s="194">
        <f>IF(N229="zákl. prenesená",J229,0)</f>
        <v>0</v>
      </c>
      <c r="BH229" s="194">
        <f>IF(N229="zníž. prenesená",J229,0)</f>
        <v>0</v>
      </c>
      <c r="BI229" s="194">
        <f>IF(N229="nulová",J229,0)</f>
        <v>0</v>
      </c>
      <c r="BJ229" s="19" t="s">
        <v>85</v>
      </c>
      <c r="BK229" s="194">
        <f>ROUND(I229*H229,2)</f>
        <v>0</v>
      </c>
      <c r="BL229" s="19" t="s">
        <v>91</v>
      </c>
      <c r="BM229" s="193" t="s">
        <v>2676</v>
      </c>
    </row>
    <row r="230" s="2" customFormat="1" ht="24.15" customHeight="1">
      <c r="A230" s="38"/>
      <c r="B230" s="180"/>
      <c r="C230" s="181" t="s">
        <v>828</v>
      </c>
      <c r="D230" s="181" t="s">
        <v>157</v>
      </c>
      <c r="E230" s="182" t="s">
        <v>2677</v>
      </c>
      <c r="F230" s="183" t="s">
        <v>2678</v>
      </c>
      <c r="G230" s="184" t="s">
        <v>390</v>
      </c>
      <c r="H230" s="185">
        <v>23</v>
      </c>
      <c r="I230" s="186"/>
      <c r="J230" s="187">
        <f>ROUND(I230*H230,2)</f>
        <v>0</v>
      </c>
      <c r="K230" s="188"/>
      <c r="L230" s="39"/>
      <c r="M230" s="189" t="s">
        <v>1</v>
      </c>
      <c r="N230" s="190" t="s">
        <v>43</v>
      </c>
      <c r="O230" s="82"/>
      <c r="P230" s="191">
        <f>O230*H230</f>
        <v>0</v>
      </c>
      <c r="Q230" s="191">
        <v>0</v>
      </c>
      <c r="R230" s="191">
        <f>Q230*H230</f>
        <v>0</v>
      </c>
      <c r="S230" s="191">
        <v>0</v>
      </c>
      <c r="T230" s="192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193" t="s">
        <v>91</v>
      </c>
      <c r="AT230" s="193" t="s">
        <v>157</v>
      </c>
      <c r="AU230" s="193" t="s">
        <v>81</v>
      </c>
      <c r="AY230" s="19" t="s">
        <v>155</v>
      </c>
      <c r="BE230" s="194">
        <f>IF(N230="základná",J230,0)</f>
        <v>0</v>
      </c>
      <c r="BF230" s="194">
        <f>IF(N230="znížená",J230,0)</f>
        <v>0</v>
      </c>
      <c r="BG230" s="194">
        <f>IF(N230="zákl. prenesená",J230,0)</f>
        <v>0</v>
      </c>
      <c r="BH230" s="194">
        <f>IF(N230="zníž. prenesená",J230,0)</f>
        <v>0</v>
      </c>
      <c r="BI230" s="194">
        <f>IF(N230="nulová",J230,0)</f>
        <v>0</v>
      </c>
      <c r="BJ230" s="19" t="s">
        <v>85</v>
      </c>
      <c r="BK230" s="194">
        <f>ROUND(I230*H230,2)</f>
        <v>0</v>
      </c>
      <c r="BL230" s="19" t="s">
        <v>91</v>
      </c>
      <c r="BM230" s="193" t="s">
        <v>2679</v>
      </c>
    </row>
    <row r="231" s="2" customFormat="1" ht="16.5" customHeight="1">
      <c r="A231" s="38"/>
      <c r="B231" s="180"/>
      <c r="C231" s="221" t="s">
        <v>832</v>
      </c>
      <c r="D231" s="221" t="s">
        <v>271</v>
      </c>
      <c r="E231" s="223" t="s">
        <v>2680</v>
      </c>
      <c r="F231" s="224" t="s">
        <v>2681</v>
      </c>
      <c r="G231" s="225" t="s">
        <v>390</v>
      </c>
      <c r="H231" s="226">
        <v>23</v>
      </c>
      <c r="I231" s="227"/>
      <c r="J231" s="228">
        <f>ROUND(I231*H231,2)</f>
        <v>0</v>
      </c>
      <c r="K231" s="229"/>
      <c r="L231" s="230"/>
      <c r="M231" s="231" t="s">
        <v>1</v>
      </c>
      <c r="N231" s="232" t="s">
        <v>43</v>
      </c>
      <c r="O231" s="82"/>
      <c r="P231" s="191">
        <f>O231*H231</f>
        <v>0</v>
      </c>
      <c r="Q231" s="191">
        <v>0</v>
      </c>
      <c r="R231" s="191">
        <f>Q231*H231</f>
        <v>0</v>
      </c>
      <c r="S231" s="191">
        <v>0</v>
      </c>
      <c r="T231" s="192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193" t="s">
        <v>211</v>
      </c>
      <c r="AT231" s="193" t="s">
        <v>271</v>
      </c>
      <c r="AU231" s="193" t="s">
        <v>81</v>
      </c>
      <c r="AY231" s="19" t="s">
        <v>155</v>
      </c>
      <c r="BE231" s="194">
        <f>IF(N231="základná",J231,0)</f>
        <v>0</v>
      </c>
      <c r="BF231" s="194">
        <f>IF(N231="znížená",J231,0)</f>
        <v>0</v>
      </c>
      <c r="BG231" s="194">
        <f>IF(N231="zákl. prenesená",J231,0)</f>
        <v>0</v>
      </c>
      <c r="BH231" s="194">
        <f>IF(N231="zníž. prenesená",J231,0)</f>
        <v>0</v>
      </c>
      <c r="BI231" s="194">
        <f>IF(N231="nulová",J231,0)</f>
        <v>0</v>
      </c>
      <c r="BJ231" s="19" t="s">
        <v>85</v>
      </c>
      <c r="BK231" s="194">
        <f>ROUND(I231*H231,2)</f>
        <v>0</v>
      </c>
      <c r="BL231" s="19" t="s">
        <v>91</v>
      </c>
      <c r="BM231" s="193" t="s">
        <v>2682</v>
      </c>
    </row>
    <row r="232" s="2" customFormat="1" ht="24.15" customHeight="1">
      <c r="A232" s="38"/>
      <c r="B232" s="180"/>
      <c r="C232" s="181" t="s">
        <v>838</v>
      </c>
      <c r="D232" s="181" t="s">
        <v>157</v>
      </c>
      <c r="E232" s="182" t="s">
        <v>2683</v>
      </c>
      <c r="F232" s="183" t="s">
        <v>2684</v>
      </c>
      <c r="G232" s="184" t="s">
        <v>390</v>
      </c>
      <c r="H232" s="185">
        <v>3</v>
      </c>
      <c r="I232" s="186"/>
      <c r="J232" s="187">
        <f>ROUND(I232*H232,2)</f>
        <v>0</v>
      </c>
      <c r="K232" s="188"/>
      <c r="L232" s="39"/>
      <c r="M232" s="189" t="s">
        <v>1</v>
      </c>
      <c r="N232" s="190" t="s">
        <v>43</v>
      </c>
      <c r="O232" s="82"/>
      <c r="P232" s="191">
        <f>O232*H232</f>
        <v>0</v>
      </c>
      <c r="Q232" s="191">
        <v>0</v>
      </c>
      <c r="R232" s="191">
        <f>Q232*H232</f>
        <v>0</v>
      </c>
      <c r="S232" s="191">
        <v>0</v>
      </c>
      <c r="T232" s="192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193" t="s">
        <v>91</v>
      </c>
      <c r="AT232" s="193" t="s">
        <v>157</v>
      </c>
      <c r="AU232" s="193" t="s">
        <v>81</v>
      </c>
      <c r="AY232" s="19" t="s">
        <v>155</v>
      </c>
      <c r="BE232" s="194">
        <f>IF(N232="základná",J232,0)</f>
        <v>0</v>
      </c>
      <c r="BF232" s="194">
        <f>IF(N232="znížená",J232,0)</f>
        <v>0</v>
      </c>
      <c r="BG232" s="194">
        <f>IF(N232="zákl. prenesená",J232,0)</f>
        <v>0</v>
      </c>
      <c r="BH232" s="194">
        <f>IF(N232="zníž. prenesená",J232,0)</f>
        <v>0</v>
      </c>
      <c r="BI232" s="194">
        <f>IF(N232="nulová",J232,0)</f>
        <v>0</v>
      </c>
      <c r="BJ232" s="19" t="s">
        <v>85</v>
      </c>
      <c r="BK232" s="194">
        <f>ROUND(I232*H232,2)</f>
        <v>0</v>
      </c>
      <c r="BL232" s="19" t="s">
        <v>91</v>
      </c>
      <c r="BM232" s="193" t="s">
        <v>2685</v>
      </c>
    </row>
    <row r="233" s="2" customFormat="1" ht="33" customHeight="1">
      <c r="A233" s="38"/>
      <c r="B233" s="180"/>
      <c r="C233" s="221" t="s">
        <v>845</v>
      </c>
      <c r="D233" s="222" t="s">
        <v>271</v>
      </c>
      <c r="E233" s="223" t="s">
        <v>2686</v>
      </c>
      <c r="F233" s="224" t="s">
        <v>2687</v>
      </c>
      <c r="G233" s="225" t="s">
        <v>390</v>
      </c>
      <c r="H233" s="226">
        <v>2</v>
      </c>
      <c r="I233" s="227"/>
      <c r="J233" s="228">
        <f>ROUND(I233*H233,2)</f>
        <v>0</v>
      </c>
      <c r="K233" s="229"/>
      <c r="L233" s="230"/>
      <c r="M233" s="231" t="s">
        <v>1</v>
      </c>
      <c r="N233" s="232" t="s">
        <v>43</v>
      </c>
      <c r="O233" s="82"/>
      <c r="P233" s="191">
        <f>O233*H233</f>
        <v>0</v>
      </c>
      <c r="Q233" s="191">
        <v>0</v>
      </c>
      <c r="R233" s="191">
        <f>Q233*H233</f>
        <v>0</v>
      </c>
      <c r="S233" s="191">
        <v>0</v>
      </c>
      <c r="T233" s="192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193" t="s">
        <v>211</v>
      </c>
      <c r="AT233" s="193" t="s">
        <v>271</v>
      </c>
      <c r="AU233" s="193" t="s">
        <v>81</v>
      </c>
      <c r="AY233" s="19" t="s">
        <v>155</v>
      </c>
      <c r="BE233" s="194">
        <f>IF(N233="základná",J233,0)</f>
        <v>0</v>
      </c>
      <c r="BF233" s="194">
        <f>IF(N233="znížená",J233,0)</f>
        <v>0</v>
      </c>
      <c r="BG233" s="194">
        <f>IF(N233="zákl. prenesená",J233,0)</f>
        <v>0</v>
      </c>
      <c r="BH233" s="194">
        <f>IF(N233="zníž. prenesená",J233,0)</f>
        <v>0</v>
      </c>
      <c r="BI233" s="194">
        <f>IF(N233="nulová",J233,0)</f>
        <v>0</v>
      </c>
      <c r="BJ233" s="19" t="s">
        <v>85</v>
      </c>
      <c r="BK233" s="194">
        <f>ROUND(I233*H233,2)</f>
        <v>0</v>
      </c>
      <c r="BL233" s="19" t="s">
        <v>91</v>
      </c>
      <c r="BM233" s="193" t="s">
        <v>2688</v>
      </c>
    </row>
    <row r="234" s="2" customFormat="1" ht="24.15" customHeight="1">
      <c r="A234" s="38"/>
      <c r="B234" s="180"/>
      <c r="C234" s="221" t="s">
        <v>993</v>
      </c>
      <c r="D234" s="222" t="s">
        <v>271</v>
      </c>
      <c r="E234" s="223" t="s">
        <v>2689</v>
      </c>
      <c r="F234" s="224" t="s">
        <v>2690</v>
      </c>
      <c r="G234" s="225" t="s">
        <v>390</v>
      </c>
      <c r="H234" s="226">
        <v>1</v>
      </c>
      <c r="I234" s="227"/>
      <c r="J234" s="228">
        <f>ROUND(I234*H234,2)</f>
        <v>0</v>
      </c>
      <c r="K234" s="229"/>
      <c r="L234" s="230"/>
      <c r="M234" s="231" t="s">
        <v>1</v>
      </c>
      <c r="N234" s="232" t="s">
        <v>43</v>
      </c>
      <c r="O234" s="82"/>
      <c r="P234" s="191">
        <f>O234*H234</f>
        <v>0</v>
      </c>
      <c r="Q234" s="191">
        <v>0</v>
      </c>
      <c r="R234" s="191">
        <f>Q234*H234</f>
        <v>0</v>
      </c>
      <c r="S234" s="191">
        <v>0</v>
      </c>
      <c r="T234" s="192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193" t="s">
        <v>387</v>
      </c>
      <c r="AT234" s="193" t="s">
        <v>271</v>
      </c>
      <c r="AU234" s="193" t="s">
        <v>81</v>
      </c>
      <c r="AY234" s="19" t="s">
        <v>155</v>
      </c>
      <c r="BE234" s="194">
        <f>IF(N234="základná",J234,0)</f>
        <v>0</v>
      </c>
      <c r="BF234" s="194">
        <f>IF(N234="znížená",J234,0)</f>
        <v>0</v>
      </c>
      <c r="BG234" s="194">
        <f>IF(N234="zákl. prenesená",J234,0)</f>
        <v>0</v>
      </c>
      <c r="BH234" s="194">
        <f>IF(N234="zníž. prenesená",J234,0)</f>
        <v>0</v>
      </c>
      <c r="BI234" s="194">
        <f>IF(N234="nulová",J234,0)</f>
        <v>0</v>
      </c>
      <c r="BJ234" s="19" t="s">
        <v>85</v>
      </c>
      <c r="BK234" s="194">
        <f>ROUND(I234*H234,2)</f>
        <v>0</v>
      </c>
      <c r="BL234" s="19" t="s">
        <v>256</v>
      </c>
      <c r="BM234" s="193" t="s">
        <v>2691</v>
      </c>
    </row>
    <row r="235" s="2" customFormat="1" ht="24.15" customHeight="1">
      <c r="A235" s="38"/>
      <c r="B235" s="180"/>
      <c r="C235" s="181" t="s">
        <v>998</v>
      </c>
      <c r="D235" s="220" t="s">
        <v>157</v>
      </c>
      <c r="E235" s="182" t="s">
        <v>2692</v>
      </c>
      <c r="F235" s="183" t="s">
        <v>2693</v>
      </c>
      <c r="G235" s="184" t="s">
        <v>390</v>
      </c>
      <c r="H235" s="185">
        <v>3</v>
      </c>
      <c r="I235" s="186"/>
      <c r="J235" s="187">
        <f>ROUND(I235*H235,2)</f>
        <v>0</v>
      </c>
      <c r="K235" s="188"/>
      <c r="L235" s="39"/>
      <c r="M235" s="189" t="s">
        <v>1</v>
      </c>
      <c r="N235" s="190" t="s">
        <v>43</v>
      </c>
      <c r="O235" s="82"/>
      <c r="P235" s="191">
        <f>O235*H235</f>
        <v>0</v>
      </c>
      <c r="Q235" s="191">
        <v>0</v>
      </c>
      <c r="R235" s="191">
        <f>Q235*H235</f>
        <v>0</v>
      </c>
      <c r="S235" s="191">
        <v>0</v>
      </c>
      <c r="T235" s="192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193" t="s">
        <v>256</v>
      </c>
      <c r="AT235" s="193" t="s">
        <v>157</v>
      </c>
      <c r="AU235" s="193" t="s">
        <v>81</v>
      </c>
      <c r="AY235" s="19" t="s">
        <v>155</v>
      </c>
      <c r="BE235" s="194">
        <f>IF(N235="základná",J235,0)</f>
        <v>0</v>
      </c>
      <c r="BF235" s="194">
        <f>IF(N235="znížená",J235,0)</f>
        <v>0</v>
      </c>
      <c r="BG235" s="194">
        <f>IF(N235="zákl. prenesená",J235,0)</f>
        <v>0</v>
      </c>
      <c r="BH235" s="194">
        <f>IF(N235="zníž. prenesená",J235,0)</f>
        <v>0</v>
      </c>
      <c r="BI235" s="194">
        <f>IF(N235="nulová",J235,0)</f>
        <v>0</v>
      </c>
      <c r="BJ235" s="19" t="s">
        <v>85</v>
      </c>
      <c r="BK235" s="194">
        <f>ROUND(I235*H235,2)</f>
        <v>0</v>
      </c>
      <c r="BL235" s="19" t="s">
        <v>256</v>
      </c>
      <c r="BM235" s="193" t="s">
        <v>2694</v>
      </c>
    </row>
    <row r="236" s="2" customFormat="1" ht="21.75" customHeight="1">
      <c r="A236" s="38"/>
      <c r="B236" s="180"/>
      <c r="C236" s="221" t="s">
        <v>1003</v>
      </c>
      <c r="D236" s="222" t="s">
        <v>271</v>
      </c>
      <c r="E236" s="223" t="s">
        <v>2695</v>
      </c>
      <c r="F236" s="224" t="s">
        <v>2696</v>
      </c>
      <c r="G236" s="225" t="s">
        <v>390</v>
      </c>
      <c r="H236" s="226">
        <v>1</v>
      </c>
      <c r="I236" s="227"/>
      <c r="J236" s="228">
        <f>ROUND(I236*H236,2)</f>
        <v>0</v>
      </c>
      <c r="K236" s="229"/>
      <c r="L236" s="230"/>
      <c r="M236" s="231" t="s">
        <v>1</v>
      </c>
      <c r="N236" s="232" t="s">
        <v>43</v>
      </c>
      <c r="O236" s="82"/>
      <c r="P236" s="191">
        <f>O236*H236</f>
        <v>0</v>
      </c>
      <c r="Q236" s="191">
        <v>0.00033</v>
      </c>
      <c r="R236" s="191">
        <f>Q236*H236</f>
        <v>0.00033</v>
      </c>
      <c r="S236" s="191">
        <v>0</v>
      </c>
      <c r="T236" s="192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193" t="s">
        <v>387</v>
      </c>
      <c r="AT236" s="193" t="s">
        <v>271</v>
      </c>
      <c r="AU236" s="193" t="s">
        <v>81</v>
      </c>
      <c r="AY236" s="19" t="s">
        <v>155</v>
      </c>
      <c r="BE236" s="194">
        <f>IF(N236="základná",J236,0)</f>
        <v>0</v>
      </c>
      <c r="BF236" s="194">
        <f>IF(N236="znížená",J236,0)</f>
        <v>0</v>
      </c>
      <c r="BG236" s="194">
        <f>IF(N236="zákl. prenesená",J236,0)</f>
        <v>0</v>
      </c>
      <c r="BH236" s="194">
        <f>IF(N236="zníž. prenesená",J236,0)</f>
        <v>0</v>
      </c>
      <c r="BI236" s="194">
        <f>IF(N236="nulová",J236,0)</f>
        <v>0</v>
      </c>
      <c r="BJ236" s="19" t="s">
        <v>85</v>
      </c>
      <c r="BK236" s="194">
        <f>ROUND(I236*H236,2)</f>
        <v>0</v>
      </c>
      <c r="BL236" s="19" t="s">
        <v>256</v>
      </c>
      <c r="BM236" s="193" t="s">
        <v>2697</v>
      </c>
    </row>
    <row r="237" s="2" customFormat="1" ht="21.75" customHeight="1">
      <c r="A237" s="38"/>
      <c r="B237" s="180"/>
      <c r="C237" s="221" t="s">
        <v>1013</v>
      </c>
      <c r="D237" s="221" t="s">
        <v>271</v>
      </c>
      <c r="E237" s="223" t="s">
        <v>2698</v>
      </c>
      <c r="F237" s="224" t="s">
        <v>2699</v>
      </c>
      <c r="G237" s="225" t="s">
        <v>390</v>
      </c>
      <c r="H237" s="226">
        <v>2</v>
      </c>
      <c r="I237" s="227"/>
      <c r="J237" s="228">
        <f>ROUND(I237*H237,2)</f>
        <v>0</v>
      </c>
      <c r="K237" s="229"/>
      <c r="L237" s="230"/>
      <c r="M237" s="231" t="s">
        <v>1</v>
      </c>
      <c r="N237" s="232" t="s">
        <v>43</v>
      </c>
      <c r="O237" s="82"/>
      <c r="P237" s="191">
        <f>O237*H237</f>
        <v>0</v>
      </c>
      <c r="Q237" s="191">
        <v>0.00033</v>
      </c>
      <c r="R237" s="191">
        <f>Q237*H237</f>
        <v>0.00066</v>
      </c>
      <c r="S237" s="191">
        <v>0</v>
      </c>
      <c r="T237" s="192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193" t="s">
        <v>387</v>
      </c>
      <c r="AT237" s="193" t="s">
        <v>271</v>
      </c>
      <c r="AU237" s="193" t="s">
        <v>81</v>
      </c>
      <c r="AY237" s="19" t="s">
        <v>155</v>
      </c>
      <c r="BE237" s="194">
        <f>IF(N237="základná",J237,0)</f>
        <v>0</v>
      </c>
      <c r="BF237" s="194">
        <f>IF(N237="znížená",J237,0)</f>
        <v>0</v>
      </c>
      <c r="BG237" s="194">
        <f>IF(N237="zákl. prenesená",J237,0)</f>
        <v>0</v>
      </c>
      <c r="BH237" s="194">
        <f>IF(N237="zníž. prenesená",J237,0)</f>
        <v>0</v>
      </c>
      <c r="BI237" s="194">
        <f>IF(N237="nulová",J237,0)</f>
        <v>0</v>
      </c>
      <c r="BJ237" s="19" t="s">
        <v>85</v>
      </c>
      <c r="BK237" s="194">
        <f>ROUND(I237*H237,2)</f>
        <v>0</v>
      </c>
      <c r="BL237" s="19" t="s">
        <v>256</v>
      </c>
      <c r="BM237" s="193" t="s">
        <v>2700</v>
      </c>
    </row>
    <row r="238" s="2" customFormat="1" ht="21.75" customHeight="1">
      <c r="A238" s="38"/>
      <c r="B238" s="180"/>
      <c r="C238" s="181" t="s">
        <v>853</v>
      </c>
      <c r="D238" s="181" t="s">
        <v>157</v>
      </c>
      <c r="E238" s="182" t="s">
        <v>2701</v>
      </c>
      <c r="F238" s="183" t="s">
        <v>2702</v>
      </c>
      <c r="G238" s="184" t="s">
        <v>2618</v>
      </c>
      <c r="H238" s="185">
        <v>56</v>
      </c>
      <c r="I238" s="186"/>
      <c r="J238" s="187">
        <f>ROUND(I238*H238,2)</f>
        <v>0</v>
      </c>
      <c r="K238" s="188"/>
      <c r="L238" s="39"/>
      <c r="M238" s="189" t="s">
        <v>1</v>
      </c>
      <c r="N238" s="190" t="s">
        <v>43</v>
      </c>
      <c r="O238" s="82"/>
      <c r="P238" s="191">
        <f>O238*H238</f>
        <v>0</v>
      </c>
      <c r="Q238" s="191">
        <v>0</v>
      </c>
      <c r="R238" s="191">
        <f>Q238*H238</f>
        <v>0</v>
      </c>
      <c r="S238" s="191">
        <v>0</v>
      </c>
      <c r="T238" s="192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193" t="s">
        <v>91</v>
      </c>
      <c r="AT238" s="193" t="s">
        <v>157</v>
      </c>
      <c r="AU238" s="193" t="s">
        <v>81</v>
      </c>
      <c r="AY238" s="19" t="s">
        <v>155</v>
      </c>
      <c r="BE238" s="194">
        <f>IF(N238="základná",J238,0)</f>
        <v>0</v>
      </c>
      <c r="BF238" s="194">
        <f>IF(N238="znížená",J238,0)</f>
        <v>0</v>
      </c>
      <c r="BG238" s="194">
        <f>IF(N238="zákl. prenesená",J238,0)</f>
        <v>0</v>
      </c>
      <c r="BH238" s="194">
        <f>IF(N238="zníž. prenesená",J238,0)</f>
        <v>0</v>
      </c>
      <c r="BI238" s="194">
        <f>IF(N238="nulová",J238,0)</f>
        <v>0</v>
      </c>
      <c r="BJ238" s="19" t="s">
        <v>85</v>
      </c>
      <c r="BK238" s="194">
        <f>ROUND(I238*H238,2)</f>
        <v>0</v>
      </c>
      <c r="BL238" s="19" t="s">
        <v>91</v>
      </c>
      <c r="BM238" s="193" t="s">
        <v>2703</v>
      </c>
    </row>
    <row r="239" s="2" customFormat="1" ht="24.15" customHeight="1">
      <c r="A239" s="38"/>
      <c r="B239" s="180"/>
      <c r="C239" s="221" t="s">
        <v>858</v>
      </c>
      <c r="D239" s="221" t="s">
        <v>271</v>
      </c>
      <c r="E239" s="223" t="s">
        <v>2704</v>
      </c>
      <c r="F239" s="224" t="s">
        <v>2705</v>
      </c>
      <c r="G239" s="225" t="s">
        <v>390</v>
      </c>
      <c r="H239" s="226">
        <v>56</v>
      </c>
      <c r="I239" s="227"/>
      <c r="J239" s="228">
        <f>ROUND(I239*H239,2)</f>
        <v>0</v>
      </c>
      <c r="K239" s="229"/>
      <c r="L239" s="230"/>
      <c r="M239" s="231" t="s">
        <v>1</v>
      </c>
      <c r="N239" s="232" t="s">
        <v>43</v>
      </c>
      <c r="O239" s="82"/>
      <c r="P239" s="191">
        <f>O239*H239</f>
        <v>0</v>
      </c>
      <c r="Q239" s="191">
        <v>0</v>
      </c>
      <c r="R239" s="191">
        <f>Q239*H239</f>
        <v>0</v>
      </c>
      <c r="S239" s="191">
        <v>0</v>
      </c>
      <c r="T239" s="192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193" t="s">
        <v>211</v>
      </c>
      <c r="AT239" s="193" t="s">
        <v>271</v>
      </c>
      <c r="AU239" s="193" t="s">
        <v>81</v>
      </c>
      <c r="AY239" s="19" t="s">
        <v>155</v>
      </c>
      <c r="BE239" s="194">
        <f>IF(N239="základná",J239,0)</f>
        <v>0</v>
      </c>
      <c r="BF239" s="194">
        <f>IF(N239="znížená",J239,0)</f>
        <v>0</v>
      </c>
      <c r="BG239" s="194">
        <f>IF(N239="zákl. prenesená",J239,0)</f>
        <v>0</v>
      </c>
      <c r="BH239" s="194">
        <f>IF(N239="zníž. prenesená",J239,0)</f>
        <v>0</v>
      </c>
      <c r="BI239" s="194">
        <f>IF(N239="nulová",J239,0)</f>
        <v>0</v>
      </c>
      <c r="BJ239" s="19" t="s">
        <v>85</v>
      </c>
      <c r="BK239" s="194">
        <f>ROUND(I239*H239,2)</f>
        <v>0</v>
      </c>
      <c r="BL239" s="19" t="s">
        <v>91</v>
      </c>
      <c r="BM239" s="193" t="s">
        <v>2706</v>
      </c>
    </row>
    <row r="240" s="2" customFormat="1" ht="16.5" customHeight="1">
      <c r="A240" s="38"/>
      <c r="B240" s="180"/>
      <c r="C240" s="181" t="s">
        <v>862</v>
      </c>
      <c r="D240" s="181" t="s">
        <v>157</v>
      </c>
      <c r="E240" s="182" t="s">
        <v>2707</v>
      </c>
      <c r="F240" s="183" t="s">
        <v>2708</v>
      </c>
      <c r="G240" s="184" t="s">
        <v>390</v>
      </c>
      <c r="H240" s="185">
        <v>12</v>
      </c>
      <c r="I240" s="186"/>
      <c r="J240" s="187">
        <f>ROUND(I240*H240,2)</f>
        <v>0</v>
      </c>
      <c r="K240" s="188"/>
      <c r="L240" s="39"/>
      <c r="M240" s="189" t="s">
        <v>1</v>
      </c>
      <c r="N240" s="190" t="s">
        <v>43</v>
      </c>
      <c r="O240" s="82"/>
      <c r="P240" s="191">
        <f>O240*H240</f>
        <v>0</v>
      </c>
      <c r="Q240" s="191">
        <v>0</v>
      </c>
      <c r="R240" s="191">
        <f>Q240*H240</f>
        <v>0</v>
      </c>
      <c r="S240" s="191">
        <v>0</v>
      </c>
      <c r="T240" s="192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193" t="s">
        <v>91</v>
      </c>
      <c r="AT240" s="193" t="s">
        <v>157</v>
      </c>
      <c r="AU240" s="193" t="s">
        <v>81</v>
      </c>
      <c r="AY240" s="19" t="s">
        <v>155</v>
      </c>
      <c r="BE240" s="194">
        <f>IF(N240="základná",J240,0)</f>
        <v>0</v>
      </c>
      <c r="BF240" s="194">
        <f>IF(N240="znížená",J240,0)</f>
        <v>0</v>
      </c>
      <c r="BG240" s="194">
        <f>IF(N240="zákl. prenesená",J240,0)</f>
        <v>0</v>
      </c>
      <c r="BH240" s="194">
        <f>IF(N240="zníž. prenesená",J240,0)</f>
        <v>0</v>
      </c>
      <c r="BI240" s="194">
        <f>IF(N240="nulová",J240,0)</f>
        <v>0</v>
      </c>
      <c r="BJ240" s="19" t="s">
        <v>85</v>
      </c>
      <c r="BK240" s="194">
        <f>ROUND(I240*H240,2)</f>
        <v>0</v>
      </c>
      <c r="BL240" s="19" t="s">
        <v>91</v>
      </c>
      <c r="BM240" s="193" t="s">
        <v>2709</v>
      </c>
    </row>
    <row r="241" s="2" customFormat="1" ht="16.5" customHeight="1">
      <c r="A241" s="38"/>
      <c r="B241" s="180"/>
      <c r="C241" s="221" t="s">
        <v>867</v>
      </c>
      <c r="D241" s="221" t="s">
        <v>271</v>
      </c>
      <c r="E241" s="223" t="s">
        <v>2710</v>
      </c>
      <c r="F241" s="224" t="s">
        <v>2711</v>
      </c>
      <c r="G241" s="225" t="s">
        <v>390</v>
      </c>
      <c r="H241" s="226">
        <v>12</v>
      </c>
      <c r="I241" s="227"/>
      <c r="J241" s="228">
        <f>ROUND(I241*H241,2)</f>
        <v>0</v>
      </c>
      <c r="K241" s="229"/>
      <c r="L241" s="230"/>
      <c r="M241" s="231" t="s">
        <v>1</v>
      </c>
      <c r="N241" s="232" t="s">
        <v>43</v>
      </c>
      <c r="O241" s="82"/>
      <c r="P241" s="191">
        <f>O241*H241</f>
        <v>0</v>
      </c>
      <c r="Q241" s="191">
        <v>0</v>
      </c>
      <c r="R241" s="191">
        <f>Q241*H241</f>
        <v>0</v>
      </c>
      <c r="S241" s="191">
        <v>0</v>
      </c>
      <c r="T241" s="192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193" t="s">
        <v>211</v>
      </c>
      <c r="AT241" s="193" t="s">
        <v>271</v>
      </c>
      <c r="AU241" s="193" t="s">
        <v>81</v>
      </c>
      <c r="AY241" s="19" t="s">
        <v>155</v>
      </c>
      <c r="BE241" s="194">
        <f>IF(N241="základná",J241,0)</f>
        <v>0</v>
      </c>
      <c r="BF241" s="194">
        <f>IF(N241="znížená",J241,0)</f>
        <v>0</v>
      </c>
      <c r="BG241" s="194">
        <f>IF(N241="zákl. prenesená",J241,0)</f>
        <v>0</v>
      </c>
      <c r="BH241" s="194">
        <f>IF(N241="zníž. prenesená",J241,0)</f>
        <v>0</v>
      </c>
      <c r="BI241" s="194">
        <f>IF(N241="nulová",J241,0)</f>
        <v>0</v>
      </c>
      <c r="BJ241" s="19" t="s">
        <v>85</v>
      </c>
      <c r="BK241" s="194">
        <f>ROUND(I241*H241,2)</f>
        <v>0</v>
      </c>
      <c r="BL241" s="19" t="s">
        <v>91</v>
      </c>
      <c r="BM241" s="193" t="s">
        <v>2712</v>
      </c>
    </row>
    <row r="242" s="2" customFormat="1" ht="24.15" customHeight="1">
      <c r="A242" s="38"/>
      <c r="B242" s="180"/>
      <c r="C242" s="181" t="s">
        <v>872</v>
      </c>
      <c r="D242" s="181" t="s">
        <v>157</v>
      </c>
      <c r="E242" s="182" t="s">
        <v>2713</v>
      </c>
      <c r="F242" s="183" t="s">
        <v>2714</v>
      </c>
      <c r="G242" s="184" t="s">
        <v>2397</v>
      </c>
      <c r="H242" s="185">
        <v>1</v>
      </c>
      <c r="I242" s="186"/>
      <c r="J242" s="187">
        <f>ROUND(I242*H242,2)</f>
        <v>0</v>
      </c>
      <c r="K242" s="188"/>
      <c r="L242" s="39"/>
      <c r="M242" s="189" t="s">
        <v>1</v>
      </c>
      <c r="N242" s="190" t="s">
        <v>43</v>
      </c>
      <c r="O242" s="82"/>
      <c r="P242" s="191">
        <f>O242*H242</f>
        <v>0</v>
      </c>
      <c r="Q242" s="191">
        <v>0</v>
      </c>
      <c r="R242" s="191">
        <f>Q242*H242</f>
        <v>0</v>
      </c>
      <c r="S242" s="191">
        <v>0</v>
      </c>
      <c r="T242" s="192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193" t="s">
        <v>91</v>
      </c>
      <c r="AT242" s="193" t="s">
        <v>157</v>
      </c>
      <c r="AU242" s="193" t="s">
        <v>81</v>
      </c>
      <c r="AY242" s="19" t="s">
        <v>155</v>
      </c>
      <c r="BE242" s="194">
        <f>IF(N242="základná",J242,0)</f>
        <v>0</v>
      </c>
      <c r="BF242" s="194">
        <f>IF(N242="znížená",J242,0)</f>
        <v>0</v>
      </c>
      <c r="BG242" s="194">
        <f>IF(N242="zákl. prenesená",J242,0)</f>
        <v>0</v>
      </c>
      <c r="BH242" s="194">
        <f>IF(N242="zníž. prenesená",J242,0)</f>
        <v>0</v>
      </c>
      <c r="BI242" s="194">
        <f>IF(N242="nulová",J242,0)</f>
        <v>0</v>
      </c>
      <c r="BJ242" s="19" t="s">
        <v>85</v>
      </c>
      <c r="BK242" s="194">
        <f>ROUND(I242*H242,2)</f>
        <v>0</v>
      </c>
      <c r="BL242" s="19" t="s">
        <v>91</v>
      </c>
      <c r="BM242" s="193" t="s">
        <v>2715</v>
      </c>
    </row>
    <row r="243" s="12" customFormat="1" ht="25.92" customHeight="1">
      <c r="A243" s="12"/>
      <c r="B243" s="167"/>
      <c r="C243" s="12"/>
      <c r="D243" s="168" t="s">
        <v>76</v>
      </c>
      <c r="E243" s="169" t="s">
        <v>2716</v>
      </c>
      <c r="F243" s="169" t="s">
        <v>2717</v>
      </c>
      <c r="G243" s="12"/>
      <c r="H243" s="12"/>
      <c r="I243" s="170"/>
      <c r="J243" s="171">
        <f>BK243</f>
        <v>0</v>
      </c>
      <c r="K243" s="12"/>
      <c r="L243" s="167"/>
      <c r="M243" s="172"/>
      <c r="N243" s="173"/>
      <c r="O243" s="173"/>
      <c r="P243" s="174">
        <f>P244</f>
        <v>0</v>
      </c>
      <c r="Q243" s="173"/>
      <c r="R243" s="174">
        <f>R244</f>
        <v>0</v>
      </c>
      <c r="S243" s="173"/>
      <c r="T243" s="175">
        <f>T244</f>
        <v>0</v>
      </c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R243" s="168" t="s">
        <v>81</v>
      </c>
      <c r="AT243" s="176" t="s">
        <v>76</v>
      </c>
      <c r="AU243" s="176" t="s">
        <v>7</v>
      </c>
      <c r="AY243" s="168" t="s">
        <v>155</v>
      </c>
      <c r="BK243" s="177">
        <f>BK244</f>
        <v>0</v>
      </c>
    </row>
    <row r="244" s="2" customFormat="1" ht="16.5" customHeight="1">
      <c r="A244" s="38"/>
      <c r="B244" s="180"/>
      <c r="C244" s="181" t="s">
        <v>877</v>
      </c>
      <c r="D244" s="181" t="s">
        <v>157</v>
      </c>
      <c r="E244" s="182" t="s">
        <v>2718</v>
      </c>
      <c r="F244" s="183" t="s">
        <v>2719</v>
      </c>
      <c r="G244" s="184" t="s">
        <v>2397</v>
      </c>
      <c r="H244" s="185">
        <v>1</v>
      </c>
      <c r="I244" s="186"/>
      <c r="J244" s="187">
        <f>ROUND(I244*H244,2)</f>
        <v>0</v>
      </c>
      <c r="K244" s="188"/>
      <c r="L244" s="39"/>
      <c r="M244" s="189" t="s">
        <v>1</v>
      </c>
      <c r="N244" s="190" t="s">
        <v>43</v>
      </c>
      <c r="O244" s="82"/>
      <c r="P244" s="191">
        <f>O244*H244</f>
        <v>0</v>
      </c>
      <c r="Q244" s="191">
        <v>0</v>
      </c>
      <c r="R244" s="191">
        <f>Q244*H244</f>
        <v>0</v>
      </c>
      <c r="S244" s="191">
        <v>0</v>
      </c>
      <c r="T244" s="192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193" t="s">
        <v>91</v>
      </c>
      <c r="AT244" s="193" t="s">
        <v>157</v>
      </c>
      <c r="AU244" s="193" t="s">
        <v>81</v>
      </c>
      <c r="AY244" s="19" t="s">
        <v>155</v>
      </c>
      <c r="BE244" s="194">
        <f>IF(N244="základná",J244,0)</f>
        <v>0</v>
      </c>
      <c r="BF244" s="194">
        <f>IF(N244="znížená",J244,0)</f>
        <v>0</v>
      </c>
      <c r="BG244" s="194">
        <f>IF(N244="zákl. prenesená",J244,0)</f>
        <v>0</v>
      </c>
      <c r="BH244" s="194">
        <f>IF(N244="zníž. prenesená",J244,0)</f>
        <v>0</v>
      </c>
      <c r="BI244" s="194">
        <f>IF(N244="nulová",J244,0)</f>
        <v>0</v>
      </c>
      <c r="BJ244" s="19" t="s">
        <v>85</v>
      </c>
      <c r="BK244" s="194">
        <f>ROUND(I244*H244,2)</f>
        <v>0</v>
      </c>
      <c r="BL244" s="19" t="s">
        <v>91</v>
      </c>
      <c r="BM244" s="193" t="s">
        <v>2720</v>
      </c>
    </row>
    <row r="245" s="12" customFormat="1" ht="25.92" customHeight="1">
      <c r="A245" s="12"/>
      <c r="B245" s="167"/>
      <c r="C245" s="12"/>
      <c r="D245" s="168" t="s">
        <v>76</v>
      </c>
      <c r="E245" s="169" t="s">
        <v>2721</v>
      </c>
      <c r="F245" s="169" t="s">
        <v>2352</v>
      </c>
      <c r="G245" s="12"/>
      <c r="H245" s="12"/>
      <c r="I245" s="170"/>
      <c r="J245" s="171">
        <f>BK245</f>
        <v>0</v>
      </c>
      <c r="K245" s="12"/>
      <c r="L245" s="167"/>
      <c r="M245" s="172"/>
      <c r="N245" s="173"/>
      <c r="O245" s="173"/>
      <c r="P245" s="174">
        <f>P246</f>
        <v>0</v>
      </c>
      <c r="Q245" s="173"/>
      <c r="R245" s="174">
        <f>R246</f>
        <v>0</v>
      </c>
      <c r="S245" s="173"/>
      <c r="T245" s="175">
        <f>T246</f>
        <v>0</v>
      </c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R245" s="168" t="s">
        <v>81</v>
      </c>
      <c r="AT245" s="176" t="s">
        <v>76</v>
      </c>
      <c r="AU245" s="176" t="s">
        <v>7</v>
      </c>
      <c r="AY245" s="168" t="s">
        <v>155</v>
      </c>
      <c r="BK245" s="177">
        <f>BK246</f>
        <v>0</v>
      </c>
    </row>
    <row r="246" s="2" customFormat="1" ht="24.15" customHeight="1">
      <c r="A246" s="38"/>
      <c r="B246" s="180"/>
      <c r="C246" s="181" t="s">
        <v>881</v>
      </c>
      <c r="D246" s="219" t="s">
        <v>157</v>
      </c>
      <c r="E246" s="182" t="s">
        <v>2722</v>
      </c>
      <c r="F246" s="183" t="s">
        <v>2723</v>
      </c>
      <c r="G246" s="184" t="s">
        <v>1</v>
      </c>
      <c r="H246" s="185">
        <v>0</v>
      </c>
      <c r="I246" s="186"/>
      <c r="J246" s="187">
        <f>ROUND(I246*H246,2)</f>
        <v>0</v>
      </c>
      <c r="K246" s="188"/>
      <c r="L246" s="39"/>
      <c r="M246" s="242" t="s">
        <v>1</v>
      </c>
      <c r="N246" s="243" t="s">
        <v>43</v>
      </c>
      <c r="O246" s="244"/>
      <c r="P246" s="245">
        <f>O246*H246</f>
        <v>0</v>
      </c>
      <c r="Q246" s="245">
        <v>0</v>
      </c>
      <c r="R246" s="245">
        <f>Q246*H246</f>
        <v>0</v>
      </c>
      <c r="S246" s="245">
        <v>0</v>
      </c>
      <c r="T246" s="246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193" t="s">
        <v>2357</v>
      </c>
      <c r="AT246" s="193" t="s">
        <v>157</v>
      </c>
      <c r="AU246" s="193" t="s">
        <v>81</v>
      </c>
      <c r="AY246" s="19" t="s">
        <v>155</v>
      </c>
      <c r="BE246" s="194">
        <f>IF(N246="základná",J246,0)</f>
        <v>0</v>
      </c>
      <c r="BF246" s="194">
        <f>IF(N246="znížená",J246,0)</f>
        <v>0</v>
      </c>
      <c r="BG246" s="194">
        <f>IF(N246="zákl. prenesená",J246,0)</f>
        <v>0</v>
      </c>
      <c r="BH246" s="194">
        <f>IF(N246="zníž. prenesená",J246,0)</f>
        <v>0</v>
      </c>
      <c r="BI246" s="194">
        <f>IF(N246="nulová",J246,0)</f>
        <v>0</v>
      </c>
      <c r="BJ246" s="19" t="s">
        <v>85</v>
      </c>
      <c r="BK246" s="194">
        <f>ROUND(I246*H246,2)</f>
        <v>0</v>
      </c>
      <c r="BL246" s="19" t="s">
        <v>2357</v>
      </c>
      <c r="BM246" s="193" t="s">
        <v>2724</v>
      </c>
    </row>
    <row r="247" s="2" customFormat="1" ht="6.96" customHeight="1">
      <c r="A247" s="38"/>
      <c r="B247" s="65"/>
      <c r="C247" s="66"/>
      <c r="D247" s="66"/>
      <c r="E247" s="66"/>
      <c r="F247" s="66"/>
      <c r="G247" s="66"/>
      <c r="H247" s="66"/>
      <c r="I247" s="66"/>
      <c r="J247" s="66"/>
      <c r="K247" s="66"/>
      <c r="L247" s="39"/>
      <c r="M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</row>
  </sheetData>
  <autoFilter ref="C122:K246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90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7</v>
      </c>
    </row>
    <row r="4" s="1" customFormat="1" ht="24.96" customHeight="1">
      <c r="B4" s="22"/>
      <c r="D4" s="23" t="s">
        <v>100</v>
      </c>
      <c r="L4" s="22"/>
      <c r="M4" s="125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16.5" customHeight="1">
      <c r="B7" s="22"/>
      <c r="E7" s="126" t="str">
        <f>'Rekapitulácia stavby'!K6</f>
        <v>Prístavba objektu Strednej zdravotníckej školy</v>
      </c>
      <c r="F7" s="32"/>
      <c r="G7" s="32"/>
      <c r="H7" s="32"/>
      <c r="L7" s="22"/>
    </row>
    <row r="8" s="2" customFormat="1" ht="12" customHeight="1">
      <c r="A8" s="38"/>
      <c r="B8" s="39"/>
      <c r="C8" s="38"/>
      <c r="D8" s="32" t="s">
        <v>101</v>
      </c>
      <c r="E8" s="38"/>
      <c r="F8" s="38"/>
      <c r="G8" s="38"/>
      <c r="H8" s="38"/>
      <c r="I8" s="38"/>
      <c r="J8" s="38"/>
      <c r="K8" s="38"/>
      <c r="L8" s="60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39"/>
      <c r="C9" s="38"/>
      <c r="D9" s="38"/>
      <c r="E9" s="72" t="s">
        <v>2725</v>
      </c>
      <c r="F9" s="38"/>
      <c r="G9" s="38"/>
      <c r="H9" s="38"/>
      <c r="I9" s="38"/>
      <c r="J9" s="38"/>
      <c r="K9" s="38"/>
      <c r="L9" s="60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39"/>
      <c r="C10" s="38"/>
      <c r="D10" s="38"/>
      <c r="E10" s="38"/>
      <c r="F10" s="38"/>
      <c r="G10" s="38"/>
      <c r="H10" s="38"/>
      <c r="I10" s="38"/>
      <c r="J10" s="38"/>
      <c r="K10" s="38"/>
      <c r="L10" s="60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39"/>
      <c r="C11" s="38"/>
      <c r="D11" s="32" t="s">
        <v>18</v>
      </c>
      <c r="E11" s="38"/>
      <c r="F11" s="27" t="s">
        <v>1</v>
      </c>
      <c r="G11" s="38"/>
      <c r="H11" s="38"/>
      <c r="I11" s="32" t="s">
        <v>19</v>
      </c>
      <c r="J11" s="27" t="s">
        <v>1</v>
      </c>
      <c r="K11" s="38"/>
      <c r="L11" s="60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39"/>
      <c r="C12" s="38"/>
      <c r="D12" s="32" t="s">
        <v>20</v>
      </c>
      <c r="E12" s="38"/>
      <c r="F12" s="27" t="s">
        <v>21</v>
      </c>
      <c r="G12" s="38"/>
      <c r="H12" s="38"/>
      <c r="I12" s="32" t="s">
        <v>22</v>
      </c>
      <c r="J12" s="74" t="str">
        <f>'Rekapitulácia stavby'!AN8</f>
        <v>10. 1. 2025</v>
      </c>
      <c r="K12" s="38"/>
      <c r="L12" s="60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39"/>
      <c r="C13" s="38"/>
      <c r="D13" s="38"/>
      <c r="E13" s="38"/>
      <c r="F13" s="38"/>
      <c r="G13" s="38"/>
      <c r="H13" s="38"/>
      <c r="I13" s="38"/>
      <c r="J13" s="38"/>
      <c r="K13" s="38"/>
      <c r="L13" s="60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24</v>
      </c>
      <c r="E14" s="38"/>
      <c r="F14" s="38"/>
      <c r="G14" s="38"/>
      <c r="H14" s="38"/>
      <c r="I14" s="32" t="s">
        <v>25</v>
      </c>
      <c r="J14" s="27" t="s">
        <v>1</v>
      </c>
      <c r="K14" s="38"/>
      <c r="L14" s="60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39"/>
      <c r="C15" s="38"/>
      <c r="D15" s="38"/>
      <c r="E15" s="27" t="s">
        <v>26</v>
      </c>
      <c r="F15" s="38"/>
      <c r="G15" s="38"/>
      <c r="H15" s="38"/>
      <c r="I15" s="32" t="s">
        <v>27</v>
      </c>
      <c r="J15" s="27" t="s">
        <v>1</v>
      </c>
      <c r="K15" s="38"/>
      <c r="L15" s="60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39"/>
      <c r="C16" s="38"/>
      <c r="D16" s="38"/>
      <c r="E16" s="38"/>
      <c r="F16" s="38"/>
      <c r="G16" s="38"/>
      <c r="H16" s="38"/>
      <c r="I16" s="38"/>
      <c r="J16" s="38"/>
      <c r="K16" s="38"/>
      <c r="L16" s="60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39"/>
      <c r="C17" s="38"/>
      <c r="D17" s="32" t="s">
        <v>28</v>
      </c>
      <c r="E17" s="38"/>
      <c r="F17" s="38"/>
      <c r="G17" s="38"/>
      <c r="H17" s="38"/>
      <c r="I17" s="32" t="s">
        <v>25</v>
      </c>
      <c r="J17" s="33" t="str">
        <f>'Rekapitulácia stavby'!AN13</f>
        <v>Vyplň údaj</v>
      </c>
      <c r="K17" s="38"/>
      <c r="L17" s="60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39"/>
      <c r="C18" s="38"/>
      <c r="D18" s="38"/>
      <c r="E18" s="33" t="str">
        <f>'Rekapitulácia stavby'!E14</f>
        <v>Vyplň údaj</v>
      </c>
      <c r="F18" s="27"/>
      <c r="G18" s="27"/>
      <c r="H18" s="27"/>
      <c r="I18" s="32" t="s">
        <v>27</v>
      </c>
      <c r="J18" s="33" t="str">
        <f>'Rekapitulácia stavby'!AN14</f>
        <v>Vyplň údaj</v>
      </c>
      <c r="K18" s="38"/>
      <c r="L18" s="60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60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39"/>
      <c r="C20" s="38"/>
      <c r="D20" s="32" t="s">
        <v>30</v>
      </c>
      <c r="E20" s="38"/>
      <c r="F20" s="38"/>
      <c r="G20" s="38"/>
      <c r="H20" s="38"/>
      <c r="I20" s="32" t="s">
        <v>25</v>
      </c>
      <c r="J20" s="27" t="s">
        <v>1</v>
      </c>
      <c r="K20" s="38"/>
      <c r="L20" s="60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39"/>
      <c r="C21" s="38"/>
      <c r="D21" s="38"/>
      <c r="E21" s="27" t="s">
        <v>31</v>
      </c>
      <c r="F21" s="38"/>
      <c r="G21" s="38"/>
      <c r="H21" s="38"/>
      <c r="I21" s="32" t="s">
        <v>27</v>
      </c>
      <c r="J21" s="27" t="s">
        <v>1</v>
      </c>
      <c r="K21" s="38"/>
      <c r="L21" s="60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39"/>
      <c r="C22" s="38"/>
      <c r="D22" s="38"/>
      <c r="E22" s="38"/>
      <c r="F22" s="38"/>
      <c r="G22" s="38"/>
      <c r="H22" s="38"/>
      <c r="I22" s="38"/>
      <c r="J22" s="38"/>
      <c r="K22" s="38"/>
      <c r="L22" s="60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39"/>
      <c r="C23" s="38"/>
      <c r="D23" s="32" t="s">
        <v>33</v>
      </c>
      <c r="E23" s="38"/>
      <c r="F23" s="38"/>
      <c r="G23" s="38"/>
      <c r="H23" s="38"/>
      <c r="I23" s="32" t="s">
        <v>25</v>
      </c>
      <c r="J23" s="27" t="s">
        <v>1</v>
      </c>
      <c r="K23" s="38"/>
      <c r="L23" s="60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39"/>
      <c r="C24" s="38"/>
      <c r="D24" s="38"/>
      <c r="E24" s="27" t="s">
        <v>34</v>
      </c>
      <c r="F24" s="38"/>
      <c r="G24" s="38"/>
      <c r="H24" s="38"/>
      <c r="I24" s="32" t="s">
        <v>27</v>
      </c>
      <c r="J24" s="27" t="s">
        <v>1</v>
      </c>
      <c r="K24" s="38"/>
      <c r="L24" s="60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39"/>
      <c r="C25" s="38"/>
      <c r="D25" s="38"/>
      <c r="E25" s="38"/>
      <c r="F25" s="38"/>
      <c r="G25" s="38"/>
      <c r="H25" s="38"/>
      <c r="I25" s="38"/>
      <c r="J25" s="38"/>
      <c r="K25" s="38"/>
      <c r="L25" s="60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39"/>
      <c r="C26" s="38"/>
      <c r="D26" s="32" t="s">
        <v>35</v>
      </c>
      <c r="E26" s="38"/>
      <c r="F26" s="38"/>
      <c r="G26" s="38"/>
      <c r="H26" s="38"/>
      <c r="I26" s="38"/>
      <c r="J26" s="38"/>
      <c r="K26" s="38"/>
      <c r="L26" s="60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27"/>
      <c r="B27" s="128"/>
      <c r="C27" s="127"/>
      <c r="D27" s="127"/>
      <c r="E27" s="36" t="s">
        <v>1</v>
      </c>
      <c r="F27" s="36"/>
      <c r="G27" s="36"/>
      <c r="H27" s="36"/>
      <c r="I27" s="127"/>
      <c r="J27" s="127"/>
      <c r="K27" s="127"/>
      <c r="L27" s="129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</row>
    <row r="28" s="2" customFormat="1" ht="6.96" customHeigh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60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39"/>
      <c r="C29" s="38"/>
      <c r="D29" s="95"/>
      <c r="E29" s="95"/>
      <c r="F29" s="95"/>
      <c r="G29" s="95"/>
      <c r="H29" s="95"/>
      <c r="I29" s="95"/>
      <c r="J29" s="95"/>
      <c r="K29" s="95"/>
      <c r="L29" s="60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39"/>
      <c r="C30" s="38"/>
      <c r="D30" s="130" t="s">
        <v>37</v>
      </c>
      <c r="E30" s="38"/>
      <c r="F30" s="38"/>
      <c r="G30" s="38"/>
      <c r="H30" s="38"/>
      <c r="I30" s="38"/>
      <c r="J30" s="101">
        <f>ROUND(J120, 2)</f>
        <v>0</v>
      </c>
      <c r="K30" s="38"/>
      <c r="L30" s="60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5"/>
      <c r="E31" s="95"/>
      <c r="F31" s="95"/>
      <c r="G31" s="95"/>
      <c r="H31" s="95"/>
      <c r="I31" s="95"/>
      <c r="J31" s="95"/>
      <c r="K31" s="95"/>
      <c r="L31" s="60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39"/>
      <c r="C32" s="38"/>
      <c r="D32" s="38"/>
      <c r="E32" s="38"/>
      <c r="F32" s="43" t="s">
        <v>39</v>
      </c>
      <c r="G32" s="38"/>
      <c r="H32" s="38"/>
      <c r="I32" s="43" t="s">
        <v>38</v>
      </c>
      <c r="J32" s="43" t="s">
        <v>40</v>
      </c>
      <c r="K32" s="38"/>
      <c r="L32" s="60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39"/>
      <c r="C33" s="38"/>
      <c r="D33" s="131" t="s">
        <v>41</v>
      </c>
      <c r="E33" s="45" t="s">
        <v>42</v>
      </c>
      <c r="F33" s="132">
        <f>ROUND((SUM(BE120:BE198)),  2)</f>
        <v>0</v>
      </c>
      <c r="G33" s="133"/>
      <c r="H33" s="133"/>
      <c r="I33" s="134">
        <v>0</v>
      </c>
      <c r="J33" s="132">
        <f>ROUND(((SUM(BE120:BE198))*I33),  2)</f>
        <v>0</v>
      </c>
      <c r="K33" s="38"/>
      <c r="L33" s="60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45" t="s">
        <v>43</v>
      </c>
      <c r="F34" s="132">
        <f>ROUND((SUM(BF120:BF198)),  2)</f>
        <v>0</v>
      </c>
      <c r="G34" s="133"/>
      <c r="H34" s="133"/>
      <c r="I34" s="134">
        <v>0.23000000000000001</v>
      </c>
      <c r="J34" s="132">
        <f>ROUND(((SUM(BF120:BF198))*I34),  2)</f>
        <v>0</v>
      </c>
      <c r="K34" s="38"/>
      <c r="L34" s="60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39"/>
      <c r="C35" s="38"/>
      <c r="D35" s="38"/>
      <c r="E35" s="32" t="s">
        <v>44</v>
      </c>
      <c r="F35" s="135">
        <f>ROUND((SUM(BG120:BG198)),  2)</f>
        <v>0</v>
      </c>
      <c r="G35" s="38"/>
      <c r="H35" s="38"/>
      <c r="I35" s="136">
        <v>0</v>
      </c>
      <c r="J35" s="135">
        <f>0</f>
        <v>0</v>
      </c>
      <c r="K35" s="38"/>
      <c r="L35" s="60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39"/>
      <c r="C36" s="38"/>
      <c r="D36" s="38"/>
      <c r="E36" s="32" t="s">
        <v>45</v>
      </c>
      <c r="F36" s="135">
        <f>ROUND((SUM(BH120:BH198)),  2)</f>
        <v>0</v>
      </c>
      <c r="G36" s="38"/>
      <c r="H36" s="38"/>
      <c r="I36" s="136">
        <v>0.23000000000000001</v>
      </c>
      <c r="J36" s="135">
        <f>0</f>
        <v>0</v>
      </c>
      <c r="K36" s="38"/>
      <c r="L36" s="60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45" t="s">
        <v>46</v>
      </c>
      <c r="F37" s="132">
        <f>ROUND((SUM(BI120:BI198)),  2)</f>
        <v>0</v>
      </c>
      <c r="G37" s="133"/>
      <c r="H37" s="133"/>
      <c r="I37" s="134">
        <v>0</v>
      </c>
      <c r="J37" s="132">
        <f>0</f>
        <v>0</v>
      </c>
      <c r="K37" s="38"/>
      <c r="L37" s="60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39"/>
      <c r="C38" s="38"/>
      <c r="D38" s="38"/>
      <c r="E38" s="38"/>
      <c r="F38" s="38"/>
      <c r="G38" s="38"/>
      <c r="H38" s="38"/>
      <c r="I38" s="38"/>
      <c r="J38" s="38"/>
      <c r="K38" s="38"/>
      <c r="L38" s="60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39"/>
      <c r="C39" s="137"/>
      <c r="D39" s="138" t="s">
        <v>47</v>
      </c>
      <c r="E39" s="86"/>
      <c r="F39" s="86"/>
      <c r="G39" s="139" t="s">
        <v>48</v>
      </c>
      <c r="H39" s="140" t="s">
        <v>49</v>
      </c>
      <c r="I39" s="86"/>
      <c r="J39" s="141">
        <f>SUM(J30:J37)</f>
        <v>0</v>
      </c>
      <c r="K39" s="142"/>
      <c r="L39" s="60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60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2"/>
      <c r="L41" s="22"/>
    </row>
    <row r="42" s="1" customFormat="1" ht="14.4" customHeight="1">
      <c r="B42" s="22"/>
      <c r="L42" s="22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60"/>
      <c r="D50" s="61" t="s">
        <v>50</v>
      </c>
      <c r="E50" s="62"/>
      <c r="F50" s="62"/>
      <c r="G50" s="61" t="s">
        <v>51</v>
      </c>
      <c r="H50" s="62"/>
      <c r="I50" s="62"/>
      <c r="J50" s="62"/>
      <c r="K50" s="62"/>
      <c r="L50" s="60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63" t="s">
        <v>52</v>
      </c>
      <c r="E61" s="41"/>
      <c r="F61" s="143" t="s">
        <v>53</v>
      </c>
      <c r="G61" s="63" t="s">
        <v>52</v>
      </c>
      <c r="H61" s="41"/>
      <c r="I61" s="41"/>
      <c r="J61" s="144" t="s">
        <v>53</v>
      </c>
      <c r="K61" s="41"/>
      <c r="L61" s="60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61" t="s">
        <v>54</v>
      </c>
      <c r="E65" s="64"/>
      <c r="F65" s="64"/>
      <c r="G65" s="61" t="s">
        <v>55</v>
      </c>
      <c r="H65" s="64"/>
      <c r="I65" s="64"/>
      <c r="J65" s="64"/>
      <c r="K65" s="64"/>
      <c r="L65" s="60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63" t="s">
        <v>52</v>
      </c>
      <c r="E76" s="41"/>
      <c r="F76" s="143" t="s">
        <v>53</v>
      </c>
      <c r="G76" s="63" t="s">
        <v>52</v>
      </c>
      <c r="H76" s="41"/>
      <c r="I76" s="41"/>
      <c r="J76" s="144" t="s">
        <v>53</v>
      </c>
      <c r="K76" s="41"/>
      <c r="L76" s="60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0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0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103</v>
      </c>
      <c r="D82" s="38"/>
      <c r="E82" s="38"/>
      <c r="F82" s="38"/>
      <c r="G82" s="38"/>
      <c r="H82" s="38"/>
      <c r="I82" s="38"/>
      <c r="J82" s="38"/>
      <c r="K82" s="38"/>
      <c r="L82" s="60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60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60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26" t="str">
        <f>E7</f>
        <v>Prístavba objektu Strednej zdravotníckej školy</v>
      </c>
      <c r="F85" s="32"/>
      <c r="G85" s="32"/>
      <c r="H85" s="32"/>
      <c r="I85" s="38"/>
      <c r="J85" s="38"/>
      <c r="K85" s="38"/>
      <c r="L85" s="60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101</v>
      </c>
      <c r="D86" s="38"/>
      <c r="E86" s="38"/>
      <c r="F86" s="38"/>
      <c r="G86" s="38"/>
      <c r="H86" s="38"/>
      <c r="I86" s="38"/>
      <c r="J86" s="38"/>
      <c r="K86" s="38"/>
      <c r="L86" s="60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38"/>
      <c r="D87" s="38"/>
      <c r="E87" s="72" t="str">
        <f>E9</f>
        <v>3 - Ústredné kúrenie</v>
      </c>
      <c r="F87" s="38"/>
      <c r="G87" s="38"/>
      <c r="H87" s="38"/>
      <c r="I87" s="38"/>
      <c r="J87" s="38"/>
      <c r="K87" s="38"/>
      <c r="L87" s="60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60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38"/>
      <c r="E89" s="38"/>
      <c r="F89" s="27" t="str">
        <f>F12</f>
        <v>parc.č.2514/1 Banská Bystrica</v>
      </c>
      <c r="G89" s="38"/>
      <c r="H89" s="38"/>
      <c r="I89" s="32" t="s">
        <v>22</v>
      </c>
      <c r="J89" s="74" t="str">
        <f>IF(J12="","",J12)</f>
        <v>10. 1. 2025</v>
      </c>
      <c r="K89" s="38"/>
      <c r="L89" s="60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60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38"/>
      <c r="E91" s="38"/>
      <c r="F91" s="27" t="str">
        <f>E15</f>
        <v>Banskobystrický samosprávny kraj</v>
      </c>
      <c r="G91" s="38"/>
      <c r="H91" s="38"/>
      <c r="I91" s="32" t="s">
        <v>30</v>
      </c>
      <c r="J91" s="36" t="str">
        <f>E21</f>
        <v>Ing.Marek Mečír</v>
      </c>
      <c r="K91" s="38"/>
      <c r="L91" s="60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38"/>
      <c r="E92" s="38"/>
      <c r="F92" s="27" t="str">
        <f>IF(E18="","",E18)</f>
        <v>Vyplň údaj</v>
      </c>
      <c r="G92" s="38"/>
      <c r="H92" s="38"/>
      <c r="I92" s="32" t="s">
        <v>33</v>
      </c>
      <c r="J92" s="36" t="str">
        <f>E24</f>
        <v>Stanislav Hlubina</v>
      </c>
      <c r="K92" s="38"/>
      <c r="L92" s="60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60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45" t="s">
        <v>104</v>
      </c>
      <c r="D94" s="137"/>
      <c r="E94" s="137"/>
      <c r="F94" s="137"/>
      <c r="G94" s="137"/>
      <c r="H94" s="137"/>
      <c r="I94" s="137"/>
      <c r="J94" s="146" t="s">
        <v>105</v>
      </c>
      <c r="K94" s="137"/>
      <c r="L94" s="60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60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47" t="s">
        <v>106</v>
      </c>
      <c r="D96" s="38"/>
      <c r="E96" s="38"/>
      <c r="F96" s="38"/>
      <c r="G96" s="38"/>
      <c r="H96" s="38"/>
      <c r="I96" s="38"/>
      <c r="J96" s="101">
        <f>J120</f>
        <v>0</v>
      </c>
      <c r="K96" s="38"/>
      <c r="L96" s="60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9" t="s">
        <v>107</v>
      </c>
    </row>
    <row r="97" s="9" customFormat="1" ht="24.96" customHeight="1">
      <c r="A97" s="9"/>
      <c r="B97" s="148"/>
      <c r="C97" s="9"/>
      <c r="D97" s="149" t="s">
        <v>2726</v>
      </c>
      <c r="E97" s="150"/>
      <c r="F97" s="150"/>
      <c r="G97" s="150"/>
      <c r="H97" s="150"/>
      <c r="I97" s="150"/>
      <c r="J97" s="151">
        <f>J121</f>
        <v>0</v>
      </c>
      <c r="K97" s="9"/>
      <c r="L97" s="148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48"/>
      <c r="C98" s="9"/>
      <c r="D98" s="149" t="s">
        <v>2727</v>
      </c>
      <c r="E98" s="150"/>
      <c r="F98" s="150"/>
      <c r="G98" s="150"/>
      <c r="H98" s="150"/>
      <c r="I98" s="150"/>
      <c r="J98" s="151">
        <f>J162</f>
        <v>0</v>
      </c>
      <c r="K98" s="9"/>
      <c r="L98" s="148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48"/>
      <c r="C99" s="9"/>
      <c r="D99" s="149" t="s">
        <v>2728</v>
      </c>
      <c r="E99" s="150"/>
      <c r="F99" s="150"/>
      <c r="G99" s="150"/>
      <c r="H99" s="150"/>
      <c r="I99" s="150"/>
      <c r="J99" s="151">
        <f>J167</f>
        <v>0</v>
      </c>
      <c r="K99" s="9"/>
      <c r="L99" s="148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48"/>
      <c r="C100" s="9"/>
      <c r="D100" s="149" t="s">
        <v>2729</v>
      </c>
      <c r="E100" s="150"/>
      <c r="F100" s="150"/>
      <c r="G100" s="150"/>
      <c r="H100" s="150"/>
      <c r="I100" s="150"/>
      <c r="J100" s="151">
        <f>J178</f>
        <v>0</v>
      </c>
      <c r="K100" s="9"/>
      <c r="L100" s="148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2" customFormat="1" ht="21.84" customHeight="1">
      <c r="A101" s="38"/>
      <c r="B101" s="39"/>
      <c r="C101" s="38"/>
      <c r="D101" s="38"/>
      <c r="E101" s="38"/>
      <c r="F101" s="38"/>
      <c r="G101" s="38"/>
      <c r="H101" s="38"/>
      <c r="I101" s="38"/>
      <c r="J101" s="38"/>
      <c r="K101" s="38"/>
      <c r="L101" s="60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2" s="2" customFormat="1" ht="6.96" customHeight="1">
      <c r="A102" s="38"/>
      <c r="B102" s="65"/>
      <c r="C102" s="66"/>
      <c r="D102" s="66"/>
      <c r="E102" s="66"/>
      <c r="F102" s="66"/>
      <c r="G102" s="66"/>
      <c r="H102" s="66"/>
      <c r="I102" s="66"/>
      <c r="J102" s="66"/>
      <c r="K102" s="66"/>
      <c r="L102" s="60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6" s="2" customFormat="1" ht="6.96" customHeight="1">
      <c r="A106" s="38"/>
      <c r="B106" s="67"/>
      <c r="C106" s="68"/>
      <c r="D106" s="68"/>
      <c r="E106" s="68"/>
      <c r="F106" s="68"/>
      <c r="G106" s="68"/>
      <c r="H106" s="68"/>
      <c r="I106" s="68"/>
      <c r="J106" s="68"/>
      <c r="K106" s="68"/>
      <c r="L106" s="60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24.96" customHeight="1">
      <c r="A107" s="38"/>
      <c r="B107" s="39"/>
      <c r="C107" s="23" t="s">
        <v>141</v>
      </c>
      <c r="D107" s="38"/>
      <c r="E107" s="38"/>
      <c r="F107" s="38"/>
      <c r="G107" s="38"/>
      <c r="H107" s="38"/>
      <c r="I107" s="38"/>
      <c r="J107" s="38"/>
      <c r="K107" s="38"/>
      <c r="L107" s="60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39"/>
      <c r="C108" s="38"/>
      <c r="D108" s="38"/>
      <c r="E108" s="38"/>
      <c r="F108" s="38"/>
      <c r="G108" s="38"/>
      <c r="H108" s="38"/>
      <c r="I108" s="38"/>
      <c r="J108" s="38"/>
      <c r="K108" s="38"/>
      <c r="L108" s="60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16</v>
      </c>
      <c r="D109" s="38"/>
      <c r="E109" s="38"/>
      <c r="F109" s="38"/>
      <c r="G109" s="38"/>
      <c r="H109" s="38"/>
      <c r="I109" s="38"/>
      <c r="J109" s="38"/>
      <c r="K109" s="38"/>
      <c r="L109" s="60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6.5" customHeight="1">
      <c r="A110" s="38"/>
      <c r="B110" s="39"/>
      <c r="C110" s="38"/>
      <c r="D110" s="38"/>
      <c r="E110" s="126" t="str">
        <f>E7</f>
        <v>Prístavba objektu Strednej zdravotníckej školy</v>
      </c>
      <c r="F110" s="32"/>
      <c r="G110" s="32"/>
      <c r="H110" s="32"/>
      <c r="I110" s="38"/>
      <c r="J110" s="38"/>
      <c r="K110" s="38"/>
      <c r="L110" s="60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101</v>
      </c>
      <c r="D111" s="38"/>
      <c r="E111" s="38"/>
      <c r="F111" s="38"/>
      <c r="G111" s="38"/>
      <c r="H111" s="38"/>
      <c r="I111" s="38"/>
      <c r="J111" s="38"/>
      <c r="K111" s="38"/>
      <c r="L111" s="60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38"/>
      <c r="D112" s="38"/>
      <c r="E112" s="72" t="str">
        <f>E9</f>
        <v>3 - Ústredné kúrenie</v>
      </c>
      <c r="F112" s="38"/>
      <c r="G112" s="38"/>
      <c r="H112" s="38"/>
      <c r="I112" s="38"/>
      <c r="J112" s="38"/>
      <c r="K112" s="38"/>
      <c r="L112" s="60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38"/>
      <c r="D113" s="38"/>
      <c r="E113" s="38"/>
      <c r="F113" s="38"/>
      <c r="G113" s="38"/>
      <c r="H113" s="38"/>
      <c r="I113" s="38"/>
      <c r="J113" s="38"/>
      <c r="K113" s="38"/>
      <c r="L113" s="60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20</v>
      </c>
      <c r="D114" s="38"/>
      <c r="E114" s="38"/>
      <c r="F114" s="27" t="str">
        <f>F12</f>
        <v>parc.č.2514/1 Banská Bystrica</v>
      </c>
      <c r="G114" s="38"/>
      <c r="H114" s="38"/>
      <c r="I114" s="32" t="s">
        <v>22</v>
      </c>
      <c r="J114" s="74" t="str">
        <f>IF(J12="","",J12)</f>
        <v>10. 1. 2025</v>
      </c>
      <c r="K114" s="38"/>
      <c r="L114" s="60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38"/>
      <c r="D115" s="38"/>
      <c r="E115" s="38"/>
      <c r="F115" s="38"/>
      <c r="G115" s="38"/>
      <c r="H115" s="38"/>
      <c r="I115" s="38"/>
      <c r="J115" s="38"/>
      <c r="K115" s="38"/>
      <c r="L115" s="60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5.15" customHeight="1">
      <c r="A116" s="38"/>
      <c r="B116" s="39"/>
      <c r="C116" s="32" t="s">
        <v>24</v>
      </c>
      <c r="D116" s="38"/>
      <c r="E116" s="38"/>
      <c r="F116" s="27" t="str">
        <f>E15</f>
        <v>Banskobystrický samosprávny kraj</v>
      </c>
      <c r="G116" s="38"/>
      <c r="H116" s="38"/>
      <c r="I116" s="32" t="s">
        <v>30</v>
      </c>
      <c r="J116" s="36" t="str">
        <f>E21</f>
        <v>Ing.Marek Mečír</v>
      </c>
      <c r="K116" s="38"/>
      <c r="L116" s="60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15" customHeight="1">
      <c r="A117" s="38"/>
      <c r="B117" s="39"/>
      <c r="C117" s="32" t="s">
        <v>28</v>
      </c>
      <c r="D117" s="38"/>
      <c r="E117" s="38"/>
      <c r="F117" s="27" t="str">
        <f>IF(E18="","",E18)</f>
        <v>Vyplň údaj</v>
      </c>
      <c r="G117" s="38"/>
      <c r="H117" s="38"/>
      <c r="I117" s="32" t="s">
        <v>33</v>
      </c>
      <c r="J117" s="36" t="str">
        <f>E24</f>
        <v>Stanislav Hlubina</v>
      </c>
      <c r="K117" s="38"/>
      <c r="L117" s="60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0.32" customHeight="1">
      <c r="A118" s="38"/>
      <c r="B118" s="39"/>
      <c r="C118" s="38"/>
      <c r="D118" s="38"/>
      <c r="E118" s="38"/>
      <c r="F118" s="38"/>
      <c r="G118" s="38"/>
      <c r="H118" s="38"/>
      <c r="I118" s="38"/>
      <c r="J118" s="38"/>
      <c r="K118" s="38"/>
      <c r="L118" s="60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11" customFormat="1" ht="29.28" customHeight="1">
      <c r="A119" s="156"/>
      <c r="B119" s="157"/>
      <c r="C119" s="158" t="s">
        <v>142</v>
      </c>
      <c r="D119" s="159" t="s">
        <v>62</v>
      </c>
      <c r="E119" s="159" t="s">
        <v>58</v>
      </c>
      <c r="F119" s="159" t="s">
        <v>59</v>
      </c>
      <c r="G119" s="159" t="s">
        <v>143</v>
      </c>
      <c r="H119" s="159" t="s">
        <v>144</v>
      </c>
      <c r="I119" s="159" t="s">
        <v>145</v>
      </c>
      <c r="J119" s="160" t="s">
        <v>105</v>
      </c>
      <c r="K119" s="161" t="s">
        <v>146</v>
      </c>
      <c r="L119" s="162"/>
      <c r="M119" s="91" t="s">
        <v>1</v>
      </c>
      <c r="N119" s="92" t="s">
        <v>41</v>
      </c>
      <c r="O119" s="92" t="s">
        <v>147</v>
      </c>
      <c r="P119" s="92" t="s">
        <v>148</v>
      </c>
      <c r="Q119" s="92" t="s">
        <v>149</v>
      </c>
      <c r="R119" s="92" t="s">
        <v>150</v>
      </c>
      <c r="S119" s="92" t="s">
        <v>151</v>
      </c>
      <c r="T119" s="93" t="s">
        <v>152</v>
      </c>
      <c r="U119" s="156"/>
      <c r="V119" s="156"/>
      <c r="W119" s="156"/>
      <c r="X119" s="156"/>
      <c r="Y119" s="156"/>
      <c r="Z119" s="156"/>
      <c r="AA119" s="156"/>
      <c r="AB119" s="156"/>
      <c r="AC119" s="156"/>
      <c r="AD119" s="156"/>
      <c r="AE119" s="156"/>
    </row>
    <row r="120" s="2" customFormat="1" ht="22.8" customHeight="1">
      <c r="A120" s="38"/>
      <c r="B120" s="39"/>
      <c r="C120" s="98" t="s">
        <v>106</v>
      </c>
      <c r="D120" s="38"/>
      <c r="E120" s="38"/>
      <c r="F120" s="38"/>
      <c r="G120" s="38"/>
      <c r="H120" s="38"/>
      <c r="I120" s="38"/>
      <c r="J120" s="163">
        <f>BK120</f>
        <v>0</v>
      </c>
      <c r="K120" s="38"/>
      <c r="L120" s="39"/>
      <c r="M120" s="94"/>
      <c r="N120" s="78"/>
      <c r="O120" s="95"/>
      <c r="P120" s="164">
        <f>P121+P162+P167+P178</f>
        <v>0</v>
      </c>
      <c r="Q120" s="95"/>
      <c r="R120" s="164">
        <f>R121+R162+R167+R178</f>
        <v>0</v>
      </c>
      <c r="S120" s="95"/>
      <c r="T120" s="165">
        <f>T121+T162+T167+T178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T120" s="19" t="s">
        <v>76</v>
      </c>
      <c r="AU120" s="19" t="s">
        <v>107</v>
      </c>
      <c r="BK120" s="166">
        <f>BK121+BK162+BK167+BK178</f>
        <v>0</v>
      </c>
    </row>
    <row r="121" s="12" customFormat="1" ht="25.92" customHeight="1">
      <c r="A121" s="12"/>
      <c r="B121" s="167"/>
      <c r="C121" s="12"/>
      <c r="D121" s="168" t="s">
        <v>76</v>
      </c>
      <c r="E121" s="169" t="s">
        <v>298</v>
      </c>
      <c r="F121" s="169" t="s">
        <v>2730</v>
      </c>
      <c r="G121" s="12"/>
      <c r="H121" s="12"/>
      <c r="I121" s="170"/>
      <c r="J121" s="171">
        <f>BK121</f>
        <v>0</v>
      </c>
      <c r="K121" s="12"/>
      <c r="L121" s="167"/>
      <c r="M121" s="172"/>
      <c r="N121" s="173"/>
      <c r="O121" s="173"/>
      <c r="P121" s="174">
        <f>SUM(P122:P161)</f>
        <v>0</v>
      </c>
      <c r="Q121" s="173"/>
      <c r="R121" s="174">
        <f>SUM(R122:R161)</f>
        <v>0</v>
      </c>
      <c r="S121" s="173"/>
      <c r="T121" s="175">
        <f>SUM(T122:T161)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168" t="s">
        <v>81</v>
      </c>
      <c r="AT121" s="176" t="s">
        <v>76</v>
      </c>
      <c r="AU121" s="176" t="s">
        <v>7</v>
      </c>
      <c r="AY121" s="168" t="s">
        <v>155</v>
      </c>
      <c r="BK121" s="177">
        <f>SUM(BK122:BK161)</f>
        <v>0</v>
      </c>
    </row>
    <row r="122" s="2" customFormat="1" ht="16.5" customHeight="1">
      <c r="A122" s="38"/>
      <c r="B122" s="180"/>
      <c r="C122" s="181" t="s">
        <v>81</v>
      </c>
      <c r="D122" s="181" t="s">
        <v>157</v>
      </c>
      <c r="E122" s="182" t="s">
        <v>2731</v>
      </c>
      <c r="F122" s="183" t="s">
        <v>2732</v>
      </c>
      <c r="G122" s="184" t="s">
        <v>390</v>
      </c>
      <c r="H122" s="185">
        <v>1</v>
      </c>
      <c r="I122" s="186"/>
      <c r="J122" s="187">
        <f>ROUND(I122*H122,2)</f>
        <v>0</v>
      </c>
      <c r="K122" s="188"/>
      <c r="L122" s="39"/>
      <c r="M122" s="189" t="s">
        <v>1</v>
      </c>
      <c r="N122" s="190" t="s">
        <v>43</v>
      </c>
      <c r="O122" s="82"/>
      <c r="P122" s="191">
        <f>O122*H122</f>
        <v>0</v>
      </c>
      <c r="Q122" s="191">
        <v>0</v>
      </c>
      <c r="R122" s="191">
        <f>Q122*H122</f>
        <v>0</v>
      </c>
      <c r="S122" s="191">
        <v>0</v>
      </c>
      <c r="T122" s="192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193" t="s">
        <v>91</v>
      </c>
      <c r="AT122" s="193" t="s">
        <v>157</v>
      </c>
      <c r="AU122" s="193" t="s">
        <v>81</v>
      </c>
      <c r="AY122" s="19" t="s">
        <v>155</v>
      </c>
      <c r="BE122" s="194">
        <f>IF(N122="základná",J122,0)</f>
        <v>0</v>
      </c>
      <c r="BF122" s="194">
        <f>IF(N122="znížená",J122,0)</f>
        <v>0</v>
      </c>
      <c r="BG122" s="194">
        <f>IF(N122="zákl. prenesená",J122,0)</f>
        <v>0</v>
      </c>
      <c r="BH122" s="194">
        <f>IF(N122="zníž. prenesená",J122,0)</f>
        <v>0</v>
      </c>
      <c r="BI122" s="194">
        <f>IF(N122="nulová",J122,0)</f>
        <v>0</v>
      </c>
      <c r="BJ122" s="19" t="s">
        <v>85</v>
      </c>
      <c r="BK122" s="194">
        <f>ROUND(I122*H122,2)</f>
        <v>0</v>
      </c>
      <c r="BL122" s="19" t="s">
        <v>91</v>
      </c>
      <c r="BM122" s="193" t="s">
        <v>85</v>
      </c>
    </row>
    <row r="123" s="2" customFormat="1" ht="16.5" customHeight="1">
      <c r="A123" s="38"/>
      <c r="B123" s="180"/>
      <c r="C123" s="181" t="s">
        <v>85</v>
      </c>
      <c r="D123" s="181" t="s">
        <v>157</v>
      </c>
      <c r="E123" s="182" t="s">
        <v>2733</v>
      </c>
      <c r="F123" s="183" t="s">
        <v>2734</v>
      </c>
      <c r="G123" s="184" t="s">
        <v>390</v>
      </c>
      <c r="H123" s="185">
        <v>1</v>
      </c>
      <c r="I123" s="186"/>
      <c r="J123" s="187">
        <f>ROUND(I123*H123,2)</f>
        <v>0</v>
      </c>
      <c r="K123" s="188"/>
      <c r="L123" s="39"/>
      <c r="M123" s="189" t="s">
        <v>1</v>
      </c>
      <c r="N123" s="190" t="s">
        <v>43</v>
      </c>
      <c r="O123" s="82"/>
      <c r="P123" s="191">
        <f>O123*H123</f>
        <v>0</v>
      </c>
      <c r="Q123" s="191">
        <v>0</v>
      </c>
      <c r="R123" s="191">
        <f>Q123*H123</f>
        <v>0</v>
      </c>
      <c r="S123" s="191">
        <v>0</v>
      </c>
      <c r="T123" s="192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193" t="s">
        <v>91</v>
      </c>
      <c r="AT123" s="193" t="s">
        <v>157</v>
      </c>
      <c r="AU123" s="193" t="s">
        <v>81</v>
      </c>
      <c r="AY123" s="19" t="s">
        <v>155</v>
      </c>
      <c r="BE123" s="194">
        <f>IF(N123="základná",J123,0)</f>
        <v>0</v>
      </c>
      <c r="BF123" s="194">
        <f>IF(N123="znížená",J123,0)</f>
        <v>0</v>
      </c>
      <c r="BG123" s="194">
        <f>IF(N123="zákl. prenesená",J123,0)</f>
        <v>0</v>
      </c>
      <c r="BH123" s="194">
        <f>IF(N123="zníž. prenesená",J123,0)</f>
        <v>0</v>
      </c>
      <c r="BI123" s="194">
        <f>IF(N123="nulová",J123,0)</f>
        <v>0</v>
      </c>
      <c r="BJ123" s="19" t="s">
        <v>85</v>
      </c>
      <c r="BK123" s="194">
        <f>ROUND(I123*H123,2)</f>
        <v>0</v>
      </c>
      <c r="BL123" s="19" t="s">
        <v>91</v>
      </c>
      <c r="BM123" s="193" t="s">
        <v>91</v>
      </c>
    </row>
    <row r="124" s="2" customFormat="1" ht="16.5" customHeight="1">
      <c r="A124" s="38"/>
      <c r="B124" s="180"/>
      <c r="C124" s="181" t="s">
        <v>88</v>
      </c>
      <c r="D124" s="181" t="s">
        <v>157</v>
      </c>
      <c r="E124" s="182" t="s">
        <v>2735</v>
      </c>
      <c r="F124" s="183" t="s">
        <v>2736</v>
      </c>
      <c r="G124" s="184" t="s">
        <v>390</v>
      </c>
      <c r="H124" s="185">
        <v>1</v>
      </c>
      <c r="I124" s="186"/>
      <c r="J124" s="187">
        <f>ROUND(I124*H124,2)</f>
        <v>0</v>
      </c>
      <c r="K124" s="188"/>
      <c r="L124" s="39"/>
      <c r="M124" s="189" t="s">
        <v>1</v>
      </c>
      <c r="N124" s="190" t="s">
        <v>43</v>
      </c>
      <c r="O124" s="82"/>
      <c r="P124" s="191">
        <f>O124*H124</f>
        <v>0</v>
      </c>
      <c r="Q124" s="191">
        <v>0</v>
      </c>
      <c r="R124" s="191">
        <f>Q124*H124</f>
        <v>0</v>
      </c>
      <c r="S124" s="191">
        <v>0</v>
      </c>
      <c r="T124" s="192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193" t="s">
        <v>91</v>
      </c>
      <c r="AT124" s="193" t="s">
        <v>157</v>
      </c>
      <c r="AU124" s="193" t="s">
        <v>81</v>
      </c>
      <c r="AY124" s="19" t="s">
        <v>155</v>
      </c>
      <c r="BE124" s="194">
        <f>IF(N124="základná",J124,0)</f>
        <v>0</v>
      </c>
      <c r="BF124" s="194">
        <f>IF(N124="znížená",J124,0)</f>
        <v>0</v>
      </c>
      <c r="BG124" s="194">
        <f>IF(N124="zákl. prenesená",J124,0)</f>
        <v>0</v>
      </c>
      <c r="BH124" s="194">
        <f>IF(N124="zníž. prenesená",J124,0)</f>
        <v>0</v>
      </c>
      <c r="BI124" s="194">
        <f>IF(N124="nulová",J124,0)</f>
        <v>0</v>
      </c>
      <c r="BJ124" s="19" t="s">
        <v>85</v>
      </c>
      <c r="BK124" s="194">
        <f>ROUND(I124*H124,2)</f>
        <v>0</v>
      </c>
      <c r="BL124" s="19" t="s">
        <v>91</v>
      </c>
      <c r="BM124" s="193" t="s">
        <v>97</v>
      </c>
    </row>
    <row r="125" s="2" customFormat="1" ht="16.5" customHeight="1">
      <c r="A125" s="38"/>
      <c r="B125" s="180"/>
      <c r="C125" s="181" t="s">
        <v>91</v>
      </c>
      <c r="D125" s="181" t="s">
        <v>157</v>
      </c>
      <c r="E125" s="182" t="s">
        <v>2737</v>
      </c>
      <c r="F125" s="183" t="s">
        <v>2738</v>
      </c>
      <c r="G125" s="184" t="s">
        <v>390</v>
      </c>
      <c r="H125" s="185">
        <v>1</v>
      </c>
      <c r="I125" s="186"/>
      <c r="J125" s="187">
        <f>ROUND(I125*H125,2)</f>
        <v>0</v>
      </c>
      <c r="K125" s="188"/>
      <c r="L125" s="39"/>
      <c r="M125" s="189" t="s">
        <v>1</v>
      </c>
      <c r="N125" s="190" t="s">
        <v>43</v>
      </c>
      <c r="O125" s="82"/>
      <c r="P125" s="191">
        <f>O125*H125</f>
        <v>0</v>
      </c>
      <c r="Q125" s="191">
        <v>0</v>
      </c>
      <c r="R125" s="191">
        <f>Q125*H125</f>
        <v>0</v>
      </c>
      <c r="S125" s="191">
        <v>0</v>
      </c>
      <c r="T125" s="192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193" t="s">
        <v>91</v>
      </c>
      <c r="AT125" s="193" t="s">
        <v>157</v>
      </c>
      <c r="AU125" s="193" t="s">
        <v>81</v>
      </c>
      <c r="AY125" s="19" t="s">
        <v>155</v>
      </c>
      <c r="BE125" s="194">
        <f>IF(N125="základná",J125,0)</f>
        <v>0</v>
      </c>
      <c r="BF125" s="194">
        <f>IF(N125="znížená",J125,0)</f>
        <v>0</v>
      </c>
      <c r="BG125" s="194">
        <f>IF(N125="zákl. prenesená",J125,0)</f>
        <v>0</v>
      </c>
      <c r="BH125" s="194">
        <f>IF(N125="zníž. prenesená",J125,0)</f>
        <v>0</v>
      </c>
      <c r="BI125" s="194">
        <f>IF(N125="nulová",J125,0)</f>
        <v>0</v>
      </c>
      <c r="BJ125" s="19" t="s">
        <v>85</v>
      </c>
      <c r="BK125" s="194">
        <f>ROUND(I125*H125,2)</f>
        <v>0</v>
      </c>
      <c r="BL125" s="19" t="s">
        <v>91</v>
      </c>
      <c r="BM125" s="193" t="s">
        <v>211</v>
      </c>
    </row>
    <row r="126" s="2" customFormat="1" ht="16.5" customHeight="1">
      <c r="A126" s="38"/>
      <c r="B126" s="180"/>
      <c r="C126" s="181" t="s">
        <v>94</v>
      </c>
      <c r="D126" s="181" t="s">
        <v>157</v>
      </c>
      <c r="E126" s="182" t="s">
        <v>2739</v>
      </c>
      <c r="F126" s="183" t="s">
        <v>2740</v>
      </c>
      <c r="G126" s="184" t="s">
        <v>390</v>
      </c>
      <c r="H126" s="185">
        <v>1</v>
      </c>
      <c r="I126" s="186"/>
      <c r="J126" s="187">
        <f>ROUND(I126*H126,2)</f>
        <v>0</v>
      </c>
      <c r="K126" s="188"/>
      <c r="L126" s="39"/>
      <c r="M126" s="189" t="s">
        <v>1</v>
      </c>
      <c r="N126" s="190" t="s">
        <v>43</v>
      </c>
      <c r="O126" s="82"/>
      <c r="P126" s="191">
        <f>O126*H126</f>
        <v>0</v>
      </c>
      <c r="Q126" s="191">
        <v>0</v>
      </c>
      <c r="R126" s="191">
        <f>Q126*H126</f>
        <v>0</v>
      </c>
      <c r="S126" s="191">
        <v>0</v>
      </c>
      <c r="T126" s="192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193" t="s">
        <v>91</v>
      </c>
      <c r="AT126" s="193" t="s">
        <v>157</v>
      </c>
      <c r="AU126" s="193" t="s">
        <v>81</v>
      </c>
      <c r="AY126" s="19" t="s">
        <v>155</v>
      </c>
      <c r="BE126" s="194">
        <f>IF(N126="základná",J126,0)</f>
        <v>0</v>
      </c>
      <c r="BF126" s="194">
        <f>IF(N126="znížená",J126,0)</f>
        <v>0</v>
      </c>
      <c r="BG126" s="194">
        <f>IF(N126="zákl. prenesená",J126,0)</f>
        <v>0</v>
      </c>
      <c r="BH126" s="194">
        <f>IF(N126="zníž. prenesená",J126,0)</f>
        <v>0</v>
      </c>
      <c r="BI126" s="194">
        <f>IF(N126="nulová",J126,0)</f>
        <v>0</v>
      </c>
      <c r="BJ126" s="19" t="s">
        <v>85</v>
      </c>
      <c r="BK126" s="194">
        <f>ROUND(I126*H126,2)</f>
        <v>0</v>
      </c>
      <c r="BL126" s="19" t="s">
        <v>91</v>
      </c>
      <c r="BM126" s="193" t="s">
        <v>220</v>
      </c>
    </row>
    <row r="127" s="2" customFormat="1" ht="16.5" customHeight="1">
      <c r="A127" s="38"/>
      <c r="B127" s="180"/>
      <c r="C127" s="181" t="s">
        <v>97</v>
      </c>
      <c r="D127" s="181" t="s">
        <v>157</v>
      </c>
      <c r="E127" s="182" t="s">
        <v>2741</v>
      </c>
      <c r="F127" s="183" t="s">
        <v>2742</v>
      </c>
      <c r="G127" s="184" t="s">
        <v>390</v>
      </c>
      <c r="H127" s="185">
        <v>1</v>
      </c>
      <c r="I127" s="186"/>
      <c r="J127" s="187">
        <f>ROUND(I127*H127,2)</f>
        <v>0</v>
      </c>
      <c r="K127" s="188"/>
      <c r="L127" s="39"/>
      <c r="M127" s="189" t="s">
        <v>1</v>
      </c>
      <c r="N127" s="190" t="s">
        <v>43</v>
      </c>
      <c r="O127" s="82"/>
      <c r="P127" s="191">
        <f>O127*H127</f>
        <v>0</v>
      </c>
      <c r="Q127" s="191">
        <v>0</v>
      </c>
      <c r="R127" s="191">
        <f>Q127*H127</f>
        <v>0</v>
      </c>
      <c r="S127" s="191">
        <v>0</v>
      </c>
      <c r="T127" s="192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193" t="s">
        <v>91</v>
      </c>
      <c r="AT127" s="193" t="s">
        <v>157</v>
      </c>
      <c r="AU127" s="193" t="s">
        <v>81</v>
      </c>
      <c r="AY127" s="19" t="s">
        <v>155</v>
      </c>
      <c r="BE127" s="194">
        <f>IF(N127="základná",J127,0)</f>
        <v>0</v>
      </c>
      <c r="BF127" s="194">
        <f>IF(N127="znížená",J127,0)</f>
        <v>0</v>
      </c>
      <c r="BG127" s="194">
        <f>IF(N127="zákl. prenesená",J127,0)</f>
        <v>0</v>
      </c>
      <c r="BH127" s="194">
        <f>IF(N127="zníž. prenesená",J127,0)</f>
        <v>0</v>
      </c>
      <c r="BI127" s="194">
        <f>IF(N127="nulová",J127,0)</f>
        <v>0</v>
      </c>
      <c r="BJ127" s="19" t="s">
        <v>85</v>
      </c>
      <c r="BK127" s="194">
        <f>ROUND(I127*H127,2)</f>
        <v>0</v>
      </c>
      <c r="BL127" s="19" t="s">
        <v>91</v>
      </c>
      <c r="BM127" s="193" t="s">
        <v>229</v>
      </c>
    </row>
    <row r="128" s="2" customFormat="1" ht="16.5" customHeight="1">
      <c r="A128" s="38"/>
      <c r="B128" s="180"/>
      <c r="C128" s="181" t="s">
        <v>195</v>
      </c>
      <c r="D128" s="181" t="s">
        <v>157</v>
      </c>
      <c r="E128" s="182" t="s">
        <v>2743</v>
      </c>
      <c r="F128" s="183" t="s">
        <v>2744</v>
      </c>
      <c r="G128" s="184" t="s">
        <v>390</v>
      </c>
      <c r="H128" s="185">
        <v>2</v>
      </c>
      <c r="I128" s="186"/>
      <c r="J128" s="187">
        <f>ROUND(I128*H128,2)</f>
        <v>0</v>
      </c>
      <c r="K128" s="188"/>
      <c r="L128" s="39"/>
      <c r="M128" s="189" t="s">
        <v>1</v>
      </c>
      <c r="N128" s="190" t="s">
        <v>43</v>
      </c>
      <c r="O128" s="82"/>
      <c r="P128" s="191">
        <f>O128*H128</f>
        <v>0</v>
      </c>
      <c r="Q128" s="191">
        <v>0</v>
      </c>
      <c r="R128" s="191">
        <f>Q128*H128</f>
        <v>0</v>
      </c>
      <c r="S128" s="191">
        <v>0</v>
      </c>
      <c r="T128" s="192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193" t="s">
        <v>91</v>
      </c>
      <c r="AT128" s="193" t="s">
        <v>157</v>
      </c>
      <c r="AU128" s="193" t="s">
        <v>81</v>
      </c>
      <c r="AY128" s="19" t="s">
        <v>155</v>
      </c>
      <c r="BE128" s="194">
        <f>IF(N128="základná",J128,0)</f>
        <v>0</v>
      </c>
      <c r="BF128" s="194">
        <f>IF(N128="znížená",J128,0)</f>
        <v>0</v>
      </c>
      <c r="BG128" s="194">
        <f>IF(N128="zákl. prenesená",J128,0)</f>
        <v>0</v>
      </c>
      <c r="BH128" s="194">
        <f>IF(N128="zníž. prenesená",J128,0)</f>
        <v>0</v>
      </c>
      <c r="BI128" s="194">
        <f>IF(N128="nulová",J128,0)</f>
        <v>0</v>
      </c>
      <c r="BJ128" s="19" t="s">
        <v>85</v>
      </c>
      <c r="BK128" s="194">
        <f>ROUND(I128*H128,2)</f>
        <v>0</v>
      </c>
      <c r="BL128" s="19" t="s">
        <v>91</v>
      </c>
      <c r="BM128" s="193" t="s">
        <v>246</v>
      </c>
    </row>
    <row r="129" s="2" customFormat="1" ht="16.5" customHeight="1">
      <c r="A129" s="38"/>
      <c r="B129" s="180"/>
      <c r="C129" s="181" t="s">
        <v>211</v>
      </c>
      <c r="D129" s="181" t="s">
        <v>157</v>
      </c>
      <c r="E129" s="182" t="s">
        <v>2745</v>
      </c>
      <c r="F129" s="183" t="s">
        <v>2746</v>
      </c>
      <c r="G129" s="184" t="s">
        <v>390</v>
      </c>
      <c r="H129" s="185">
        <v>1</v>
      </c>
      <c r="I129" s="186"/>
      <c r="J129" s="187">
        <f>ROUND(I129*H129,2)</f>
        <v>0</v>
      </c>
      <c r="K129" s="188"/>
      <c r="L129" s="39"/>
      <c r="M129" s="189" t="s">
        <v>1</v>
      </c>
      <c r="N129" s="190" t="s">
        <v>43</v>
      </c>
      <c r="O129" s="82"/>
      <c r="P129" s="191">
        <f>O129*H129</f>
        <v>0</v>
      </c>
      <c r="Q129" s="191">
        <v>0</v>
      </c>
      <c r="R129" s="191">
        <f>Q129*H129</f>
        <v>0</v>
      </c>
      <c r="S129" s="191">
        <v>0</v>
      </c>
      <c r="T129" s="192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193" t="s">
        <v>91</v>
      </c>
      <c r="AT129" s="193" t="s">
        <v>157</v>
      </c>
      <c r="AU129" s="193" t="s">
        <v>81</v>
      </c>
      <c r="AY129" s="19" t="s">
        <v>155</v>
      </c>
      <c r="BE129" s="194">
        <f>IF(N129="základná",J129,0)</f>
        <v>0</v>
      </c>
      <c r="BF129" s="194">
        <f>IF(N129="znížená",J129,0)</f>
        <v>0</v>
      </c>
      <c r="BG129" s="194">
        <f>IF(N129="zákl. prenesená",J129,0)</f>
        <v>0</v>
      </c>
      <c r="BH129" s="194">
        <f>IF(N129="zníž. prenesená",J129,0)</f>
        <v>0</v>
      </c>
      <c r="BI129" s="194">
        <f>IF(N129="nulová",J129,0)</f>
        <v>0</v>
      </c>
      <c r="BJ129" s="19" t="s">
        <v>85</v>
      </c>
      <c r="BK129" s="194">
        <f>ROUND(I129*H129,2)</f>
        <v>0</v>
      </c>
      <c r="BL129" s="19" t="s">
        <v>91</v>
      </c>
      <c r="BM129" s="193" t="s">
        <v>256</v>
      </c>
    </row>
    <row r="130" s="2" customFormat="1" ht="16.5" customHeight="1">
      <c r="A130" s="38"/>
      <c r="B130" s="180"/>
      <c r="C130" s="181" t="s">
        <v>215</v>
      </c>
      <c r="D130" s="181" t="s">
        <v>157</v>
      </c>
      <c r="E130" s="182" t="s">
        <v>2747</v>
      </c>
      <c r="F130" s="183" t="s">
        <v>2748</v>
      </c>
      <c r="G130" s="184" t="s">
        <v>390</v>
      </c>
      <c r="H130" s="185">
        <v>1</v>
      </c>
      <c r="I130" s="186"/>
      <c r="J130" s="187">
        <f>ROUND(I130*H130,2)</f>
        <v>0</v>
      </c>
      <c r="K130" s="188"/>
      <c r="L130" s="39"/>
      <c r="M130" s="189" t="s">
        <v>1</v>
      </c>
      <c r="N130" s="190" t="s">
        <v>43</v>
      </c>
      <c r="O130" s="82"/>
      <c r="P130" s="191">
        <f>O130*H130</f>
        <v>0</v>
      </c>
      <c r="Q130" s="191">
        <v>0</v>
      </c>
      <c r="R130" s="191">
        <f>Q130*H130</f>
        <v>0</v>
      </c>
      <c r="S130" s="191">
        <v>0</v>
      </c>
      <c r="T130" s="192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193" t="s">
        <v>91</v>
      </c>
      <c r="AT130" s="193" t="s">
        <v>157</v>
      </c>
      <c r="AU130" s="193" t="s">
        <v>81</v>
      </c>
      <c r="AY130" s="19" t="s">
        <v>155</v>
      </c>
      <c r="BE130" s="194">
        <f>IF(N130="základná",J130,0)</f>
        <v>0</v>
      </c>
      <c r="BF130" s="194">
        <f>IF(N130="znížená",J130,0)</f>
        <v>0</v>
      </c>
      <c r="BG130" s="194">
        <f>IF(N130="zákl. prenesená",J130,0)</f>
        <v>0</v>
      </c>
      <c r="BH130" s="194">
        <f>IF(N130="zníž. prenesená",J130,0)</f>
        <v>0</v>
      </c>
      <c r="BI130" s="194">
        <f>IF(N130="nulová",J130,0)</f>
        <v>0</v>
      </c>
      <c r="BJ130" s="19" t="s">
        <v>85</v>
      </c>
      <c r="BK130" s="194">
        <f>ROUND(I130*H130,2)</f>
        <v>0</v>
      </c>
      <c r="BL130" s="19" t="s">
        <v>91</v>
      </c>
      <c r="BM130" s="193" t="s">
        <v>294</v>
      </c>
    </row>
    <row r="131" s="2" customFormat="1" ht="16.5" customHeight="1">
      <c r="A131" s="38"/>
      <c r="B131" s="180"/>
      <c r="C131" s="181" t="s">
        <v>220</v>
      </c>
      <c r="D131" s="181" t="s">
        <v>157</v>
      </c>
      <c r="E131" s="182" t="s">
        <v>2749</v>
      </c>
      <c r="F131" s="183" t="s">
        <v>2750</v>
      </c>
      <c r="G131" s="184" t="s">
        <v>390</v>
      </c>
      <c r="H131" s="185">
        <v>1</v>
      </c>
      <c r="I131" s="186"/>
      <c r="J131" s="187">
        <f>ROUND(I131*H131,2)</f>
        <v>0</v>
      </c>
      <c r="K131" s="188"/>
      <c r="L131" s="39"/>
      <c r="M131" s="189" t="s">
        <v>1</v>
      </c>
      <c r="N131" s="190" t="s">
        <v>43</v>
      </c>
      <c r="O131" s="82"/>
      <c r="P131" s="191">
        <f>O131*H131</f>
        <v>0</v>
      </c>
      <c r="Q131" s="191">
        <v>0</v>
      </c>
      <c r="R131" s="191">
        <f>Q131*H131</f>
        <v>0</v>
      </c>
      <c r="S131" s="191">
        <v>0</v>
      </c>
      <c r="T131" s="192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193" t="s">
        <v>91</v>
      </c>
      <c r="AT131" s="193" t="s">
        <v>157</v>
      </c>
      <c r="AU131" s="193" t="s">
        <v>81</v>
      </c>
      <c r="AY131" s="19" t="s">
        <v>155</v>
      </c>
      <c r="BE131" s="194">
        <f>IF(N131="základná",J131,0)</f>
        <v>0</v>
      </c>
      <c r="BF131" s="194">
        <f>IF(N131="znížená",J131,0)</f>
        <v>0</v>
      </c>
      <c r="BG131" s="194">
        <f>IF(N131="zákl. prenesená",J131,0)</f>
        <v>0</v>
      </c>
      <c r="BH131" s="194">
        <f>IF(N131="zníž. prenesená",J131,0)</f>
        <v>0</v>
      </c>
      <c r="BI131" s="194">
        <f>IF(N131="nulová",J131,0)</f>
        <v>0</v>
      </c>
      <c r="BJ131" s="19" t="s">
        <v>85</v>
      </c>
      <c r="BK131" s="194">
        <f>ROUND(I131*H131,2)</f>
        <v>0</v>
      </c>
      <c r="BL131" s="19" t="s">
        <v>91</v>
      </c>
      <c r="BM131" s="193" t="s">
        <v>312</v>
      </c>
    </row>
    <row r="132" s="2" customFormat="1" ht="16.5" customHeight="1">
      <c r="A132" s="38"/>
      <c r="B132" s="180"/>
      <c r="C132" s="181" t="s">
        <v>225</v>
      </c>
      <c r="D132" s="181" t="s">
        <v>157</v>
      </c>
      <c r="E132" s="182" t="s">
        <v>2751</v>
      </c>
      <c r="F132" s="183" t="s">
        <v>2752</v>
      </c>
      <c r="G132" s="184" t="s">
        <v>390</v>
      </c>
      <c r="H132" s="185">
        <v>1</v>
      </c>
      <c r="I132" s="186"/>
      <c r="J132" s="187">
        <f>ROUND(I132*H132,2)</f>
        <v>0</v>
      </c>
      <c r="K132" s="188"/>
      <c r="L132" s="39"/>
      <c r="M132" s="189" t="s">
        <v>1</v>
      </c>
      <c r="N132" s="190" t="s">
        <v>43</v>
      </c>
      <c r="O132" s="82"/>
      <c r="P132" s="191">
        <f>O132*H132</f>
        <v>0</v>
      </c>
      <c r="Q132" s="191">
        <v>0</v>
      </c>
      <c r="R132" s="191">
        <f>Q132*H132</f>
        <v>0</v>
      </c>
      <c r="S132" s="191">
        <v>0</v>
      </c>
      <c r="T132" s="192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193" t="s">
        <v>91</v>
      </c>
      <c r="AT132" s="193" t="s">
        <v>157</v>
      </c>
      <c r="AU132" s="193" t="s">
        <v>81</v>
      </c>
      <c r="AY132" s="19" t="s">
        <v>155</v>
      </c>
      <c r="BE132" s="194">
        <f>IF(N132="základná",J132,0)</f>
        <v>0</v>
      </c>
      <c r="BF132" s="194">
        <f>IF(N132="znížená",J132,0)</f>
        <v>0</v>
      </c>
      <c r="BG132" s="194">
        <f>IF(N132="zákl. prenesená",J132,0)</f>
        <v>0</v>
      </c>
      <c r="BH132" s="194">
        <f>IF(N132="zníž. prenesená",J132,0)</f>
        <v>0</v>
      </c>
      <c r="BI132" s="194">
        <f>IF(N132="nulová",J132,0)</f>
        <v>0</v>
      </c>
      <c r="BJ132" s="19" t="s">
        <v>85</v>
      </c>
      <c r="BK132" s="194">
        <f>ROUND(I132*H132,2)</f>
        <v>0</v>
      </c>
      <c r="BL132" s="19" t="s">
        <v>91</v>
      </c>
      <c r="BM132" s="193" t="s">
        <v>322</v>
      </c>
    </row>
    <row r="133" s="2" customFormat="1" ht="16.5" customHeight="1">
      <c r="A133" s="38"/>
      <c r="B133" s="180"/>
      <c r="C133" s="181" t="s">
        <v>229</v>
      </c>
      <c r="D133" s="181" t="s">
        <v>157</v>
      </c>
      <c r="E133" s="182" t="s">
        <v>2753</v>
      </c>
      <c r="F133" s="183" t="s">
        <v>2754</v>
      </c>
      <c r="G133" s="184" t="s">
        <v>390</v>
      </c>
      <c r="H133" s="185">
        <v>1</v>
      </c>
      <c r="I133" s="186"/>
      <c r="J133" s="187">
        <f>ROUND(I133*H133,2)</f>
        <v>0</v>
      </c>
      <c r="K133" s="188"/>
      <c r="L133" s="39"/>
      <c r="M133" s="189" t="s">
        <v>1</v>
      </c>
      <c r="N133" s="190" t="s">
        <v>43</v>
      </c>
      <c r="O133" s="82"/>
      <c r="P133" s="191">
        <f>O133*H133</f>
        <v>0</v>
      </c>
      <c r="Q133" s="191">
        <v>0</v>
      </c>
      <c r="R133" s="191">
        <f>Q133*H133</f>
        <v>0</v>
      </c>
      <c r="S133" s="191">
        <v>0</v>
      </c>
      <c r="T133" s="192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193" t="s">
        <v>91</v>
      </c>
      <c r="AT133" s="193" t="s">
        <v>157</v>
      </c>
      <c r="AU133" s="193" t="s">
        <v>81</v>
      </c>
      <c r="AY133" s="19" t="s">
        <v>155</v>
      </c>
      <c r="BE133" s="194">
        <f>IF(N133="základná",J133,0)</f>
        <v>0</v>
      </c>
      <c r="BF133" s="194">
        <f>IF(N133="znížená",J133,0)</f>
        <v>0</v>
      </c>
      <c r="BG133" s="194">
        <f>IF(N133="zákl. prenesená",J133,0)</f>
        <v>0</v>
      </c>
      <c r="BH133" s="194">
        <f>IF(N133="zníž. prenesená",J133,0)</f>
        <v>0</v>
      </c>
      <c r="BI133" s="194">
        <f>IF(N133="nulová",J133,0)</f>
        <v>0</v>
      </c>
      <c r="BJ133" s="19" t="s">
        <v>85</v>
      </c>
      <c r="BK133" s="194">
        <f>ROUND(I133*H133,2)</f>
        <v>0</v>
      </c>
      <c r="BL133" s="19" t="s">
        <v>91</v>
      </c>
      <c r="BM133" s="193" t="s">
        <v>337</v>
      </c>
    </row>
    <row r="134" s="2" customFormat="1" ht="16.5" customHeight="1">
      <c r="A134" s="38"/>
      <c r="B134" s="180"/>
      <c r="C134" s="181" t="s">
        <v>233</v>
      </c>
      <c r="D134" s="181" t="s">
        <v>157</v>
      </c>
      <c r="E134" s="182" t="s">
        <v>2755</v>
      </c>
      <c r="F134" s="183" t="s">
        <v>2756</v>
      </c>
      <c r="G134" s="184" t="s">
        <v>390</v>
      </c>
      <c r="H134" s="185">
        <v>1</v>
      </c>
      <c r="I134" s="186"/>
      <c r="J134" s="187">
        <f>ROUND(I134*H134,2)</f>
        <v>0</v>
      </c>
      <c r="K134" s="188"/>
      <c r="L134" s="39"/>
      <c r="M134" s="189" t="s">
        <v>1</v>
      </c>
      <c r="N134" s="190" t="s">
        <v>43</v>
      </c>
      <c r="O134" s="82"/>
      <c r="P134" s="191">
        <f>O134*H134</f>
        <v>0</v>
      </c>
      <c r="Q134" s="191">
        <v>0</v>
      </c>
      <c r="R134" s="191">
        <f>Q134*H134</f>
        <v>0</v>
      </c>
      <c r="S134" s="191">
        <v>0</v>
      </c>
      <c r="T134" s="192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193" t="s">
        <v>91</v>
      </c>
      <c r="AT134" s="193" t="s">
        <v>157</v>
      </c>
      <c r="AU134" s="193" t="s">
        <v>81</v>
      </c>
      <c r="AY134" s="19" t="s">
        <v>155</v>
      </c>
      <c r="BE134" s="194">
        <f>IF(N134="základná",J134,0)</f>
        <v>0</v>
      </c>
      <c r="BF134" s="194">
        <f>IF(N134="znížená",J134,0)</f>
        <v>0</v>
      </c>
      <c r="BG134" s="194">
        <f>IF(N134="zákl. prenesená",J134,0)</f>
        <v>0</v>
      </c>
      <c r="BH134" s="194">
        <f>IF(N134="zníž. prenesená",J134,0)</f>
        <v>0</v>
      </c>
      <c r="BI134" s="194">
        <f>IF(N134="nulová",J134,0)</f>
        <v>0</v>
      </c>
      <c r="BJ134" s="19" t="s">
        <v>85</v>
      </c>
      <c r="BK134" s="194">
        <f>ROUND(I134*H134,2)</f>
        <v>0</v>
      </c>
      <c r="BL134" s="19" t="s">
        <v>91</v>
      </c>
      <c r="BM134" s="193" t="s">
        <v>350</v>
      </c>
    </row>
    <row r="135" s="2" customFormat="1" ht="24.15" customHeight="1">
      <c r="A135" s="38"/>
      <c r="B135" s="180"/>
      <c r="C135" s="181" t="s">
        <v>246</v>
      </c>
      <c r="D135" s="181" t="s">
        <v>157</v>
      </c>
      <c r="E135" s="182" t="s">
        <v>2757</v>
      </c>
      <c r="F135" s="183" t="s">
        <v>2758</v>
      </c>
      <c r="G135" s="184" t="s">
        <v>390</v>
      </c>
      <c r="H135" s="185">
        <v>1</v>
      </c>
      <c r="I135" s="186"/>
      <c r="J135" s="187">
        <f>ROUND(I135*H135,2)</f>
        <v>0</v>
      </c>
      <c r="K135" s="188"/>
      <c r="L135" s="39"/>
      <c r="M135" s="189" t="s">
        <v>1</v>
      </c>
      <c r="N135" s="190" t="s">
        <v>43</v>
      </c>
      <c r="O135" s="82"/>
      <c r="P135" s="191">
        <f>O135*H135</f>
        <v>0</v>
      </c>
      <c r="Q135" s="191">
        <v>0</v>
      </c>
      <c r="R135" s="191">
        <f>Q135*H135</f>
        <v>0</v>
      </c>
      <c r="S135" s="191">
        <v>0</v>
      </c>
      <c r="T135" s="192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193" t="s">
        <v>91</v>
      </c>
      <c r="AT135" s="193" t="s">
        <v>157</v>
      </c>
      <c r="AU135" s="193" t="s">
        <v>81</v>
      </c>
      <c r="AY135" s="19" t="s">
        <v>155</v>
      </c>
      <c r="BE135" s="194">
        <f>IF(N135="základná",J135,0)</f>
        <v>0</v>
      </c>
      <c r="BF135" s="194">
        <f>IF(N135="znížená",J135,0)</f>
        <v>0</v>
      </c>
      <c r="BG135" s="194">
        <f>IF(N135="zákl. prenesená",J135,0)</f>
        <v>0</v>
      </c>
      <c r="BH135" s="194">
        <f>IF(N135="zníž. prenesená",J135,0)</f>
        <v>0</v>
      </c>
      <c r="BI135" s="194">
        <f>IF(N135="nulová",J135,0)</f>
        <v>0</v>
      </c>
      <c r="BJ135" s="19" t="s">
        <v>85</v>
      </c>
      <c r="BK135" s="194">
        <f>ROUND(I135*H135,2)</f>
        <v>0</v>
      </c>
      <c r="BL135" s="19" t="s">
        <v>91</v>
      </c>
      <c r="BM135" s="193" t="s">
        <v>367</v>
      </c>
    </row>
    <row r="136" s="2" customFormat="1" ht="16.5" customHeight="1">
      <c r="A136" s="38"/>
      <c r="B136" s="180"/>
      <c r="C136" s="181" t="s">
        <v>250</v>
      </c>
      <c r="D136" s="181" t="s">
        <v>157</v>
      </c>
      <c r="E136" s="182" t="s">
        <v>2759</v>
      </c>
      <c r="F136" s="183" t="s">
        <v>2760</v>
      </c>
      <c r="G136" s="184" t="s">
        <v>390</v>
      </c>
      <c r="H136" s="185">
        <v>1</v>
      </c>
      <c r="I136" s="186"/>
      <c r="J136" s="187">
        <f>ROUND(I136*H136,2)</f>
        <v>0</v>
      </c>
      <c r="K136" s="188"/>
      <c r="L136" s="39"/>
      <c r="M136" s="189" t="s">
        <v>1</v>
      </c>
      <c r="N136" s="190" t="s">
        <v>43</v>
      </c>
      <c r="O136" s="82"/>
      <c r="P136" s="191">
        <f>O136*H136</f>
        <v>0</v>
      </c>
      <c r="Q136" s="191">
        <v>0</v>
      </c>
      <c r="R136" s="191">
        <f>Q136*H136</f>
        <v>0</v>
      </c>
      <c r="S136" s="191">
        <v>0</v>
      </c>
      <c r="T136" s="192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193" t="s">
        <v>91</v>
      </c>
      <c r="AT136" s="193" t="s">
        <v>157</v>
      </c>
      <c r="AU136" s="193" t="s">
        <v>81</v>
      </c>
      <c r="AY136" s="19" t="s">
        <v>155</v>
      </c>
      <c r="BE136" s="194">
        <f>IF(N136="základná",J136,0)</f>
        <v>0</v>
      </c>
      <c r="BF136" s="194">
        <f>IF(N136="znížená",J136,0)</f>
        <v>0</v>
      </c>
      <c r="BG136" s="194">
        <f>IF(N136="zákl. prenesená",J136,0)</f>
        <v>0</v>
      </c>
      <c r="BH136" s="194">
        <f>IF(N136="zníž. prenesená",J136,0)</f>
        <v>0</v>
      </c>
      <c r="BI136" s="194">
        <f>IF(N136="nulová",J136,0)</f>
        <v>0</v>
      </c>
      <c r="BJ136" s="19" t="s">
        <v>85</v>
      </c>
      <c r="BK136" s="194">
        <f>ROUND(I136*H136,2)</f>
        <v>0</v>
      </c>
      <c r="BL136" s="19" t="s">
        <v>91</v>
      </c>
      <c r="BM136" s="193" t="s">
        <v>379</v>
      </c>
    </row>
    <row r="137" s="2" customFormat="1" ht="16.5" customHeight="1">
      <c r="A137" s="38"/>
      <c r="B137" s="180"/>
      <c r="C137" s="181" t="s">
        <v>256</v>
      </c>
      <c r="D137" s="181" t="s">
        <v>157</v>
      </c>
      <c r="E137" s="182" t="s">
        <v>2761</v>
      </c>
      <c r="F137" s="183" t="s">
        <v>2762</v>
      </c>
      <c r="G137" s="184" t="s">
        <v>390</v>
      </c>
      <c r="H137" s="185">
        <v>1</v>
      </c>
      <c r="I137" s="186"/>
      <c r="J137" s="187">
        <f>ROUND(I137*H137,2)</f>
        <v>0</v>
      </c>
      <c r="K137" s="188"/>
      <c r="L137" s="39"/>
      <c r="M137" s="189" t="s">
        <v>1</v>
      </c>
      <c r="N137" s="190" t="s">
        <v>43</v>
      </c>
      <c r="O137" s="82"/>
      <c r="P137" s="191">
        <f>O137*H137</f>
        <v>0</v>
      </c>
      <c r="Q137" s="191">
        <v>0</v>
      </c>
      <c r="R137" s="191">
        <f>Q137*H137</f>
        <v>0</v>
      </c>
      <c r="S137" s="191">
        <v>0</v>
      </c>
      <c r="T137" s="192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193" t="s">
        <v>91</v>
      </c>
      <c r="AT137" s="193" t="s">
        <v>157</v>
      </c>
      <c r="AU137" s="193" t="s">
        <v>81</v>
      </c>
      <c r="AY137" s="19" t="s">
        <v>155</v>
      </c>
      <c r="BE137" s="194">
        <f>IF(N137="základná",J137,0)</f>
        <v>0</v>
      </c>
      <c r="BF137" s="194">
        <f>IF(N137="znížená",J137,0)</f>
        <v>0</v>
      </c>
      <c r="BG137" s="194">
        <f>IF(N137="zákl. prenesená",J137,0)</f>
        <v>0</v>
      </c>
      <c r="BH137" s="194">
        <f>IF(N137="zníž. prenesená",J137,0)</f>
        <v>0</v>
      </c>
      <c r="BI137" s="194">
        <f>IF(N137="nulová",J137,0)</f>
        <v>0</v>
      </c>
      <c r="BJ137" s="19" t="s">
        <v>85</v>
      </c>
      <c r="BK137" s="194">
        <f>ROUND(I137*H137,2)</f>
        <v>0</v>
      </c>
      <c r="BL137" s="19" t="s">
        <v>91</v>
      </c>
      <c r="BM137" s="193" t="s">
        <v>387</v>
      </c>
    </row>
    <row r="138" s="2" customFormat="1" ht="16.5" customHeight="1">
      <c r="A138" s="38"/>
      <c r="B138" s="180"/>
      <c r="C138" s="181" t="s">
        <v>288</v>
      </c>
      <c r="D138" s="181" t="s">
        <v>157</v>
      </c>
      <c r="E138" s="182" t="s">
        <v>2763</v>
      </c>
      <c r="F138" s="183" t="s">
        <v>2764</v>
      </c>
      <c r="G138" s="184" t="s">
        <v>390</v>
      </c>
      <c r="H138" s="185">
        <v>1</v>
      </c>
      <c r="I138" s="186"/>
      <c r="J138" s="187">
        <f>ROUND(I138*H138,2)</f>
        <v>0</v>
      </c>
      <c r="K138" s="188"/>
      <c r="L138" s="39"/>
      <c r="M138" s="189" t="s">
        <v>1</v>
      </c>
      <c r="N138" s="190" t="s">
        <v>43</v>
      </c>
      <c r="O138" s="82"/>
      <c r="P138" s="191">
        <f>O138*H138</f>
        <v>0</v>
      </c>
      <c r="Q138" s="191">
        <v>0</v>
      </c>
      <c r="R138" s="191">
        <f>Q138*H138</f>
        <v>0</v>
      </c>
      <c r="S138" s="191">
        <v>0</v>
      </c>
      <c r="T138" s="192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193" t="s">
        <v>91</v>
      </c>
      <c r="AT138" s="193" t="s">
        <v>157</v>
      </c>
      <c r="AU138" s="193" t="s">
        <v>81</v>
      </c>
      <c r="AY138" s="19" t="s">
        <v>155</v>
      </c>
      <c r="BE138" s="194">
        <f>IF(N138="základná",J138,0)</f>
        <v>0</v>
      </c>
      <c r="BF138" s="194">
        <f>IF(N138="znížená",J138,0)</f>
        <v>0</v>
      </c>
      <c r="BG138" s="194">
        <f>IF(N138="zákl. prenesená",J138,0)</f>
        <v>0</v>
      </c>
      <c r="BH138" s="194">
        <f>IF(N138="zníž. prenesená",J138,0)</f>
        <v>0</v>
      </c>
      <c r="BI138" s="194">
        <f>IF(N138="nulová",J138,0)</f>
        <v>0</v>
      </c>
      <c r="BJ138" s="19" t="s">
        <v>85</v>
      </c>
      <c r="BK138" s="194">
        <f>ROUND(I138*H138,2)</f>
        <v>0</v>
      </c>
      <c r="BL138" s="19" t="s">
        <v>91</v>
      </c>
      <c r="BM138" s="193" t="s">
        <v>397</v>
      </c>
    </row>
    <row r="139" s="2" customFormat="1" ht="16.5" customHeight="1">
      <c r="A139" s="38"/>
      <c r="B139" s="180"/>
      <c r="C139" s="181" t="s">
        <v>294</v>
      </c>
      <c r="D139" s="181" t="s">
        <v>157</v>
      </c>
      <c r="E139" s="182" t="s">
        <v>2765</v>
      </c>
      <c r="F139" s="183" t="s">
        <v>2766</v>
      </c>
      <c r="G139" s="184" t="s">
        <v>390</v>
      </c>
      <c r="H139" s="185">
        <v>1</v>
      </c>
      <c r="I139" s="186"/>
      <c r="J139" s="187">
        <f>ROUND(I139*H139,2)</f>
        <v>0</v>
      </c>
      <c r="K139" s="188"/>
      <c r="L139" s="39"/>
      <c r="M139" s="189" t="s">
        <v>1</v>
      </c>
      <c r="N139" s="190" t="s">
        <v>43</v>
      </c>
      <c r="O139" s="82"/>
      <c r="P139" s="191">
        <f>O139*H139</f>
        <v>0</v>
      </c>
      <c r="Q139" s="191">
        <v>0</v>
      </c>
      <c r="R139" s="191">
        <f>Q139*H139</f>
        <v>0</v>
      </c>
      <c r="S139" s="191">
        <v>0</v>
      </c>
      <c r="T139" s="192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193" t="s">
        <v>91</v>
      </c>
      <c r="AT139" s="193" t="s">
        <v>157</v>
      </c>
      <c r="AU139" s="193" t="s">
        <v>81</v>
      </c>
      <c r="AY139" s="19" t="s">
        <v>155</v>
      </c>
      <c r="BE139" s="194">
        <f>IF(N139="základná",J139,0)</f>
        <v>0</v>
      </c>
      <c r="BF139" s="194">
        <f>IF(N139="znížená",J139,0)</f>
        <v>0</v>
      </c>
      <c r="BG139" s="194">
        <f>IF(N139="zákl. prenesená",J139,0)</f>
        <v>0</v>
      </c>
      <c r="BH139" s="194">
        <f>IF(N139="zníž. prenesená",J139,0)</f>
        <v>0</v>
      </c>
      <c r="BI139" s="194">
        <f>IF(N139="nulová",J139,0)</f>
        <v>0</v>
      </c>
      <c r="BJ139" s="19" t="s">
        <v>85</v>
      </c>
      <c r="BK139" s="194">
        <f>ROUND(I139*H139,2)</f>
        <v>0</v>
      </c>
      <c r="BL139" s="19" t="s">
        <v>91</v>
      </c>
      <c r="BM139" s="193" t="s">
        <v>406</v>
      </c>
    </row>
    <row r="140" s="2" customFormat="1" ht="16.5" customHeight="1">
      <c r="A140" s="38"/>
      <c r="B140" s="180"/>
      <c r="C140" s="181" t="s">
        <v>305</v>
      </c>
      <c r="D140" s="181" t="s">
        <v>157</v>
      </c>
      <c r="E140" s="182" t="s">
        <v>2767</v>
      </c>
      <c r="F140" s="183" t="s">
        <v>2768</v>
      </c>
      <c r="G140" s="184" t="s">
        <v>390</v>
      </c>
      <c r="H140" s="185">
        <v>1</v>
      </c>
      <c r="I140" s="186"/>
      <c r="J140" s="187">
        <f>ROUND(I140*H140,2)</f>
        <v>0</v>
      </c>
      <c r="K140" s="188"/>
      <c r="L140" s="39"/>
      <c r="M140" s="189" t="s">
        <v>1</v>
      </c>
      <c r="N140" s="190" t="s">
        <v>43</v>
      </c>
      <c r="O140" s="82"/>
      <c r="P140" s="191">
        <f>O140*H140</f>
        <v>0</v>
      </c>
      <c r="Q140" s="191">
        <v>0</v>
      </c>
      <c r="R140" s="191">
        <f>Q140*H140</f>
        <v>0</v>
      </c>
      <c r="S140" s="191">
        <v>0</v>
      </c>
      <c r="T140" s="192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193" t="s">
        <v>91</v>
      </c>
      <c r="AT140" s="193" t="s">
        <v>157</v>
      </c>
      <c r="AU140" s="193" t="s">
        <v>81</v>
      </c>
      <c r="AY140" s="19" t="s">
        <v>155</v>
      </c>
      <c r="BE140" s="194">
        <f>IF(N140="základná",J140,0)</f>
        <v>0</v>
      </c>
      <c r="BF140" s="194">
        <f>IF(N140="znížená",J140,0)</f>
        <v>0</v>
      </c>
      <c r="BG140" s="194">
        <f>IF(N140="zákl. prenesená",J140,0)</f>
        <v>0</v>
      </c>
      <c r="BH140" s="194">
        <f>IF(N140="zníž. prenesená",J140,0)</f>
        <v>0</v>
      </c>
      <c r="BI140" s="194">
        <f>IF(N140="nulová",J140,0)</f>
        <v>0</v>
      </c>
      <c r="BJ140" s="19" t="s">
        <v>85</v>
      </c>
      <c r="BK140" s="194">
        <f>ROUND(I140*H140,2)</f>
        <v>0</v>
      </c>
      <c r="BL140" s="19" t="s">
        <v>91</v>
      </c>
      <c r="BM140" s="193" t="s">
        <v>418</v>
      </c>
    </row>
    <row r="141" s="2" customFormat="1" ht="16.5" customHeight="1">
      <c r="A141" s="38"/>
      <c r="B141" s="180"/>
      <c r="C141" s="181" t="s">
        <v>312</v>
      </c>
      <c r="D141" s="181" t="s">
        <v>157</v>
      </c>
      <c r="E141" s="182" t="s">
        <v>2769</v>
      </c>
      <c r="F141" s="183" t="s">
        <v>2770</v>
      </c>
      <c r="G141" s="184" t="s">
        <v>390</v>
      </c>
      <c r="H141" s="185">
        <v>1</v>
      </c>
      <c r="I141" s="186"/>
      <c r="J141" s="187">
        <f>ROUND(I141*H141,2)</f>
        <v>0</v>
      </c>
      <c r="K141" s="188"/>
      <c r="L141" s="39"/>
      <c r="M141" s="189" t="s">
        <v>1</v>
      </c>
      <c r="N141" s="190" t="s">
        <v>43</v>
      </c>
      <c r="O141" s="82"/>
      <c r="P141" s="191">
        <f>O141*H141</f>
        <v>0</v>
      </c>
      <c r="Q141" s="191">
        <v>0</v>
      </c>
      <c r="R141" s="191">
        <f>Q141*H141</f>
        <v>0</v>
      </c>
      <c r="S141" s="191">
        <v>0</v>
      </c>
      <c r="T141" s="192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193" t="s">
        <v>91</v>
      </c>
      <c r="AT141" s="193" t="s">
        <v>157</v>
      </c>
      <c r="AU141" s="193" t="s">
        <v>81</v>
      </c>
      <c r="AY141" s="19" t="s">
        <v>155</v>
      </c>
      <c r="BE141" s="194">
        <f>IF(N141="základná",J141,0)</f>
        <v>0</v>
      </c>
      <c r="BF141" s="194">
        <f>IF(N141="znížená",J141,0)</f>
        <v>0</v>
      </c>
      <c r="BG141" s="194">
        <f>IF(N141="zákl. prenesená",J141,0)</f>
        <v>0</v>
      </c>
      <c r="BH141" s="194">
        <f>IF(N141="zníž. prenesená",J141,0)</f>
        <v>0</v>
      </c>
      <c r="BI141" s="194">
        <f>IF(N141="nulová",J141,0)</f>
        <v>0</v>
      </c>
      <c r="BJ141" s="19" t="s">
        <v>85</v>
      </c>
      <c r="BK141" s="194">
        <f>ROUND(I141*H141,2)</f>
        <v>0</v>
      </c>
      <c r="BL141" s="19" t="s">
        <v>91</v>
      </c>
      <c r="BM141" s="193" t="s">
        <v>429</v>
      </c>
    </row>
    <row r="142" s="2" customFormat="1" ht="16.5" customHeight="1">
      <c r="A142" s="38"/>
      <c r="B142" s="180"/>
      <c r="C142" s="181" t="s">
        <v>316</v>
      </c>
      <c r="D142" s="181" t="s">
        <v>157</v>
      </c>
      <c r="E142" s="182" t="s">
        <v>2771</v>
      </c>
      <c r="F142" s="183" t="s">
        <v>2772</v>
      </c>
      <c r="G142" s="184" t="s">
        <v>390</v>
      </c>
      <c r="H142" s="185">
        <v>20</v>
      </c>
      <c r="I142" s="186"/>
      <c r="J142" s="187">
        <f>ROUND(I142*H142,2)</f>
        <v>0</v>
      </c>
      <c r="K142" s="188"/>
      <c r="L142" s="39"/>
      <c r="M142" s="189" t="s">
        <v>1</v>
      </c>
      <c r="N142" s="190" t="s">
        <v>43</v>
      </c>
      <c r="O142" s="82"/>
      <c r="P142" s="191">
        <f>O142*H142</f>
        <v>0</v>
      </c>
      <c r="Q142" s="191">
        <v>0</v>
      </c>
      <c r="R142" s="191">
        <f>Q142*H142</f>
        <v>0</v>
      </c>
      <c r="S142" s="191">
        <v>0</v>
      </c>
      <c r="T142" s="192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193" t="s">
        <v>91</v>
      </c>
      <c r="AT142" s="193" t="s">
        <v>157</v>
      </c>
      <c r="AU142" s="193" t="s">
        <v>81</v>
      </c>
      <c r="AY142" s="19" t="s">
        <v>155</v>
      </c>
      <c r="BE142" s="194">
        <f>IF(N142="základná",J142,0)</f>
        <v>0</v>
      </c>
      <c r="BF142" s="194">
        <f>IF(N142="znížená",J142,0)</f>
        <v>0</v>
      </c>
      <c r="BG142" s="194">
        <f>IF(N142="zákl. prenesená",J142,0)</f>
        <v>0</v>
      </c>
      <c r="BH142" s="194">
        <f>IF(N142="zníž. prenesená",J142,0)</f>
        <v>0</v>
      </c>
      <c r="BI142" s="194">
        <f>IF(N142="nulová",J142,0)</f>
        <v>0</v>
      </c>
      <c r="BJ142" s="19" t="s">
        <v>85</v>
      </c>
      <c r="BK142" s="194">
        <f>ROUND(I142*H142,2)</f>
        <v>0</v>
      </c>
      <c r="BL142" s="19" t="s">
        <v>91</v>
      </c>
      <c r="BM142" s="193" t="s">
        <v>438</v>
      </c>
    </row>
    <row r="143" s="2" customFormat="1" ht="16.5" customHeight="1">
      <c r="A143" s="38"/>
      <c r="B143" s="180"/>
      <c r="C143" s="181" t="s">
        <v>322</v>
      </c>
      <c r="D143" s="181" t="s">
        <v>157</v>
      </c>
      <c r="E143" s="182" t="s">
        <v>2773</v>
      </c>
      <c r="F143" s="183" t="s">
        <v>2774</v>
      </c>
      <c r="G143" s="184" t="s">
        <v>390</v>
      </c>
      <c r="H143" s="185">
        <v>1</v>
      </c>
      <c r="I143" s="186"/>
      <c r="J143" s="187">
        <f>ROUND(I143*H143,2)</f>
        <v>0</v>
      </c>
      <c r="K143" s="188"/>
      <c r="L143" s="39"/>
      <c r="M143" s="189" t="s">
        <v>1</v>
      </c>
      <c r="N143" s="190" t="s">
        <v>43</v>
      </c>
      <c r="O143" s="82"/>
      <c r="P143" s="191">
        <f>O143*H143</f>
        <v>0</v>
      </c>
      <c r="Q143" s="191">
        <v>0</v>
      </c>
      <c r="R143" s="191">
        <f>Q143*H143</f>
        <v>0</v>
      </c>
      <c r="S143" s="191">
        <v>0</v>
      </c>
      <c r="T143" s="192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193" t="s">
        <v>91</v>
      </c>
      <c r="AT143" s="193" t="s">
        <v>157</v>
      </c>
      <c r="AU143" s="193" t="s">
        <v>81</v>
      </c>
      <c r="AY143" s="19" t="s">
        <v>155</v>
      </c>
      <c r="BE143" s="194">
        <f>IF(N143="základná",J143,0)</f>
        <v>0</v>
      </c>
      <c r="BF143" s="194">
        <f>IF(N143="znížená",J143,0)</f>
        <v>0</v>
      </c>
      <c r="BG143" s="194">
        <f>IF(N143="zákl. prenesená",J143,0)</f>
        <v>0</v>
      </c>
      <c r="BH143" s="194">
        <f>IF(N143="zníž. prenesená",J143,0)</f>
        <v>0</v>
      </c>
      <c r="BI143" s="194">
        <f>IF(N143="nulová",J143,0)</f>
        <v>0</v>
      </c>
      <c r="BJ143" s="19" t="s">
        <v>85</v>
      </c>
      <c r="BK143" s="194">
        <f>ROUND(I143*H143,2)</f>
        <v>0</v>
      </c>
      <c r="BL143" s="19" t="s">
        <v>91</v>
      </c>
      <c r="BM143" s="193" t="s">
        <v>448</v>
      </c>
    </row>
    <row r="144" s="2" customFormat="1" ht="16.5" customHeight="1">
      <c r="A144" s="38"/>
      <c r="B144" s="180"/>
      <c r="C144" s="181" t="s">
        <v>8</v>
      </c>
      <c r="D144" s="181" t="s">
        <v>157</v>
      </c>
      <c r="E144" s="182" t="s">
        <v>2775</v>
      </c>
      <c r="F144" s="183" t="s">
        <v>2776</v>
      </c>
      <c r="G144" s="184" t="s">
        <v>390</v>
      </c>
      <c r="H144" s="185">
        <v>1</v>
      </c>
      <c r="I144" s="186"/>
      <c r="J144" s="187">
        <f>ROUND(I144*H144,2)</f>
        <v>0</v>
      </c>
      <c r="K144" s="188"/>
      <c r="L144" s="39"/>
      <c r="M144" s="189" t="s">
        <v>1</v>
      </c>
      <c r="N144" s="190" t="s">
        <v>43</v>
      </c>
      <c r="O144" s="82"/>
      <c r="P144" s="191">
        <f>O144*H144</f>
        <v>0</v>
      </c>
      <c r="Q144" s="191">
        <v>0</v>
      </c>
      <c r="R144" s="191">
        <f>Q144*H144</f>
        <v>0</v>
      </c>
      <c r="S144" s="191">
        <v>0</v>
      </c>
      <c r="T144" s="192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193" t="s">
        <v>91</v>
      </c>
      <c r="AT144" s="193" t="s">
        <v>157</v>
      </c>
      <c r="AU144" s="193" t="s">
        <v>81</v>
      </c>
      <c r="AY144" s="19" t="s">
        <v>155</v>
      </c>
      <c r="BE144" s="194">
        <f>IF(N144="základná",J144,0)</f>
        <v>0</v>
      </c>
      <c r="BF144" s="194">
        <f>IF(N144="znížená",J144,0)</f>
        <v>0</v>
      </c>
      <c r="BG144" s="194">
        <f>IF(N144="zákl. prenesená",J144,0)</f>
        <v>0</v>
      </c>
      <c r="BH144" s="194">
        <f>IF(N144="zníž. prenesená",J144,0)</f>
        <v>0</v>
      </c>
      <c r="BI144" s="194">
        <f>IF(N144="nulová",J144,0)</f>
        <v>0</v>
      </c>
      <c r="BJ144" s="19" t="s">
        <v>85</v>
      </c>
      <c r="BK144" s="194">
        <f>ROUND(I144*H144,2)</f>
        <v>0</v>
      </c>
      <c r="BL144" s="19" t="s">
        <v>91</v>
      </c>
      <c r="BM144" s="193" t="s">
        <v>458</v>
      </c>
    </row>
    <row r="145" s="2" customFormat="1" ht="16.5" customHeight="1">
      <c r="A145" s="38"/>
      <c r="B145" s="180"/>
      <c r="C145" s="181" t="s">
        <v>337</v>
      </c>
      <c r="D145" s="181" t="s">
        <v>157</v>
      </c>
      <c r="E145" s="182" t="s">
        <v>2777</v>
      </c>
      <c r="F145" s="183" t="s">
        <v>2778</v>
      </c>
      <c r="G145" s="184" t="s">
        <v>2779</v>
      </c>
      <c r="H145" s="185">
        <v>1</v>
      </c>
      <c r="I145" s="186"/>
      <c r="J145" s="187">
        <f>ROUND(I145*H145,2)</f>
        <v>0</v>
      </c>
      <c r="K145" s="188"/>
      <c r="L145" s="39"/>
      <c r="M145" s="189" t="s">
        <v>1</v>
      </c>
      <c r="N145" s="190" t="s">
        <v>43</v>
      </c>
      <c r="O145" s="82"/>
      <c r="P145" s="191">
        <f>O145*H145</f>
        <v>0</v>
      </c>
      <c r="Q145" s="191">
        <v>0</v>
      </c>
      <c r="R145" s="191">
        <f>Q145*H145</f>
        <v>0</v>
      </c>
      <c r="S145" s="191">
        <v>0</v>
      </c>
      <c r="T145" s="192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193" t="s">
        <v>91</v>
      </c>
      <c r="AT145" s="193" t="s">
        <v>157</v>
      </c>
      <c r="AU145" s="193" t="s">
        <v>81</v>
      </c>
      <c r="AY145" s="19" t="s">
        <v>155</v>
      </c>
      <c r="BE145" s="194">
        <f>IF(N145="základná",J145,0)</f>
        <v>0</v>
      </c>
      <c r="BF145" s="194">
        <f>IF(N145="znížená",J145,0)</f>
        <v>0</v>
      </c>
      <c r="BG145" s="194">
        <f>IF(N145="zákl. prenesená",J145,0)</f>
        <v>0</v>
      </c>
      <c r="BH145" s="194">
        <f>IF(N145="zníž. prenesená",J145,0)</f>
        <v>0</v>
      </c>
      <c r="BI145" s="194">
        <f>IF(N145="nulová",J145,0)</f>
        <v>0</v>
      </c>
      <c r="BJ145" s="19" t="s">
        <v>85</v>
      </c>
      <c r="BK145" s="194">
        <f>ROUND(I145*H145,2)</f>
        <v>0</v>
      </c>
      <c r="BL145" s="19" t="s">
        <v>91</v>
      </c>
      <c r="BM145" s="193" t="s">
        <v>475</v>
      </c>
    </row>
    <row r="146" s="2" customFormat="1" ht="16.5" customHeight="1">
      <c r="A146" s="38"/>
      <c r="B146" s="180"/>
      <c r="C146" s="181" t="s">
        <v>341</v>
      </c>
      <c r="D146" s="181" t="s">
        <v>157</v>
      </c>
      <c r="E146" s="182" t="s">
        <v>2780</v>
      </c>
      <c r="F146" s="183" t="s">
        <v>2781</v>
      </c>
      <c r="G146" s="184" t="s">
        <v>390</v>
      </c>
      <c r="H146" s="185">
        <v>1</v>
      </c>
      <c r="I146" s="186"/>
      <c r="J146" s="187">
        <f>ROUND(I146*H146,2)</f>
        <v>0</v>
      </c>
      <c r="K146" s="188"/>
      <c r="L146" s="39"/>
      <c r="M146" s="189" t="s">
        <v>1</v>
      </c>
      <c r="N146" s="190" t="s">
        <v>43</v>
      </c>
      <c r="O146" s="82"/>
      <c r="P146" s="191">
        <f>O146*H146</f>
        <v>0</v>
      </c>
      <c r="Q146" s="191">
        <v>0</v>
      </c>
      <c r="R146" s="191">
        <f>Q146*H146</f>
        <v>0</v>
      </c>
      <c r="S146" s="191">
        <v>0</v>
      </c>
      <c r="T146" s="192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193" t="s">
        <v>91</v>
      </c>
      <c r="AT146" s="193" t="s">
        <v>157</v>
      </c>
      <c r="AU146" s="193" t="s">
        <v>81</v>
      </c>
      <c r="AY146" s="19" t="s">
        <v>155</v>
      </c>
      <c r="BE146" s="194">
        <f>IF(N146="základná",J146,0)</f>
        <v>0</v>
      </c>
      <c r="BF146" s="194">
        <f>IF(N146="znížená",J146,0)</f>
        <v>0</v>
      </c>
      <c r="BG146" s="194">
        <f>IF(N146="zákl. prenesená",J146,0)</f>
        <v>0</v>
      </c>
      <c r="BH146" s="194">
        <f>IF(N146="zníž. prenesená",J146,0)</f>
        <v>0</v>
      </c>
      <c r="BI146" s="194">
        <f>IF(N146="nulová",J146,0)</f>
        <v>0</v>
      </c>
      <c r="BJ146" s="19" t="s">
        <v>85</v>
      </c>
      <c r="BK146" s="194">
        <f>ROUND(I146*H146,2)</f>
        <v>0</v>
      </c>
      <c r="BL146" s="19" t="s">
        <v>91</v>
      </c>
      <c r="BM146" s="193" t="s">
        <v>495</v>
      </c>
    </row>
    <row r="147" s="2" customFormat="1" ht="16.5" customHeight="1">
      <c r="A147" s="38"/>
      <c r="B147" s="180"/>
      <c r="C147" s="181" t="s">
        <v>350</v>
      </c>
      <c r="D147" s="181" t="s">
        <v>157</v>
      </c>
      <c r="E147" s="182" t="s">
        <v>2782</v>
      </c>
      <c r="F147" s="183" t="s">
        <v>2783</v>
      </c>
      <c r="G147" s="184" t="s">
        <v>390</v>
      </c>
      <c r="H147" s="185">
        <v>1</v>
      </c>
      <c r="I147" s="186"/>
      <c r="J147" s="187">
        <f>ROUND(I147*H147,2)</f>
        <v>0</v>
      </c>
      <c r="K147" s="188"/>
      <c r="L147" s="39"/>
      <c r="M147" s="189" t="s">
        <v>1</v>
      </c>
      <c r="N147" s="190" t="s">
        <v>43</v>
      </c>
      <c r="O147" s="82"/>
      <c r="P147" s="191">
        <f>O147*H147</f>
        <v>0</v>
      </c>
      <c r="Q147" s="191">
        <v>0</v>
      </c>
      <c r="R147" s="191">
        <f>Q147*H147</f>
        <v>0</v>
      </c>
      <c r="S147" s="191">
        <v>0</v>
      </c>
      <c r="T147" s="192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193" t="s">
        <v>91</v>
      </c>
      <c r="AT147" s="193" t="s">
        <v>157</v>
      </c>
      <c r="AU147" s="193" t="s">
        <v>81</v>
      </c>
      <c r="AY147" s="19" t="s">
        <v>155</v>
      </c>
      <c r="BE147" s="194">
        <f>IF(N147="základná",J147,0)</f>
        <v>0</v>
      </c>
      <c r="BF147" s="194">
        <f>IF(N147="znížená",J147,0)</f>
        <v>0</v>
      </c>
      <c r="BG147" s="194">
        <f>IF(N147="zákl. prenesená",J147,0)</f>
        <v>0</v>
      </c>
      <c r="BH147" s="194">
        <f>IF(N147="zníž. prenesená",J147,0)</f>
        <v>0</v>
      </c>
      <c r="BI147" s="194">
        <f>IF(N147="nulová",J147,0)</f>
        <v>0</v>
      </c>
      <c r="BJ147" s="19" t="s">
        <v>85</v>
      </c>
      <c r="BK147" s="194">
        <f>ROUND(I147*H147,2)</f>
        <v>0</v>
      </c>
      <c r="BL147" s="19" t="s">
        <v>91</v>
      </c>
      <c r="BM147" s="193" t="s">
        <v>507</v>
      </c>
    </row>
    <row r="148" s="2" customFormat="1" ht="16.5" customHeight="1">
      <c r="A148" s="38"/>
      <c r="B148" s="180"/>
      <c r="C148" s="181" t="s">
        <v>361</v>
      </c>
      <c r="D148" s="181" t="s">
        <v>157</v>
      </c>
      <c r="E148" s="182" t="s">
        <v>2784</v>
      </c>
      <c r="F148" s="183" t="s">
        <v>2785</v>
      </c>
      <c r="G148" s="184" t="s">
        <v>390</v>
      </c>
      <c r="H148" s="185">
        <v>1</v>
      </c>
      <c r="I148" s="186"/>
      <c r="J148" s="187">
        <f>ROUND(I148*H148,2)</f>
        <v>0</v>
      </c>
      <c r="K148" s="188"/>
      <c r="L148" s="39"/>
      <c r="M148" s="189" t="s">
        <v>1</v>
      </c>
      <c r="N148" s="190" t="s">
        <v>43</v>
      </c>
      <c r="O148" s="82"/>
      <c r="P148" s="191">
        <f>O148*H148</f>
        <v>0</v>
      </c>
      <c r="Q148" s="191">
        <v>0</v>
      </c>
      <c r="R148" s="191">
        <f>Q148*H148</f>
        <v>0</v>
      </c>
      <c r="S148" s="191">
        <v>0</v>
      </c>
      <c r="T148" s="192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193" t="s">
        <v>91</v>
      </c>
      <c r="AT148" s="193" t="s">
        <v>157</v>
      </c>
      <c r="AU148" s="193" t="s">
        <v>81</v>
      </c>
      <c r="AY148" s="19" t="s">
        <v>155</v>
      </c>
      <c r="BE148" s="194">
        <f>IF(N148="základná",J148,0)</f>
        <v>0</v>
      </c>
      <c r="BF148" s="194">
        <f>IF(N148="znížená",J148,0)</f>
        <v>0</v>
      </c>
      <c r="BG148" s="194">
        <f>IF(N148="zákl. prenesená",J148,0)</f>
        <v>0</v>
      </c>
      <c r="BH148" s="194">
        <f>IF(N148="zníž. prenesená",J148,0)</f>
        <v>0</v>
      </c>
      <c r="BI148" s="194">
        <f>IF(N148="nulová",J148,0)</f>
        <v>0</v>
      </c>
      <c r="BJ148" s="19" t="s">
        <v>85</v>
      </c>
      <c r="BK148" s="194">
        <f>ROUND(I148*H148,2)</f>
        <v>0</v>
      </c>
      <c r="BL148" s="19" t="s">
        <v>91</v>
      </c>
      <c r="BM148" s="193" t="s">
        <v>518</v>
      </c>
    </row>
    <row r="149" s="2" customFormat="1" ht="16.5" customHeight="1">
      <c r="A149" s="38"/>
      <c r="B149" s="180"/>
      <c r="C149" s="181" t="s">
        <v>367</v>
      </c>
      <c r="D149" s="181" t="s">
        <v>157</v>
      </c>
      <c r="E149" s="182" t="s">
        <v>2786</v>
      </c>
      <c r="F149" s="183" t="s">
        <v>2787</v>
      </c>
      <c r="G149" s="184" t="s">
        <v>390</v>
      </c>
      <c r="H149" s="185">
        <v>1</v>
      </c>
      <c r="I149" s="186"/>
      <c r="J149" s="187">
        <f>ROUND(I149*H149,2)</f>
        <v>0</v>
      </c>
      <c r="K149" s="188"/>
      <c r="L149" s="39"/>
      <c r="M149" s="189" t="s">
        <v>1</v>
      </c>
      <c r="N149" s="190" t="s">
        <v>43</v>
      </c>
      <c r="O149" s="82"/>
      <c r="P149" s="191">
        <f>O149*H149</f>
        <v>0</v>
      </c>
      <c r="Q149" s="191">
        <v>0</v>
      </c>
      <c r="R149" s="191">
        <f>Q149*H149</f>
        <v>0</v>
      </c>
      <c r="S149" s="191">
        <v>0</v>
      </c>
      <c r="T149" s="192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193" t="s">
        <v>91</v>
      </c>
      <c r="AT149" s="193" t="s">
        <v>157</v>
      </c>
      <c r="AU149" s="193" t="s">
        <v>81</v>
      </c>
      <c r="AY149" s="19" t="s">
        <v>155</v>
      </c>
      <c r="BE149" s="194">
        <f>IF(N149="základná",J149,0)</f>
        <v>0</v>
      </c>
      <c r="BF149" s="194">
        <f>IF(N149="znížená",J149,0)</f>
        <v>0</v>
      </c>
      <c r="BG149" s="194">
        <f>IF(N149="zákl. prenesená",J149,0)</f>
        <v>0</v>
      </c>
      <c r="BH149" s="194">
        <f>IF(N149="zníž. prenesená",J149,0)</f>
        <v>0</v>
      </c>
      <c r="BI149" s="194">
        <f>IF(N149="nulová",J149,0)</f>
        <v>0</v>
      </c>
      <c r="BJ149" s="19" t="s">
        <v>85</v>
      </c>
      <c r="BK149" s="194">
        <f>ROUND(I149*H149,2)</f>
        <v>0</v>
      </c>
      <c r="BL149" s="19" t="s">
        <v>91</v>
      </c>
      <c r="BM149" s="193" t="s">
        <v>533</v>
      </c>
    </row>
    <row r="150" s="2" customFormat="1" ht="16.5" customHeight="1">
      <c r="A150" s="38"/>
      <c r="B150" s="180"/>
      <c r="C150" s="181" t="s">
        <v>373</v>
      </c>
      <c r="D150" s="181" t="s">
        <v>157</v>
      </c>
      <c r="E150" s="182" t="s">
        <v>2788</v>
      </c>
      <c r="F150" s="183" t="s">
        <v>2789</v>
      </c>
      <c r="G150" s="184" t="s">
        <v>390</v>
      </c>
      <c r="H150" s="185">
        <v>3</v>
      </c>
      <c r="I150" s="186"/>
      <c r="J150" s="187">
        <f>ROUND(I150*H150,2)</f>
        <v>0</v>
      </c>
      <c r="K150" s="188"/>
      <c r="L150" s="39"/>
      <c r="M150" s="189" t="s">
        <v>1</v>
      </c>
      <c r="N150" s="190" t="s">
        <v>43</v>
      </c>
      <c r="O150" s="82"/>
      <c r="P150" s="191">
        <f>O150*H150</f>
        <v>0</v>
      </c>
      <c r="Q150" s="191">
        <v>0</v>
      </c>
      <c r="R150" s="191">
        <f>Q150*H150</f>
        <v>0</v>
      </c>
      <c r="S150" s="191">
        <v>0</v>
      </c>
      <c r="T150" s="192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193" t="s">
        <v>91</v>
      </c>
      <c r="AT150" s="193" t="s">
        <v>157</v>
      </c>
      <c r="AU150" s="193" t="s">
        <v>81</v>
      </c>
      <c r="AY150" s="19" t="s">
        <v>155</v>
      </c>
      <c r="BE150" s="194">
        <f>IF(N150="základná",J150,0)</f>
        <v>0</v>
      </c>
      <c r="BF150" s="194">
        <f>IF(N150="znížená",J150,0)</f>
        <v>0</v>
      </c>
      <c r="BG150" s="194">
        <f>IF(N150="zákl. prenesená",J150,0)</f>
        <v>0</v>
      </c>
      <c r="BH150" s="194">
        <f>IF(N150="zníž. prenesená",J150,0)</f>
        <v>0</v>
      </c>
      <c r="BI150" s="194">
        <f>IF(N150="nulová",J150,0)</f>
        <v>0</v>
      </c>
      <c r="BJ150" s="19" t="s">
        <v>85</v>
      </c>
      <c r="BK150" s="194">
        <f>ROUND(I150*H150,2)</f>
        <v>0</v>
      </c>
      <c r="BL150" s="19" t="s">
        <v>91</v>
      </c>
      <c r="BM150" s="193" t="s">
        <v>550</v>
      </c>
    </row>
    <row r="151" s="2" customFormat="1" ht="16.5" customHeight="1">
      <c r="A151" s="38"/>
      <c r="B151" s="180"/>
      <c r="C151" s="181" t="s">
        <v>379</v>
      </c>
      <c r="D151" s="181" t="s">
        <v>157</v>
      </c>
      <c r="E151" s="182" t="s">
        <v>2790</v>
      </c>
      <c r="F151" s="183" t="s">
        <v>2791</v>
      </c>
      <c r="G151" s="184" t="s">
        <v>390</v>
      </c>
      <c r="H151" s="185">
        <v>4</v>
      </c>
      <c r="I151" s="186"/>
      <c r="J151" s="187">
        <f>ROUND(I151*H151,2)</f>
        <v>0</v>
      </c>
      <c r="K151" s="188"/>
      <c r="L151" s="39"/>
      <c r="M151" s="189" t="s">
        <v>1</v>
      </c>
      <c r="N151" s="190" t="s">
        <v>43</v>
      </c>
      <c r="O151" s="82"/>
      <c r="P151" s="191">
        <f>O151*H151</f>
        <v>0</v>
      </c>
      <c r="Q151" s="191">
        <v>0</v>
      </c>
      <c r="R151" s="191">
        <f>Q151*H151</f>
        <v>0</v>
      </c>
      <c r="S151" s="191">
        <v>0</v>
      </c>
      <c r="T151" s="192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193" t="s">
        <v>91</v>
      </c>
      <c r="AT151" s="193" t="s">
        <v>157</v>
      </c>
      <c r="AU151" s="193" t="s">
        <v>81</v>
      </c>
      <c r="AY151" s="19" t="s">
        <v>155</v>
      </c>
      <c r="BE151" s="194">
        <f>IF(N151="základná",J151,0)</f>
        <v>0</v>
      </c>
      <c r="BF151" s="194">
        <f>IF(N151="znížená",J151,0)</f>
        <v>0</v>
      </c>
      <c r="BG151" s="194">
        <f>IF(N151="zákl. prenesená",J151,0)</f>
        <v>0</v>
      </c>
      <c r="BH151" s="194">
        <f>IF(N151="zníž. prenesená",J151,0)</f>
        <v>0</v>
      </c>
      <c r="BI151" s="194">
        <f>IF(N151="nulová",J151,0)</f>
        <v>0</v>
      </c>
      <c r="BJ151" s="19" t="s">
        <v>85</v>
      </c>
      <c r="BK151" s="194">
        <f>ROUND(I151*H151,2)</f>
        <v>0</v>
      </c>
      <c r="BL151" s="19" t="s">
        <v>91</v>
      </c>
      <c r="BM151" s="193" t="s">
        <v>559</v>
      </c>
    </row>
    <row r="152" s="2" customFormat="1" ht="16.5" customHeight="1">
      <c r="A152" s="38"/>
      <c r="B152" s="180"/>
      <c r="C152" s="181" t="s">
        <v>383</v>
      </c>
      <c r="D152" s="181" t="s">
        <v>157</v>
      </c>
      <c r="E152" s="182" t="s">
        <v>2792</v>
      </c>
      <c r="F152" s="183" t="s">
        <v>2793</v>
      </c>
      <c r="G152" s="184" t="s">
        <v>390</v>
      </c>
      <c r="H152" s="185">
        <v>2</v>
      </c>
      <c r="I152" s="186"/>
      <c r="J152" s="187">
        <f>ROUND(I152*H152,2)</f>
        <v>0</v>
      </c>
      <c r="K152" s="188"/>
      <c r="L152" s="39"/>
      <c r="M152" s="189" t="s">
        <v>1</v>
      </c>
      <c r="N152" s="190" t="s">
        <v>43</v>
      </c>
      <c r="O152" s="82"/>
      <c r="P152" s="191">
        <f>O152*H152</f>
        <v>0</v>
      </c>
      <c r="Q152" s="191">
        <v>0</v>
      </c>
      <c r="R152" s="191">
        <f>Q152*H152</f>
        <v>0</v>
      </c>
      <c r="S152" s="191">
        <v>0</v>
      </c>
      <c r="T152" s="192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193" t="s">
        <v>91</v>
      </c>
      <c r="AT152" s="193" t="s">
        <v>157</v>
      </c>
      <c r="AU152" s="193" t="s">
        <v>81</v>
      </c>
      <c r="AY152" s="19" t="s">
        <v>155</v>
      </c>
      <c r="BE152" s="194">
        <f>IF(N152="základná",J152,0)</f>
        <v>0</v>
      </c>
      <c r="BF152" s="194">
        <f>IF(N152="znížená",J152,0)</f>
        <v>0</v>
      </c>
      <c r="BG152" s="194">
        <f>IF(N152="zákl. prenesená",J152,0)</f>
        <v>0</v>
      </c>
      <c r="BH152" s="194">
        <f>IF(N152="zníž. prenesená",J152,0)</f>
        <v>0</v>
      </c>
      <c r="BI152" s="194">
        <f>IF(N152="nulová",J152,0)</f>
        <v>0</v>
      </c>
      <c r="BJ152" s="19" t="s">
        <v>85</v>
      </c>
      <c r="BK152" s="194">
        <f>ROUND(I152*H152,2)</f>
        <v>0</v>
      </c>
      <c r="BL152" s="19" t="s">
        <v>91</v>
      </c>
      <c r="BM152" s="193" t="s">
        <v>569</v>
      </c>
    </row>
    <row r="153" s="2" customFormat="1" ht="16.5" customHeight="1">
      <c r="A153" s="38"/>
      <c r="B153" s="180"/>
      <c r="C153" s="181" t="s">
        <v>387</v>
      </c>
      <c r="D153" s="181" t="s">
        <v>157</v>
      </c>
      <c r="E153" s="182" t="s">
        <v>2794</v>
      </c>
      <c r="F153" s="183" t="s">
        <v>2795</v>
      </c>
      <c r="G153" s="184" t="s">
        <v>390</v>
      </c>
      <c r="H153" s="185">
        <v>2</v>
      </c>
      <c r="I153" s="186"/>
      <c r="J153" s="187">
        <f>ROUND(I153*H153,2)</f>
        <v>0</v>
      </c>
      <c r="K153" s="188"/>
      <c r="L153" s="39"/>
      <c r="M153" s="189" t="s">
        <v>1</v>
      </c>
      <c r="N153" s="190" t="s">
        <v>43</v>
      </c>
      <c r="O153" s="82"/>
      <c r="P153" s="191">
        <f>O153*H153</f>
        <v>0</v>
      </c>
      <c r="Q153" s="191">
        <v>0</v>
      </c>
      <c r="R153" s="191">
        <f>Q153*H153</f>
        <v>0</v>
      </c>
      <c r="S153" s="191">
        <v>0</v>
      </c>
      <c r="T153" s="192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193" t="s">
        <v>91</v>
      </c>
      <c r="AT153" s="193" t="s">
        <v>157</v>
      </c>
      <c r="AU153" s="193" t="s">
        <v>81</v>
      </c>
      <c r="AY153" s="19" t="s">
        <v>155</v>
      </c>
      <c r="BE153" s="194">
        <f>IF(N153="základná",J153,0)</f>
        <v>0</v>
      </c>
      <c r="BF153" s="194">
        <f>IF(N153="znížená",J153,0)</f>
        <v>0</v>
      </c>
      <c r="BG153" s="194">
        <f>IF(N153="zákl. prenesená",J153,0)</f>
        <v>0</v>
      </c>
      <c r="BH153" s="194">
        <f>IF(N153="zníž. prenesená",J153,0)</f>
        <v>0</v>
      </c>
      <c r="BI153" s="194">
        <f>IF(N153="nulová",J153,0)</f>
        <v>0</v>
      </c>
      <c r="BJ153" s="19" t="s">
        <v>85</v>
      </c>
      <c r="BK153" s="194">
        <f>ROUND(I153*H153,2)</f>
        <v>0</v>
      </c>
      <c r="BL153" s="19" t="s">
        <v>91</v>
      </c>
      <c r="BM153" s="193" t="s">
        <v>577</v>
      </c>
    </row>
    <row r="154" s="2" customFormat="1" ht="16.5" customHeight="1">
      <c r="A154" s="38"/>
      <c r="B154" s="180"/>
      <c r="C154" s="181" t="s">
        <v>393</v>
      </c>
      <c r="D154" s="181" t="s">
        <v>157</v>
      </c>
      <c r="E154" s="182" t="s">
        <v>2796</v>
      </c>
      <c r="F154" s="183" t="s">
        <v>2797</v>
      </c>
      <c r="G154" s="184" t="s">
        <v>390</v>
      </c>
      <c r="H154" s="185">
        <v>1</v>
      </c>
      <c r="I154" s="186"/>
      <c r="J154" s="187">
        <f>ROUND(I154*H154,2)</f>
        <v>0</v>
      </c>
      <c r="K154" s="188"/>
      <c r="L154" s="39"/>
      <c r="M154" s="189" t="s">
        <v>1</v>
      </c>
      <c r="N154" s="190" t="s">
        <v>43</v>
      </c>
      <c r="O154" s="82"/>
      <c r="P154" s="191">
        <f>O154*H154</f>
        <v>0</v>
      </c>
      <c r="Q154" s="191">
        <v>0</v>
      </c>
      <c r="R154" s="191">
        <f>Q154*H154</f>
        <v>0</v>
      </c>
      <c r="S154" s="191">
        <v>0</v>
      </c>
      <c r="T154" s="192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193" t="s">
        <v>91</v>
      </c>
      <c r="AT154" s="193" t="s">
        <v>157</v>
      </c>
      <c r="AU154" s="193" t="s">
        <v>81</v>
      </c>
      <c r="AY154" s="19" t="s">
        <v>155</v>
      </c>
      <c r="BE154" s="194">
        <f>IF(N154="základná",J154,0)</f>
        <v>0</v>
      </c>
      <c r="BF154" s="194">
        <f>IF(N154="znížená",J154,0)</f>
        <v>0</v>
      </c>
      <c r="BG154" s="194">
        <f>IF(N154="zákl. prenesená",J154,0)</f>
        <v>0</v>
      </c>
      <c r="BH154" s="194">
        <f>IF(N154="zníž. prenesená",J154,0)</f>
        <v>0</v>
      </c>
      <c r="BI154" s="194">
        <f>IF(N154="nulová",J154,0)</f>
        <v>0</v>
      </c>
      <c r="BJ154" s="19" t="s">
        <v>85</v>
      </c>
      <c r="BK154" s="194">
        <f>ROUND(I154*H154,2)</f>
        <v>0</v>
      </c>
      <c r="BL154" s="19" t="s">
        <v>91</v>
      </c>
      <c r="BM154" s="193" t="s">
        <v>585</v>
      </c>
    </row>
    <row r="155" s="2" customFormat="1" ht="16.5" customHeight="1">
      <c r="A155" s="38"/>
      <c r="B155" s="180"/>
      <c r="C155" s="181" t="s">
        <v>397</v>
      </c>
      <c r="D155" s="181" t="s">
        <v>157</v>
      </c>
      <c r="E155" s="182" t="s">
        <v>2798</v>
      </c>
      <c r="F155" s="183" t="s">
        <v>2799</v>
      </c>
      <c r="G155" s="184" t="s">
        <v>390</v>
      </c>
      <c r="H155" s="185">
        <v>4</v>
      </c>
      <c r="I155" s="186"/>
      <c r="J155" s="187">
        <f>ROUND(I155*H155,2)</f>
        <v>0</v>
      </c>
      <c r="K155" s="188"/>
      <c r="L155" s="39"/>
      <c r="M155" s="189" t="s">
        <v>1</v>
      </c>
      <c r="N155" s="190" t="s">
        <v>43</v>
      </c>
      <c r="O155" s="82"/>
      <c r="P155" s="191">
        <f>O155*H155</f>
        <v>0</v>
      </c>
      <c r="Q155" s="191">
        <v>0</v>
      </c>
      <c r="R155" s="191">
        <f>Q155*H155</f>
        <v>0</v>
      </c>
      <c r="S155" s="191">
        <v>0</v>
      </c>
      <c r="T155" s="192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193" t="s">
        <v>91</v>
      </c>
      <c r="AT155" s="193" t="s">
        <v>157</v>
      </c>
      <c r="AU155" s="193" t="s">
        <v>81</v>
      </c>
      <c r="AY155" s="19" t="s">
        <v>155</v>
      </c>
      <c r="BE155" s="194">
        <f>IF(N155="základná",J155,0)</f>
        <v>0</v>
      </c>
      <c r="BF155" s="194">
        <f>IF(N155="znížená",J155,0)</f>
        <v>0</v>
      </c>
      <c r="BG155" s="194">
        <f>IF(N155="zákl. prenesená",J155,0)</f>
        <v>0</v>
      </c>
      <c r="BH155" s="194">
        <f>IF(N155="zníž. prenesená",J155,0)</f>
        <v>0</v>
      </c>
      <c r="BI155" s="194">
        <f>IF(N155="nulová",J155,0)</f>
        <v>0</v>
      </c>
      <c r="BJ155" s="19" t="s">
        <v>85</v>
      </c>
      <c r="BK155" s="194">
        <f>ROUND(I155*H155,2)</f>
        <v>0</v>
      </c>
      <c r="BL155" s="19" t="s">
        <v>91</v>
      </c>
      <c r="BM155" s="193" t="s">
        <v>605</v>
      </c>
    </row>
    <row r="156" s="2" customFormat="1" ht="16.5" customHeight="1">
      <c r="A156" s="38"/>
      <c r="B156" s="180"/>
      <c r="C156" s="181" t="s">
        <v>401</v>
      </c>
      <c r="D156" s="181" t="s">
        <v>157</v>
      </c>
      <c r="E156" s="182" t="s">
        <v>2800</v>
      </c>
      <c r="F156" s="183" t="s">
        <v>2801</v>
      </c>
      <c r="G156" s="184" t="s">
        <v>390</v>
      </c>
      <c r="H156" s="185">
        <v>2</v>
      </c>
      <c r="I156" s="186"/>
      <c r="J156" s="187">
        <f>ROUND(I156*H156,2)</f>
        <v>0</v>
      </c>
      <c r="K156" s="188"/>
      <c r="L156" s="39"/>
      <c r="M156" s="189" t="s">
        <v>1</v>
      </c>
      <c r="N156" s="190" t="s">
        <v>43</v>
      </c>
      <c r="O156" s="82"/>
      <c r="P156" s="191">
        <f>O156*H156</f>
        <v>0</v>
      </c>
      <c r="Q156" s="191">
        <v>0</v>
      </c>
      <c r="R156" s="191">
        <f>Q156*H156</f>
        <v>0</v>
      </c>
      <c r="S156" s="191">
        <v>0</v>
      </c>
      <c r="T156" s="192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193" t="s">
        <v>91</v>
      </c>
      <c r="AT156" s="193" t="s">
        <v>157</v>
      </c>
      <c r="AU156" s="193" t="s">
        <v>81</v>
      </c>
      <c r="AY156" s="19" t="s">
        <v>155</v>
      </c>
      <c r="BE156" s="194">
        <f>IF(N156="základná",J156,0)</f>
        <v>0</v>
      </c>
      <c r="BF156" s="194">
        <f>IF(N156="znížená",J156,0)</f>
        <v>0</v>
      </c>
      <c r="BG156" s="194">
        <f>IF(N156="zákl. prenesená",J156,0)</f>
        <v>0</v>
      </c>
      <c r="BH156" s="194">
        <f>IF(N156="zníž. prenesená",J156,0)</f>
        <v>0</v>
      </c>
      <c r="BI156" s="194">
        <f>IF(N156="nulová",J156,0)</f>
        <v>0</v>
      </c>
      <c r="BJ156" s="19" t="s">
        <v>85</v>
      </c>
      <c r="BK156" s="194">
        <f>ROUND(I156*H156,2)</f>
        <v>0</v>
      </c>
      <c r="BL156" s="19" t="s">
        <v>91</v>
      </c>
      <c r="BM156" s="193" t="s">
        <v>623</v>
      </c>
    </row>
    <row r="157" s="2" customFormat="1" ht="16.5" customHeight="1">
      <c r="A157" s="38"/>
      <c r="B157" s="180"/>
      <c r="C157" s="181" t="s">
        <v>633</v>
      </c>
      <c r="D157" s="220" t="s">
        <v>157</v>
      </c>
      <c r="E157" s="182" t="s">
        <v>2802</v>
      </c>
      <c r="F157" s="183" t="s">
        <v>2803</v>
      </c>
      <c r="G157" s="184" t="s">
        <v>390</v>
      </c>
      <c r="H157" s="185">
        <v>1</v>
      </c>
      <c r="I157" s="186"/>
      <c r="J157" s="187">
        <f>ROUND(I157*H157,2)</f>
        <v>0</v>
      </c>
      <c r="K157" s="188"/>
      <c r="L157" s="39"/>
      <c r="M157" s="189" t="s">
        <v>1</v>
      </c>
      <c r="N157" s="190" t="s">
        <v>43</v>
      </c>
      <c r="O157" s="82"/>
      <c r="P157" s="191">
        <f>O157*H157</f>
        <v>0</v>
      </c>
      <c r="Q157" s="191">
        <v>0</v>
      </c>
      <c r="R157" s="191">
        <f>Q157*H157</f>
        <v>0</v>
      </c>
      <c r="S157" s="191">
        <v>0</v>
      </c>
      <c r="T157" s="192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193" t="s">
        <v>91</v>
      </c>
      <c r="AT157" s="193" t="s">
        <v>157</v>
      </c>
      <c r="AU157" s="193" t="s">
        <v>81</v>
      </c>
      <c r="AY157" s="19" t="s">
        <v>155</v>
      </c>
      <c r="BE157" s="194">
        <f>IF(N157="základná",J157,0)</f>
        <v>0</v>
      </c>
      <c r="BF157" s="194">
        <f>IF(N157="znížená",J157,0)</f>
        <v>0</v>
      </c>
      <c r="BG157" s="194">
        <f>IF(N157="zákl. prenesená",J157,0)</f>
        <v>0</v>
      </c>
      <c r="BH157" s="194">
        <f>IF(N157="zníž. prenesená",J157,0)</f>
        <v>0</v>
      </c>
      <c r="BI157" s="194">
        <f>IF(N157="nulová",J157,0)</f>
        <v>0</v>
      </c>
      <c r="BJ157" s="19" t="s">
        <v>85</v>
      </c>
      <c r="BK157" s="194">
        <f>ROUND(I157*H157,2)</f>
        <v>0</v>
      </c>
      <c r="BL157" s="19" t="s">
        <v>91</v>
      </c>
      <c r="BM157" s="193" t="s">
        <v>2804</v>
      </c>
    </row>
    <row r="158" s="2" customFormat="1" ht="24.15" customHeight="1">
      <c r="A158" s="38"/>
      <c r="B158" s="180"/>
      <c r="C158" s="181" t="s">
        <v>639</v>
      </c>
      <c r="D158" s="220" t="s">
        <v>157</v>
      </c>
      <c r="E158" s="182" t="s">
        <v>2805</v>
      </c>
      <c r="F158" s="183" t="s">
        <v>2806</v>
      </c>
      <c r="G158" s="184" t="s">
        <v>390</v>
      </c>
      <c r="H158" s="185">
        <v>1</v>
      </c>
      <c r="I158" s="186"/>
      <c r="J158" s="187">
        <f>ROUND(I158*H158,2)</f>
        <v>0</v>
      </c>
      <c r="K158" s="188"/>
      <c r="L158" s="39"/>
      <c r="M158" s="189" t="s">
        <v>1</v>
      </c>
      <c r="N158" s="190" t="s">
        <v>43</v>
      </c>
      <c r="O158" s="82"/>
      <c r="P158" s="191">
        <f>O158*H158</f>
        <v>0</v>
      </c>
      <c r="Q158" s="191">
        <v>0</v>
      </c>
      <c r="R158" s="191">
        <f>Q158*H158</f>
        <v>0</v>
      </c>
      <c r="S158" s="191">
        <v>0</v>
      </c>
      <c r="T158" s="192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193" t="s">
        <v>91</v>
      </c>
      <c r="AT158" s="193" t="s">
        <v>157</v>
      </c>
      <c r="AU158" s="193" t="s">
        <v>81</v>
      </c>
      <c r="AY158" s="19" t="s">
        <v>155</v>
      </c>
      <c r="BE158" s="194">
        <f>IF(N158="základná",J158,0)</f>
        <v>0</v>
      </c>
      <c r="BF158" s="194">
        <f>IF(N158="znížená",J158,0)</f>
        <v>0</v>
      </c>
      <c r="BG158" s="194">
        <f>IF(N158="zákl. prenesená",J158,0)</f>
        <v>0</v>
      </c>
      <c r="BH158" s="194">
        <f>IF(N158="zníž. prenesená",J158,0)</f>
        <v>0</v>
      </c>
      <c r="BI158" s="194">
        <f>IF(N158="nulová",J158,0)</f>
        <v>0</v>
      </c>
      <c r="BJ158" s="19" t="s">
        <v>85</v>
      </c>
      <c r="BK158" s="194">
        <f>ROUND(I158*H158,2)</f>
        <v>0</v>
      </c>
      <c r="BL158" s="19" t="s">
        <v>91</v>
      </c>
      <c r="BM158" s="193" t="s">
        <v>2807</v>
      </c>
    </row>
    <row r="159" s="2" customFormat="1" ht="16.5" customHeight="1">
      <c r="A159" s="38"/>
      <c r="B159" s="180"/>
      <c r="C159" s="181" t="s">
        <v>644</v>
      </c>
      <c r="D159" s="220" t="s">
        <v>157</v>
      </c>
      <c r="E159" s="182" t="s">
        <v>2808</v>
      </c>
      <c r="F159" s="183" t="s">
        <v>2809</v>
      </c>
      <c r="G159" s="184" t="s">
        <v>390</v>
      </c>
      <c r="H159" s="185">
        <v>1</v>
      </c>
      <c r="I159" s="186"/>
      <c r="J159" s="187">
        <f>ROUND(I159*H159,2)</f>
        <v>0</v>
      </c>
      <c r="K159" s="188"/>
      <c r="L159" s="39"/>
      <c r="M159" s="189" t="s">
        <v>1</v>
      </c>
      <c r="N159" s="190" t="s">
        <v>43</v>
      </c>
      <c r="O159" s="82"/>
      <c r="P159" s="191">
        <f>O159*H159</f>
        <v>0</v>
      </c>
      <c r="Q159" s="191">
        <v>0</v>
      </c>
      <c r="R159" s="191">
        <f>Q159*H159</f>
        <v>0</v>
      </c>
      <c r="S159" s="191">
        <v>0</v>
      </c>
      <c r="T159" s="192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193" t="s">
        <v>91</v>
      </c>
      <c r="AT159" s="193" t="s">
        <v>157</v>
      </c>
      <c r="AU159" s="193" t="s">
        <v>81</v>
      </c>
      <c r="AY159" s="19" t="s">
        <v>155</v>
      </c>
      <c r="BE159" s="194">
        <f>IF(N159="základná",J159,0)</f>
        <v>0</v>
      </c>
      <c r="BF159" s="194">
        <f>IF(N159="znížená",J159,0)</f>
        <v>0</v>
      </c>
      <c r="BG159" s="194">
        <f>IF(N159="zákl. prenesená",J159,0)</f>
        <v>0</v>
      </c>
      <c r="BH159" s="194">
        <f>IF(N159="zníž. prenesená",J159,0)</f>
        <v>0</v>
      </c>
      <c r="BI159" s="194">
        <f>IF(N159="nulová",J159,0)</f>
        <v>0</v>
      </c>
      <c r="BJ159" s="19" t="s">
        <v>85</v>
      </c>
      <c r="BK159" s="194">
        <f>ROUND(I159*H159,2)</f>
        <v>0</v>
      </c>
      <c r="BL159" s="19" t="s">
        <v>91</v>
      </c>
      <c r="BM159" s="193" t="s">
        <v>2810</v>
      </c>
    </row>
    <row r="160" s="2" customFormat="1" ht="16.5" customHeight="1">
      <c r="A160" s="38"/>
      <c r="B160" s="180"/>
      <c r="C160" s="181" t="s">
        <v>406</v>
      </c>
      <c r="D160" s="181" t="s">
        <v>157</v>
      </c>
      <c r="E160" s="182" t="s">
        <v>2811</v>
      </c>
      <c r="F160" s="183" t="s">
        <v>2812</v>
      </c>
      <c r="G160" s="184" t="s">
        <v>1162</v>
      </c>
      <c r="H160" s="241"/>
      <c r="I160" s="186"/>
      <c r="J160" s="187">
        <f>ROUND(I160*H160,2)</f>
        <v>0</v>
      </c>
      <c r="K160" s="188"/>
      <c r="L160" s="39"/>
      <c r="M160" s="189" t="s">
        <v>1</v>
      </c>
      <c r="N160" s="190" t="s">
        <v>43</v>
      </c>
      <c r="O160" s="82"/>
      <c r="P160" s="191">
        <f>O160*H160</f>
        <v>0</v>
      </c>
      <c r="Q160" s="191">
        <v>0</v>
      </c>
      <c r="R160" s="191">
        <f>Q160*H160</f>
        <v>0</v>
      </c>
      <c r="S160" s="191">
        <v>0</v>
      </c>
      <c r="T160" s="192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193" t="s">
        <v>91</v>
      </c>
      <c r="AT160" s="193" t="s">
        <v>157</v>
      </c>
      <c r="AU160" s="193" t="s">
        <v>81</v>
      </c>
      <c r="AY160" s="19" t="s">
        <v>155</v>
      </c>
      <c r="BE160" s="194">
        <f>IF(N160="základná",J160,0)</f>
        <v>0</v>
      </c>
      <c r="BF160" s="194">
        <f>IF(N160="znížená",J160,0)</f>
        <v>0</v>
      </c>
      <c r="BG160" s="194">
        <f>IF(N160="zákl. prenesená",J160,0)</f>
        <v>0</v>
      </c>
      <c r="BH160" s="194">
        <f>IF(N160="zníž. prenesená",J160,0)</f>
        <v>0</v>
      </c>
      <c r="BI160" s="194">
        <f>IF(N160="nulová",J160,0)</f>
        <v>0</v>
      </c>
      <c r="BJ160" s="19" t="s">
        <v>85</v>
      </c>
      <c r="BK160" s="194">
        <f>ROUND(I160*H160,2)</f>
        <v>0</v>
      </c>
      <c r="BL160" s="19" t="s">
        <v>91</v>
      </c>
      <c r="BM160" s="193" t="s">
        <v>633</v>
      </c>
    </row>
    <row r="161" s="2" customFormat="1" ht="16.5" customHeight="1">
      <c r="A161" s="38"/>
      <c r="B161" s="180"/>
      <c r="C161" s="181" t="s">
        <v>410</v>
      </c>
      <c r="D161" s="181" t="s">
        <v>157</v>
      </c>
      <c r="E161" s="182" t="s">
        <v>2813</v>
      </c>
      <c r="F161" s="183" t="s">
        <v>2814</v>
      </c>
      <c r="G161" s="184" t="s">
        <v>1162</v>
      </c>
      <c r="H161" s="241"/>
      <c r="I161" s="186"/>
      <c r="J161" s="187">
        <f>ROUND(I161*H161,2)</f>
        <v>0</v>
      </c>
      <c r="K161" s="188"/>
      <c r="L161" s="39"/>
      <c r="M161" s="189" t="s">
        <v>1</v>
      </c>
      <c r="N161" s="190" t="s">
        <v>43</v>
      </c>
      <c r="O161" s="82"/>
      <c r="P161" s="191">
        <f>O161*H161</f>
        <v>0</v>
      </c>
      <c r="Q161" s="191">
        <v>0</v>
      </c>
      <c r="R161" s="191">
        <f>Q161*H161</f>
        <v>0</v>
      </c>
      <c r="S161" s="191">
        <v>0</v>
      </c>
      <c r="T161" s="192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193" t="s">
        <v>91</v>
      </c>
      <c r="AT161" s="193" t="s">
        <v>157</v>
      </c>
      <c r="AU161" s="193" t="s">
        <v>81</v>
      </c>
      <c r="AY161" s="19" t="s">
        <v>155</v>
      </c>
      <c r="BE161" s="194">
        <f>IF(N161="základná",J161,0)</f>
        <v>0</v>
      </c>
      <c r="BF161" s="194">
        <f>IF(N161="znížená",J161,0)</f>
        <v>0</v>
      </c>
      <c r="BG161" s="194">
        <f>IF(N161="zákl. prenesená",J161,0)</f>
        <v>0</v>
      </c>
      <c r="BH161" s="194">
        <f>IF(N161="zníž. prenesená",J161,0)</f>
        <v>0</v>
      </c>
      <c r="BI161" s="194">
        <f>IF(N161="nulová",J161,0)</f>
        <v>0</v>
      </c>
      <c r="BJ161" s="19" t="s">
        <v>85</v>
      </c>
      <c r="BK161" s="194">
        <f>ROUND(I161*H161,2)</f>
        <v>0</v>
      </c>
      <c r="BL161" s="19" t="s">
        <v>91</v>
      </c>
      <c r="BM161" s="193" t="s">
        <v>644</v>
      </c>
    </row>
    <row r="162" s="12" customFormat="1" ht="25.92" customHeight="1">
      <c r="A162" s="12"/>
      <c r="B162" s="167"/>
      <c r="C162" s="12"/>
      <c r="D162" s="168" t="s">
        <v>76</v>
      </c>
      <c r="E162" s="169" t="s">
        <v>2815</v>
      </c>
      <c r="F162" s="169" t="s">
        <v>2816</v>
      </c>
      <c r="G162" s="12"/>
      <c r="H162" s="12"/>
      <c r="I162" s="170"/>
      <c r="J162" s="171">
        <f>BK162</f>
        <v>0</v>
      </c>
      <c r="K162" s="12"/>
      <c r="L162" s="167"/>
      <c r="M162" s="172"/>
      <c r="N162" s="173"/>
      <c r="O162" s="173"/>
      <c r="P162" s="174">
        <f>SUM(P163:P166)</f>
        <v>0</v>
      </c>
      <c r="Q162" s="173"/>
      <c r="R162" s="174">
        <f>SUM(R163:R166)</f>
        <v>0</v>
      </c>
      <c r="S162" s="173"/>
      <c r="T162" s="175">
        <f>SUM(T163:T166)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168" t="s">
        <v>81</v>
      </c>
      <c r="AT162" s="176" t="s">
        <v>76</v>
      </c>
      <c r="AU162" s="176" t="s">
        <v>7</v>
      </c>
      <c r="AY162" s="168" t="s">
        <v>155</v>
      </c>
      <c r="BK162" s="177">
        <f>SUM(BK163:BK166)</f>
        <v>0</v>
      </c>
    </row>
    <row r="163" s="2" customFormat="1" ht="16.5" customHeight="1">
      <c r="A163" s="38"/>
      <c r="B163" s="180"/>
      <c r="C163" s="181" t="s">
        <v>418</v>
      </c>
      <c r="D163" s="181" t="s">
        <v>157</v>
      </c>
      <c r="E163" s="182" t="s">
        <v>2817</v>
      </c>
      <c r="F163" s="183" t="s">
        <v>2818</v>
      </c>
      <c r="G163" s="184" t="s">
        <v>390</v>
      </c>
      <c r="H163" s="185">
        <v>1</v>
      </c>
      <c r="I163" s="186"/>
      <c r="J163" s="187">
        <f>ROUND(I163*H163,2)</f>
        <v>0</v>
      </c>
      <c r="K163" s="188"/>
      <c r="L163" s="39"/>
      <c r="M163" s="189" t="s">
        <v>1</v>
      </c>
      <c r="N163" s="190" t="s">
        <v>43</v>
      </c>
      <c r="O163" s="82"/>
      <c r="P163" s="191">
        <f>O163*H163</f>
        <v>0</v>
      </c>
      <c r="Q163" s="191">
        <v>0</v>
      </c>
      <c r="R163" s="191">
        <f>Q163*H163</f>
        <v>0</v>
      </c>
      <c r="S163" s="191">
        <v>0</v>
      </c>
      <c r="T163" s="192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193" t="s">
        <v>91</v>
      </c>
      <c r="AT163" s="193" t="s">
        <v>157</v>
      </c>
      <c r="AU163" s="193" t="s">
        <v>81</v>
      </c>
      <c r="AY163" s="19" t="s">
        <v>155</v>
      </c>
      <c r="BE163" s="194">
        <f>IF(N163="základná",J163,0)</f>
        <v>0</v>
      </c>
      <c r="BF163" s="194">
        <f>IF(N163="znížená",J163,0)</f>
        <v>0</v>
      </c>
      <c r="BG163" s="194">
        <f>IF(N163="zákl. prenesená",J163,0)</f>
        <v>0</v>
      </c>
      <c r="BH163" s="194">
        <f>IF(N163="zníž. prenesená",J163,0)</f>
        <v>0</v>
      </c>
      <c r="BI163" s="194">
        <f>IF(N163="nulová",J163,0)</f>
        <v>0</v>
      </c>
      <c r="BJ163" s="19" t="s">
        <v>85</v>
      </c>
      <c r="BK163" s="194">
        <f>ROUND(I163*H163,2)</f>
        <v>0</v>
      </c>
      <c r="BL163" s="19" t="s">
        <v>91</v>
      </c>
      <c r="BM163" s="193" t="s">
        <v>664</v>
      </c>
    </row>
    <row r="164" s="2" customFormat="1" ht="21.75" customHeight="1">
      <c r="A164" s="38"/>
      <c r="B164" s="180"/>
      <c r="C164" s="181" t="s">
        <v>424</v>
      </c>
      <c r="D164" s="181" t="s">
        <v>157</v>
      </c>
      <c r="E164" s="182" t="s">
        <v>2819</v>
      </c>
      <c r="F164" s="183" t="s">
        <v>2820</v>
      </c>
      <c r="G164" s="184" t="s">
        <v>390</v>
      </c>
      <c r="H164" s="185">
        <v>1</v>
      </c>
      <c r="I164" s="186"/>
      <c r="J164" s="187">
        <f>ROUND(I164*H164,2)</f>
        <v>0</v>
      </c>
      <c r="K164" s="188"/>
      <c r="L164" s="39"/>
      <c r="M164" s="189" t="s">
        <v>1</v>
      </c>
      <c r="N164" s="190" t="s">
        <v>43</v>
      </c>
      <c r="O164" s="82"/>
      <c r="P164" s="191">
        <f>O164*H164</f>
        <v>0</v>
      </c>
      <c r="Q164" s="191">
        <v>0</v>
      </c>
      <c r="R164" s="191">
        <f>Q164*H164</f>
        <v>0</v>
      </c>
      <c r="S164" s="191">
        <v>0</v>
      </c>
      <c r="T164" s="192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193" t="s">
        <v>91</v>
      </c>
      <c r="AT164" s="193" t="s">
        <v>157</v>
      </c>
      <c r="AU164" s="193" t="s">
        <v>81</v>
      </c>
      <c r="AY164" s="19" t="s">
        <v>155</v>
      </c>
      <c r="BE164" s="194">
        <f>IF(N164="základná",J164,0)</f>
        <v>0</v>
      </c>
      <c r="BF164" s="194">
        <f>IF(N164="znížená",J164,0)</f>
        <v>0</v>
      </c>
      <c r="BG164" s="194">
        <f>IF(N164="zákl. prenesená",J164,0)</f>
        <v>0</v>
      </c>
      <c r="BH164" s="194">
        <f>IF(N164="zníž. prenesená",J164,0)</f>
        <v>0</v>
      </c>
      <c r="BI164" s="194">
        <f>IF(N164="nulová",J164,0)</f>
        <v>0</v>
      </c>
      <c r="BJ164" s="19" t="s">
        <v>85</v>
      </c>
      <c r="BK164" s="194">
        <f>ROUND(I164*H164,2)</f>
        <v>0</v>
      </c>
      <c r="BL164" s="19" t="s">
        <v>91</v>
      </c>
      <c r="BM164" s="193" t="s">
        <v>683</v>
      </c>
    </row>
    <row r="165" s="2" customFormat="1" ht="16.5" customHeight="1">
      <c r="A165" s="38"/>
      <c r="B165" s="180"/>
      <c r="C165" s="181" t="s">
        <v>429</v>
      </c>
      <c r="D165" s="181" t="s">
        <v>157</v>
      </c>
      <c r="E165" s="182" t="s">
        <v>2821</v>
      </c>
      <c r="F165" s="183" t="s">
        <v>2822</v>
      </c>
      <c r="G165" s="184" t="s">
        <v>390</v>
      </c>
      <c r="H165" s="185">
        <v>1</v>
      </c>
      <c r="I165" s="186"/>
      <c r="J165" s="187">
        <f>ROUND(I165*H165,2)</f>
        <v>0</v>
      </c>
      <c r="K165" s="188"/>
      <c r="L165" s="39"/>
      <c r="M165" s="189" t="s">
        <v>1</v>
      </c>
      <c r="N165" s="190" t="s">
        <v>43</v>
      </c>
      <c r="O165" s="82"/>
      <c r="P165" s="191">
        <f>O165*H165</f>
        <v>0</v>
      </c>
      <c r="Q165" s="191">
        <v>0</v>
      </c>
      <c r="R165" s="191">
        <f>Q165*H165</f>
        <v>0</v>
      </c>
      <c r="S165" s="191">
        <v>0</v>
      </c>
      <c r="T165" s="192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193" t="s">
        <v>91</v>
      </c>
      <c r="AT165" s="193" t="s">
        <v>157</v>
      </c>
      <c r="AU165" s="193" t="s">
        <v>81</v>
      </c>
      <c r="AY165" s="19" t="s">
        <v>155</v>
      </c>
      <c r="BE165" s="194">
        <f>IF(N165="základná",J165,0)</f>
        <v>0</v>
      </c>
      <c r="BF165" s="194">
        <f>IF(N165="znížená",J165,0)</f>
        <v>0</v>
      </c>
      <c r="BG165" s="194">
        <f>IF(N165="zákl. prenesená",J165,0)</f>
        <v>0</v>
      </c>
      <c r="BH165" s="194">
        <f>IF(N165="zníž. prenesená",J165,0)</f>
        <v>0</v>
      </c>
      <c r="BI165" s="194">
        <f>IF(N165="nulová",J165,0)</f>
        <v>0</v>
      </c>
      <c r="BJ165" s="19" t="s">
        <v>85</v>
      </c>
      <c r="BK165" s="194">
        <f>ROUND(I165*H165,2)</f>
        <v>0</v>
      </c>
      <c r="BL165" s="19" t="s">
        <v>91</v>
      </c>
      <c r="BM165" s="193" t="s">
        <v>693</v>
      </c>
    </row>
    <row r="166" s="2" customFormat="1" ht="16.5" customHeight="1">
      <c r="A166" s="38"/>
      <c r="B166" s="180"/>
      <c r="C166" s="181" t="s">
        <v>433</v>
      </c>
      <c r="D166" s="181" t="s">
        <v>157</v>
      </c>
      <c r="E166" s="182" t="s">
        <v>2823</v>
      </c>
      <c r="F166" s="183" t="s">
        <v>2824</v>
      </c>
      <c r="G166" s="184" t="s">
        <v>390</v>
      </c>
      <c r="H166" s="185">
        <v>1</v>
      </c>
      <c r="I166" s="186"/>
      <c r="J166" s="187">
        <f>ROUND(I166*H166,2)</f>
        <v>0</v>
      </c>
      <c r="K166" s="188"/>
      <c r="L166" s="39"/>
      <c r="M166" s="189" t="s">
        <v>1</v>
      </c>
      <c r="N166" s="190" t="s">
        <v>43</v>
      </c>
      <c r="O166" s="82"/>
      <c r="P166" s="191">
        <f>O166*H166</f>
        <v>0</v>
      </c>
      <c r="Q166" s="191">
        <v>0</v>
      </c>
      <c r="R166" s="191">
        <f>Q166*H166</f>
        <v>0</v>
      </c>
      <c r="S166" s="191">
        <v>0</v>
      </c>
      <c r="T166" s="192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193" t="s">
        <v>91</v>
      </c>
      <c r="AT166" s="193" t="s">
        <v>157</v>
      </c>
      <c r="AU166" s="193" t="s">
        <v>81</v>
      </c>
      <c r="AY166" s="19" t="s">
        <v>155</v>
      </c>
      <c r="BE166" s="194">
        <f>IF(N166="základná",J166,0)</f>
        <v>0</v>
      </c>
      <c r="BF166" s="194">
        <f>IF(N166="znížená",J166,0)</f>
        <v>0</v>
      </c>
      <c r="BG166" s="194">
        <f>IF(N166="zákl. prenesená",J166,0)</f>
        <v>0</v>
      </c>
      <c r="BH166" s="194">
        <f>IF(N166="zníž. prenesená",J166,0)</f>
        <v>0</v>
      </c>
      <c r="BI166" s="194">
        <f>IF(N166="nulová",J166,0)</f>
        <v>0</v>
      </c>
      <c r="BJ166" s="19" t="s">
        <v>85</v>
      </c>
      <c r="BK166" s="194">
        <f>ROUND(I166*H166,2)</f>
        <v>0</v>
      </c>
      <c r="BL166" s="19" t="s">
        <v>91</v>
      </c>
      <c r="BM166" s="193" t="s">
        <v>704</v>
      </c>
    </row>
    <row r="167" s="12" customFormat="1" ht="25.92" customHeight="1">
      <c r="A167" s="12"/>
      <c r="B167" s="167"/>
      <c r="C167" s="12"/>
      <c r="D167" s="168" t="s">
        <v>76</v>
      </c>
      <c r="E167" s="169" t="s">
        <v>2421</v>
      </c>
      <c r="F167" s="169" t="s">
        <v>2825</v>
      </c>
      <c r="G167" s="12"/>
      <c r="H167" s="12"/>
      <c r="I167" s="170"/>
      <c r="J167" s="171">
        <f>BK167</f>
        <v>0</v>
      </c>
      <c r="K167" s="12"/>
      <c r="L167" s="167"/>
      <c r="M167" s="172"/>
      <c r="N167" s="173"/>
      <c r="O167" s="173"/>
      <c r="P167" s="174">
        <f>SUM(P168:P177)</f>
        <v>0</v>
      </c>
      <c r="Q167" s="173"/>
      <c r="R167" s="174">
        <f>SUM(R168:R177)</f>
        <v>0</v>
      </c>
      <c r="S167" s="173"/>
      <c r="T167" s="175">
        <f>SUM(T168:T177)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168" t="s">
        <v>81</v>
      </c>
      <c r="AT167" s="176" t="s">
        <v>76</v>
      </c>
      <c r="AU167" s="176" t="s">
        <v>7</v>
      </c>
      <c r="AY167" s="168" t="s">
        <v>155</v>
      </c>
      <c r="BK167" s="177">
        <f>SUM(BK168:BK177)</f>
        <v>0</v>
      </c>
    </row>
    <row r="168" s="2" customFormat="1" ht="16.5" customHeight="1">
      <c r="A168" s="38"/>
      <c r="B168" s="180"/>
      <c r="C168" s="181" t="s">
        <v>438</v>
      </c>
      <c r="D168" s="181" t="s">
        <v>157</v>
      </c>
      <c r="E168" s="182" t="s">
        <v>2826</v>
      </c>
      <c r="F168" s="183" t="s">
        <v>2827</v>
      </c>
      <c r="G168" s="184" t="s">
        <v>285</v>
      </c>
      <c r="H168" s="185">
        <v>100</v>
      </c>
      <c r="I168" s="186"/>
      <c r="J168" s="187">
        <f>ROUND(I168*H168,2)</f>
        <v>0</v>
      </c>
      <c r="K168" s="188"/>
      <c r="L168" s="39"/>
      <c r="M168" s="189" t="s">
        <v>1</v>
      </c>
      <c r="N168" s="190" t="s">
        <v>43</v>
      </c>
      <c r="O168" s="82"/>
      <c r="P168" s="191">
        <f>O168*H168</f>
        <v>0</v>
      </c>
      <c r="Q168" s="191">
        <v>0</v>
      </c>
      <c r="R168" s="191">
        <f>Q168*H168</f>
        <v>0</v>
      </c>
      <c r="S168" s="191">
        <v>0</v>
      </c>
      <c r="T168" s="192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193" t="s">
        <v>91</v>
      </c>
      <c r="AT168" s="193" t="s">
        <v>157</v>
      </c>
      <c r="AU168" s="193" t="s">
        <v>81</v>
      </c>
      <c r="AY168" s="19" t="s">
        <v>155</v>
      </c>
      <c r="BE168" s="194">
        <f>IF(N168="základná",J168,0)</f>
        <v>0</v>
      </c>
      <c r="BF168" s="194">
        <f>IF(N168="znížená",J168,0)</f>
        <v>0</v>
      </c>
      <c r="BG168" s="194">
        <f>IF(N168="zákl. prenesená",J168,0)</f>
        <v>0</v>
      </c>
      <c r="BH168" s="194">
        <f>IF(N168="zníž. prenesená",J168,0)</f>
        <v>0</v>
      </c>
      <c r="BI168" s="194">
        <f>IF(N168="nulová",J168,0)</f>
        <v>0</v>
      </c>
      <c r="BJ168" s="19" t="s">
        <v>85</v>
      </c>
      <c r="BK168" s="194">
        <f>ROUND(I168*H168,2)</f>
        <v>0</v>
      </c>
      <c r="BL168" s="19" t="s">
        <v>91</v>
      </c>
      <c r="BM168" s="193" t="s">
        <v>718</v>
      </c>
    </row>
    <row r="169" s="2" customFormat="1" ht="16.5" customHeight="1">
      <c r="A169" s="38"/>
      <c r="B169" s="180"/>
      <c r="C169" s="181" t="s">
        <v>443</v>
      </c>
      <c r="D169" s="181" t="s">
        <v>157</v>
      </c>
      <c r="E169" s="182" t="s">
        <v>2828</v>
      </c>
      <c r="F169" s="183" t="s">
        <v>2829</v>
      </c>
      <c r="G169" s="184" t="s">
        <v>285</v>
      </c>
      <c r="H169" s="185">
        <v>150</v>
      </c>
      <c r="I169" s="186"/>
      <c r="J169" s="187">
        <f>ROUND(I169*H169,2)</f>
        <v>0</v>
      </c>
      <c r="K169" s="188"/>
      <c r="L169" s="39"/>
      <c r="M169" s="189" t="s">
        <v>1</v>
      </c>
      <c r="N169" s="190" t="s">
        <v>43</v>
      </c>
      <c r="O169" s="82"/>
      <c r="P169" s="191">
        <f>O169*H169</f>
        <v>0</v>
      </c>
      <c r="Q169" s="191">
        <v>0</v>
      </c>
      <c r="R169" s="191">
        <f>Q169*H169</f>
        <v>0</v>
      </c>
      <c r="S169" s="191">
        <v>0</v>
      </c>
      <c r="T169" s="192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193" t="s">
        <v>91</v>
      </c>
      <c r="AT169" s="193" t="s">
        <v>157</v>
      </c>
      <c r="AU169" s="193" t="s">
        <v>81</v>
      </c>
      <c r="AY169" s="19" t="s">
        <v>155</v>
      </c>
      <c r="BE169" s="194">
        <f>IF(N169="základná",J169,0)</f>
        <v>0</v>
      </c>
      <c r="BF169" s="194">
        <f>IF(N169="znížená",J169,0)</f>
        <v>0</v>
      </c>
      <c r="BG169" s="194">
        <f>IF(N169="zákl. prenesená",J169,0)</f>
        <v>0</v>
      </c>
      <c r="BH169" s="194">
        <f>IF(N169="zníž. prenesená",J169,0)</f>
        <v>0</v>
      </c>
      <c r="BI169" s="194">
        <f>IF(N169="nulová",J169,0)</f>
        <v>0</v>
      </c>
      <c r="BJ169" s="19" t="s">
        <v>85</v>
      </c>
      <c r="BK169" s="194">
        <f>ROUND(I169*H169,2)</f>
        <v>0</v>
      </c>
      <c r="BL169" s="19" t="s">
        <v>91</v>
      </c>
      <c r="BM169" s="193" t="s">
        <v>733</v>
      </c>
    </row>
    <row r="170" s="2" customFormat="1" ht="16.5" customHeight="1">
      <c r="A170" s="38"/>
      <c r="B170" s="180"/>
      <c r="C170" s="181" t="s">
        <v>448</v>
      </c>
      <c r="D170" s="181" t="s">
        <v>157</v>
      </c>
      <c r="E170" s="182" t="s">
        <v>2830</v>
      </c>
      <c r="F170" s="183" t="s">
        <v>2831</v>
      </c>
      <c r="G170" s="184" t="s">
        <v>285</v>
      </c>
      <c r="H170" s="185">
        <v>18</v>
      </c>
      <c r="I170" s="186"/>
      <c r="J170" s="187">
        <f>ROUND(I170*H170,2)</f>
        <v>0</v>
      </c>
      <c r="K170" s="188"/>
      <c r="L170" s="39"/>
      <c r="M170" s="189" t="s">
        <v>1</v>
      </c>
      <c r="N170" s="190" t="s">
        <v>43</v>
      </c>
      <c r="O170" s="82"/>
      <c r="P170" s="191">
        <f>O170*H170</f>
        <v>0</v>
      </c>
      <c r="Q170" s="191">
        <v>0</v>
      </c>
      <c r="R170" s="191">
        <f>Q170*H170</f>
        <v>0</v>
      </c>
      <c r="S170" s="191">
        <v>0</v>
      </c>
      <c r="T170" s="192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193" t="s">
        <v>91</v>
      </c>
      <c r="AT170" s="193" t="s">
        <v>157</v>
      </c>
      <c r="AU170" s="193" t="s">
        <v>81</v>
      </c>
      <c r="AY170" s="19" t="s">
        <v>155</v>
      </c>
      <c r="BE170" s="194">
        <f>IF(N170="základná",J170,0)</f>
        <v>0</v>
      </c>
      <c r="BF170" s="194">
        <f>IF(N170="znížená",J170,0)</f>
        <v>0</v>
      </c>
      <c r="BG170" s="194">
        <f>IF(N170="zákl. prenesená",J170,0)</f>
        <v>0</v>
      </c>
      <c r="BH170" s="194">
        <f>IF(N170="zníž. prenesená",J170,0)</f>
        <v>0</v>
      </c>
      <c r="BI170" s="194">
        <f>IF(N170="nulová",J170,0)</f>
        <v>0</v>
      </c>
      <c r="BJ170" s="19" t="s">
        <v>85</v>
      </c>
      <c r="BK170" s="194">
        <f>ROUND(I170*H170,2)</f>
        <v>0</v>
      </c>
      <c r="BL170" s="19" t="s">
        <v>91</v>
      </c>
      <c r="BM170" s="193" t="s">
        <v>746</v>
      </c>
    </row>
    <row r="171" s="2" customFormat="1" ht="16.5" customHeight="1">
      <c r="A171" s="38"/>
      <c r="B171" s="180"/>
      <c r="C171" s="181" t="s">
        <v>452</v>
      </c>
      <c r="D171" s="181" t="s">
        <v>157</v>
      </c>
      <c r="E171" s="182" t="s">
        <v>2832</v>
      </c>
      <c r="F171" s="183" t="s">
        <v>2833</v>
      </c>
      <c r="G171" s="184" t="s">
        <v>285</v>
      </c>
      <c r="H171" s="185">
        <v>100</v>
      </c>
      <c r="I171" s="186"/>
      <c r="J171" s="187">
        <f>ROUND(I171*H171,2)</f>
        <v>0</v>
      </c>
      <c r="K171" s="188"/>
      <c r="L171" s="39"/>
      <c r="M171" s="189" t="s">
        <v>1</v>
      </c>
      <c r="N171" s="190" t="s">
        <v>43</v>
      </c>
      <c r="O171" s="82"/>
      <c r="P171" s="191">
        <f>O171*H171</f>
        <v>0</v>
      </c>
      <c r="Q171" s="191">
        <v>0</v>
      </c>
      <c r="R171" s="191">
        <f>Q171*H171</f>
        <v>0</v>
      </c>
      <c r="S171" s="191">
        <v>0</v>
      </c>
      <c r="T171" s="192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193" t="s">
        <v>91</v>
      </c>
      <c r="AT171" s="193" t="s">
        <v>157</v>
      </c>
      <c r="AU171" s="193" t="s">
        <v>81</v>
      </c>
      <c r="AY171" s="19" t="s">
        <v>155</v>
      </c>
      <c r="BE171" s="194">
        <f>IF(N171="základná",J171,0)</f>
        <v>0</v>
      </c>
      <c r="BF171" s="194">
        <f>IF(N171="znížená",J171,0)</f>
        <v>0</v>
      </c>
      <c r="BG171" s="194">
        <f>IF(N171="zákl. prenesená",J171,0)</f>
        <v>0</v>
      </c>
      <c r="BH171" s="194">
        <f>IF(N171="zníž. prenesená",J171,0)</f>
        <v>0</v>
      </c>
      <c r="BI171" s="194">
        <f>IF(N171="nulová",J171,0)</f>
        <v>0</v>
      </c>
      <c r="BJ171" s="19" t="s">
        <v>85</v>
      </c>
      <c r="BK171" s="194">
        <f>ROUND(I171*H171,2)</f>
        <v>0</v>
      </c>
      <c r="BL171" s="19" t="s">
        <v>91</v>
      </c>
      <c r="BM171" s="193" t="s">
        <v>764</v>
      </c>
    </row>
    <row r="172" s="2" customFormat="1" ht="16.5" customHeight="1">
      <c r="A172" s="38"/>
      <c r="B172" s="180"/>
      <c r="C172" s="181" t="s">
        <v>458</v>
      </c>
      <c r="D172" s="181" t="s">
        <v>157</v>
      </c>
      <c r="E172" s="182" t="s">
        <v>2834</v>
      </c>
      <c r="F172" s="183" t="s">
        <v>2835</v>
      </c>
      <c r="G172" s="184" t="s">
        <v>285</v>
      </c>
      <c r="H172" s="185">
        <v>150</v>
      </c>
      <c r="I172" s="186"/>
      <c r="J172" s="187">
        <f>ROUND(I172*H172,2)</f>
        <v>0</v>
      </c>
      <c r="K172" s="188"/>
      <c r="L172" s="39"/>
      <c r="M172" s="189" t="s">
        <v>1</v>
      </c>
      <c r="N172" s="190" t="s">
        <v>43</v>
      </c>
      <c r="O172" s="82"/>
      <c r="P172" s="191">
        <f>O172*H172</f>
        <v>0</v>
      </c>
      <c r="Q172" s="191">
        <v>0</v>
      </c>
      <c r="R172" s="191">
        <f>Q172*H172</f>
        <v>0</v>
      </c>
      <c r="S172" s="191">
        <v>0</v>
      </c>
      <c r="T172" s="192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193" t="s">
        <v>91</v>
      </c>
      <c r="AT172" s="193" t="s">
        <v>157</v>
      </c>
      <c r="AU172" s="193" t="s">
        <v>81</v>
      </c>
      <c r="AY172" s="19" t="s">
        <v>155</v>
      </c>
      <c r="BE172" s="194">
        <f>IF(N172="základná",J172,0)</f>
        <v>0</v>
      </c>
      <c r="BF172" s="194">
        <f>IF(N172="znížená",J172,0)</f>
        <v>0</v>
      </c>
      <c r="BG172" s="194">
        <f>IF(N172="zákl. prenesená",J172,0)</f>
        <v>0</v>
      </c>
      <c r="BH172" s="194">
        <f>IF(N172="zníž. prenesená",J172,0)</f>
        <v>0</v>
      </c>
      <c r="BI172" s="194">
        <f>IF(N172="nulová",J172,0)</f>
        <v>0</v>
      </c>
      <c r="BJ172" s="19" t="s">
        <v>85</v>
      </c>
      <c r="BK172" s="194">
        <f>ROUND(I172*H172,2)</f>
        <v>0</v>
      </c>
      <c r="BL172" s="19" t="s">
        <v>91</v>
      </c>
      <c r="BM172" s="193" t="s">
        <v>774</v>
      </c>
    </row>
    <row r="173" s="2" customFormat="1" ht="16.5" customHeight="1">
      <c r="A173" s="38"/>
      <c r="B173" s="180"/>
      <c r="C173" s="181" t="s">
        <v>467</v>
      </c>
      <c r="D173" s="181" t="s">
        <v>157</v>
      </c>
      <c r="E173" s="182" t="s">
        <v>2836</v>
      </c>
      <c r="F173" s="183" t="s">
        <v>2837</v>
      </c>
      <c r="G173" s="184" t="s">
        <v>285</v>
      </c>
      <c r="H173" s="185">
        <v>18</v>
      </c>
      <c r="I173" s="186"/>
      <c r="J173" s="187">
        <f>ROUND(I173*H173,2)</f>
        <v>0</v>
      </c>
      <c r="K173" s="188"/>
      <c r="L173" s="39"/>
      <c r="M173" s="189" t="s">
        <v>1</v>
      </c>
      <c r="N173" s="190" t="s">
        <v>43</v>
      </c>
      <c r="O173" s="82"/>
      <c r="P173" s="191">
        <f>O173*H173</f>
        <v>0</v>
      </c>
      <c r="Q173" s="191">
        <v>0</v>
      </c>
      <c r="R173" s="191">
        <f>Q173*H173</f>
        <v>0</v>
      </c>
      <c r="S173" s="191">
        <v>0</v>
      </c>
      <c r="T173" s="192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193" t="s">
        <v>91</v>
      </c>
      <c r="AT173" s="193" t="s">
        <v>157</v>
      </c>
      <c r="AU173" s="193" t="s">
        <v>81</v>
      </c>
      <c r="AY173" s="19" t="s">
        <v>155</v>
      </c>
      <c r="BE173" s="194">
        <f>IF(N173="základná",J173,0)</f>
        <v>0</v>
      </c>
      <c r="BF173" s="194">
        <f>IF(N173="znížená",J173,0)</f>
        <v>0</v>
      </c>
      <c r="BG173" s="194">
        <f>IF(N173="zákl. prenesená",J173,0)</f>
        <v>0</v>
      </c>
      <c r="BH173" s="194">
        <f>IF(N173="zníž. prenesená",J173,0)</f>
        <v>0</v>
      </c>
      <c r="BI173" s="194">
        <f>IF(N173="nulová",J173,0)</f>
        <v>0</v>
      </c>
      <c r="BJ173" s="19" t="s">
        <v>85</v>
      </c>
      <c r="BK173" s="194">
        <f>ROUND(I173*H173,2)</f>
        <v>0</v>
      </c>
      <c r="BL173" s="19" t="s">
        <v>91</v>
      </c>
      <c r="BM173" s="193" t="s">
        <v>782</v>
      </c>
    </row>
    <row r="174" s="2" customFormat="1" ht="16.5" customHeight="1">
      <c r="A174" s="38"/>
      <c r="B174" s="180"/>
      <c r="C174" s="181" t="s">
        <v>475</v>
      </c>
      <c r="D174" s="181" t="s">
        <v>157</v>
      </c>
      <c r="E174" s="182" t="s">
        <v>2838</v>
      </c>
      <c r="F174" s="183" t="s">
        <v>2839</v>
      </c>
      <c r="G174" s="184" t="s">
        <v>1162</v>
      </c>
      <c r="H174" s="241"/>
      <c r="I174" s="186"/>
      <c r="J174" s="187">
        <f>ROUND(I174*H174,2)</f>
        <v>0</v>
      </c>
      <c r="K174" s="188"/>
      <c r="L174" s="39"/>
      <c r="M174" s="189" t="s">
        <v>1</v>
      </c>
      <c r="N174" s="190" t="s">
        <v>43</v>
      </c>
      <c r="O174" s="82"/>
      <c r="P174" s="191">
        <f>O174*H174</f>
        <v>0</v>
      </c>
      <c r="Q174" s="191">
        <v>0</v>
      </c>
      <c r="R174" s="191">
        <f>Q174*H174</f>
        <v>0</v>
      </c>
      <c r="S174" s="191">
        <v>0</v>
      </c>
      <c r="T174" s="192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193" t="s">
        <v>91</v>
      </c>
      <c r="AT174" s="193" t="s">
        <v>157</v>
      </c>
      <c r="AU174" s="193" t="s">
        <v>81</v>
      </c>
      <c r="AY174" s="19" t="s">
        <v>155</v>
      </c>
      <c r="BE174" s="194">
        <f>IF(N174="základná",J174,0)</f>
        <v>0</v>
      </c>
      <c r="BF174" s="194">
        <f>IF(N174="znížená",J174,0)</f>
        <v>0</v>
      </c>
      <c r="BG174" s="194">
        <f>IF(N174="zákl. prenesená",J174,0)</f>
        <v>0</v>
      </c>
      <c r="BH174" s="194">
        <f>IF(N174="zníž. prenesená",J174,0)</f>
        <v>0</v>
      </c>
      <c r="BI174" s="194">
        <f>IF(N174="nulová",J174,0)</f>
        <v>0</v>
      </c>
      <c r="BJ174" s="19" t="s">
        <v>85</v>
      </c>
      <c r="BK174" s="194">
        <f>ROUND(I174*H174,2)</f>
        <v>0</v>
      </c>
      <c r="BL174" s="19" t="s">
        <v>91</v>
      </c>
      <c r="BM174" s="193" t="s">
        <v>815</v>
      </c>
    </row>
    <row r="175" s="2" customFormat="1" ht="21.75" customHeight="1">
      <c r="A175" s="38"/>
      <c r="B175" s="180"/>
      <c r="C175" s="181" t="s">
        <v>485</v>
      </c>
      <c r="D175" s="181" t="s">
        <v>157</v>
      </c>
      <c r="E175" s="182" t="s">
        <v>2840</v>
      </c>
      <c r="F175" s="183" t="s">
        <v>2841</v>
      </c>
      <c r="G175" s="184" t="s">
        <v>1162</v>
      </c>
      <c r="H175" s="241"/>
      <c r="I175" s="186"/>
      <c r="J175" s="187">
        <f>ROUND(I175*H175,2)</f>
        <v>0</v>
      </c>
      <c r="K175" s="188"/>
      <c r="L175" s="39"/>
      <c r="M175" s="189" t="s">
        <v>1</v>
      </c>
      <c r="N175" s="190" t="s">
        <v>43</v>
      </c>
      <c r="O175" s="82"/>
      <c r="P175" s="191">
        <f>O175*H175</f>
        <v>0</v>
      </c>
      <c r="Q175" s="191">
        <v>0</v>
      </c>
      <c r="R175" s="191">
        <f>Q175*H175</f>
        <v>0</v>
      </c>
      <c r="S175" s="191">
        <v>0</v>
      </c>
      <c r="T175" s="192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193" t="s">
        <v>91</v>
      </c>
      <c r="AT175" s="193" t="s">
        <v>157</v>
      </c>
      <c r="AU175" s="193" t="s">
        <v>81</v>
      </c>
      <c r="AY175" s="19" t="s">
        <v>155</v>
      </c>
      <c r="BE175" s="194">
        <f>IF(N175="základná",J175,0)</f>
        <v>0</v>
      </c>
      <c r="BF175" s="194">
        <f>IF(N175="znížená",J175,0)</f>
        <v>0</v>
      </c>
      <c r="BG175" s="194">
        <f>IF(N175="zákl. prenesená",J175,0)</f>
        <v>0</v>
      </c>
      <c r="BH175" s="194">
        <f>IF(N175="zníž. prenesená",J175,0)</f>
        <v>0</v>
      </c>
      <c r="BI175" s="194">
        <f>IF(N175="nulová",J175,0)</f>
        <v>0</v>
      </c>
      <c r="BJ175" s="19" t="s">
        <v>85</v>
      </c>
      <c r="BK175" s="194">
        <f>ROUND(I175*H175,2)</f>
        <v>0</v>
      </c>
      <c r="BL175" s="19" t="s">
        <v>91</v>
      </c>
      <c r="BM175" s="193" t="s">
        <v>824</v>
      </c>
    </row>
    <row r="176" s="2" customFormat="1" ht="16.5" customHeight="1">
      <c r="A176" s="38"/>
      <c r="B176" s="180"/>
      <c r="C176" s="181" t="s">
        <v>495</v>
      </c>
      <c r="D176" s="181" t="s">
        <v>157</v>
      </c>
      <c r="E176" s="182" t="s">
        <v>2788</v>
      </c>
      <c r="F176" s="183" t="s">
        <v>2789</v>
      </c>
      <c r="G176" s="184" t="s">
        <v>390</v>
      </c>
      <c r="H176" s="185">
        <v>16</v>
      </c>
      <c r="I176" s="186"/>
      <c r="J176" s="187">
        <f>ROUND(I176*H176,2)</f>
        <v>0</v>
      </c>
      <c r="K176" s="188"/>
      <c r="L176" s="39"/>
      <c r="M176" s="189" t="s">
        <v>1</v>
      </c>
      <c r="N176" s="190" t="s">
        <v>43</v>
      </c>
      <c r="O176" s="82"/>
      <c r="P176" s="191">
        <f>O176*H176</f>
        <v>0</v>
      </c>
      <c r="Q176" s="191">
        <v>0</v>
      </c>
      <c r="R176" s="191">
        <f>Q176*H176</f>
        <v>0</v>
      </c>
      <c r="S176" s="191">
        <v>0</v>
      </c>
      <c r="T176" s="192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193" t="s">
        <v>91</v>
      </c>
      <c r="AT176" s="193" t="s">
        <v>157</v>
      </c>
      <c r="AU176" s="193" t="s">
        <v>81</v>
      </c>
      <c r="AY176" s="19" t="s">
        <v>155</v>
      </c>
      <c r="BE176" s="194">
        <f>IF(N176="základná",J176,0)</f>
        <v>0</v>
      </c>
      <c r="BF176" s="194">
        <f>IF(N176="znížená",J176,0)</f>
        <v>0</v>
      </c>
      <c r="BG176" s="194">
        <f>IF(N176="zákl. prenesená",J176,0)</f>
        <v>0</v>
      </c>
      <c r="BH176" s="194">
        <f>IF(N176="zníž. prenesená",J176,0)</f>
        <v>0</v>
      </c>
      <c r="BI176" s="194">
        <f>IF(N176="nulová",J176,0)</f>
        <v>0</v>
      </c>
      <c r="BJ176" s="19" t="s">
        <v>85</v>
      </c>
      <c r="BK176" s="194">
        <f>ROUND(I176*H176,2)</f>
        <v>0</v>
      </c>
      <c r="BL176" s="19" t="s">
        <v>91</v>
      </c>
      <c r="BM176" s="193" t="s">
        <v>832</v>
      </c>
    </row>
    <row r="177" s="2" customFormat="1" ht="16.5" customHeight="1">
      <c r="A177" s="38"/>
      <c r="B177" s="180"/>
      <c r="C177" s="181" t="s">
        <v>499</v>
      </c>
      <c r="D177" s="181" t="s">
        <v>157</v>
      </c>
      <c r="E177" s="182" t="s">
        <v>2842</v>
      </c>
      <c r="F177" s="183" t="s">
        <v>2814</v>
      </c>
      <c r="G177" s="184" t="s">
        <v>1162</v>
      </c>
      <c r="H177" s="241"/>
      <c r="I177" s="186"/>
      <c r="J177" s="187">
        <f>ROUND(I177*H177,2)</f>
        <v>0</v>
      </c>
      <c r="K177" s="188"/>
      <c r="L177" s="39"/>
      <c r="M177" s="189" t="s">
        <v>1</v>
      </c>
      <c r="N177" s="190" t="s">
        <v>43</v>
      </c>
      <c r="O177" s="82"/>
      <c r="P177" s="191">
        <f>O177*H177</f>
        <v>0</v>
      </c>
      <c r="Q177" s="191">
        <v>0</v>
      </c>
      <c r="R177" s="191">
        <f>Q177*H177</f>
        <v>0</v>
      </c>
      <c r="S177" s="191">
        <v>0</v>
      </c>
      <c r="T177" s="192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193" t="s">
        <v>91</v>
      </c>
      <c r="AT177" s="193" t="s">
        <v>157</v>
      </c>
      <c r="AU177" s="193" t="s">
        <v>81</v>
      </c>
      <c r="AY177" s="19" t="s">
        <v>155</v>
      </c>
      <c r="BE177" s="194">
        <f>IF(N177="základná",J177,0)</f>
        <v>0</v>
      </c>
      <c r="BF177" s="194">
        <f>IF(N177="znížená",J177,0)</f>
        <v>0</v>
      </c>
      <c r="BG177" s="194">
        <f>IF(N177="zákl. prenesená",J177,0)</f>
        <v>0</v>
      </c>
      <c r="BH177" s="194">
        <f>IF(N177="zníž. prenesená",J177,0)</f>
        <v>0</v>
      </c>
      <c r="BI177" s="194">
        <f>IF(N177="nulová",J177,0)</f>
        <v>0</v>
      </c>
      <c r="BJ177" s="19" t="s">
        <v>85</v>
      </c>
      <c r="BK177" s="194">
        <f>ROUND(I177*H177,2)</f>
        <v>0</v>
      </c>
      <c r="BL177" s="19" t="s">
        <v>91</v>
      </c>
      <c r="BM177" s="193" t="s">
        <v>845</v>
      </c>
    </row>
    <row r="178" s="12" customFormat="1" ht="25.92" customHeight="1">
      <c r="A178" s="12"/>
      <c r="B178" s="167"/>
      <c r="C178" s="12"/>
      <c r="D178" s="168" t="s">
        <v>76</v>
      </c>
      <c r="E178" s="169" t="s">
        <v>2455</v>
      </c>
      <c r="F178" s="169" t="s">
        <v>2843</v>
      </c>
      <c r="G178" s="12"/>
      <c r="H178" s="12"/>
      <c r="I178" s="170"/>
      <c r="J178" s="171">
        <f>BK178</f>
        <v>0</v>
      </c>
      <c r="K178" s="12"/>
      <c r="L178" s="167"/>
      <c r="M178" s="172"/>
      <c r="N178" s="173"/>
      <c r="O178" s="173"/>
      <c r="P178" s="174">
        <f>SUM(P179:P198)</f>
        <v>0</v>
      </c>
      <c r="Q178" s="173"/>
      <c r="R178" s="174">
        <f>SUM(R179:R198)</f>
        <v>0</v>
      </c>
      <c r="S178" s="173"/>
      <c r="T178" s="175">
        <f>SUM(T179:T198)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168" t="s">
        <v>81</v>
      </c>
      <c r="AT178" s="176" t="s">
        <v>76</v>
      </c>
      <c r="AU178" s="176" t="s">
        <v>7</v>
      </c>
      <c r="AY178" s="168" t="s">
        <v>155</v>
      </c>
      <c r="BK178" s="177">
        <f>SUM(BK179:BK198)</f>
        <v>0</v>
      </c>
    </row>
    <row r="179" s="2" customFormat="1" ht="16.5" customHeight="1">
      <c r="A179" s="38"/>
      <c r="B179" s="180"/>
      <c r="C179" s="181" t="s">
        <v>507</v>
      </c>
      <c r="D179" s="181" t="s">
        <v>157</v>
      </c>
      <c r="E179" s="182" t="s">
        <v>2844</v>
      </c>
      <c r="F179" s="183" t="s">
        <v>2845</v>
      </c>
      <c r="G179" s="184" t="s">
        <v>285</v>
      </c>
      <c r="H179" s="185">
        <v>4800</v>
      </c>
      <c r="I179" s="186"/>
      <c r="J179" s="187">
        <f>ROUND(I179*H179,2)</f>
        <v>0</v>
      </c>
      <c r="K179" s="188"/>
      <c r="L179" s="39"/>
      <c r="M179" s="189" t="s">
        <v>1</v>
      </c>
      <c r="N179" s="190" t="s">
        <v>43</v>
      </c>
      <c r="O179" s="82"/>
      <c r="P179" s="191">
        <f>O179*H179</f>
        <v>0</v>
      </c>
      <c r="Q179" s="191">
        <v>0</v>
      </c>
      <c r="R179" s="191">
        <f>Q179*H179</f>
        <v>0</v>
      </c>
      <c r="S179" s="191">
        <v>0</v>
      </c>
      <c r="T179" s="192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193" t="s">
        <v>91</v>
      </c>
      <c r="AT179" s="193" t="s">
        <v>157</v>
      </c>
      <c r="AU179" s="193" t="s">
        <v>81</v>
      </c>
      <c r="AY179" s="19" t="s">
        <v>155</v>
      </c>
      <c r="BE179" s="194">
        <f>IF(N179="základná",J179,0)</f>
        <v>0</v>
      </c>
      <c r="BF179" s="194">
        <f>IF(N179="znížená",J179,0)</f>
        <v>0</v>
      </c>
      <c r="BG179" s="194">
        <f>IF(N179="zákl. prenesená",J179,0)</f>
        <v>0</v>
      </c>
      <c r="BH179" s="194">
        <f>IF(N179="zníž. prenesená",J179,0)</f>
        <v>0</v>
      </c>
      <c r="BI179" s="194">
        <f>IF(N179="nulová",J179,0)</f>
        <v>0</v>
      </c>
      <c r="BJ179" s="19" t="s">
        <v>85</v>
      </c>
      <c r="BK179" s="194">
        <f>ROUND(I179*H179,2)</f>
        <v>0</v>
      </c>
      <c r="BL179" s="19" t="s">
        <v>91</v>
      </c>
      <c r="BM179" s="193" t="s">
        <v>858</v>
      </c>
    </row>
    <row r="180" s="2" customFormat="1" ht="21.75" customHeight="1">
      <c r="A180" s="38"/>
      <c r="B180" s="180"/>
      <c r="C180" s="181" t="s">
        <v>511</v>
      </c>
      <c r="D180" s="181" t="s">
        <v>157</v>
      </c>
      <c r="E180" s="182" t="s">
        <v>2846</v>
      </c>
      <c r="F180" s="183" t="s">
        <v>2847</v>
      </c>
      <c r="G180" s="184" t="s">
        <v>160</v>
      </c>
      <c r="H180" s="185">
        <v>750</v>
      </c>
      <c r="I180" s="186"/>
      <c r="J180" s="187">
        <f>ROUND(I180*H180,2)</f>
        <v>0</v>
      </c>
      <c r="K180" s="188"/>
      <c r="L180" s="39"/>
      <c r="M180" s="189" t="s">
        <v>1</v>
      </c>
      <c r="N180" s="190" t="s">
        <v>43</v>
      </c>
      <c r="O180" s="82"/>
      <c r="P180" s="191">
        <f>O180*H180</f>
        <v>0</v>
      </c>
      <c r="Q180" s="191">
        <v>0</v>
      </c>
      <c r="R180" s="191">
        <f>Q180*H180</f>
        <v>0</v>
      </c>
      <c r="S180" s="191">
        <v>0</v>
      </c>
      <c r="T180" s="192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193" t="s">
        <v>91</v>
      </c>
      <c r="AT180" s="193" t="s">
        <v>157</v>
      </c>
      <c r="AU180" s="193" t="s">
        <v>81</v>
      </c>
      <c r="AY180" s="19" t="s">
        <v>155</v>
      </c>
      <c r="BE180" s="194">
        <f>IF(N180="základná",J180,0)</f>
        <v>0</v>
      </c>
      <c r="BF180" s="194">
        <f>IF(N180="znížená",J180,0)</f>
        <v>0</v>
      </c>
      <c r="BG180" s="194">
        <f>IF(N180="zákl. prenesená",J180,0)</f>
        <v>0</v>
      </c>
      <c r="BH180" s="194">
        <f>IF(N180="zníž. prenesená",J180,0)</f>
        <v>0</v>
      </c>
      <c r="BI180" s="194">
        <f>IF(N180="nulová",J180,0)</f>
        <v>0</v>
      </c>
      <c r="BJ180" s="19" t="s">
        <v>85</v>
      </c>
      <c r="BK180" s="194">
        <f>ROUND(I180*H180,2)</f>
        <v>0</v>
      </c>
      <c r="BL180" s="19" t="s">
        <v>91</v>
      </c>
      <c r="BM180" s="193" t="s">
        <v>867</v>
      </c>
    </row>
    <row r="181" s="2" customFormat="1" ht="16.5" customHeight="1">
      <c r="A181" s="38"/>
      <c r="B181" s="180"/>
      <c r="C181" s="181" t="s">
        <v>518</v>
      </c>
      <c r="D181" s="181" t="s">
        <v>157</v>
      </c>
      <c r="E181" s="182" t="s">
        <v>2848</v>
      </c>
      <c r="F181" s="183" t="s">
        <v>2849</v>
      </c>
      <c r="G181" s="184" t="s">
        <v>390</v>
      </c>
      <c r="H181" s="185">
        <v>2</v>
      </c>
      <c r="I181" s="186"/>
      <c r="J181" s="187">
        <f>ROUND(I181*H181,2)</f>
        <v>0</v>
      </c>
      <c r="K181" s="188"/>
      <c r="L181" s="39"/>
      <c r="M181" s="189" t="s">
        <v>1</v>
      </c>
      <c r="N181" s="190" t="s">
        <v>43</v>
      </c>
      <c r="O181" s="82"/>
      <c r="P181" s="191">
        <f>O181*H181</f>
        <v>0</v>
      </c>
      <c r="Q181" s="191">
        <v>0</v>
      </c>
      <c r="R181" s="191">
        <f>Q181*H181</f>
        <v>0</v>
      </c>
      <c r="S181" s="191">
        <v>0</v>
      </c>
      <c r="T181" s="192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193" t="s">
        <v>91</v>
      </c>
      <c r="AT181" s="193" t="s">
        <v>157</v>
      </c>
      <c r="AU181" s="193" t="s">
        <v>81</v>
      </c>
      <c r="AY181" s="19" t="s">
        <v>155</v>
      </c>
      <c r="BE181" s="194">
        <f>IF(N181="základná",J181,0)</f>
        <v>0</v>
      </c>
      <c r="BF181" s="194">
        <f>IF(N181="znížená",J181,0)</f>
        <v>0</v>
      </c>
      <c r="BG181" s="194">
        <f>IF(N181="zákl. prenesená",J181,0)</f>
        <v>0</v>
      </c>
      <c r="BH181" s="194">
        <f>IF(N181="zníž. prenesená",J181,0)</f>
        <v>0</v>
      </c>
      <c r="BI181" s="194">
        <f>IF(N181="nulová",J181,0)</f>
        <v>0</v>
      </c>
      <c r="BJ181" s="19" t="s">
        <v>85</v>
      </c>
      <c r="BK181" s="194">
        <f>ROUND(I181*H181,2)</f>
        <v>0</v>
      </c>
      <c r="BL181" s="19" t="s">
        <v>91</v>
      </c>
      <c r="BM181" s="193" t="s">
        <v>877</v>
      </c>
    </row>
    <row r="182" s="2" customFormat="1" ht="16.5" customHeight="1">
      <c r="A182" s="38"/>
      <c r="B182" s="180"/>
      <c r="C182" s="181" t="s">
        <v>522</v>
      </c>
      <c r="D182" s="181" t="s">
        <v>157</v>
      </c>
      <c r="E182" s="182" t="s">
        <v>2850</v>
      </c>
      <c r="F182" s="183" t="s">
        <v>2851</v>
      </c>
      <c r="G182" s="184" t="s">
        <v>390</v>
      </c>
      <c r="H182" s="185">
        <v>1</v>
      </c>
      <c r="I182" s="186"/>
      <c r="J182" s="187">
        <f>ROUND(I182*H182,2)</f>
        <v>0</v>
      </c>
      <c r="K182" s="188"/>
      <c r="L182" s="39"/>
      <c r="M182" s="189" t="s">
        <v>1</v>
      </c>
      <c r="N182" s="190" t="s">
        <v>43</v>
      </c>
      <c r="O182" s="82"/>
      <c r="P182" s="191">
        <f>O182*H182</f>
        <v>0</v>
      </c>
      <c r="Q182" s="191">
        <v>0</v>
      </c>
      <c r="R182" s="191">
        <f>Q182*H182</f>
        <v>0</v>
      </c>
      <c r="S182" s="191">
        <v>0</v>
      </c>
      <c r="T182" s="192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193" t="s">
        <v>91</v>
      </c>
      <c r="AT182" s="193" t="s">
        <v>157</v>
      </c>
      <c r="AU182" s="193" t="s">
        <v>81</v>
      </c>
      <c r="AY182" s="19" t="s">
        <v>155</v>
      </c>
      <c r="BE182" s="194">
        <f>IF(N182="základná",J182,0)</f>
        <v>0</v>
      </c>
      <c r="BF182" s="194">
        <f>IF(N182="znížená",J182,0)</f>
        <v>0</v>
      </c>
      <c r="BG182" s="194">
        <f>IF(N182="zákl. prenesená",J182,0)</f>
        <v>0</v>
      </c>
      <c r="BH182" s="194">
        <f>IF(N182="zníž. prenesená",J182,0)</f>
        <v>0</v>
      </c>
      <c r="BI182" s="194">
        <f>IF(N182="nulová",J182,0)</f>
        <v>0</v>
      </c>
      <c r="BJ182" s="19" t="s">
        <v>85</v>
      </c>
      <c r="BK182" s="194">
        <f>ROUND(I182*H182,2)</f>
        <v>0</v>
      </c>
      <c r="BL182" s="19" t="s">
        <v>91</v>
      </c>
      <c r="BM182" s="193" t="s">
        <v>914</v>
      </c>
    </row>
    <row r="183" s="2" customFormat="1" ht="16.5" customHeight="1">
      <c r="A183" s="38"/>
      <c r="B183" s="180"/>
      <c r="C183" s="181" t="s">
        <v>533</v>
      </c>
      <c r="D183" s="181" t="s">
        <v>157</v>
      </c>
      <c r="E183" s="182" t="s">
        <v>2852</v>
      </c>
      <c r="F183" s="183" t="s">
        <v>2853</v>
      </c>
      <c r="G183" s="184" t="s">
        <v>390</v>
      </c>
      <c r="H183" s="185">
        <v>2</v>
      </c>
      <c r="I183" s="186"/>
      <c r="J183" s="187">
        <f>ROUND(I183*H183,2)</f>
        <v>0</v>
      </c>
      <c r="K183" s="188"/>
      <c r="L183" s="39"/>
      <c r="M183" s="189" t="s">
        <v>1</v>
      </c>
      <c r="N183" s="190" t="s">
        <v>43</v>
      </c>
      <c r="O183" s="82"/>
      <c r="P183" s="191">
        <f>O183*H183</f>
        <v>0</v>
      </c>
      <c r="Q183" s="191">
        <v>0</v>
      </c>
      <c r="R183" s="191">
        <f>Q183*H183</f>
        <v>0</v>
      </c>
      <c r="S183" s="191">
        <v>0</v>
      </c>
      <c r="T183" s="192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193" t="s">
        <v>91</v>
      </c>
      <c r="AT183" s="193" t="s">
        <v>157</v>
      </c>
      <c r="AU183" s="193" t="s">
        <v>81</v>
      </c>
      <c r="AY183" s="19" t="s">
        <v>155</v>
      </c>
      <c r="BE183" s="194">
        <f>IF(N183="základná",J183,0)</f>
        <v>0</v>
      </c>
      <c r="BF183" s="194">
        <f>IF(N183="znížená",J183,0)</f>
        <v>0</v>
      </c>
      <c r="BG183" s="194">
        <f>IF(N183="zákl. prenesená",J183,0)</f>
        <v>0</v>
      </c>
      <c r="BH183" s="194">
        <f>IF(N183="zníž. prenesená",J183,0)</f>
        <v>0</v>
      </c>
      <c r="BI183" s="194">
        <f>IF(N183="nulová",J183,0)</f>
        <v>0</v>
      </c>
      <c r="BJ183" s="19" t="s">
        <v>85</v>
      </c>
      <c r="BK183" s="194">
        <f>ROUND(I183*H183,2)</f>
        <v>0</v>
      </c>
      <c r="BL183" s="19" t="s">
        <v>91</v>
      </c>
      <c r="BM183" s="193" t="s">
        <v>929</v>
      </c>
    </row>
    <row r="184" s="2" customFormat="1" ht="16.5" customHeight="1">
      <c r="A184" s="38"/>
      <c r="B184" s="180"/>
      <c r="C184" s="181" t="s">
        <v>544</v>
      </c>
      <c r="D184" s="181" t="s">
        <v>157</v>
      </c>
      <c r="E184" s="182" t="s">
        <v>2854</v>
      </c>
      <c r="F184" s="183" t="s">
        <v>2855</v>
      </c>
      <c r="G184" s="184" t="s">
        <v>390</v>
      </c>
      <c r="H184" s="185">
        <v>1</v>
      </c>
      <c r="I184" s="186"/>
      <c r="J184" s="187">
        <f>ROUND(I184*H184,2)</f>
        <v>0</v>
      </c>
      <c r="K184" s="188"/>
      <c r="L184" s="39"/>
      <c r="M184" s="189" t="s">
        <v>1</v>
      </c>
      <c r="N184" s="190" t="s">
        <v>43</v>
      </c>
      <c r="O184" s="82"/>
      <c r="P184" s="191">
        <f>O184*H184</f>
        <v>0</v>
      </c>
      <c r="Q184" s="191">
        <v>0</v>
      </c>
      <c r="R184" s="191">
        <f>Q184*H184</f>
        <v>0</v>
      </c>
      <c r="S184" s="191">
        <v>0</v>
      </c>
      <c r="T184" s="192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193" t="s">
        <v>91</v>
      </c>
      <c r="AT184" s="193" t="s">
        <v>157</v>
      </c>
      <c r="AU184" s="193" t="s">
        <v>81</v>
      </c>
      <c r="AY184" s="19" t="s">
        <v>155</v>
      </c>
      <c r="BE184" s="194">
        <f>IF(N184="základná",J184,0)</f>
        <v>0</v>
      </c>
      <c r="BF184" s="194">
        <f>IF(N184="znížená",J184,0)</f>
        <v>0</v>
      </c>
      <c r="BG184" s="194">
        <f>IF(N184="zákl. prenesená",J184,0)</f>
        <v>0</v>
      </c>
      <c r="BH184" s="194">
        <f>IF(N184="zníž. prenesená",J184,0)</f>
        <v>0</v>
      </c>
      <c r="BI184" s="194">
        <f>IF(N184="nulová",J184,0)</f>
        <v>0</v>
      </c>
      <c r="BJ184" s="19" t="s">
        <v>85</v>
      </c>
      <c r="BK184" s="194">
        <f>ROUND(I184*H184,2)</f>
        <v>0</v>
      </c>
      <c r="BL184" s="19" t="s">
        <v>91</v>
      </c>
      <c r="BM184" s="193" t="s">
        <v>940</v>
      </c>
    </row>
    <row r="185" s="2" customFormat="1" ht="16.5" customHeight="1">
      <c r="A185" s="38"/>
      <c r="B185" s="180"/>
      <c r="C185" s="181" t="s">
        <v>550</v>
      </c>
      <c r="D185" s="181" t="s">
        <v>157</v>
      </c>
      <c r="E185" s="182" t="s">
        <v>2856</v>
      </c>
      <c r="F185" s="183" t="s">
        <v>2857</v>
      </c>
      <c r="G185" s="184" t="s">
        <v>390</v>
      </c>
      <c r="H185" s="185">
        <v>1</v>
      </c>
      <c r="I185" s="186"/>
      <c r="J185" s="187">
        <f>ROUND(I185*H185,2)</f>
        <v>0</v>
      </c>
      <c r="K185" s="188"/>
      <c r="L185" s="39"/>
      <c r="M185" s="189" t="s">
        <v>1</v>
      </c>
      <c r="N185" s="190" t="s">
        <v>43</v>
      </c>
      <c r="O185" s="82"/>
      <c r="P185" s="191">
        <f>O185*H185</f>
        <v>0</v>
      </c>
      <c r="Q185" s="191">
        <v>0</v>
      </c>
      <c r="R185" s="191">
        <f>Q185*H185</f>
        <v>0</v>
      </c>
      <c r="S185" s="191">
        <v>0</v>
      </c>
      <c r="T185" s="192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193" t="s">
        <v>91</v>
      </c>
      <c r="AT185" s="193" t="s">
        <v>157</v>
      </c>
      <c r="AU185" s="193" t="s">
        <v>81</v>
      </c>
      <c r="AY185" s="19" t="s">
        <v>155</v>
      </c>
      <c r="BE185" s="194">
        <f>IF(N185="základná",J185,0)</f>
        <v>0</v>
      </c>
      <c r="BF185" s="194">
        <f>IF(N185="znížená",J185,0)</f>
        <v>0</v>
      </c>
      <c r="BG185" s="194">
        <f>IF(N185="zákl. prenesená",J185,0)</f>
        <v>0</v>
      </c>
      <c r="BH185" s="194">
        <f>IF(N185="zníž. prenesená",J185,0)</f>
        <v>0</v>
      </c>
      <c r="BI185" s="194">
        <f>IF(N185="nulová",J185,0)</f>
        <v>0</v>
      </c>
      <c r="BJ185" s="19" t="s">
        <v>85</v>
      </c>
      <c r="BK185" s="194">
        <f>ROUND(I185*H185,2)</f>
        <v>0</v>
      </c>
      <c r="BL185" s="19" t="s">
        <v>91</v>
      </c>
      <c r="BM185" s="193" t="s">
        <v>949</v>
      </c>
    </row>
    <row r="186" s="2" customFormat="1" ht="16.5" customHeight="1">
      <c r="A186" s="38"/>
      <c r="B186" s="180"/>
      <c r="C186" s="181" t="s">
        <v>555</v>
      </c>
      <c r="D186" s="181" t="s">
        <v>157</v>
      </c>
      <c r="E186" s="182" t="s">
        <v>2858</v>
      </c>
      <c r="F186" s="183" t="s">
        <v>2859</v>
      </c>
      <c r="G186" s="184" t="s">
        <v>390</v>
      </c>
      <c r="H186" s="185">
        <v>1</v>
      </c>
      <c r="I186" s="186"/>
      <c r="J186" s="187">
        <f>ROUND(I186*H186,2)</f>
        <v>0</v>
      </c>
      <c r="K186" s="188"/>
      <c r="L186" s="39"/>
      <c r="M186" s="189" t="s">
        <v>1</v>
      </c>
      <c r="N186" s="190" t="s">
        <v>43</v>
      </c>
      <c r="O186" s="82"/>
      <c r="P186" s="191">
        <f>O186*H186</f>
        <v>0</v>
      </c>
      <c r="Q186" s="191">
        <v>0</v>
      </c>
      <c r="R186" s="191">
        <f>Q186*H186</f>
        <v>0</v>
      </c>
      <c r="S186" s="191">
        <v>0</v>
      </c>
      <c r="T186" s="192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193" t="s">
        <v>91</v>
      </c>
      <c r="AT186" s="193" t="s">
        <v>157</v>
      </c>
      <c r="AU186" s="193" t="s">
        <v>81</v>
      </c>
      <c r="AY186" s="19" t="s">
        <v>155</v>
      </c>
      <c r="BE186" s="194">
        <f>IF(N186="základná",J186,0)</f>
        <v>0</v>
      </c>
      <c r="BF186" s="194">
        <f>IF(N186="znížená",J186,0)</f>
        <v>0</v>
      </c>
      <c r="BG186" s="194">
        <f>IF(N186="zákl. prenesená",J186,0)</f>
        <v>0</v>
      </c>
      <c r="BH186" s="194">
        <f>IF(N186="zníž. prenesená",J186,0)</f>
        <v>0</v>
      </c>
      <c r="BI186" s="194">
        <f>IF(N186="nulová",J186,0)</f>
        <v>0</v>
      </c>
      <c r="BJ186" s="19" t="s">
        <v>85</v>
      </c>
      <c r="BK186" s="194">
        <f>ROUND(I186*H186,2)</f>
        <v>0</v>
      </c>
      <c r="BL186" s="19" t="s">
        <v>91</v>
      </c>
      <c r="BM186" s="193" t="s">
        <v>963</v>
      </c>
    </row>
    <row r="187" s="2" customFormat="1" ht="16.5" customHeight="1">
      <c r="A187" s="38"/>
      <c r="B187" s="180"/>
      <c r="C187" s="181" t="s">
        <v>559</v>
      </c>
      <c r="D187" s="181" t="s">
        <v>157</v>
      </c>
      <c r="E187" s="182" t="s">
        <v>2860</v>
      </c>
      <c r="F187" s="183" t="s">
        <v>2861</v>
      </c>
      <c r="G187" s="184" t="s">
        <v>390</v>
      </c>
      <c r="H187" s="185">
        <v>8</v>
      </c>
      <c r="I187" s="186"/>
      <c r="J187" s="187">
        <f>ROUND(I187*H187,2)</f>
        <v>0</v>
      </c>
      <c r="K187" s="188"/>
      <c r="L187" s="39"/>
      <c r="M187" s="189" t="s">
        <v>1</v>
      </c>
      <c r="N187" s="190" t="s">
        <v>43</v>
      </c>
      <c r="O187" s="82"/>
      <c r="P187" s="191">
        <f>O187*H187</f>
        <v>0</v>
      </c>
      <c r="Q187" s="191">
        <v>0</v>
      </c>
      <c r="R187" s="191">
        <f>Q187*H187</f>
        <v>0</v>
      </c>
      <c r="S187" s="191">
        <v>0</v>
      </c>
      <c r="T187" s="192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193" t="s">
        <v>91</v>
      </c>
      <c r="AT187" s="193" t="s">
        <v>157</v>
      </c>
      <c r="AU187" s="193" t="s">
        <v>81</v>
      </c>
      <c r="AY187" s="19" t="s">
        <v>155</v>
      </c>
      <c r="BE187" s="194">
        <f>IF(N187="základná",J187,0)</f>
        <v>0</v>
      </c>
      <c r="BF187" s="194">
        <f>IF(N187="znížená",J187,0)</f>
        <v>0</v>
      </c>
      <c r="BG187" s="194">
        <f>IF(N187="zákl. prenesená",J187,0)</f>
        <v>0</v>
      </c>
      <c r="BH187" s="194">
        <f>IF(N187="zníž. prenesená",J187,0)</f>
        <v>0</v>
      </c>
      <c r="BI187" s="194">
        <f>IF(N187="nulová",J187,0)</f>
        <v>0</v>
      </c>
      <c r="BJ187" s="19" t="s">
        <v>85</v>
      </c>
      <c r="BK187" s="194">
        <f>ROUND(I187*H187,2)</f>
        <v>0</v>
      </c>
      <c r="BL187" s="19" t="s">
        <v>91</v>
      </c>
      <c r="BM187" s="193" t="s">
        <v>978</v>
      </c>
    </row>
    <row r="188" s="2" customFormat="1" ht="24.15" customHeight="1">
      <c r="A188" s="38"/>
      <c r="B188" s="180"/>
      <c r="C188" s="181" t="s">
        <v>565</v>
      </c>
      <c r="D188" s="181" t="s">
        <v>157</v>
      </c>
      <c r="E188" s="182" t="s">
        <v>2862</v>
      </c>
      <c r="F188" s="183" t="s">
        <v>2863</v>
      </c>
      <c r="G188" s="184" t="s">
        <v>390</v>
      </c>
      <c r="H188" s="185">
        <v>8</v>
      </c>
      <c r="I188" s="186"/>
      <c r="J188" s="187">
        <f>ROUND(I188*H188,2)</f>
        <v>0</v>
      </c>
      <c r="K188" s="188"/>
      <c r="L188" s="39"/>
      <c r="M188" s="189" t="s">
        <v>1</v>
      </c>
      <c r="N188" s="190" t="s">
        <v>43</v>
      </c>
      <c r="O188" s="82"/>
      <c r="P188" s="191">
        <f>O188*H188</f>
        <v>0</v>
      </c>
      <c r="Q188" s="191">
        <v>0</v>
      </c>
      <c r="R188" s="191">
        <f>Q188*H188</f>
        <v>0</v>
      </c>
      <c r="S188" s="191">
        <v>0</v>
      </c>
      <c r="T188" s="192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193" t="s">
        <v>91</v>
      </c>
      <c r="AT188" s="193" t="s">
        <v>157</v>
      </c>
      <c r="AU188" s="193" t="s">
        <v>81</v>
      </c>
      <c r="AY188" s="19" t="s">
        <v>155</v>
      </c>
      <c r="BE188" s="194">
        <f>IF(N188="základná",J188,0)</f>
        <v>0</v>
      </c>
      <c r="BF188" s="194">
        <f>IF(N188="znížená",J188,0)</f>
        <v>0</v>
      </c>
      <c r="BG188" s="194">
        <f>IF(N188="zákl. prenesená",J188,0)</f>
        <v>0</v>
      </c>
      <c r="BH188" s="194">
        <f>IF(N188="zníž. prenesená",J188,0)</f>
        <v>0</v>
      </c>
      <c r="BI188" s="194">
        <f>IF(N188="nulová",J188,0)</f>
        <v>0</v>
      </c>
      <c r="BJ188" s="19" t="s">
        <v>85</v>
      </c>
      <c r="BK188" s="194">
        <f>ROUND(I188*H188,2)</f>
        <v>0</v>
      </c>
      <c r="BL188" s="19" t="s">
        <v>91</v>
      </c>
      <c r="BM188" s="193" t="s">
        <v>988</v>
      </c>
    </row>
    <row r="189" s="2" customFormat="1" ht="16.5" customHeight="1">
      <c r="A189" s="38"/>
      <c r="B189" s="180"/>
      <c r="C189" s="181" t="s">
        <v>569</v>
      </c>
      <c r="D189" s="181" t="s">
        <v>157</v>
      </c>
      <c r="E189" s="182" t="s">
        <v>2864</v>
      </c>
      <c r="F189" s="183" t="s">
        <v>2865</v>
      </c>
      <c r="G189" s="184" t="s">
        <v>390</v>
      </c>
      <c r="H189" s="185">
        <v>8</v>
      </c>
      <c r="I189" s="186"/>
      <c r="J189" s="187">
        <f>ROUND(I189*H189,2)</f>
        <v>0</v>
      </c>
      <c r="K189" s="188"/>
      <c r="L189" s="39"/>
      <c r="M189" s="189" t="s">
        <v>1</v>
      </c>
      <c r="N189" s="190" t="s">
        <v>43</v>
      </c>
      <c r="O189" s="82"/>
      <c r="P189" s="191">
        <f>O189*H189</f>
        <v>0</v>
      </c>
      <c r="Q189" s="191">
        <v>0</v>
      </c>
      <c r="R189" s="191">
        <f>Q189*H189</f>
        <v>0</v>
      </c>
      <c r="S189" s="191">
        <v>0</v>
      </c>
      <c r="T189" s="192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193" t="s">
        <v>91</v>
      </c>
      <c r="AT189" s="193" t="s">
        <v>157</v>
      </c>
      <c r="AU189" s="193" t="s">
        <v>81</v>
      </c>
      <c r="AY189" s="19" t="s">
        <v>155</v>
      </c>
      <c r="BE189" s="194">
        <f>IF(N189="základná",J189,0)</f>
        <v>0</v>
      </c>
      <c r="BF189" s="194">
        <f>IF(N189="znížená",J189,0)</f>
        <v>0</v>
      </c>
      <c r="BG189" s="194">
        <f>IF(N189="zákl. prenesená",J189,0)</f>
        <v>0</v>
      </c>
      <c r="BH189" s="194">
        <f>IF(N189="zníž. prenesená",J189,0)</f>
        <v>0</v>
      </c>
      <c r="BI189" s="194">
        <f>IF(N189="nulová",J189,0)</f>
        <v>0</v>
      </c>
      <c r="BJ189" s="19" t="s">
        <v>85</v>
      </c>
      <c r="BK189" s="194">
        <f>ROUND(I189*H189,2)</f>
        <v>0</v>
      </c>
      <c r="BL189" s="19" t="s">
        <v>91</v>
      </c>
      <c r="BM189" s="193" t="s">
        <v>998</v>
      </c>
    </row>
    <row r="190" s="2" customFormat="1" ht="16.5" customHeight="1">
      <c r="A190" s="38"/>
      <c r="B190" s="180"/>
      <c r="C190" s="181" t="s">
        <v>573</v>
      </c>
      <c r="D190" s="181" t="s">
        <v>157</v>
      </c>
      <c r="E190" s="182" t="s">
        <v>2866</v>
      </c>
      <c r="F190" s="183" t="s">
        <v>2867</v>
      </c>
      <c r="G190" s="184" t="s">
        <v>390</v>
      </c>
      <c r="H190" s="185">
        <v>132</v>
      </c>
      <c r="I190" s="186"/>
      <c r="J190" s="187">
        <f>ROUND(I190*H190,2)</f>
        <v>0</v>
      </c>
      <c r="K190" s="188"/>
      <c r="L190" s="39"/>
      <c r="M190" s="189" t="s">
        <v>1</v>
      </c>
      <c r="N190" s="190" t="s">
        <v>43</v>
      </c>
      <c r="O190" s="82"/>
      <c r="P190" s="191">
        <f>O190*H190</f>
        <v>0</v>
      </c>
      <c r="Q190" s="191">
        <v>0</v>
      </c>
      <c r="R190" s="191">
        <f>Q190*H190</f>
        <v>0</v>
      </c>
      <c r="S190" s="191">
        <v>0</v>
      </c>
      <c r="T190" s="192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193" t="s">
        <v>91</v>
      </c>
      <c r="AT190" s="193" t="s">
        <v>157</v>
      </c>
      <c r="AU190" s="193" t="s">
        <v>81</v>
      </c>
      <c r="AY190" s="19" t="s">
        <v>155</v>
      </c>
      <c r="BE190" s="194">
        <f>IF(N190="základná",J190,0)</f>
        <v>0</v>
      </c>
      <c r="BF190" s="194">
        <f>IF(N190="znížená",J190,0)</f>
        <v>0</v>
      </c>
      <c r="BG190" s="194">
        <f>IF(N190="zákl. prenesená",J190,0)</f>
        <v>0</v>
      </c>
      <c r="BH190" s="194">
        <f>IF(N190="zníž. prenesená",J190,0)</f>
        <v>0</v>
      </c>
      <c r="BI190" s="194">
        <f>IF(N190="nulová",J190,0)</f>
        <v>0</v>
      </c>
      <c r="BJ190" s="19" t="s">
        <v>85</v>
      </c>
      <c r="BK190" s="194">
        <f>ROUND(I190*H190,2)</f>
        <v>0</v>
      </c>
      <c r="BL190" s="19" t="s">
        <v>91</v>
      </c>
      <c r="BM190" s="193" t="s">
        <v>1013</v>
      </c>
    </row>
    <row r="191" s="2" customFormat="1" ht="16.5" customHeight="1">
      <c r="A191" s="38"/>
      <c r="B191" s="180"/>
      <c r="C191" s="181" t="s">
        <v>577</v>
      </c>
      <c r="D191" s="181" t="s">
        <v>157</v>
      </c>
      <c r="E191" s="182" t="s">
        <v>2868</v>
      </c>
      <c r="F191" s="183" t="s">
        <v>2869</v>
      </c>
      <c r="G191" s="184" t="s">
        <v>390</v>
      </c>
      <c r="H191" s="185">
        <v>132</v>
      </c>
      <c r="I191" s="186"/>
      <c r="J191" s="187">
        <f>ROUND(I191*H191,2)</f>
        <v>0</v>
      </c>
      <c r="K191" s="188"/>
      <c r="L191" s="39"/>
      <c r="M191" s="189" t="s">
        <v>1</v>
      </c>
      <c r="N191" s="190" t="s">
        <v>43</v>
      </c>
      <c r="O191" s="82"/>
      <c r="P191" s="191">
        <f>O191*H191</f>
        <v>0</v>
      </c>
      <c r="Q191" s="191">
        <v>0</v>
      </c>
      <c r="R191" s="191">
        <f>Q191*H191</f>
        <v>0</v>
      </c>
      <c r="S191" s="191">
        <v>0</v>
      </c>
      <c r="T191" s="192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193" t="s">
        <v>91</v>
      </c>
      <c r="AT191" s="193" t="s">
        <v>157</v>
      </c>
      <c r="AU191" s="193" t="s">
        <v>81</v>
      </c>
      <c r="AY191" s="19" t="s">
        <v>155</v>
      </c>
      <c r="BE191" s="194">
        <f>IF(N191="základná",J191,0)</f>
        <v>0</v>
      </c>
      <c r="BF191" s="194">
        <f>IF(N191="znížená",J191,0)</f>
        <v>0</v>
      </c>
      <c r="BG191" s="194">
        <f>IF(N191="zákl. prenesená",J191,0)</f>
        <v>0</v>
      </c>
      <c r="BH191" s="194">
        <f>IF(N191="zníž. prenesená",J191,0)</f>
        <v>0</v>
      </c>
      <c r="BI191" s="194">
        <f>IF(N191="nulová",J191,0)</f>
        <v>0</v>
      </c>
      <c r="BJ191" s="19" t="s">
        <v>85</v>
      </c>
      <c r="BK191" s="194">
        <f>ROUND(I191*H191,2)</f>
        <v>0</v>
      </c>
      <c r="BL191" s="19" t="s">
        <v>91</v>
      </c>
      <c r="BM191" s="193" t="s">
        <v>1025</v>
      </c>
    </row>
    <row r="192" s="2" customFormat="1" ht="16.5" customHeight="1">
      <c r="A192" s="38"/>
      <c r="B192" s="180"/>
      <c r="C192" s="181" t="s">
        <v>581</v>
      </c>
      <c r="D192" s="181" t="s">
        <v>157</v>
      </c>
      <c r="E192" s="182" t="s">
        <v>2870</v>
      </c>
      <c r="F192" s="183" t="s">
        <v>2871</v>
      </c>
      <c r="G192" s="184" t="s">
        <v>285</v>
      </c>
      <c r="H192" s="185">
        <v>1000</v>
      </c>
      <c r="I192" s="186"/>
      <c r="J192" s="187">
        <f>ROUND(I192*H192,2)</f>
        <v>0</v>
      </c>
      <c r="K192" s="188"/>
      <c r="L192" s="39"/>
      <c r="M192" s="189" t="s">
        <v>1</v>
      </c>
      <c r="N192" s="190" t="s">
        <v>43</v>
      </c>
      <c r="O192" s="82"/>
      <c r="P192" s="191">
        <f>O192*H192</f>
        <v>0</v>
      </c>
      <c r="Q192" s="191">
        <v>0</v>
      </c>
      <c r="R192" s="191">
        <f>Q192*H192</f>
        <v>0</v>
      </c>
      <c r="S192" s="191">
        <v>0</v>
      </c>
      <c r="T192" s="192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193" t="s">
        <v>91</v>
      </c>
      <c r="AT192" s="193" t="s">
        <v>157</v>
      </c>
      <c r="AU192" s="193" t="s">
        <v>81</v>
      </c>
      <c r="AY192" s="19" t="s">
        <v>155</v>
      </c>
      <c r="BE192" s="194">
        <f>IF(N192="základná",J192,0)</f>
        <v>0</v>
      </c>
      <c r="BF192" s="194">
        <f>IF(N192="znížená",J192,0)</f>
        <v>0</v>
      </c>
      <c r="BG192" s="194">
        <f>IF(N192="zákl. prenesená",J192,0)</f>
        <v>0</v>
      </c>
      <c r="BH192" s="194">
        <f>IF(N192="zníž. prenesená",J192,0)</f>
        <v>0</v>
      </c>
      <c r="BI192" s="194">
        <f>IF(N192="nulová",J192,0)</f>
        <v>0</v>
      </c>
      <c r="BJ192" s="19" t="s">
        <v>85</v>
      </c>
      <c r="BK192" s="194">
        <f>ROUND(I192*H192,2)</f>
        <v>0</v>
      </c>
      <c r="BL192" s="19" t="s">
        <v>91</v>
      </c>
      <c r="BM192" s="193" t="s">
        <v>1040</v>
      </c>
    </row>
    <row r="193" s="2" customFormat="1" ht="16.5" customHeight="1">
      <c r="A193" s="38"/>
      <c r="B193" s="180"/>
      <c r="C193" s="181" t="s">
        <v>585</v>
      </c>
      <c r="D193" s="181" t="s">
        <v>157</v>
      </c>
      <c r="E193" s="182" t="s">
        <v>2872</v>
      </c>
      <c r="F193" s="183" t="s">
        <v>2873</v>
      </c>
      <c r="G193" s="184" t="s">
        <v>1162</v>
      </c>
      <c r="H193" s="241"/>
      <c r="I193" s="186"/>
      <c r="J193" s="187">
        <f>ROUND(I193*H193,2)</f>
        <v>0</v>
      </c>
      <c r="K193" s="188"/>
      <c r="L193" s="39"/>
      <c r="M193" s="189" t="s">
        <v>1</v>
      </c>
      <c r="N193" s="190" t="s">
        <v>43</v>
      </c>
      <c r="O193" s="82"/>
      <c r="P193" s="191">
        <f>O193*H193</f>
        <v>0</v>
      </c>
      <c r="Q193" s="191">
        <v>0</v>
      </c>
      <c r="R193" s="191">
        <f>Q193*H193</f>
        <v>0</v>
      </c>
      <c r="S193" s="191">
        <v>0</v>
      </c>
      <c r="T193" s="192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193" t="s">
        <v>91</v>
      </c>
      <c r="AT193" s="193" t="s">
        <v>157</v>
      </c>
      <c r="AU193" s="193" t="s">
        <v>81</v>
      </c>
      <c r="AY193" s="19" t="s">
        <v>155</v>
      </c>
      <c r="BE193" s="194">
        <f>IF(N193="základná",J193,0)</f>
        <v>0</v>
      </c>
      <c r="BF193" s="194">
        <f>IF(N193="znížená",J193,0)</f>
        <v>0</v>
      </c>
      <c r="BG193" s="194">
        <f>IF(N193="zákl. prenesená",J193,0)</f>
        <v>0</v>
      </c>
      <c r="BH193" s="194">
        <f>IF(N193="zníž. prenesená",J193,0)</f>
        <v>0</v>
      </c>
      <c r="BI193" s="194">
        <f>IF(N193="nulová",J193,0)</f>
        <v>0</v>
      </c>
      <c r="BJ193" s="19" t="s">
        <v>85</v>
      </c>
      <c r="BK193" s="194">
        <f>ROUND(I193*H193,2)</f>
        <v>0</v>
      </c>
      <c r="BL193" s="19" t="s">
        <v>91</v>
      </c>
      <c r="BM193" s="193" t="s">
        <v>1048</v>
      </c>
    </row>
    <row r="194" s="2" customFormat="1" ht="16.5" customHeight="1">
      <c r="A194" s="38"/>
      <c r="B194" s="180"/>
      <c r="C194" s="181" t="s">
        <v>590</v>
      </c>
      <c r="D194" s="181" t="s">
        <v>157</v>
      </c>
      <c r="E194" s="182" t="s">
        <v>2874</v>
      </c>
      <c r="F194" s="183" t="s">
        <v>2814</v>
      </c>
      <c r="G194" s="184" t="s">
        <v>1162</v>
      </c>
      <c r="H194" s="241"/>
      <c r="I194" s="186"/>
      <c r="J194" s="187">
        <f>ROUND(I194*H194,2)</f>
        <v>0</v>
      </c>
      <c r="K194" s="188"/>
      <c r="L194" s="39"/>
      <c r="M194" s="189" t="s">
        <v>1</v>
      </c>
      <c r="N194" s="190" t="s">
        <v>43</v>
      </c>
      <c r="O194" s="82"/>
      <c r="P194" s="191">
        <f>O194*H194</f>
        <v>0</v>
      </c>
      <c r="Q194" s="191">
        <v>0</v>
      </c>
      <c r="R194" s="191">
        <f>Q194*H194</f>
        <v>0</v>
      </c>
      <c r="S194" s="191">
        <v>0</v>
      </c>
      <c r="T194" s="192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193" t="s">
        <v>91</v>
      </c>
      <c r="AT194" s="193" t="s">
        <v>157</v>
      </c>
      <c r="AU194" s="193" t="s">
        <v>81</v>
      </c>
      <c r="AY194" s="19" t="s">
        <v>155</v>
      </c>
      <c r="BE194" s="194">
        <f>IF(N194="základná",J194,0)</f>
        <v>0</v>
      </c>
      <c r="BF194" s="194">
        <f>IF(N194="znížená",J194,0)</f>
        <v>0</v>
      </c>
      <c r="BG194" s="194">
        <f>IF(N194="zákl. prenesená",J194,0)</f>
        <v>0</v>
      </c>
      <c r="BH194" s="194">
        <f>IF(N194="zníž. prenesená",J194,0)</f>
        <v>0</v>
      </c>
      <c r="BI194" s="194">
        <f>IF(N194="nulová",J194,0)</f>
        <v>0</v>
      </c>
      <c r="BJ194" s="19" t="s">
        <v>85</v>
      </c>
      <c r="BK194" s="194">
        <f>ROUND(I194*H194,2)</f>
        <v>0</v>
      </c>
      <c r="BL194" s="19" t="s">
        <v>91</v>
      </c>
      <c r="BM194" s="193" t="s">
        <v>1057</v>
      </c>
    </row>
    <row r="195" s="2" customFormat="1" ht="16.5" customHeight="1">
      <c r="A195" s="38"/>
      <c r="B195" s="180"/>
      <c r="C195" s="181" t="s">
        <v>605</v>
      </c>
      <c r="D195" s="181" t="s">
        <v>157</v>
      </c>
      <c r="E195" s="182" t="s">
        <v>2875</v>
      </c>
      <c r="F195" s="183" t="s">
        <v>2876</v>
      </c>
      <c r="G195" s="184" t="s">
        <v>285</v>
      </c>
      <c r="H195" s="185">
        <v>5068</v>
      </c>
      <c r="I195" s="186"/>
      <c r="J195" s="187">
        <f>ROUND(I195*H195,2)</f>
        <v>0</v>
      </c>
      <c r="K195" s="188"/>
      <c r="L195" s="39"/>
      <c r="M195" s="189" t="s">
        <v>1</v>
      </c>
      <c r="N195" s="190" t="s">
        <v>43</v>
      </c>
      <c r="O195" s="82"/>
      <c r="P195" s="191">
        <f>O195*H195</f>
        <v>0</v>
      </c>
      <c r="Q195" s="191">
        <v>0</v>
      </c>
      <c r="R195" s="191">
        <f>Q195*H195</f>
        <v>0</v>
      </c>
      <c r="S195" s="191">
        <v>0</v>
      </c>
      <c r="T195" s="192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193" t="s">
        <v>91</v>
      </c>
      <c r="AT195" s="193" t="s">
        <v>157</v>
      </c>
      <c r="AU195" s="193" t="s">
        <v>81</v>
      </c>
      <c r="AY195" s="19" t="s">
        <v>155</v>
      </c>
      <c r="BE195" s="194">
        <f>IF(N195="základná",J195,0)</f>
        <v>0</v>
      </c>
      <c r="BF195" s="194">
        <f>IF(N195="znížená",J195,0)</f>
        <v>0</v>
      </c>
      <c r="BG195" s="194">
        <f>IF(N195="zákl. prenesená",J195,0)</f>
        <v>0</v>
      </c>
      <c r="BH195" s="194">
        <f>IF(N195="zníž. prenesená",J195,0)</f>
        <v>0</v>
      </c>
      <c r="BI195" s="194">
        <f>IF(N195="nulová",J195,0)</f>
        <v>0</v>
      </c>
      <c r="BJ195" s="19" t="s">
        <v>85</v>
      </c>
      <c r="BK195" s="194">
        <f>ROUND(I195*H195,2)</f>
        <v>0</v>
      </c>
      <c r="BL195" s="19" t="s">
        <v>91</v>
      </c>
      <c r="BM195" s="193" t="s">
        <v>1066</v>
      </c>
    </row>
    <row r="196" s="2" customFormat="1" ht="16.5" customHeight="1">
      <c r="A196" s="38"/>
      <c r="B196" s="180"/>
      <c r="C196" s="181" t="s">
        <v>615</v>
      </c>
      <c r="D196" s="181" t="s">
        <v>157</v>
      </c>
      <c r="E196" s="182" t="s">
        <v>2877</v>
      </c>
      <c r="F196" s="183" t="s">
        <v>2878</v>
      </c>
      <c r="G196" s="184" t="s">
        <v>2348</v>
      </c>
      <c r="H196" s="185">
        <v>32</v>
      </c>
      <c r="I196" s="186"/>
      <c r="J196" s="187">
        <f>ROUND(I196*H196,2)</f>
        <v>0</v>
      </c>
      <c r="K196" s="188"/>
      <c r="L196" s="39"/>
      <c r="M196" s="189" t="s">
        <v>1</v>
      </c>
      <c r="N196" s="190" t="s">
        <v>43</v>
      </c>
      <c r="O196" s="82"/>
      <c r="P196" s="191">
        <f>O196*H196</f>
        <v>0</v>
      </c>
      <c r="Q196" s="191">
        <v>0</v>
      </c>
      <c r="R196" s="191">
        <f>Q196*H196</f>
        <v>0</v>
      </c>
      <c r="S196" s="191">
        <v>0</v>
      </c>
      <c r="T196" s="192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193" t="s">
        <v>91</v>
      </c>
      <c r="AT196" s="193" t="s">
        <v>157</v>
      </c>
      <c r="AU196" s="193" t="s">
        <v>81</v>
      </c>
      <c r="AY196" s="19" t="s">
        <v>155</v>
      </c>
      <c r="BE196" s="194">
        <f>IF(N196="základná",J196,0)</f>
        <v>0</v>
      </c>
      <c r="BF196" s="194">
        <f>IF(N196="znížená",J196,0)</f>
        <v>0</v>
      </c>
      <c r="BG196" s="194">
        <f>IF(N196="zákl. prenesená",J196,0)</f>
        <v>0</v>
      </c>
      <c r="BH196" s="194">
        <f>IF(N196="zníž. prenesená",J196,0)</f>
        <v>0</v>
      </c>
      <c r="BI196" s="194">
        <f>IF(N196="nulová",J196,0)</f>
        <v>0</v>
      </c>
      <c r="BJ196" s="19" t="s">
        <v>85</v>
      </c>
      <c r="BK196" s="194">
        <f>ROUND(I196*H196,2)</f>
        <v>0</v>
      </c>
      <c r="BL196" s="19" t="s">
        <v>91</v>
      </c>
      <c r="BM196" s="193" t="s">
        <v>1079</v>
      </c>
    </row>
    <row r="197" s="2" customFormat="1" ht="16.5" customHeight="1">
      <c r="A197" s="38"/>
      <c r="B197" s="180"/>
      <c r="C197" s="181" t="s">
        <v>623</v>
      </c>
      <c r="D197" s="181" t="s">
        <v>157</v>
      </c>
      <c r="E197" s="182" t="s">
        <v>2879</v>
      </c>
      <c r="F197" s="183" t="s">
        <v>2880</v>
      </c>
      <c r="G197" s="184" t="s">
        <v>2397</v>
      </c>
      <c r="H197" s="185">
        <v>1</v>
      </c>
      <c r="I197" s="186"/>
      <c r="J197" s="187">
        <f>ROUND(I197*H197,2)</f>
        <v>0</v>
      </c>
      <c r="K197" s="188"/>
      <c r="L197" s="39"/>
      <c r="M197" s="189" t="s">
        <v>1</v>
      </c>
      <c r="N197" s="190" t="s">
        <v>43</v>
      </c>
      <c r="O197" s="82"/>
      <c r="P197" s="191">
        <f>O197*H197</f>
        <v>0</v>
      </c>
      <c r="Q197" s="191">
        <v>0</v>
      </c>
      <c r="R197" s="191">
        <f>Q197*H197</f>
        <v>0</v>
      </c>
      <c r="S197" s="191">
        <v>0</v>
      </c>
      <c r="T197" s="192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193" t="s">
        <v>91</v>
      </c>
      <c r="AT197" s="193" t="s">
        <v>157</v>
      </c>
      <c r="AU197" s="193" t="s">
        <v>81</v>
      </c>
      <c r="AY197" s="19" t="s">
        <v>155</v>
      </c>
      <c r="BE197" s="194">
        <f>IF(N197="základná",J197,0)</f>
        <v>0</v>
      </c>
      <c r="BF197" s="194">
        <f>IF(N197="znížená",J197,0)</f>
        <v>0</v>
      </c>
      <c r="BG197" s="194">
        <f>IF(N197="zákl. prenesená",J197,0)</f>
        <v>0</v>
      </c>
      <c r="BH197" s="194">
        <f>IF(N197="zníž. prenesená",J197,0)</f>
        <v>0</v>
      </c>
      <c r="BI197" s="194">
        <f>IF(N197="nulová",J197,0)</f>
        <v>0</v>
      </c>
      <c r="BJ197" s="19" t="s">
        <v>85</v>
      </c>
      <c r="BK197" s="194">
        <f>ROUND(I197*H197,2)</f>
        <v>0</v>
      </c>
      <c r="BL197" s="19" t="s">
        <v>91</v>
      </c>
      <c r="BM197" s="193" t="s">
        <v>1089</v>
      </c>
    </row>
    <row r="198" s="2" customFormat="1" ht="16.5" customHeight="1">
      <c r="A198" s="38"/>
      <c r="B198" s="180"/>
      <c r="C198" s="181" t="s">
        <v>628</v>
      </c>
      <c r="D198" s="181" t="s">
        <v>157</v>
      </c>
      <c r="E198" s="182" t="s">
        <v>2881</v>
      </c>
      <c r="F198" s="183" t="s">
        <v>2882</v>
      </c>
      <c r="G198" s="184" t="s">
        <v>2397</v>
      </c>
      <c r="H198" s="185">
        <v>1</v>
      </c>
      <c r="I198" s="186"/>
      <c r="J198" s="187">
        <f>ROUND(I198*H198,2)</f>
        <v>0</v>
      </c>
      <c r="K198" s="188"/>
      <c r="L198" s="39"/>
      <c r="M198" s="242" t="s">
        <v>1</v>
      </c>
      <c r="N198" s="243" t="s">
        <v>43</v>
      </c>
      <c r="O198" s="244"/>
      <c r="P198" s="245">
        <f>O198*H198</f>
        <v>0</v>
      </c>
      <c r="Q198" s="245">
        <v>0</v>
      </c>
      <c r="R198" s="245">
        <f>Q198*H198</f>
        <v>0</v>
      </c>
      <c r="S198" s="245">
        <v>0</v>
      </c>
      <c r="T198" s="246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193" t="s">
        <v>91</v>
      </c>
      <c r="AT198" s="193" t="s">
        <v>157</v>
      </c>
      <c r="AU198" s="193" t="s">
        <v>81</v>
      </c>
      <c r="AY198" s="19" t="s">
        <v>155</v>
      </c>
      <c r="BE198" s="194">
        <f>IF(N198="základná",J198,0)</f>
        <v>0</v>
      </c>
      <c r="BF198" s="194">
        <f>IF(N198="znížená",J198,0)</f>
        <v>0</v>
      </c>
      <c r="BG198" s="194">
        <f>IF(N198="zákl. prenesená",J198,0)</f>
        <v>0</v>
      </c>
      <c r="BH198" s="194">
        <f>IF(N198="zníž. prenesená",J198,0)</f>
        <v>0</v>
      </c>
      <c r="BI198" s="194">
        <f>IF(N198="nulová",J198,0)</f>
        <v>0</v>
      </c>
      <c r="BJ198" s="19" t="s">
        <v>85</v>
      </c>
      <c r="BK198" s="194">
        <f>ROUND(I198*H198,2)</f>
        <v>0</v>
      </c>
      <c r="BL198" s="19" t="s">
        <v>91</v>
      </c>
      <c r="BM198" s="193" t="s">
        <v>1101</v>
      </c>
    </row>
    <row r="199" s="2" customFormat="1" ht="6.96" customHeight="1">
      <c r="A199" s="38"/>
      <c r="B199" s="65"/>
      <c r="C199" s="66"/>
      <c r="D199" s="66"/>
      <c r="E199" s="66"/>
      <c r="F199" s="66"/>
      <c r="G199" s="66"/>
      <c r="H199" s="66"/>
      <c r="I199" s="66"/>
      <c r="J199" s="66"/>
      <c r="K199" s="66"/>
      <c r="L199" s="39"/>
      <c r="M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</row>
  </sheetData>
  <autoFilter ref="C119:K198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93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7</v>
      </c>
    </row>
    <row r="4" s="1" customFormat="1" ht="24.96" customHeight="1">
      <c r="B4" s="22"/>
      <c r="D4" s="23" t="s">
        <v>100</v>
      </c>
      <c r="L4" s="22"/>
      <c r="M4" s="125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16.5" customHeight="1">
      <c r="B7" s="22"/>
      <c r="E7" s="126" t="str">
        <f>'Rekapitulácia stavby'!K6</f>
        <v>Prístavba objektu Strednej zdravotníckej školy</v>
      </c>
      <c r="F7" s="32"/>
      <c r="G7" s="32"/>
      <c r="H7" s="32"/>
      <c r="L7" s="22"/>
    </row>
    <row r="8" s="2" customFormat="1" ht="12" customHeight="1">
      <c r="A8" s="38"/>
      <c r="B8" s="39"/>
      <c r="C8" s="38"/>
      <c r="D8" s="32" t="s">
        <v>101</v>
      </c>
      <c r="E8" s="38"/>
      <c r="F8" s="38"/>
      <c r="G8" s="38"/>
      <c r="H8" s="38"/>
      <c r="I8" s="38"/>
      <c r="J8" s="38"/>
      <c r="K8" s="38"/>
      <c r="L8" s="60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39"/>
      <c r="C9" s="38"/>
      <c r="D9" s="38"/>
      <c r="E9" s="72" t="s">
        <v>2883</v>
      </c>
      <c r="F9" s="38"/>
      <c r="G9" s="38"/>
      <c r="H9" s="38"/>
      <c r="I9" s="38"/>
      <c r="J9" s="38"/>
      <c r="K9" s="38"/>
      <c r="L9" s="60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39"/>
      <c r="C10" s="38"/>
      <c r="D10" s="38"/>
      <c r="E10" s="38"/>
      <c r="F10" s="38"/>
      <c r="G10" s="38"/>
      <c r="H10" s="38"/>
      <c r="I10" s="38"/>
      <c r="J10" s="38"/>
      <c r="K10" s="38"/>
      <c r="L10" s="60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39"/>
      <c r="C11" s="38"/>
      <c r="D11" s="32" t="s">
        <v>18</v>
      </c>
      <c r="E11" s="38"/>
      <c r="F11" s="27" t="s">
        <v>1</v>
      </c>
      <c r="G11" s="38"/>
      <c r="H11" s="38"/>
      <c r="I11" s="32" t="s">
        <v>19</v>
      </c>
      <c r="J11" s="27" t="s">
        <v>1</v>
      </c>
      <c r="K11" s="38"/>
      <c r="L11" s="60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39"/>
      <c r="C12" s="38"/>
      <c r="D12" s="32" t="s">
        <v>20</v>
      </c>
      <c r="E12" s="38"/>
      <c r="F12" s="27" t="s">
        <v>21</v>
      </c>
      <c r="G12" s="38"/>
      <c r="H12" s="38"/>
      <c r="I12" s="32" t="s">
        <v>22</v>
      </c>
      <c r="J12" s="74" t="str">
        <f>'Rekapitulácia stavby'!AN8</f>
        <v>10. 1. 2025</v>
      </c>
      <c r="K12" s="38"/>
      <c r="L12" s="60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39"/>
      <c r="C13" s="38"/>
      <c r="D13" s="38"/>
      <c r="E13" s="38"/>
      <c r="F13" s="38"/>
      <c r="G13" s="38"/>
      <c r="H13" s="38"/>
      <c r="I13" s="38"/>
      <c r="J13" s="38"/>
      <c r="K13" s="38"/>
      <c r="L13" s="60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24</v>
      </c>
      <c r="E14" s="38"/>
      <c r="F14" s="38"/>
      <c r="G14" s="38"/>
      <c r="H14" s="38"/>
      <c r="I14" s="32" t="s">
        <v>25</v>
      </c>
      <c r="J14" s="27" t="s">
        <v>1</v>
      </c>
      <c r="K14" s="38"/>
      <c r="L14" s="60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39"/>
      <c r="C15" s="38"/>
      <c r="D15" s="38"/>
      <c r="E15" s="27" t="s">
        <v>26</v>
      </c>
      <c r="F15" s="38"/>
      <c r="G15" s="38"/>
      <c r="H15" s="38"/>
      <c r="I15" s="32" t="s">
        <v>27</v>
      </c>
      <c r="J15" s="27" t="s">
        <v>1</v>
      </c>
      <c r="K15" s="38"/>
      <c r="L15" s="60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39"/>
      <c r="C16" s="38"/>
      <c r="D16" s="38"/>
      <c r="E16" s="38"/>
      <c r="F16" s="38"/>
      <c r="G16" s="38"/>
      <c r="H16" s="38"/>
      <c r="I16" s="38"/>
      <c r="J16" s="38"/>
      <c r="K16" s="38"/>
      <c r="L16" s="60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39"/>
      <c r="C17" s="38"/>
      <c r="D17" s="32" t="s">
        <v>28</v>
      </c>
      <c r="E17" s="38"/>
      <c r="F17" s="38"/>
      <c r="G17" s="38"/>
      <c r="H17" s="38"/>
      <c r="I17" s="32" t="s">
        <v>25</v>
      </c>
      <c r="J17" s="33" t="str">
        <f>'Rekapitulácia stavby'!AN13</f>
        <v>Vyplň údaj</v>
      </c>
      <c r="K17" s="38"/>
      <c r="L17" s="60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39"/>
      <c r="C18" s="38"/>
      <c r="D18" s="38"/>
      <c r="E18" s="33" t="str">
        <f>'Rekapitulácia stavby'!E14</f>
        <v>Vyplň údaj</v>
      </c>
      <c r="F18" s="27"/>
      <c r="G18" s="27"/>
      <c r="H18" s="27"/>
      <c r="I18" s="32" t="s">
        <v>27</v>
      </c>
      <c r="J18" s="33" t="str">
        <f>'Rekapitulácia stavby'!AN14</f>
        <v>Vyplň údaj</v>
      </c>
      <c r="K18" s="38"/>
      <c r="L18" s="60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60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39"/>
      <c r="C20" s="38"/>
      <c r="D20" s="32" t="s">
        <v>30</v>
      </c>
      <c r="E20" s="38"/>
      <c r="F20" s="38"/>
      <c r="G20" s="38"/>
      <c r="H20" s="38"/>
      <c r="I20" s="32" t="s">
        <v>25</v>
      </c>
      <c r="J20" s="27" t="s">
        <v>1</v>
      </c>
      <c r="K20" s="38"/>
      <c r="L20" s="60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39"/>
      <c r="C21" s="38"/>
      <c r="D21" s="38"/>
      <c r="E21" s="27" t="s">
        <v>31</v>
      </c>
      <c r="F21" s="38"/>
      <c r="G21" s="38"/>
      <c r="H21" s="38"/>
      <c r="I21" s="32" t="s">
        <v>27</v>
      </c>
      <c r="J21" s="27" t="s">
        <v>1</v>
      </c>
      <c r="K21" s="38"/>
      <c r="L21" s="60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39"/>
      <c r="C22" s="38"/>
      <c r="D22" s="38"/>
      <c r="E22" s="38"/>
      <c r="F22" s="38"/>
      <c r="G22" s="38"/>
      <c r="H22" s="38"/>
      <c r="I22" s="38"/>
      <c r="J22" s="38"/>
      <c r="K22" s="38"/>
      <c r="L22" s="60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39"/>
      <c r="C23" s="38"/>
      <c r="D23" s="32" t="s">
        <v>33</v>
      </c>
      <c r="E23" s="38"/>
      <c r="F23" s="38"/>
      <c r="G23" s="38"/>
      <c r="H23" s="38"/>
      <c r="I23" s="32" t="s">
        <v>25</v>
      </c>
      <c r="J23" s="27" t="s">
        <v>1</v>
      </c>
      <c r="K23" s="38"/>
      <c r="L23" s="60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39"/>
      <c r="C24" s="38"/>
      <c r="D24" s="38"/>
      <c r="E24" s="27" t="s">
        <v>34</v>
      </c>
      <c r="F24" s="38"/>
      <c r="G24" s="38"/>
      <c r="H24" s="38"/>
      <c r="I24" s="32" t="s">
        <v>27</v>
      </c>
      <c r="J24" s="27" t="s">
        <v>1</v>
      </c>
      <c r="K24" s="38"/>
      <c r="L24" s="60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39"/>
      <c r="C25" s="38"/>
      <c r="D25" s="38"/>
      <c r="E25" s="38"/>
      <c r="F25" s="38"/>
      <c r="G25" s="38"/>
      <c r="H25" s="38"/>
      <c r="I25" s="38"/>
      <c r="J25" s="38"/>
      <c r="K25" s="38"/>
      <c r="L25" s="60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39"/>
      <c r="C26" s="38"/>
      <c r="D26" s="32" t="s">
        <v>35</v>
      </c>
      <c r="E26" s="38"/>
      <c r="F26" s="38"/>
      <c r="G26" s="38"/>
      <c r="H26" s="38"/>
      <c r="I26" s="38"/>
      <c r="J26" s="38"/>
      <c r="K26" s="38"/>
      <c r="L26" s="60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27"/>
      <c r="B27" s="128"/>
      <c r="C27" s="127"/>
      <c r="D27" s="127"/>
      <c r="E27" s="36" t="s">
        <v>1</v>
      </c>
      <c r="F27" s="36"/>
      <c r="G27" s="36"/>
      <c r="H27" s="36"/>
      <c r="I27" s="127"/>
      <c r="J27" s="127"/>
      <c r="K27" s="127"/>
      <c r="L27" s="129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</row>
    <row r="28" s="2" customFormat="1" ht="6.96" customHeigh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60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39"/>
      <c r="C29" s="38"/>
      <c r="D29" s="95"/>
      <c r="E29" s="95"/>
      <c r="F29" s="95"/>
      <c r="G29" s="95"/>
      <c r="H29" s="95"/>
      <c r="I29" s="95"/>
      <c r="J29" s="95"/>
      <c r="K29" s="95"/>
      <c r="L29" s="60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39"/>
      <c r="C30" s="38"/>
      <c r="D30" s="130" t="s">
        <v>37</v>
      </c>
      <c r="E30" s="38"/>
      <c r="F30" s="38"/>
      <c r="G30" s="38"/>
      <c r="H30" s="38"/>
      <c r="I30" s="38"/>
      <c r="J30" s="101">
        <f>ROUND(J121, 2)</f>
        <v>0</v>
      </c>
      <c r="K30" s="38"/>
      <c r="L30" s="60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5"/>
      <c r="E31" s="95"/>
      <c r="F31" s="95"/>
      <c r="G31" s="95"/>
      <c r="H31" s="95"/>
      <c r="I31" s="95"/>
      <c r="J31" s="95"/>
      <c r="K31" s="95"/>
      <c r="L31" s="60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39"/>
      <c r="C32" s="38"/>
      <c r="D32" s="38"/>
      <c r="E32" s="38"/>
      <c r="F32" s="43" t="s">
        <v>39</v>
      </c>
      <c r="G32" s="38"/>
      <c r="H32" s="38"/>
      <c r="I32" s="43" t="s">
        <v>38</v>
      </c>
      <c r="J32" s="43" t="s">
        <v>40</v>
      </c>
      <c r="K32" s="38"/>
      <c r="L32" s="60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39"/>
      <c r="C33" s="38"/>
      <c r="D33" s="131" t="s">
        <v>41</v>
      </c>
      <c r="E33" s="45" t="s">
        <v>42</v>
      </c>
      <c r="F33" s="132">
        <f>ROUND((SUM(BE121:BE260)),  2)</f>
        <v>0</v>
      </c>
      <c r="G33" s="133"/>
      <c r="H33" s="133"/>
      <c r="I33" s="134">
        <v>0</v>
      </c>
      <c r="J33" s="132">
        <f>ROUND(((SUM(BE121:BE260))*I33),  2)</f>
        <v>0</v>
      </c>
      <c r="K33" s="38"/>
      <c r="L33" s="60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45" t="s">
        <v>43</v>
      </c>
      <c r="F34" s="132">
        <f>ROUND((SUM(BF121:BF260)),  2)</f>
        <v>0</v>
      </c>
      <c r="G34" s="133"/>
      <c r="H34" s="133"/>
      <c r="I34" s="134">
        <v>0.23000000000000001</v>
      </c>
      <c r="J34" s="132">
        <f>ROUND(((SUM(BF121:BF260))*I34),  2)</f>
        <v>0</v>
      </c>
      <c r="K34" s="38"/>
      <c r="L34" s="60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39"/>
      <c r="C35" s="38"/>
      <c r="D35" s="38"/>
      <c r="E35" s="32" t="s">
        <v>44</v>
      </c>
      <c r="F35" s="135">
        <f>ROUND((SUM(BG121:BG260)),  2)</f>
        <v>0</v>
      </c>
      <c r="G35" s="38"/>
      <c r="H35" s="38"/>
      <c r="I35" s="136">
        <v>0</v>
      </c>
      <c r="J35" s="135">
        <f>0</f>
        <v>0</v>
      </c>
      <c r="K35" s="38"/>
      <c r="L35" s="60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39"/>
      <c r="C36" s="38"/>
      <c r="D36" s="38"/>
      <c r="E36" s="32" t="s">
        <v>45</v>
      </c>
      <c r="F36" s="135">
        <f>ROUND((SUM(BH121:BH260)),  2)</f>
        <v>0</v>
      </c>
      <c r="G36" s="38"/>
      <c r="H36" s="38"/>
      <c r="I36" s="136">
        <v>0.23000000000000001</v>
      </c>
      <c r="J36" s="135">
        <f>0</f>
        <v>0</v>
      </c>
      <c r="K36" s="38"/>
      <c r="L36" s="60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45" t="s">
        <v>46</v>
      </c>
      <c r="F37" s="132">
        <f>ROUND((SUM(BI121:BI260)),  2)</f>
        <v>0</v>
      </c>
      <c r="G37" s="133"/>
      <c r="H37" s="133"/>
      <c r="I37" s="134">
        <v>0</v>
      </c>
      <c r="J37" s="132">
        <f>0</f>
        <v>0</v>
      </c>
      <c r="K37" s="38"/>
      <c r="L37" s="60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39"/>
      <c r="C38" s="38"/>
      <c r="D38" s="38"/>
      <c r="E38" s="38"/>
      <c r="F38" s="38"/>
      <c r="G38" s="38"/>
      <c r="H38" s="38"/>
      <c r="I38" s="38"/>
      <c r="J38" s="38"/>
      <c r="K38" s="38"/>
      <c r="L38" s="60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39"/>
      <c r="C39" s="137"/>
      <c r="D39" s="138" t="s">
        <v>47</v>
      </c>
      <c r="E39" s="86"/>
      <c r="F39" s="86"/>
      <c r="G39" s="139" t="s">
        <v>48</v>
      </c>
      <c r="H39" s="140" t="s">
        <v>49</v>
      </c>
      <c r="I39" s="86"/>
      <c r="J39" s="141">
        <f>SUM(J30:J37)</f>
        <v>0</v>
      </c>
      <c r="K39" s="142"/>
      <c r="L39" s="60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60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2"/>
      <c r="L41" s="22"/>
    </row>
    <row r="42" s="1" customFormat="1" ht="14.4" customHeight="1">
      <c r="B42" s="22"/>
      <c r="L42" s="22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60"/>
      <c r="D50" s="61" t="s">
        <v>50</v>
      </c>
      <c r="E50" s="62"/>
      <c r="F50" s="62"/>
      <c r="G50" s="61" t="s">
        <v>51</v>
      </c>
      <c r="H50" s="62"/>
      <c r="I50" s="62"/>
      <c r="J50" s="62"/>
      <c r="K50" s="62"/>
      <c r="L50" s="60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63" t="s">
        <v>52</v>
      </c>
      <c r="E61" s="41"/>
      <c r="F61" s="143" t="s">
        <v>53</v>
      </c>
      <c r="G61" s="63" t="s">
        <v>52</v>
      </c>
      <c r="H61" s="41"/>
      <c r="I61" s="41"/>
      <c r="J61" s="144" t="s">
        <v>53</v>
      </c>
      <c r="K61" s="41"/>
      <c r="L61" s="60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61" t="s">
        <v>54</v>
      </c>
      <c r="E65" s="64"/>
      <c r="F65" s="64"/>
      <c r="G65" s="61" t="s">
        <v>55</v>
      </c>
      <c r="H65" s="64"/>
      <c r="I65" s="64"/>
      <c r="J65" s="64"/>
      <c r="K65" s="64"/>
      <c r="L65" s="60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63" t="s">
        <v>52</v>
      </c>
      <c r="E76" s="41"/>
      <c r="F76" s="143" t="s">
        <v>53</v>
      </c>
      <c r="G76" s="63" t="s">
        <v>52</v>
      </c>
      <c r="H76" s="41"/>
      <c r="I76" s="41"/>
      <c r="J76" s="144" t="s">
        <v>53</v>
      </c>
      <c r="K76" s="41"/>
      <c r="L76" s="60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0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0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103</v>
      </c>
      <c r="D82" s="38"/>
      <c r="E82" s="38"/>
      <c r="F82" s="38"/>
      <c r="G82" s="38"/>
      <c r="H82" s="38"/>
      <c r="I82" s="38"/>
      <c r="J82" s="38"/>
      <c r="K82" s="38"/>
      <c r="L82" s="60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60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60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26" t="str">
        <f>E7</f>
        <v>Prístavba objektu Strednej zdravotníckej školy</v>
      </c>
      <c r="F85" s="32"/>
      <c r="G85" s="32"/>
      <c r="H85" s="32"/>
      <c r="I85" s="38"/>
      <c r="J85" s="38"/>
      <c r="K85" s="38"/>
      <c r="L85" s="60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101</v>
      </c>
      <c r="D86" s="38"/>
      <c r="E86" s="38"/>
      <c r="F86" s="38"/>
      <c r="G86" s="38"/>
      <c r="H86" s="38"/>
      <c r="I86" s="38"/>
      <c r="J86" s="38"/>
      <c r="K86" s="38"/>
      <c r="L86" s="60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38"/>
      <c r="D87" s="38"/>
      <c r="E87" s="72" t="str">
        <f>E9</f>
        <v>4 - Vzduchotechnika</v>
      </c>
      <c r="F87" s="38"/>
      <c r="G87" s="38"/>
      <c r="H87" s="38"/>
      <c r="I87" s="38"/>
      <c r="J87" s="38"/>
      <c r="K87" s="38"/>
      <c r="L87" s="60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60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38"/>
      <c r="E89" s="38"/>
      <c r="F89" s="27" t="str">
        <f>F12</f>
        <v>parc.č.2514/1 Banská Bystrica</v>
      </c>
      <c r="G89" s="38"/>
      <c r="H89" s="38"/>
      <c r="I89" s="32" t="s">
        <v>22</v>
      </c>
      <c r="J89" s="74" t="str">
        <f>IF(J12="","",J12)</f>
        <v>10. 1. 2025</v>
      </c>
      <c r="K89" s="38"/>
      <c r="L89" s="60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60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38"/>
      <c r="E91" s="38"/>
      <c r="F91" s="27" t="str">
        <f>E15</f>
        <v>Banskobystrický samosprávny kraj</v>
      </c>
      <c r="G91" s="38"/>
      <c r="H91" s="38"/>
      <c r="I91" s="32" t="s">
        <v>30</v>
      </c>
      <c r="J91" s="36" t="str">
        <f>E21</f>
        <v>Ing.Marek Mečír</v>
      </c>
      <c r="K91" s="38"/>
      <c r="L91" s="60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38"/>
      <c r="E92" s="38"/>
      <c r="F92" s="27" t="str">
        <f>IF(E18="","",E18)</f>
        <v>Vyplň údaj</v>
      </c>
      <c r="G92" s="38"/>
      <c r="H92" s="38"/>
      <c r="I92" s="32" t="s">
        <v>33</v>
      </c>
      <c r="J92" s="36" t="str">
        <f>E24</f>
        <v>Stanislav Hlubina</v>
      </c>
      <c r="K92" s="38"/>
      <c r="L92" s="60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60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45" t="s">
        <v>104</v>
      </c>
      <c r="D94" s="137"/>
      <c r="E94" s="137"/>
      <c r="F94" s="137"/>
      <c r="G94" s="137"/>
      <c r="H94" s="137"/>
      <c r="I94" s="137"/>
      <c r="J94" s="146" t="s">
        <v>105</v>
      </c>
      <c r="K94" s="137"/>
      <c r="L94" s="60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60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47" t="s">
        <v>106</v>
      </c>
      <c r="D96" s="38"/>
      <c r="E96" s="38"/>
      <c r="F96" s="38"/>
      <c r="G96" s="38"/>
      <c r="H96" s="38"/>
      <c r="I96" s="38"/>
      <c r="J96" s="101">
        <f>J121</f>
        <v>0</v>
      </c>
      <c r="K96" s="38"/>
      <c r="L96" s="60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9" t="s">
        <v>107</v>
      </c>
    </row>
    <row r="97" s="9" customFormat="1" ht="24.96" customHeight="1">
      <c r="A97" s="9"/>
      <c r="B97" s="148"/>
      <c r="C97" s="9"/>
      <c r="D97" s="149" t="s">
        <v>2884</v>
      </c>
      <c r="E97" s="150"/>
      <c r="F97" s="150"/>
      <c r="G97" s="150"/>
      <c r="H97" s="150"/>
      <c r="I97" s="150"/>
      <c r="J97" s="151">
        <f>J122</f>
        <v>0</v>
      </c>
      <c r="K97" s="9"/>
      <c r="L97" s="148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48"/>
      <c r="C98" s="9"/>
      <c r="D98" s="149" t="s">
        <v>2885</v>
      </c>
      <c r="E98" s="150"/>
      <c r="F98" s="150"/>
      <c r="G98" s="150"/>
      <c r="H98" s="150"/>
      <c r="I98" s="150"/>
      <c r="J98" s="151">
        <f>J155</f>
        <v>0</v>
      </c>
      <c r="K98" s="9"/>
      <c r="L98" s="148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48"/>
      <c r="C99" s="9"/>
      <c r="D99" s="149" t="s">
        <v>2886</v>
      </c>
      <c r="E99" s="150"/>
      <c r="F99" s="150"/>
      <c r="G99" s="150"/>
      <c r="H99" s="150"/>
      <c r="I99" s="150"/>
      <c r="J99" s="151">
        <f>J171</f>
        <v>0</v>
      </c>
      <c r="K99" s="9"/>
      <c r="L99" s="148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48"/>
      <c r="C100" s="9"/>
      <c r="D100" s="149" t="s">
        <v>2887</v>
      </c>
      <c r="E100" s="150"/>
      <c r="F100" s="150"/>
      <c r="G100" s="150"/>
      <c r="H100" s="150"/>
      <c r="I100" s="150"/>
      <c r="J100" s="151">
        <f>J188</f>
        <v>0</v>
      </c>
      <c r="K100" s="9"/>
      <c r="L100" s="148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48"/>
      <c r="C101" s="9"/>
      <c r="D101" s="149" t="s">
        <v>2888</v>
      </c>
      <c r="E101" s="150"/>
      <c r="F101" s="150"/>
      <c r="G101" s="150"/>
      <c r="H101" s="150"/>
      <c r="I101" s="150"/>
      <c r="J101" s="151">
        <f>J221</f>
        <v>0</v>
      </c>
      <c r="K101" s="9"/>
      <c r="L101" s="148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2" customFormat="1" ht="21.84" customHeight="1">
      <c r="A102" s="38"/>
      <c r="B102" s="39"/>
      <c r="C102" s="38"/>
      <c r="D102" s="38"/>
      <c r="E102" s="38"/>
      <c r="F102" s="38"/>
      <c r="G102" s="38"/>
      <c r="H102" s="38"/>
      <c r="I102" s="38"/>
      <c r="J102" s="38"/>
      <c r="K102" s="38"/>
      <c r="L102" s="60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s="2" customFormat="1" ht="6.96" customHeight="1">
      <c r="A103" s="38"/>
      <c r="B103" s="65"/>
      <c r="C103" s="66"/>
      <c r="D103" s="66"/>
      <c r="E103" s="66"/>
      <c r="F103" s="66"/>
      <c r="G103" s="66"/>
      <c r="H103" s="66"/>
      <c r="I103" s="66"/>
      <c r="J103" s="66"/>
      <c r="K103" s="66"/>
      <c r="L103" s="60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7" s="2" customFormat="1" ht="6.96" customHeight="1">
      <c r="A107" s="38"/>
      <c r="B107" s="67"/>
      <c r="C107" s="68"/>
      <c r="D107" s="68"/>
      <c r="E107" s="68"/>
      <c r="F107" s="68"/>
      <c r="G107" s="68"/>
      <c r="H107" s="68"/>
      <c r="I107" s="68"/>
      <c r="J107" s="68"/>
      <c r="K107" s="68"/>
      <c r="L107" s="60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24.96" customHeight="1">
      <c r="A108" s="38"/>
      <c r="B108" s="39"/>
      <c r="C108" s="23" t="s">
        <v>141</v>
      </c>
      <c r="D108" s="38"/>
      <c r="E108" s="38"/>
      <c r="F108" s="38"/>
      <c r="G108" s="38"/>
      <c r="H108" s="38"/>
      <c r="I108" s="38"/>
      <c r="J108" s="38"/>
      <c r="K108" s="38"/>
      <c r="L108" s="60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39"/>
      <c r="C109" s="38"/>
      <c r="D109" s="38"/>
      <c r="E109" s="38"/>
      <c r="F109" s="38"/>
      <c r="G109" s="38"/>
      <c r="H109" s="38"/>
      <c r="I109" s="38"/>
      <c r="J109" s="38"/>
      <c r="K109" s="38"/>
      <c r="L109" s="60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16</v>
      </c>
      <c r="D110" s="38"/>
      <c r="E110" s="38"/>
      <c r="F110" s="38"/>
      <c r="G110" s="38"/>
      <c r="H110" s="38"/>
      <c r="I110" s="38"/>
      <c r="J110" s="38"/>
      <c r="K110" s="38"/>
      <c r="L110" s="60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6.5" customHeight="1">
      <c r="A111" s="38"/>
      <c r="B111" s="39"/>
      <c r="C111" s="38"/>
      <c r="D111" s="38"/>
      <c r="E111" s="126" t="str">
        <f>E7</f>
        <v>Prístavba objektu Strednej zdravotníckej školy</v>
      </c>
      <c r="F111" s="32"/>
      <c r="G111" s="32"/>
      <c r="H111" s="32"/>
      <c r="I111" s="38"/>
      <c r="J111" s="38"/>
      <c r="K111" s="38"/>
      <c r="L111" s="60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101</v>
      </c>
      <c r="D112" s="38"/>
      <c r="E112" s="38"/>
      <c r="F112" s="38"/>
      <c r="G112" s="38"/>
      <c r="H112" s="38"/>
      <c r="I112" s="38"/>
      <c r="J112" s="38"/>
      <c r="K112" s="38"/>
      <c r="L112" s="60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38"/>
      <c r="D113" s="38"/>
      <c r="E113" s="72" t="str">
        <f>E9</f>
        <v>4 - Vzduchotechnika</v>
      </c>
      <c r="F113" s="38"/>
      <c r="G113" s="38"/>
      <c r="H113" s="38"/>
      <c r="I113" s="38"/>
      <c r="J113" s="38"/>
      <c r="K113" s="38"/>
      <c r="L113" s="60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38"/>
      <c r="D114" s="38"/>
      <c r="E114" s="38"/>
      <c r="F114" s="38"/>
      <c r="G114" s="38"/>
      <c r="H114" s="38"/>
      <c r="I114" s="38"/>
      <c r="J114" s="38"/>
      <c r="K114" s="38"/>
      <c r="L114" s="60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20</v>
      </c>
      <c r="D115" s="38"/>
      <c r="E115" s="38"/>
      <c r="F115" s="27" t="str">
        <f>F12</f>
        <v>parc.č.2514/1 Banská Bystrica</v>
      </c>
      <c r="G115" s="38"/>
      <c r="H115" s="38"/>
      <c r="I115" s="32" t="s">
        <v>22</v>
      </c>
      <c r="J115" s="74" t="str">
        <f>IF(J12="","",J12)</f>
        <v>10. 1. 2025</v>
      </c>
      <c r="K115" s="38"/>
      <c r="L115" s="60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38"/>
      <c r="D116" s="38"/>
      <c r="E116" s="38"/>
      <c r="F116" s="38"/>
      <c r="G116" s="38"/>
      <c r="H116" s="38"/>
      <c r="I116" s="38"/>
      <c r="J116" s="38"/>
      <c r="K116" s="38"/>
      <c r="L116" s="60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15" customHeight="1">
      <c r="A117" s="38"/>
      <c r="B117" s="39"/>
      <c r="C117" s="32" t="s">
        <v>24</v>
      </c>
      <c r="D117" s="38"/>
      <c r="E117" s="38"/>
      <c r="F117" s="27" t="str">
        <f>E15</f>
        <v>Banskobystrický samosprávny kraj</v>
      </c>
      <c r="G117" s="38"/>
      <c r="H117" s="38"/>
      <c r="I117" s="32" t="s">
        <v>30</v>
      </c>
      <c r="J117" s="36" t="str">
        <f>E21</f>
        <v>Ing.Marek Mečír</v>
      </c>
      <c r="K117" s="38"/>
      <c r="L117" s="60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28</v>
      </c>
      <c r="D118" s="38"/>
      <c r="E118" s="38"/>
      <c r="F118" s="27" t="str">
        <f>IF(E18="","",E18)</f>
        <v>Vyplň údaj</v>
      </c>
      <c r="G118" s="38"/>
      <c r="H118" s="38"/>
      <c r="I118" s="32" t="s">
        <v>33</v>
      </c>
      <c r="J118" s="36" t="str">
        <f>E24</f>
        <v>Stanislav Hlubina</v>
      </c>
      <c r="K118" s="38"/>
      <c r="L118" s="60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0.32" customHeight="1">
      <c r="A119" s="38"/>
      <c r="B119" s="39"/>
      <c r="C119" s="38"/>
      <c r="D119" s="38"/>
      <c r="E119" s="38"/>
      <c r="F119" s="38"/>
      <c r="G119" s="38"/>
      <c r="H119" s="38"/>
      <c r="I119" s="38"/>
      <c r="J119" s="38"/>
      <c r="K119" s="38"/>
      <c r="L119" s="60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11" customFormat="1" ht="29.28" customHeight="1">
      <c r="A120" s="156"/>
      <c r="B120" s="157"/>
      <c r="C120" s="158" t="s">
        <v>142</v>
      </c>
      <c r="D120" s="159" t="s">
        <v>62</v>
      </c>
      <c r="E120" s="159" t="s">
        <v>58</v>
      </c>
      <c r="F120" s="159" t="s">
        <v>59</v>
      </c>
      <c r="G120" s="159" t="s">
        <v>143</v>
      </c>
      <c r="H120" s="159" t="s">
        <v>144</v>
      </c>
      <c r="I120" s="159" t="s">
        <v>145</v>
      </c>
      <c r="J120" s="160" t="s">
        <v>105</v>
      </c>
      <c r="K120" s="161" t="s">
        <v>146</v>
      </c>
      <c r="L120" s="162"/>
      <c r="M120" s="91" t="s">
        <v>1</v>
      </c>
      <c r="N120" s="92" t="s">
        <v>41</v>
      </c>
      <c r="O120" s="92" t="s">
        <v>147</v>
      </c>
      <c r="P120" s="92" t="s">
        <v>148</v>
      </c>
      <c r="Q120" s="92" t="s">
        <v>149</v>
      </c>
      <c r="R120" s="92" t="s">
        <v>150</v>
      </c>
      <c r="S120" s="92" t="s">
        <v>151</v>
      </c>
      <c r="T120" s="93" t="s">
        <v>152</v>
      </c>
      <c r="U120" s="156"/>
      <c r="V120" s="156"/>
      <c r="W120" s="156"/>
      <c r="X120" s="156"/>
      <c r="Y120" s="156"/>
      <c r="Z120" s="156"/>
      <c r="AA120" s="156"/>
      <c r="AB120" s="156"/>
      <c r="AC120" s="156"/>
      <c r="AD120" s="156"/>
      <c r="AE120" s="156"/>
    </row>
    <row r="121" s="2" customFormat="1" ht="22.8" customHeight="1">
      <c r="A121" s="38"/>
      <c r="B121" s="39"/>
      <c r="C121" s="98" t="s">
        <v>106</v>
      </c>
      <c r="D121" s="38"/>
      <c r="E121" s="38"/>
      <c r="F121" s="38"/>
      <c r="G121" s="38"/>
      <c r="H121" s="38"/>
      <c r="I121" s="38"/>
      <c r="J121" s="163">
        <f>BK121</f>
        <v>0</v>
      </c>
      <c r="K121" s="38"/>
      <c r="L121" s="39"/>
      <c r="M121" s="94"/>
      <c r="N121" s="78"/>
      <c r="O121" s="95"/>
      <c r="P121" s="164">
        <f>P122+P155+P171+P188+P221</f>
        <v>0</v>
      </c>
      <c r="Q121" s="95"/>
      <c r="R121" s="164">
        <f>R122+R155+R171+R188+R221</f>
        <v>0</v>
      </c>
      <c r="S121" s="95"/>
      <c r="T121" s="165">
        <f>T122+T155+T171+T188+T221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9" t="s">
        <v>76</v>
      </c>
      <c r="AU121" s="19" t="s">
        <v>107</v>
      </c>
      <c r="BK121" s="166">
        <f>BK122+BK155+BK171+BK188+BK221</f>
        <v>0</v>
      </c>
    </row>
    <row r="122" s="12" customFormat="1" ht="25.92" customHeight="1">
      <c r="A122" s="12"/>
      <c r="B122" s="167"/>
      <c r="C122" s="12"/>
      <c r="D122" s="168" t="s">
        <v>76</v>
      </c>
      <c r="E122" s="169" t="s">
        <v>298</v>
      </c>
      <c r="F122" s="169" t="s">
        <v>2889</v>
      </c>
      <c r="G122" s="12"/>
      <c r="H122" s="12"/>
      <c r="I122" s="170"/>
      <c r="J122" s="171">
        <f>BK122</f>
        <v>0</v>
      </c>
      <c r="K122" s="12"/>
      <c r="L122" s="167"/>
      <c r="M122" s="172"/>
      <c r="N122" s="173"/>
      <c r="O122" s="173"/>
      <c r="P122" s="174">
        <f>SUM(P123:P154)</f>
        <v>0</v>
      </c>
      <c r="Q122" s="173"/>
      <c r="R122" s="174">
        <f>SUM(R123:R154)</f>
        <v>0</v>
      </c>
      <c r="S122" s="173"/>
      <c r="T122" s="175">
        <f>SUM(T123:T154)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168" t="s">
        <v>81</v>
      </c>
      <c r="AT122" s="176" t="s">
        <v>76</v>
      </c>
      <c r="AU122" s="176" t="s">
        <v>7</v>
      </c>
      <c r="AY122" s="168" t="s">
        <v>155</v>
      </c>
      <c r="BK122" s="177">
        <f>SUM(BK123:BK154)</f>
        <v>0</v>
      </c>
    </row>
    <row r="123" s="2" customFormat="1" ht="16.5" customHeight="1">
      <c r="A123" s="38"/>
      <c r="B123" s="180"/>
      <c r="C123" s="181" t="s">
        <v>81</v>
      </c>
      <c r="D123" s="220" t="s">
        <v>157</v>
      </c>
      <c r="E123" s="182" t="s">
        <v>2890</v>
      </c>
      <c r="F123" s="183" t="s">
        <v>2891</v>
      </c>
      <c r="G123" s="184" t="s">
        <v>390</v>
      </c>
      <c r="H123" s="185">
        <v>1</v>
      </c>
      <c r="I123" s="186"/>
      <c r="J123" s="187">
        <f>ROUND(I123*H123,2)</f>
        <v>0</v>
      </c>
      <c r="K123" s="188"/>
      <c r="L123" s="39"/>
      <c r="M123" s="189" t="s">
        <v>1</v>
      </c>
      <c r="N123" s="190" t="s">
        <v>43</v>
      </c>
      <c r="O123" s="82"/>
      <c r="P123" s="191">
        <f>O123*H123</f>
        <v>0</v>
      </c>
      <c r="Q123" s="191">
        <v>0</v>
      </c>
      <c r="R123" s="191">
        <f>Q123*H123</f>
        <v>0</v>
      </c>
      <c r="S123" s="191">
        <v>0</v>
      </c>
      <c r="T123" s="192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193" t="s">
        <v>91</v>
      </c>
      <c r="AT123" s="193" t="s">
        <v>157</v>
      </c>
      <c r="AU123" s="193" t="s">
        <v>81</v>
      </c>
      <c r="AY123" s="19" t="s">
        <v>155</v>
      </c>
      <c r="BE123" s="194">
        <f>IF(N123="základná",J123,0)</f>
        <v>0</v>
      </c>
      <c r="BF123" s="194">
        <f>IF(N123="znížená",J123,0)</f>
        <v>0</v>
      </c>
      <c r="BG123" s="194">
        <f>IF(N123="zákl. prenesená",J123,0)</f>
        <v>0</v>
      </c>
      <c r="BH123" s="194">
        <f>IF(N123="zníž. prenesená",J123,0)</f>
        <v>0</v>
      </c>
      <c r="BI123" s="194">
        <f>IF(N123="nulová",J123,0)</f>
        <v>0</v>
      </c>
      <c r="BJ123" s="19" t="s">
        <v>85</v>
      </c>
      <c r="BK123" s="194">
        <f>ROUND(I123*H123,2)</f>
        <v>0</v>
      </c>
      <c r="BL123" s="19" t="s">
        <v>91</v>
      </c>
      <c r="BM123" s="193" t="s">
        <v>85</v>
      </c>
    </row>
    <row r="124" s="13" customFormat="1">
      <c r="A124" s="13"/>
      <c r="B124" s="195"/>
      <c r="C124" s="13"/>
      <c r="D124" s="196" t="s">
        <v>165</v>
      </c>
      <c r="E124" s="197" t="s">
        <v>1</v>
      </c>
      <c r="F124" s="198" t="s">
        <v>2892</v>
      </c>
      <c r="G124" s="13"/>
      <c r="H124" s="197" t="s">
        <v>1</v>
      </c>
      <c r="I124" s="199"/>
      <c r="J124" s="13"/>
      <c r="K124" s="13"/>
      <c r="L124" s="195"/>
      <c r="M124" s="200"/>
      <c r="N124" s="201"/>
      <c r="O124" s="201"/>
      <c r="P124" s="201"/>
      <c r="Q124" s="201"/>
      <c r="R124" s="201"/>
      <c r="S124" s="201"/>
      <c r="T124" s="202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197" t="s">
        <v>165</v>
      </c>
      <c r="AU124" s="197" t="s">
        <v>81</v>
      </c>
      <c r="AV124" s="13" t="s">
        <v>81</v>
      </c>
      <c r="AW124" s="13" t="s">
        <v>32</v>
      </c>
      <c r="AX124" s="13" t="s">
        <v>7</v>
      </c>
      <c r="AY124" s="197" t="s">
        <v>155</v>
      </c>
    </row>
    <row r="125" s="13" customFormat="1">
      <c r="A125" s="13"/>
      <c r="B125" s="195"/>
      <c r="C125" s="13"/>
      <c r="D125" s="196" t="s">
        <v>165</v>
      </c>
      <c r="E125" s="197" t="s">
        <v>1</v>
      </c>
      <c r="F125" s="198" t="s">
        <v>2893</v>
      </c>
      <c r="G125" s="13"/>
      <c r="H125" s="197" t="s">
        <v>1</v>
      </c>
      <c r="I125" s="199"/>
      <c r="J125" s="13"/>
      <c r="K125" s="13"/>
      <c r="L125" s="195"/>
      <c r="M125" s="200"/>
      <c r="N125" s="201"/>
      <c r="O125" s="201"/>
      <c r="P125" s="201"/>
      <c r="Q125" s="201"/>
      <c r="R125" s="201"/>
      <c r="S125" s="201"/>
      <c r="T125" s="202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197" t="s">
        <v>165</v>
      </c>
      <c r="AU125" s="197" t="s">
        <v>81</v>
      </c>
      <c r="AV125" s="13" t="s">
        <v>81</v>
      </c>
      <c r="AW125" s="13" t="s">
        <v>32</v>
      </c>
      <c r="AX125" s="13" t="s">
        <v>7</v>
      </c>
      <c r="AY125" s="197" t="s">
        <v>155</v>
      </c>
    </row>
    <row r="126" s="13" customFormat="1">
      <c r="A126" s="13"/>
      <c r="B126" s="195"/>
      <c r="C126" s="13"/>
      <c r="D126" s="196" t="s">
        <v>165</v>
      </c>
      <c r="E126" s="197" t="s">
        <v>1</v>
      </c>
      <c r="F126" s="198" t="s">
        <v>2894</v>
      </c>
      <c r="G126" s="13"/>
      <c r="H126" s="197" t="s">
        <v>1</v>
      </c>
      <c r="I126" s="199"/>
      <c r="J126" s="13"/>
      <c r="K126" s="13"/>
      <c r="L126" s="195"/>
      <c r="M126" s="200"/>
      <c r="N126" s="201"/>
      <c r="O126" s="201"/>
      <c r="P126" s="201"/>
      <c r="Q126" s="201"/>
      <c r="R126" s="201"/>
      <c r="S126" s="201"/>
      <c r="T126" s="202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197" t="s">
        <v>165</v>
      </c>
      <c r="AU126" s="197" t="s">
        <v>81</v>
      </c>
      <c r="AV126" s="13" t="s">
        <v>81</v>
      </c>
      <c r="AW126" s="13" t="s">
        <v>32</v>
      </c>
      <c r="AX126" s="13" t="s">
        <v>7</v>
      </c>
      <c r="AY126" s="197" t="s">
        <v>155</v>
      </c>
    </row>
    <row r="127" s="13" customFormat="1">
      <c r="A127" s="13"/>
      <c r="B127" s="195"/>
      <c r="C127" s="13"/>
      <c r="D127" s="196" t="s">
        <v>165</v>
      </c>
      <c r="E127" s="197" t="s">
        <v>1</v>
      </c>
      <c r="F127" s="198" t="s">
        <v>2895</v>
      </c>
      <c r="G127" s="13"/>
      <c r="H127" s="197" t="s">
        <v>1</v>
      </c>
      <c r="I127" s="199"/>
      <c r="J127" s="13"/>
      <c r="K127" s="13"/>
      <c r="L127" s="195"/>
      <c r="M127" s="200"/>
      <c r="N127" s="201"/>
      <c r="O127" s="201"/>
      <c r="P127" s="201"/>
      <c r="Q127" s="201"/>
      <c r="R127" s="201"/>
      <c r="S127" s="201"/>
      <c r="T127" s="202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197" t="s">
        <v>165</v>
      </c>
      <c r="AU127" s="197" t="s">
        <v>81</v>
      </c>
      <c r="AV127" s="13" t="s">
        <v>81</v>
      </c>
      <c r="AW127" s="13" t="s">
        <v>32</v>
      </c>
      <c r="AX127" s="13" t="s">
        <v>7</v>
      </c>
      <c r="AY127" s="197" t="s">
        <v>155</v>
      </c>
    </row>
    <row r="128" s="13" customFormat="1">
      <c r="A128" s="13"/>
      <c r="B128" s="195"/>
      <c r="C128" s="13"/>
      <c r="D128" s="196" t="s">
        <v>165</v>
      </c>
      <c r="E128" s="197" t="s">
        <v>1</v>
      </c>
      <c r="F128" s="198" t="s">
        <v>2896</v>
      </c>
      <c r="G128" s="13"/>
      <c r="H128" s="197" t="s">
        <v>1</v>
      </c>
      <c r="I128" s="199"/>
      <c r="J128" s="13"/>
      <c r="K128" s="13"/>
      <c r="L128" s="195"/>
      <c r="M128" s="200"/>
      <c r="N128" s="201"/>
      <c r="O128" s="201"/>
      <c r="P128" s="201"/>
      <c r="Q128" s="201"/>
      <c r="R128" s="201"/>
      <c r="S128" s="201"/>
      <c r="T128" s="202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197" t="s">
        <v>165</v>
      </c>
      <c r="AU128" s="197" t="s">
        <v>81</v>
      </c>
      <c r="AV128" s="13" t="s">
        <v>81</v>
      </c>
      <c r="AW128" s="13" t="s">
        <v>32</v>
      </c>
      <c r="AX128" s="13" t="s">
        <v>7</v>
      </c>
      <c r="AY128" s="197" t="s">
        <v>155</v>
      </c>
    </row>
    <row r="129" s="13" customFormat="1">
      <c r="A129" s="13"/>
      <c r="B129" s="195"/>
      <c r="C129" s="13"/>
      <c r="D129" s="196" t="s">
        <v>165</v>
      </c>
      <c r="E129" s="197" t="s">
        <v>1</v>
      </c>
      <c r="F129" s="198" t="s">
        <v>2897</v>
      </c>
      <c r="G129" s="13"/>
      <c r="H129" s="197" t="s">
        <v>1</v>
      </c>
      <c r="I129" s="199"/>
      <c r="J129" s="13"/>
      <c r="K129" s="13"/>
      <c r="L129" s="195"/>
      <c r="M129" s="200"/>
      <c r="N129" s="201"/>
      <c r="O129" s="201"/>
      <c r="P129" s="201"/>
      <c r="Q129" s="201"/>
      <c r="R129" s="201"/>
      <c r="S129" s="201"/>
      <c r="T129" s="202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197" t="s">
        <v>165</v>
      </c>
      <c r="AU129" s="197" t="s">
        <v>81</v>
      </c>
      <c r="AV129" s="13" t="s">
        <v>81</v>
      </c>
      <c r="AW129" s="13" t="s">
        <v>32</v>
      </c>
      <c r="AX129" s="13" t="s">
        <v>7</v>
      </c>
      <c r="AY129" s="197" t="s">
        <v>155</v>
      </c>
    </row>
    <row r="130" s="13" customFormat="1">
      <c r="A130" s="13"/>
      <c r="B130" s="195"/>
      <c r="C130" s="13"/>
      <c r="D130" s="196" t="s">
        <v>165</v>
      </c>
      <c r="E130" s="197" t="s">
        <v>1</v>
      </c>
      <c r="F130" s="198" t="s">
        <v>2898</v>
      </c>
      <c r="G130" s="13"/>
      <c r="H130" s="197" t="s">
        <v>1</v>
      </c>
      <c r="I130" s="199"/>
      <c r="J130" s="13"/>
      <c r="K130" s="13"/>
      <c r="L130" s="195"/>
      <c r="M130" s="200"/>
      <c r="N130" s="201"/>
      <c r="O130" s="201"/>
      <c r="P130" s="201"/>
      <c r="Q130" s="201"/>
      <c r="R130" s="201"/>
      <c r="S130" s="201"/>
      <c r="T130" s="202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197" t="s">
        <v>165</v>
      </c>
      <c r="AU130" s="197" t="s">
        <v>81</v>
      </c>
      <c r="AV130" s="13" t="s">
        <v>81</v>
      </c>
      <c r="AW130" s="13" t="s">
        <v>32</v>
      </c>
      <c r="AX130" s="13" t="s">
        <v>7</v>
      </c>
      <c r="AY130" s="197" t="s">
        <v>155</v>
      </c>
    </row>
    <row r="131" s="13" customFormat="1">
      <c r="A131" s="13"/>
      <c r="B131" s="195"/>
      <c r="C131" s="13"/>
      <c r="D131" s="196" t="s">
        <v>165</v>
      </c>
      <c r="E131" s="197" t="s">
        <v>1</v>
      </c>
      <c r="F131" s="198" t="s">
        <v>2899</v>
      </c>
      <c r="G131" s="13"/>
      <c r="H131" s="197" t="s">
        <v>1</v>
      </c>
      <c r="I131" s="199"/>
      <c r="J131" s="13"/>
      <c r="K131" s="13"/>
      <c r="L131" s="195"/>
      <c r="M131" s="200"/>
      <c r="N131" s="201"/>
      <c r="O131" s="201"/>
      <c r="P131" s="201"/>
      <c r="Q131" s="201"/>
      <c r="R131" s="201"/>
      <c r="S131" s="201"/>
      <c r="T131" s="202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197" t="s">
        <v>165</v>
      </c>
      <c r="AU131" s="197" t="s">
        <v>81</v>
      </c>
      <c r="AV131" s="13" t="s">
        <v>81</v>
      </c>
      <c r="AW131" s="13" t="s">
        <v>32</v>
      </c>
      <c r="AX131" s="13" t="s">
        <v>7</v>
      </c>
      <c r="AY131" s="197" t="s">
        <v>155</v>
      </c>
    </row>
    <row r="132" s="13" customFormat="1">
      <c r="A132" s="13"/>
      <c r="B132" s="195"/>
      <c r="C132" s="13"/>
      <c r="D132" s="196" t="s">
        <v>165</v>
      </c>
      <c r="E132" s="197" t="s">
        <v>1</v>
      </c>
      <c r="F132" s="198" t="s">
        <v>2900</v>
      </c>
      <c r="G132" s="13"/>
      <c r="H132" s="197" t="s">
        <v>1</v>
      </c>
      <c r="I132" s="199"/>
      <c r="J132" s="13"/>
      <c r="K132" s="13"/>
      <c r="L132" s="195"/>
      <c r="M132" s="200"/>
      <c r="N132" s="201"/>
      <c r="O132" s="201"/>
      <c r="P132" s="201"/>
      <c r="Q132" s="201"/>
      <c r="R132" s="201"/>
      <c r="S132" s="201"/>
      <c r="T132" s="202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197" t="s">
        <v>165</v>
      </c>
      <c r="AU132" s="197" t="s">
        <v>81</v>
      </c>
      <c r="AV132" s="13" t="s">
        <v>81</v>
      </c>
      <c r="AW132" s="13" t="s">
        <v>32</v>
      </c>
      <c r="AX132" s="13" t="s">
        <v>7</v>
      </c>
      <c r="AY132" s="197" t="s">
        <v>155</v>
      </c>
    </row>
    <row r="133" s="14" customFormat="1">
      <c r="A133" s="14"/>
      <c r="B133" s="203"/>
      <c r="C133" s="14"/>
      <c r="D133" s="196" t="s">
        <v>165</v>
      </c>
      <c r="E133" s="204" t="s">
        <v>1</v>
      </c>
      <c r="F133" s="205" t="s">
        <v>81</v>
      </c>
      <c r="G133" s="14"/>
      <c r="H133" s="206">
        <v>1</v>
      </c>
      <c r="I133" s="207"/>
      <c r="J133" s="14"/>
      <c r="K133" s="14"/>
      <c r="L133" s="203"/>
      <c r="M133" s="208"/>
      <c r="N133" s="209"/>
      <c r="O133" s="209"/>
      <c r="P133" s="209"/>
      <c r="Q133" s="209"/>
      <c r="R133" s="209"/>
      <c r="S133" s="209"/>
      <c r="T133" s="210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04" t="s">
        <v>165</v>
      </c>
      <c r="AU133" s="204" t="s">
        <v>81</v>
      </c>
      <c r="AV133" s="14" t="s">
        <v>85</v>
      </c>
      <c r="AW133" s="14" t="s">
        <v>32</v>
      </c>
      <c r="AX133" s="14" t="s">
        <v>81</v>
      </c>
      <c r="AY133" s="204" t="s">
        <v>155</v>
      </c>
    </row>
    <row r="134" s="2" customFormat="1" ht="16.5" customHeight="1">
      <c r="A134" s="38"/>
      <c r="B134" s="180"/>
      <c r="C134" s="181" t="s">
        <v>85</v>
      </c>
      <c r="D134" s="220" t="s">
        <v>157</v>
      </c>
      <c r="E134" s="182" t="s">
        <v>2901</v>
      </c>
      <c r="F134" s="183" t="s">
        <v>2902</v>
      </c>
      <c r="G134" s="184" t="s">
        <v>390</v>
      </c>
      <c r="H134" s="185">
        <v>2</v>
      </c>
      <c r="I134" s="186"/>
      <c r="J134" s="187">
        <f>ROUND(I134*H134,2)</f>
        <v>0</v>
      </c>
      <c r="K134" s="188"/>
      <c r="L134" s="39"/>
      <c r="M134" s="189" t="s">
        <v>1</v>
      </c>
      <c r="N134" s="190" t="s">
        <v>43</v>
      </c>
      <c r="O134" s="82"/>
      <c r="P134" s="191">
        <f>O134*H134</f>
        <v>0</v>
      </c>
      <c r="Q134" s="191">
        <v>0</v>
      </c>
      <c r="R134" s="191">
        <f>Q134*H134</f>
        <v>0</v>
      </c>
      <c r="S134" s="191">
        <v>0</v>
      </c>
      <c r="T134" s="192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193" t="s">
        <v>91</v>
      </c>
      <c r="AT134" s="193" t="s">
        <v>157</v>
      </c>
      <c r="AU134" s="193" t="s">
        <v>81</v>
      </c>
      <c r="AY134" s="19" t="s">
        <v>155</v>
      </c>
      <c r="BE134" s="194">
        <f>IF(N134="základná",J134,0)</f>
        <v>0</v>
      </c>
      <c r="BF134" s="194">
        <f>IF(N134="znížená",J134,0)</f>
        <v>0</v>
      </c>
      <c r="BG134" s="194">
        <f>IF(N134="zákl. prenesená",J134,0)</f>
        <v>0</v>
      </c>
      <c r="BH134" s="194">
        <f>IF(N134="zníž. prenesená",J134,0)</f>
        <v>0</v>
      </c>
      <c r="BI134" s="194">
        <f>IF(N134="nulová",J134,0)</f>
        <v>0</v>
      </c>
      <c r="BJ134" s="19" t="s">
        <v>85</v>
      </c>
      <c r="BK134" s="194">
        <f>ROUND(I134*H134,2)</f>
        <v>0</v>
      </c>
      <c r="BL134" s="19" t="s">
        <v>91</v>
      </c>
      <c r="BM134" s="193" t="s">
        <v>97</v>
      </c>
    </row>
    <row r="135" s="2" customFormat="1" ht="24.15" customHeight="1">
      <c r="A135" s="38"/>
      <c r="B135" s="180"/>
      <c r="C135" s="181" t="s">
        <v>88</v>
      </c>
      <c r="D135" s="181" t="s">
        <v>157</v>
      </c>
      <c r="E135" s="182" t="s">
        <v>2903</v>
      </c>
      <c r="F135" s="183" t="s">
        <v>2904</v>
      </c>
      <c r="G135" s="184" t="s">
        <v>390</v>
      </c>
      <c r="H135" s="185">
        <v>1</v>
      </c>
      <c r="I135" s="186"/>
      <c r="J135" s="187">
        <f>ROUND(I135*H135,2)</f>
        <v>0</v>
      </c>
      <c r="K135" s="188"/>
      <c r="L135" s="39"/>
      <c r="M135" s="189" t="s">
        <v>1</v>
      </c>
      <c r="N135" s="190" t="s">
        <v>43</v>
      </c>
      <c r="O135" s="82"/>
      <c r="P135" s="191">
        <f>O135*H135</f>
        <v>0</v>
      </c>
      <c r="Q135" s="191">
        <v>0</v>
      </c>
      <c r="R135" s="191">
        <f>Q135*H135</f>
        <v>0</v>
      </c>
      <c r="S135" s="191">
        <v>0</v>
      </c>
      <c r="T135" s="192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193" t="s">
        <v>91</v>
      </c>
      <c r="AT135" s="193" t="s">
        <v>157</v>
      </c>
      <c r="AU135" s="193" t="s">
        <v>81</v>
      </c>
      <c r="AY135" s="19" t="s">
        <v>155</v>
      </c>
      <c r="BE135" s="194">
        <f>IF(N135="základná",J135,0)</f>
        <v>0</v>
      </c>
      <c r="BF135" s="194">
        <f>IF(N135="znížená",J135,0)</f>
        <v>0</v>
      </c>
      <c r="BG135" s="194">
        <f>IF(N135="zákl. prenesená",J135,0)</f>
        <v>0</v>
      </c>
      <c r="BH135" s="194">
        <f>IF(N135="zníž. prenesená",J135,0)</f>
        <v>0</v>
      </c>
      <c r="BI135" s="194">
        <f>IF(N135="nulová",J135,0)</f>
        <v>0</v>
      </c>
      <c r="BJ135" s="19" t="s">
        <v>85</v>
      </c>
      <c r="BK135" s="194">
        <f>ROUND(I135*H135,2)</f>
        <v>0</v>
      </c>
      <c r="BL135" s="19" t="s">
        <v>91</v>
      </c>
      <c r="BM135" s="193" t="s">
        <v>211</v>
      </c>
    </row>
    <row r="136" s="2" customFormat="1" ht="16.5" customHeight="1">
      <c r="A136" s="38"/>
      <c r="B136" s="180"/>
      <c r="C136" s="181" t="s">
        <v>91</v>
      </c>
      <c r="D136" s="181" t="s">
        <v>157</v>
      </c>
      <c r="E136" s="182" t="s">
        <v>2905</v>
      </c>
      <c r="F136" s="183" t="s">
        <v>2906</v>
      </c>
      <c r="G136" s="184" t="s">
        <v>390</v>
      </c>
      <c r="H136" s="185">
        <v>4</v>
      </c>
      <c r="I136" s="186"/>
      <c r="J136" s="187">
        <f>ROUND(I136*H136,2)</f>
        <v>0</v>
      </c>
      <c r="K136" s="188"/>
      <c r="L136" s="39"/>
      <c r="M136" s="189" t="s">
        <v>1</v>
      </c>
      <c r="N136" s="190" t="s">
        <v>43</v>
      </c>
      <c r="O136" s="82"/>
      <c r="P136" s="191">
        <f>O136*H136</f>
        <v>0</v>
      </c>
      <c r="Q136" s="191">
        <v>0</v>
      </c>
      <c r="R136" s="191">
        <f>Q136*H136</f>
        <v>0</v>
      </c>
      <c r="S136" s="191">
        <v>0</v>
      </c>
      <c r="T136" s="192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193" t="s">
        <v>91</v>
      </c>
      <c r="AT136" s="193" t="s">
        <v>157</v>
      </c>
      <c r="AU136" s="193" t="s">
        <v>81</v>
      </c>
      <c r="AY136" s="19" t="s">
        <v>155</v>
      </c>
      <c r="BE136" s="194">
        <f>IF(N136="základná",J136,0)</f>
        <v>0</v>
      </c>
      <c r="BF136" s="194">
        <f>IF(N136="znížená",J136,0)</f>
        <v>0</v>
      </c>
      <c r="BG136" s="194">
        <f>IF(N136="zákl. prenesená",J136,0)</f>
        <v>0</v>
      </c>
      <c r="BH136" s="194">
        <f>IF(N136="zníž. prenesená",J136,0)</f>
        <v>0</v>
      </c>
      <c r="BI136" s="194">
        <f>IF(N136="nulová",J136,0)</f>
        <v>0</v>
      </c>
      <c r="BJ136" s="19" t="s">
        <v>85</v>
      </c>
      <c r="BK136" s="194">
        <f>ROUND(I136*H136,2)</f>
        <v>0</v>
      </c>
      <c r="BL136" s="19" t="s">
        <v>91</v>
      </c>
      <c r="BM136" s="193" t="s">
        <v>220</v>
      </c>
    </row>
    <row r="137" s="2" customFormat="1" ht="24.15" customHeight="1">
      <c r="A137" s="38"/>
      <c r="B137" s="180"/>
      <c r="C137" s="181" t="s">
        <v>94</v>
      </c>
      <c r="D137" s="181" t="s">
        <v>157</v>
      </c>
      <c r="E137" s="182" t="s">
        <v>2907</v>
      </c>
      <c r="F137" s="183" t="s">
        <v>2908</v>
      </c>
      <c r="G137" s="184" t="s">
        <v>390</v>
      </c>
      <c r="H137" s="185">
        <v>1</v>
      </c>
      <c r="I137" s="186"/>
      <c r="J137" s="187">
        <f>ROUND(I137*H137,2)</f>
        <v>0</v>
      </c>
      <c r="K137" s="188"/>
      <c r="L137" s="39"/>
      <c r="M137" s="189" t="s">
        <v>1</v>
      </c>
      <c r="N137" s="190" t="s">
        <v>43</v>
      </c>
      <c r="O137" s="82"/>
      <c r="P137" s="191">
        <f>O137*H137</f>
        <v>0</v>
      </c>
      <c r="Q137" s="191">
        <v>0</v>
      </c>
      <c r="R137" s="191">
        <f>Q137*H137</f>
        <v>0</v>
      </c>
      <c r="S137" s="191">
        <v>0</v>
      </c>
      <c r="T137" s="192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193" t="s">
        <v>91</v>
      </c>
      <c r="AT137" s="193" t="s">
        <v>157</v>
      </c>
      <c r="AU137" s="193" t="s">
        <v>81</v>
      </c>
      <c r="AY137" s="19" t="s">
        <v>155</v>
      </c>
      <c r="BE137" s="194">
        <f>IF(N137="základná",J137,0)</f>
        <v>0</v>
      </c>
      <c r="BF137" s="194">
        <f>IF(N137="znížená",J137,0)</f>
        <v>0</v>
      </c>
      <c r="BG137" s="194">
        <f>IF(N137="zákl. prenesená",J137,0)</f>
        <v>0</v>
      </c>
      <c r="BH137" s="194">
        <f>IF(N137="zníž. prenesená",J137,0)</f>
        <v>0</v>
      </c>
      <c r="BI137" s="194">
        <f>IF(N137="nulová",J137,0)</f>
        <v>0</v>
      </c>
      <c r="BJ137" s="19" t="s">
        <v>85</v>
      </c>
      <c r="BK137" s="194">
        <f>ROUND(I137*H137,2)</f>
        <v>0</v>
      </c>
      <c r="BL137" s="19" t="s">
        <v>91</v>
      </c>
      <c r="BM137" s="193" t="s">
        <v>294</v>
      </c>
    </row>
    <row r="138" s="2" customFormat="1" ht="24.15" customHeight="1">
      <c r="A138" s="38"/>
      <c r="B138" s="180"/>
      <c r="C138" s="181" t="s">
        <v>97</v>
      </c>
      <c r="D138" s="181" t="s">
        <v>157</v>
      </c>
      <c r="E138" s="182" t="s">
        <v>2909</v>
      </c>
      <c r="F138" s="183" t="s">
        <v>2910</v>
      </c>
      <c r="G138" s="184" t="s">
        <v>390</v>
      </c>
      <c r="H138" s="185">
        <v>1</v>
      </c>
      <c r="I138" s="186"/>
      <c r="J138" s="187">
        <f>ROUND(I138*H138,2)</f>
        <v>0</v>
      </c>
      <c r="K138" s="188"/>
      <c r="L138" s="39"/>
      <c r="M138" s="189" t="s">
        <v>1</v>
      </c>
      <c r="N138" s="190" t="s">
        <v>43</v>
      </c>
      <c r="O138" s="82"/>
      <c r="P138" s="191">
        <f>O138*H138</f>
        <v>0</v>
      </c>
      <c r="Q138" s="191">
        <v>0</v>
      </c>
      <c r="R138" s="191">
        <f>Q138*H138</f>
        <v>0</v>
      </c>
      <c r="S138" s="191">
        <v>0</v>
      </c>
      <c r="T138" s="192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193" t="s">
        <v>91</v>
      </c>
      <c r="AT138" s="193" t="s">
        <v>157</v>
      </c>
      <c r="AU138" s="193" t="s">
        <v>81</v>
      </c>
      <c r="AY138" s="19" t="s">
        <v>155</v>
      </c>
      <c r="BE138" s="194">
        <f>IF(N138="základná",J138,0)</f>
        <v>0</v>
      </c>
      <c r="BF138" s="194">
        <f>IF(N138="znížená",J138,0)</f>
        <v>0</v>
      </c>
      <c r="BG138" s="194">
        <f>IF(N138="zákl. prenesená",J138,0)</f>
        <v>0</v>
      </c>
      <c r="BH138" s="194">
        <f>IF(N138="zníž. prenesená",J138,0)</f>
        <v>0</v>
      </c>
      <c r="BI138" s="194">
        <f>IF(N138="nulová",J138,0)</f>
        <v>0</v>
      </c>
      <c r="BJ138" s="19" t="s">
        <v>85</v>
      </c>
      <c r="BK138" s="194">
        <f>ROUND(I138*H138,2)</f>
        <v>0</v>
      </c>
      <c r="BL138" s="19" t="s">
        <v>91</v>
      </c>
      <c r="BM138" s="193" t="s">
        <v>312</v>
      </c>
    </row>
    <row r="139" s="2" customFormat="1" ht="24.15" customHeight="1">
      <c r="A139" s="38"/>
      <c r="B139" s="180"/>
      <c r="C139" s="181" t="s">
        <v>195</v>
      </c>
      <c r="D139" s="181" t="s">
        <v>157</v>
      </c>
      <c r="E139" s="182" t="s">
        <v>2911</v>
      </c>
      <c r="F139" s="183" t="s">
        <v>2912</v>
      </c>
      <c r="G139" s="184" t="s">
        <v>390</v>
      </c>
      <c r="H139" s="185">
        <v>4</v>
      </c>
      <c r="I139" s="186"/>
      <c r="J139" s="187">
        <f>ROUND(I139*H139,2)</f>
        <v>0</v>
      </c>
      <c r="K139" s="188"/>
      <c r="L139" s="39"/>
      <c r="M139" s="189" t="s">
        <v>1</v>
      </c>
      <c r="N139" s="190" t="s">
        <v>43</v>
      </c>
      <c r="O139" s="82"/>
      <c r="P139" s="191">
        <f>O139*H139</f>
        <v>0</v>
      </c>
      <c r="Q139" s="191">
        <v>0</v>
      </c>
      <c r="R139" s="191">
        <f>Q139*H139</f>
        <v>0</v>
      </c>
      <c r="S139" s="191">
        <v>0</v>
      </c>
      <c r="T139" s="192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193" t="s">
        <v>91</v>
      </c>
      <c r="AT139" s="193" t="s">
        <v>157</v>
      </c>
      <c r="AU139" s="193" t="s">
        <v>81</v>
      </c>
      <c r="AY139" s="19" t="s">
        <v>155</v>
      </c>
      <c r="BE139" s="194">
        <f>IF(N139="základná",J139,0)</f>
        <v>0</v>
      </c>
      <c r="BF139" s="194">
        <f>IF(N139="znížená",J139,0)</f>
        <v>0</v>
      </c>
      <c r="BG139" s="194">
        <f>IF(N139="zákl. prenesená",J139,0)</f>
        <v>0</v>
      </c>
      <c r="BH139" s="194">
        <f>IF(N139="zníž. prenesená",J139,0)</f>
        <v>0</v>
      </c>
      <c r="BI139" s="194">
        <f>IF(N139="nulová",J139,0)</f>
        <v>0</v>
      </c>
      <c r="BJ139" s="19" t="s">
        <v>85</v>
      </c>
      <c r="BK139" s="194">
        <f>ROUND(I139*H139,2)</f>
        <v>0</v>
      </c>
      <c r="BL139" s="19" t="s">
        <v>91</v>
      </c>
      <c r="BM139" s="193" t="s">
        <v>322</v>
      </c>
    </row>
    <row r="140" s="2" customFormat="1" ht="24.15" customHeight="1">
      <c r="A140" s="38"/>
      <c r="B140" s="180"/>
      <c r="C140" s="181" t="s">
        <v>211</v>
      </c>
      <c r="D140" s="181" t="s">
        <v>157</v>
      </c>
      <c r="E140" s="182" t="s">
        <v>2913</v>
      </c>
      <c r="F140" s="183" t="s">
        <v>2914</v>
      </c>
      <c r="G140" s="184" t="s">
        <v>390</v>
      </c>
      <c r="H140" s="185">
        <v>8</v>
      </c>
      <c r="I140" s="186"/>
      <c r="J140" s="187">
        <f>ROUND(I140*H140,2)</f>
        <v>0</v>
      </c>
      <c r="K140" s="188"/>
      <c r="L140" s="39"/>
      <c r="M140" s="189" t="s">
        <v>1</v>
      </c>
      <c r="N140" s="190" t="s">
        <v>43</v>
      </c>
      <c r="O140" s="82"/>
      <c r="P140" s="191">
        <f>O140*H140</f>
        <v>0</v>
      </c>
      <c r="Q140" s="191">
        <v>0</v>
      </c>
      <c r="R140" s="191">
        <f>Q140*H140</f>
        <v>0</v>
      </c>
      <c r="S140" s="191">
        <v>0</v>
      </c>
      <c r="T140" s="192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193" t="s">
        <v>91</v>
      </c>
      <c r="AT140" s="193" t="s">
        <v>157</v>
      </c>
      <c r="AU140" s="193" t="s">
        <v>81</v>
      </c>
      <c r="AY140" s="19" t="s">
        <v>155</v>
      </c>
      <c r="BE140" s="194">
        <f>IF(N140="základná",J140,0)</f>
        <v>0</v>
      </c>
      <c r="BF140" s="194">
        <f>IF(N140="znížená",J140,0)</f>
        <v>0</v>
      </c>
      <c r="BG140" s="194">
        <f>IF(N140="zákl. prenesená",J140,0)</f>
        <v>0</v>
      </c>
      <c r="BH140" s="194">
        <f>IF(N140="zníž. prenesená",J140,0)</f>
        <v>0</v>
      </c>
      <c r="BI140" s="194">
        <f>IF(N140="nulová",J140,0)</f>
        <v>0</v>
      </c>
      <c r="BJ140" s="19" t="s">
        <v>85</v>
      </c>
      <c r="BK140" s="194">
        <f>ROUND(I140*H140,2)</f>
        <v>0</v>
      </c>
      <c r="BL140" s="19" t="s">
        <v>91</v>
      </c>
      <c r="BM140" s="193" t="s">
        <v>337</v>
      </c>
    </row>
    <row r="141" s="2" customFormat="1" ht="24.15" customHeight="1">
      <c r="A141" s="38"/>
      <c r="B141" s="180"/>
      <c r="C141" s="181" t="s">
        <v>215</v>
      </c>
      <c r="D141" s="181" t="s">
        <v>157</v>
      </c>
      <c r="E141" s="182" t="s">
        <v>2915</v>
      </c>
      <c r="F141" s="183" t="s">
        <v>2916</v>
      </c>
      <c r="G141" s="184" t="s">
        <v>390</v>
      </c>
      <c r="H141" s="185">
        <v>6</v>
      </c>
      <c r="I141" s="186"/>
      <c r="J141" s="187">
        <f>ROUND(I141*H141,2)</f>
        <v>0</v>
      </c>
      <c r="K141" s="188"/>
      <c r="L141" s="39"/>
      <c r="M141" s="189" t="s">
        <v>1</v>
      </c>
      <c r="N141" s="190" t="s">
        <v>43</v>
      </c>
      <c r="O141" s="82"/>
      <c r="P141" s="191">
        <f>O141*H141</f>
        <v>0</v>
      </c>
      <c r="Q141" s="191">
        <v>0</v>
      </c>
      <c r="R141" s="191">
        <f>Q141*H141</f>
        <v>0</v>
      </c>
      <c r="S141" s="191">
        <v>0</v>
      </c>
      <c r="T141" s="192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193" t="s">
        <v>91</v>
      </c>
      <c r="AT141" s="193" t="s">
        <v>157</v>
      </c>
      <c r="AU141" s="193" t="s">
        <v>81</v>
      </c>
      <c r="AY141" s="19" t="s">
        <v>155</v>
      </c>
      <c r="BE141" s="194">
        <f>IF(N141="základná",J141,0)</f>
        <v>0</v>
      </c>
      <c r="BF141" s="194">
        <f>IF(N141="znížená",J141,0)</f>
        <v>0</v>
      </c>
      <c r="BG141" s="194">
        <f>IF(N141="zákl. prenesená",J141,0)</f>
        <v>0</v>
      </c>
      <c r="BH141" s="194">
        <f>IF(N141="zníž. prenesená",J141,0)</f>
        <v>0</v>
      </c>
      <c r="BI141" s="194">
        <f>IF(N141="nulová",J141,0)</f>
        <v>0</v>
      </c>
      <c r="BJ141" s="19" t="s">
        <v>85</v>
      </c>
      <c r="BK141" s="194">
        <f>ROUND(I141*H141,2)</f>
        <v>0</v>
      </c>
      <c r="BL141" s="19" t="s">
        <v>91</v>
      </c>
      <c r="BM141" s="193" t="s">
        <v>350</v>
      </c>
    </row>
    <row r="142" s="2" customFormat="1" ht="24.15" customHeight="1">
      <c r="A142" s="38"/>
      <c r="B142" s="180"/>
      <c r="C142" s="181" t="s">
        <v>220</v>
      </c>
      <c r="D142" s="181" t="s">
        <v>157</v>
      </c>
      <c r="E142" s="182" t="s">
        <v>2917</v>
      </c>
      <c r="F142" s="183" t="s">
        <v>2918</v>
      </c>
      <c r="G142" s="184" t="s">
        <v>390</v>
      </c>
      <c r="H142" s="185">
        <v>4</v>
      </c>
      <c r="I142" s="186"/>
      <c r="J142" s="187">
        <f>ROUND(I142*H142,2)</f>
        <v>0</v>
      </c>
      <c r="K142" s="188"/>
      <c r="L142" s="39"/>
      <c r="M142" s="189" t="s">
        <v>1</v>
      </c>
      <c r="N142" s="190" t="s">
        <v>43</v>
      </c>
      <c r="O142" s="82"/>
      <c r="P142" s="191">
        <f>O142*H142</f>
        <v>0</v>
      </c>
      <c r="Q142" s="191">
        <v>0</v>
      </c>
      <c r="R142" s="191">
        <f>Q142*H142</f>
        <v>0</v>
      </c>
      <c r="S142" s="191">
        <v>0</v>
      </c>
      <c r="T142" s="192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193" t="s">
        <v>91</v>
      </c>
      <c r="AT142" s="193" t="s">
        <v>157</v>
      </c>
      <c r="AU142" s="193" t="s">
        <v>81</v>
      </c>
      <c r="AY142" s="19" t="s">
        <v>155</v>
      </c>
      <c r="BE142" s="194">
        <f>IF(N142="základná",J142,0)</f>
        <v>0</v>
      </c>
      <c r="BF142" s="194">
        <f>IF(N142="znížená",J142,0)</f>
        <v>0</v>
      </c>
      <c r="BG142" s="194">
        <f>IF(N142="zákl. prenesená",J142,0)</f>
        <v>0</v>
      </c>
      <c r="BH142" s="194">
        <f>IF(N142="zníž. prenesená",J142,0)</f>
        <v>0</v>
      </c>
      <c r="BI142" s="194">
        <f>IF(N142="nulová",J142,0)</f>
        <v>0</v>
      </c>
      <c r="BJ142" s="19" t="s">
        <v>85</v>
      </c>
      <c r="BK142" s="194">
        <f>ROUND(I142*H142,2)</f>
        <v>0</v>
      </c>
      <c r="BL142" s="19" t="s">
        <v>91</v>
      </c>
      <c r="BM142" s="193" t="s">
        <v>367</v>
      </c>
    </row>
    <row r="143" s="2" customFormat="1" ht="24.15" customHeight="1">
      <c r="A143" s="38"/>
      <c r="B143" s="180"/>
      <c r="C143" s="181" t="s">
        <v>225</v>
      </c>
      <c r="D143" s="181" t="s">
        <v>157</v>
      </c>
      <c r="E143" s="182" t="s">
        <v>2919</v>
      </c>
      <c r="F143" s="183" t="s">
        <v>2920</v>
      </c>
      <c r="G143" s="184" t="s">
        <v>390</v>
      </c>
      <c r="H143" s="185">
        <v>2</v>
      </c>
      <c r="I143" s="186"/>
      <c r="J143" s="187">
        <f>ROUND(I143*H143,2)</f>
        <v>0</v>
      </c>
      <c r="K143" s="188"/>
      <c r="L143" s="39"/>
      <c r="M143" s="189" t="s">
        <v>1</v>
      </c>
      <c r="N143" s="190" t="s">
        <v>43</v>
      </c>
      <c r="O143" s="82"/>
      <c r="P143" s="191">
        <f>O143*H143</f>
        <v>0</v>
      </c>
      <c r="Q143" s="191">
        <v>0</v>
      </c>
      <c r="R143" s="191">
        <f>Q143*H143</f>
        <v>0</v>
      </c>
      <c r="S143" s="191">
        <v>0</v>
      </c>
      <c r="T143" s="192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193" t="s">
        <v>91</v>
      </c>
      <c r="AT143" s="193" t="s">
        <v>157</v>
      </c>
      <c r="AU143" s="193" t="s">
        <v>81</v>
      </c>
      <c r="AY143" s="19" t="s">
        <v>155</v>
      </c>
      <c r="BE143" s="194">
        <f>IF(N143="základná",J143,0)</f>
        <v>0</v>
      </c>
      <c r="BF143" s="194">
        <f>IF(N143="znížená",J143,0)</f>
        <v>0</v>
      </c>
      <c r="BG143" s="194">
        <f>IF(N143="zákl. prenesená",J143,0)</f>
        <v>0</v>
      </c>
      <c r="BH143" s="194">
        <f>IF(N143="zníž. prenesená",J143,0)</f>
        <v>0</v>
      </c>
      <c r="BI143" s="194">
        <f>IF(N143="nulová",J143,0)</f>
        <v>0</v>
      </c>
      <c r="BJ143" s="19" t="s">
        <v>85</v>
      </c>
      <c r="BK143" s="194">
        <f>ROUND(I143*H143,2)</f>
        <v>0</v>
      </c>
      <c r="BL143" s="19" t="s">
        <v>91</v>
      </c>
      <c r="BM143" s="193" t="s">
        <v>379</v>
      </c>
    </row>
    <row r="144" s="2" customFormat="1" ht="16.5" customHeight="1">
      <c r="A144" s="38"/>
      <c r="B144" s="180"/>
      <c r="C144" s="181" t="s">
        <v>229</v>
      </c>
      <c r="D144" s="181" t="s">
        <v>157</v>
      </c>
      <c r="E144" s="182" t="s">
        <v>2921</v>
      </c>
      <c r="F144" s="183" t="s">
        <v>2922</v>
      </c>
      <c r="G144" s="184" t="s">
        <v>390</v>
      </c>
      <c r="H144" s="185">
        <v>1</v>
      </c>
      <c r="I144" s="186"/>
      <c r="J144" s="187">
        <f>ROUND(I144*H144,2)</f>
        <v>0</v>
      </c>
      <c r="K144" s="188"/>
      <c r="L144" s="39"/>
      <c r="M144" s="189" t="s">
        <v>1</v>
      </c>
      <c r="N144" s="190" t="s">
        <v>43</v>
      </c>
      <c r="O144" s="82"/>
      <c r="P144" s="191">
        <f>O144*H144</f>
        <v>0</v>
      </c>
      <c r="Q144" s="191">
        <v>0</v>
      </c>
      <c r="R144" s="191">
        <f>Q144*H144</f>
        <v>0</v>
      </c>
      <c r="S144" s="191">
        <v>0</v>
      </c>
      <c r="T144" s="192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193" t="s">
        <v>91</v>
      </c>
      <c r="AT144" s="193" t="s">
        <v>157</v>
      </c>
      <c r="AU144" s="193" t="s">
        <v>81</v>
      </c>
      <c r="AY144" s="19" t="s">
        <v>155</v>
      </c>
      <c r="BE144" s="194">
        <f>IF(N144="základná",J144,0)</f>
        <v>0</v>
      </c>
      <c r="BF144" s="194">
        <f>IF(N144="znížená",J144,0)</f>
        <v>0</v>
      </c>
      <c r="BG144" s="194">
        <f>IF(N144="zákl. prenesená",J144,0)</f>
        <v>0</v>
      </c>
      <c r="BH144" s="194">
        <f>IF(N144="zníž. prenesená",J144,0)</f>
        <v>0</v>
      </c>
      <c r="BI144" s="194">
        <f>IF(N144="nulová",J144,0)</f>
        <v>0</v>
      </c>
      <c r="BJ144" s="19" t="s">
        <v>85</v>
      </c>
      <c r="BK144" s="194">
        <f>ROUND(I144*H144,2)</f>
        <v>0</v>
      </c>
      <c r="BL144" s="19" t="s">
        <v>91</v>
      </c>
      <c r="BM144" s="193" t="s">
        <v>387</v>
      </c>
    </row>
    <row r="145" s="2" customFormat="1" ht="16.5" customHeight="1">
      <c r="A145" s="38"/>
      <c r="B145" s="180"/>
      <c r="C145" s="181" t="s">
        <v>233</v>
      </c>
      <c r="D145" s="181" t="s">
        <v>157</v>
      </c>
      <c r="E145" s="182" t="s">
        <v>2923</v>
      </c>
      <c r="F145" s="183" t="s">
        <v>2924</v>
      </c>
      <c r="G145" s="184" t="s">
        <v>390</v>
      </c>
      <c r="H145" s="185">
        <v>1</v>
      </c>
      <c r="I145" s="186"/>
      <c r="J145" s="187">
        <f>ROUND(I145*H145,2)</f>
        <v>0</v>
      </c>
      <c r="K145" s="188"/>
      <c r="L145" s="39"/>
      <c r="M145" s="189" t="s">
        <v>1</v>
      </c>
      <c r="N145" s="190" t="s">
        <v>43</v>
      </c>
      <c r="O145" s="82"/>
      <c r="P145" s="191">
        <f>O145*H145</f>
        <v>0</v>
      </c>
      <c r="Q145" s="191">
        <v>0</v>
      </c>
      <c r="R145" s="191">
        <f>Q145*H145</f>
        <v>0</v>
      </c>
      <c r="S145" s="191">
        <v>0</v>
      </c>
      <c r="T145" s="192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193" t="s">
        <v>91</v>
      </c>
      <c r="AT145" s="193" t="s">
        <v>157</v>
      </c>
      <c r="AU145" s="193" t="s">
        <v>81</v>
      </c>
      <c r="AY145" s="19" t="s">
        <v>155</v>
      </c>
      <c r="BE145" s="194">
        <f>IF(N145="základná",J145,0)</f>
        <v>0</v>
      </c>
      <c r="BF145" s="194">
        <f>IF(N145="znížená",J145,0)</f>
        <v>0</v>
      </c>
      <c r="BG145" s="194">
        <f>IF(N145="zákl. prenesená",J145,0)</f>
        <v>0</v>
      </c>
      <c r="BH145" s="194">
        <f>IF(N145="zníž. prenesená",J145,0)</f>
        <v>0</v>
      </c>
      <c r="BI145" s="194">
        <f>IF(N145="nulová",J145,0)</f>
        <v>0</v>
      </c>
      <c r="BJ145" s="19" t="s">
        <v>85</v>
      </c>
      <c r="BK145" s="194">
        <f>ROUND(I145*H145,2)</f>
        <v>0</v>
      </c>
      <c r="BL145" s="19" t="s">
        <v>91</v>
      </c>
      <c r="BM145" s="193" t="s">
        <v>397</v>
      </c>
    </row>
    <row r="146" s="2" customFormat="1" ht="21.75" customHeight="1">
      <c r="A146" s="38"/>
      <c r="B146" s="180"/>
      <c r="C146" s="181" t="s">
        <v>246</v>
      </c>
      <c r="D146" s="181" t="s">
        <v>157</v>
      </c>
      <c r="E146" s="182" t="s">
        <v>2925</v>
      </c>
      <c r="F146" s="183" t="s">
        <v>2926</v>
      </c>
      <c r="G146" s="184" t="s">
        <v>285</v>
      </c>
      <c r="H146" s="185">
        <v>26</v>
      </c>
      <c r="I146" s="186"/>
      <c r="J146" s="187">
        <f>ROUND(I146*H146,2)</f>
        <v>0</v>
      </c>
      <c r="K146" s="188"/>
      <c r="L146" s="39"/>
      <c r="M146" s="189" t="s">
        <v>1</v>
      </c>
      <c r="N146" s="190" t="s">
        <v>43</v>
      </c>
      <c r="O146" s="82"/>
      <c r="P146" s="191">
        <f>O146*H146</f>
        <v>0</v>
      </c>
      <c r="Q146" s="191">
        <v>0</v>
      </c>
      <c r="R146" s="191">
        <f>Q146*H146</f>
        <v>0</v>
      </c>
      <c r="S146" s="191">
        <v>0</v>
      </c>
      <c r="T146" s="192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193" t="s">
        <v>91</v>
      </c>
      <c r="AT146" s="193" t="s">
        <v>157</v>
      </c>
      <c r="AU146" s="193" t="s">
        <v>81</v>
      </c>
      <c r="AY146" s="19" t="s">
        <v>155</v>
      </c>
      <c r="BE146" s="194">
        <f>IF(N146="základná",J146,0)</f>
        <v>0</v>
      </c>
      <c r="BF146" s="194">
        <f>IF(N146="znížená",J146,0)</f>
        <v>0</v>
      </c>
      <c r="BG146" s="194">
        <f>IF(N146="zákl. prenesená",J146,0)</f>
        <v>0</v>
      </c>
      <c r="BH146" s="194">
        <f>IF(N146="zníž. prenesená",J146,0)</f>
        <v>0</v>
      </c>
      <c r="BI146" s="194">
        <f>IF(N146="nulová",J146,0)</f>
        <v>0</v>
      </c>
      <c r="BJ146" s="19" t="s">
        <v>85</v>
      </c>
      <c r="BK146" s="194">
        <f>ROUND(I146*H146,2)</f>
        <v>0</v>
      </c>
      <c r="BL146" s="19" t="s">
        <v>91</v>
      </c>
      <c r="BM146" s="193" t="s">
        <v>406</v>
      </c>
    </row>
    <row r="147" s="2" customFormat="1" ht="21.75" customHeight="1">
      <c r="A147" s="38"/>
      <c r="B147" s="180"/>
      <c r="C147" s="181" t="s">
        <v>250</v>
      </c>
      <c r="D147" s="181" t="s">
        <v>157</v>
      </c>
      <c r="E147" s="182" t="s">
        <v>2927</v>
      </c>
      <c r="F147" s="183" t="s">
        <v>2928</v>
      </c>
      <c r="G147" s="184" t="s">
        <v>285</v>
      </c>
      <c r="H147" s="185">
        <v>23</v>
      </c>
      <c r="I147" s="186"/>
      <c r="J147" s="187">
        <f>ROUND(I147*H147,2)</f>
        <v>0</v>
      </c>
      <c r="K147" s="188"/>
      <c r="L147" s="39"/>
      <c r="M147" s="189" t="s">
        <v>1</v>
      </c>
      <c r="N147" s="190" t="s">
        <v>43</v>
      </c>
      <c r="O147" s="82"/>
      <c r="P147" s="191">
        <f>O147*H147</f>
        <v>0</v>
      </c>
      <c r="Q147" s="191">
        <v>0</v>
      </c>
      <c r="R147" s="191">
        <f>Q147*H147</f>
        <v>0</v>
      </c>
      <c r="S147" s="191">
        <v>0</v>
      </c>
      <c r="T147" s="192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193" t="s">
        <v>91</v>
      </c>
      <c r="AT147" s="193" t="s">
        <v>157</v>
      </c>
      <c r="AU147" s="193" t="s">
        <v>81</v>
      </c>
      <c r="AY147" s="19" t="s">
        <v>155</v>
      </c>
      <c r="BE147" s="194">
        <f>IF(N147="základná",J147,0)</f>
        <v>0</v>
      </c>
      <c r="BF147" s="194">
        <f>IF(N147="znížená",J147,0)</f>
        <v>0</v>
      </c>
      <c r="BG147" s="194">
        <f>IF(N147="zákl. prenesená",J147,0)</f>
        <v>0</v>
      </c>
      <c r="BH147" s="194">
        <f>IF(N147="zníž. prenesená",J147,0)</f>
        <v>0</v>
      </c>
      <c r="BI147" s="194">
        <f>IF(N147="nulová",J147,0)</f>
        <v>0</v>
      </c>
      <c r="BJ147" s="19" t="s">
        <v>85</v>
      </c>
      <c r="BK147" s="194">
        <f>ROUND(I147*H147,2)</f>
        <v>0</v>
      </c>
      <c r="BL147" s="19" t="s">
        <v>91</v>
      </c>
      <c r="BM147" s="193" t="s">
        <v>418</v>
      </c>
    </row>
    <row r="148" s="2" customFormat="1" ht="21.75" customHeight="1">
      <c r="A148" s="38"/>
      <c r="B148" s="180"/>
      <c r="C148" s="181" t="s">
        <v>256</v>
      </c>
      <c r="D148" s="181" t="s">
        <v>157</v>
      </c>
      <c r="E148" s="182" t="s">
        <v>2929</v>
      </c>
      <c r="F148" s="183" t="s">
        <v>2930</v>
      </c>
      <c r="G148" s="184" t="s">
        <v>285</v>
      </c>
      <c r="H148" s="185">
        <v>16</v>
      </c>
      <c r="I148" s="186"/>
      <c r="J148" s="187">
        <f>ROUND(I148*H148,2)</f>
        <v>0</v>
      </c>
      <c r="K148" s="188"/>
      <c r="L148" s="39"/>
      <c r="M148" s="189" t="s">
        <v>1</v>
      </c>
      <c r="N148" s="190" t="s">
        <v>43</v>
      </c>
      <c r="O148" s="82"/>
      <c r="P148" s="191">
        <f>O148*H148</f>
        <v>0</v>
      </c>
      <c r="Q148" s="191">
        <v>0</v>
      </c>
      <c r="R148" s="191">
        <f>Q148*H148</f>
        <v>0</v>
      </c>
      <c r="S148" s="191">
        <v>0</v>
      </c>
      <c r="T148" s="192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193" t="s">
        <v>91</v>
      </c>
      <c r="AT148" s="193" t="s">
        <v>157</v>
      </c>
      <c r="AU148" s="193" t="s">
        <v>81</v>
      </c>
      <c r="AY148" s="19" t="s">
        <v>155</v>
      </c>
      <c r="BE148" s="194">
        <f>IF(N148="základná",J148,0)</f>
        <v>0</v>
      </c>
      <c r="BF148" s="194">
        <f>IF(N148="znížená",J148,0)</f>
        <v>0</v>
      </c>
      <c r="BG148" s="194">
        <f>IF(N148="zákl. prenesená",J148,0)</f>
        <v>0</v>
      </c>
      <c r="BH148" s="194">
        <f>IF(N148="zníž. prenesená",J148,0)</f>
        <v>0</v>
      </c>
      <c r="BI148" s="194">
        <f>IF(N148="nulová",J148,0)</f>
        <v>0</v>
      </c>
      <c r="BJ148" s="19" t="s">
        <v>85</v>
      </c>
      <c r="BK148" s="194">
        <f>ROUND(I148*H148,2)</f>
        <v>0</v>
      </c>
      <c r="BL148" s="19" t="s">
        <v>91</v>
      </c>
      <c r="BM148" s="193" t="s">
        <v>429</v>
      </c>
    </row>
    <row r="149" s="2" customFormat="1" ht="21.75" customHeight="1">
      <c r="A149" s="38"/>
      <c r="B149" s="180"/>
      <c r="C149" s="181" t="s">
        <v>288</v>
      </c>
      <c r="D149" s="181" t="s">
        <v>157</v>
      </c>
      <c r="E149" s="182" t="s">
        <v>2931</v>
      </c>
      <c r="F149" s="183" t="s">
        <v>2932</v>
      </c>
      <c r="G149" s="184" t="s">
        <v>285</v>
      </c>
      <c r="H149" s="185">
        <v>11</v>
      </c>
      <c r="I149" s="186"/>
      <c r="J149" s="187">
        <f>ROUND(I149*H149,2)</f>
        <v>0</v>
      </c>
      <c r="K149" s="188"/>
      <c r="L149" s="39"/>
      <c r="M149" s="189" t="s">
        <v>1</v>
      </c>
      <c r="N149" s="190" t="s">
        <v>43</v>
      </c>
      <c r="O149" s="82"/>
      <c r="P149" s="191">
        <f>O149*H149</f>
        <v>0</v>
      </c>
      <c r="Q149" s="191">
        <v>0</v>
      </c>
      <c r="R149" s="191">
        <f>Q149*H149</f>
        <v>0</v>
      </c>
      <c r="S149" s="191">
        <v>0</v>
      </c>
      <c r="T149" s="192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193" t="s">
        <v>91</v>
      </c>
      <c r="AT149" s="193" t="s">
        <v>157</v>
      </c>
      <c r="AU149" s="193" t="s">
        <v>81</v>
      </c>
      <c r="AY149" s="19" t="s">
        <v>155</v>
      </c>
      <c r="BE149" s="194">
        <f>IF(N149="základná",J149,0)</f>
        <v>0</v>
      </c>
      <c r="BF149" s="194">
        <f>IF(N149="znížená",J149,0)</f>
        <v>0</v>
      </c>
      <c r="BG149" s="194">
        <f>IF(N149="zákl. prenesená",J149,0)</f>
        <v>0</v>
      </c>
      <c r="BH149" s="194">
        <f>IF(N149="zníž. prenesená",J149,0)</f>
        <v>0</v>
      </c>
      <c r="BI149" s="194">
        <f>IF(N149="nulová",J149,0)</f>
        <v>0</v>
      </c>
      <c r="BJ149" s="19" t="s">
        <v>85</v>
      </c>
      <c r="BK149" s="194">
        <f>ROUND(I149*H149,2)</f>
        <v>0</v>
      </c>
      <c r="BL149" s="19" t="s">
        <v>91</v>
      </c>
      <c r="BM149" s="193" t="s">
        <v>438</v>
      </c>
    </row>
    <row r="150" s="2" customFormat="1" ht="24.15" customHeight="1">
      <c r="A150" s="38"/>
      <c r="B150" s="180"/>
      <c r="C150" s="181" t="s">
        <v>294</v>
      </c>
      <c r="D150" s="181" t="s">
        <v>157</v>
      </c>
      <c r="E150" s="182" t="s">
        <v>2933</v>
      </c>
      <c r="F150" s="183" t="s">
        <v>2934</v>
      </c>
      <c r="G150" s="184" t="s">
        <v>160</v>
      </c>
      <c r="H150" s="185">
        <v>47</v>
      </c>
      <c r="I150" s="186"/>
      <c r="J150" s="187">
        <f>ROUND(I150*H150,2)</f>
        <v>0</v>
      </c>
      <c r="K150" s="188"/>
      <c r="L150" s="39"/>
      <c r="M150" s="189" t="s">
        <v>1</v>
      </c>
      <c r="N150" s="190" t="s">
        <v>43</v>
      </c>
      <c r="O150" s="82"/>
      <c r="P150" s="191">
        <f>O150*H150</f>
        <v>0</v>
      </c>
      <c r="Q150" s="191">
        <v>0</v>
      </c>
      <c r="R150" s="191">
        <f>Q150*H150</f>
        <v>0</v>
      </c>
      <c r="S150" s="191">
        <v>0</v>
      </c>
      <c r="T150" s="192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193" t="s">
        <v>91</v>
      </c>
      <c r="AT150" s="193" t="s">
        <v>157</v>
      </c>
      <c r="AU150" s="193" t="s">
        <v>81</v>
      </c>
      <c r="AY150" s="19" t="s">
        <v>155</v>
      </c>
      <c r="BE150" s="194">
        <f>IF(N150="základná",J150,0)</f>
        <v>0</v>
      </c>
      <c r="BF150" s="194">
        <f>IF(N150="znížená",J150,0)</f>
        <v>0</v>
      </c>
      <c r="BG150" s="194">
        <f>IF(N150="zákl. prenesená",J150,0)</f>
        <v>0</v>
      </c>
      <c r="BH150" s="194">
        <f>IF(N150="zníž. prenesená",J150,0)</f>
        <v>0</v>
      </c>
      <c r="BI150" s="194">
        <f>IF(N150="nulová",J150,0)</f>
        <v>0</v>
      </c>
      <c r="BJ150" s="19" t="s">
        <v>85</v>
      </c>
      <c r="BK150" s="194">
        <f>ROUND(I150*H150,2)</f>
        <v>0</v>
      </c>
      <c r="BL150" s="19" t="s">
        <v>91</v>
      </c>
      <c r="BM150" s="193" t="s">
        <v>448</v>
      </c>
    </row>
    <row r="151" s="2" customFormat="1" ht="24.15" customHeight="1">
      <c r="A151" s="38"/>
      <c r="B151" s="180"/>
      <c r="C151" s="181" t="s">
        <v>305</v>
      </c>
      <c r="D151" s="181" t="s">
        <v>157</v>
      </c>
      <c r="E151" s="182" t="s">
        <v>2935</v>
      </c>
      <c r="F151" s="183" t="s">
        <v>2936</v>
      </c>
      <c r="G151" s="184" t="s">
        <v>160</v>
      </c>
      <c r="H151" s="185">
        <v>17</v>
      </c>
      <c r="I151" s="186"/>
      <c r="J151" s="187">
        <f>ROUND(I151*H151,2)</f>
        <v>0</v>
      </c>
      <c r="K151" s="188"/>
      <c r="L151" s="39"/>
      <c r="M151" s="189" t="s">
        <v>1</v>
      </c>
      <c r="N151" s="190" t="s">
        <v>43</v>
      </c>
      <c r="O151" s="82"/>
      <c r="P151" s="191">
        <f>O151*H151</f>
        <v>0</v>
      </c>
      <c r="Q151" s="191">
        <v>0</v>
      </c>
      <c r="R151" s="191">
        <f>Q151*H151</f>
        <v>0</v>
      </c>
      <c r="S151" s="191">
        <v>0</v>
      </c>
      <c r="T151" s="192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193" t="s">
        <v>91</v>
      </c>
      <c r="AT151" s="193" t="s">
        <v>157</v>
      </c>
      <c r="AU151" s="193" t="s">
        <v>81</v>
      </c>
      <c r="AY151" s="19" t="s">
        <v>155</v>
      </c>
      <c r="BE151" s="194">
        <f>IF(N151="základná",J151,0)</f>
        <v>0</v>
      </c>
      <c r="BF151" s="194">
        <f>IF(N151="znížená",J151,0)</f>
        <v>0</v>
      </c>
      <c r="BG151" s="194">
        <f>IF(N151="zákl. prenesená",J151,0)</f>
        <v>0</v>
      </c>
      <c r="BH151" s="194">
        <f>IF(N151="zníž. prenesená",J151,0)</f>
        <v>0</v>
      </c>
      <c r="BI151" s="194">
        <f>IF(N151="nulová",J151,0)</f>
        <v>0</v>
      </c>
      <c r="BJ151" s="19" t="s">
        <v>85</v>
      </c>
      <c r="BK151" s="194">
        <f>ROUND(I151*H151,2)</f>
        <v>0</v>
      </c>
      <c r="BL151" s="19" t="s">
        <v>91</v>
      </c>
      <c r="BM151" s="193" t="s">
        <v>458</v>
      </c>
    </row>
    <row r="152" s="2" customFormat="1" ht="16.5" customHeight="1">
      <c r="A152" s="38"/>
      <c r="B152" s="180"/>
      <c r="C152" s="181" t="s">
        <v>312</v>
      </c>
      <c r="D152" s="181" t="s">
        <v>157</v>
      </c>
      <c r="E152" s="182" t="s">
        <v>2937</v>
      </c>
      <c r="F152" s="183" t="s">
        <v>2938</v>
      </c>
      <c r="G152" s="184" t="s">
        <v>390</v>
      </c>
      <c r="H152" s="185">
        <v>1</v>
      </c>
      <c r="I152" s="186"/>
      <c r="J152" s="187">
        <f>ROUND(I152*H152,2)</f>
        <v>0</v>
      </c>
      <c r="K152" s="188"/>
      <c r="L152" s="39"/>
      <c r="M152" s="189" t="s">
        <v>1</v>
      </c>
      <c r="N152" s="190" t="s">
        <v>43</v>
      </c>
      <c r="O152" s="82"/>
      <c r="P152" s="191">
        <f>O152*H152</f>
        <v>0</v>
      </c>
      <c r="Q152" s="191">
        <v>0</v>
      </c>
      <c r="R152" s="191">
        <f>Q152*H152</f>
        <v>0</v>
      </c>
      <c r="S152" s="191">
        <v>0</v>
      </c>
      <c r="T152" s="192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193" t="s">
        <v>91</v>
      </c>
      <c r="AT152" s="193" t="s">
        <v>157</v>
      </c>
      <c r="AU152" s="193" t="s">
        <v>81</v>
      </c>
      <c r="AY152" s="19" t="s">
        <v>155</v>
      </c>
      <c r="BE152" s="194">
        <f>IF(N152="základná",J152,0)</f>
        <v>0</v>
      </c>
      <c r="BF152" s="194">
        <f>IF(N152="znížená",J152,0)</f>
        <v>0</v>
      </c>
      <c r="BG152" s="194">
        <f>IF(N152="zákl. prenesená",J152,0)</f>
        <v>0</v>
      </c>
      <c r="BH152" s="194">
        <f>IF(N152="zníž. prenesená",J152,0)</f>
        <v>0</v>
      </c>
      <c r="BI152" s="194">
        <f>IF(N152="nulová",J152,0)</f>
        <v>0</v>
      </c>
      <c r="BJ152" s="19" t="s">
        <v>85</v>
      </c>
      <c r="BK152" s="194">
        <f>ROUND(I152*H152,2)</f>
        <v>0</v>
      </c>
      <c r="BL152" s="19" t="s">
        <v>91</v>
      </c>
      <c r="BM152" s="193" t="s">
        <v>475</v>
      </c>
    </row>
    <row r="153" s="2" customFormat="1" ht="16.5" customHeight="1">
      <c r="A153" s="38"/>
      <c r="B153" s="180"/>
      <c r="C153" s="181" t="s">
        <v>316</v>
      </c>
      <c r="D153" s="181" t="s">
        <v>157</v>
      </c>
      <c r="E153" s="182" t="s">
        <v>2939</v>
      </c>
      <c r="F153" s="183" t="s">
        <v>2940</v>
      </c>
      <c r="G153" s="184" t="s">
        <v>390</v>
      </c>
      <c r="H153" s="185">
        <v>1</v>
      </c>
      <c r="I153" s="186"/>
      <c r="J153" s="187">
        <f>ROUND(I153*H153,2)</f>
        <v>0</v>
      </c>
      <c r="K153" s="188"/>
      <c r="L153" s="39"/>
      <c r="M153" s="189" t="s">
        <v>1</v>
      </c>
      <c r="N153" s="190" t="s">
        <v>43</v>
      </c>
      <c r="O153" s="82"/>
      <c r="P153" s="191">
        <f>O153*H153</f>
        <v>0</v>
      </c>
      <c r="Q153" s="191">
        <v>0</v>
      </c>
      <c r="R153" s="191">
        <f>Q153*H153</f>
        <v>0</v>
      </c>
      <c r="S153" s="191">
        <v>0</v>
      </c>
      <c r="T153" s="192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193" t="s">
        <v>91</v>
      </c>
      <c r="AT153" s="193" t="s">
        <v>157</v>
      </c>
      <c r="AU153" s="193" t="s">
        <v>81</v>
      </c>
      <c r="AY153" s="19" t="s">
        <v>155</v>
      </c>
      <c r="BE153" s="194">
        <f>IF(N153="základná",J153,0)</f>
        <v>0</v>
      </c>
      <c r="BF153" s="194">
        <f>IF(N153="znížená",J153,0)</f>
        <v>0</v>
      </c>
      <c r="BG153" s="194">
        <f>IF(N153="zákl. prenesená",J153,0)</f>
        <v>0</v>
      </c>
      <c r="BH153" s="194">
        <f>IF(N153="zníž. prenesená",J153,0)</f>
        <v>0</v>
      </c>
      <c r="BI153" s="194">
        <f>IF(N153="nulová",J153,0)</f>
        <v>0</v>
      </c>
      <c r="BJ153" s="19" t="s">
        <v>85</v>
      </c>
      <c r="BK153" s="194">
        <f>ROUND(I153*H153,2)</f>
        <v>0</v>
      </c>
      <c r="BL153" s="19" t="s">
        <v>91</v>
      </c>
      <c r="BM153" s="193" t="s">
        <v>495</v>
      </c>
    </row>
    <row r="154" s="2" customFormat="1" ht="16.5" customHeight="1">
      <c r="A154" s="38"/>
      <c r="B154" s="180"/>
      <c r="C154" s="181" t="s">
        <v>322</v>
      </c>
      <c r="D154" s="181" t="s">
        <v>157</v>
      </c>
      <c r="E154" s="182" t="s">
        <v>2941</v>
      </c>
      <c r="F154" s="183" t="s">
        <v>2942</v>
      </c>
      <c r="G154" s="184" t="s">
        <v>390</v>
      </c>
      <c r="H154" s="185">
        <v>1</v>
      </c>
      <c r="I154" s="186"/>
      <c r="J154" s="187">
        <f>ROUND(I154*H154,2)</f>
        <v>0</v>
      </c>
      <c r="K154" s="188"/>
      <c r="L154" s="39"/>
      <c r="M154" s="189" t="s">
        <v>1</v>
      </c>
      <c r="N154" s="190" t="s">
        <v>43</v>
      </c>
      <c r="O154" s="82"/>
      <c r="P154" s="191">
        <f>O154*H154</f>
        <v>0</v>
      </c>
      <c r="Q154" s="191">
        <v>0</v>
      </c>
      <c r="R154" s="191">
        <f>Q154*H154</f>
        <v>0</v>
      </c>
      <c r="S154" s="191">
        <v>0</v>
      </c>
      <c r="T154" s="192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193" t="s">
        <v>91</v>
      </c>
      <c r="AT154" s="193" t="s">
        <v>157</v>
      </c>
      <c r="AU154" s="193" t="s">
        <v>81</v>
      </c>
      <c r="AY154" s="19" t="s">
        <v>155</v>
      </c>
      <c r="BE154" s="194">
        <f>IF(N154="základná",J154,0)</f>
        <v>0</v>
      </c>
      <c r="BF154" s="194">
        <f>IF(N154="znížená",J154,0)</f>
        <v>0</v>
      </c>
      <c r="BG154" s="194">
        <f>IF(N154="zákl. prenesená",J154,0)</f>
        <v>0</v>
      </c>
      <c r="BH154" s="194">
        <f>IF(N154="zníž. prenesená",J154,0)</f>
        <v>0</v>
      </c>
      <c r="BI154" s="194">
        <f>IF(N154="nulová",J154,0)</f>
        <v>0</v>
      </c>
      <c r="BJ154" s="19" t="s">
        <v>85</v>
      </c>
      <c r="BK154" s="194">
        <f>ROUND(I154*H154,2)</f>
        <v>0</v>
      </c>
      <c r="BL154" s="19" t="s">
        <v>91</v>
      </c>
      <c r="BM154" s="193" t="s">
        <v>507</v>
      </c>
    </row>
    <row r="155" s="12" customFormat="1" ht="25.92" customHeight="1">
      <c r="A155" s="12"/>
      <c r="B155" s="167"/>
      <c r="C155" s="12"/>
      <c r="D155" s="168" t="s">
        <v>76</v>
      </c>
      <c r="E155" s="169" t="s">
        <v>2815</v>
      </c>
      <c r="F155" s="169" t="s">
        <v>2943</v>
      </c>
      <c r="G155" s="12"/>
      <c r="H155" s="12"/>
      <c r="I155" s="170"/>
      <c r="J155" s="171">
        <f>BK155</f>
        <v>0</v>
      </c>
      <c r="K155" s="12"/>
      <c r="L155" s="167"/>
      <c r="M155" s="172"/>
      <c r="N155" s="173"/>
      <c r="O155" s="173"/>
      <c r="P155" s="174">
        <f>SUM(P156:P170)</f>
        <v>0</v>
      </c>
      <c r="Q155" s="173"/>
      <c r="R155" s="174">
        <f>SUM(R156:R170)</f>
        <v>0</v>
      </c>
      <c r="S155" s="173"/>
      <c r="T155" s="175">
        <f>SUM(T156:T170)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168" t="s">
        <v>81</v>
      </c>
      <c r="AT155" s="176" t="s">
        <v>76</v>
      </c>
      <c r="AU155" s="176" t="s">
        <v>7</v>
      </c>
      <c r="AY155" s="168" t="s">
        <v>155</v>
      </c>
      <c r="BK155" s="177">
        <f>SUM(BK156:BK170)</f>
        <v>0</v>
      </c>
    </row>
    <row r="156" s="2" customFormat="1" ht="16.5" customHeight="1">
      <c r="A156" s="38"/>
      <c r="B156" s="180"/>
      <c r="C156" s="181" t="s">
        <v>8</v>
      </c>
      <c r="D156" s="181" t="s">
        <v>157</v>
      </c>
      <c r="E156" s="182" t="s">
        <v>2944</v>
      </c>
      <c r="F156" s="183" t="s">
        <v>2945</v>
      </c>
      <c r="G156" s="184" t="s">
        <v>390</v>
      </c>
      <c r="H156" s="185">
        <v>2</v>
      </c>
      <c r="I156" s="186"/>
      <c r="J156" s="187">
        <f>ROUND(I156*H156,2)</f>
        <v>0</v>
      </c>
      <c r="K156" s="188"/>
      <c r="L156" s="39"/>
      <c r="M156" s="189" t="s">
        <v>1</v>
      </c>
      <c r="N156" s="190" t="s">
        <v>43</v>
      </c>
      <c r="O156" s="82"/>
      <c r="P156" s="191">
        <f>O156*H156</f>
        <v>0</v>
      </c>
      <c r="Q156" s="191">
        <v>0</v>
      </c>
      <c r="R156" s="191">
        <f>Q156*H156</f>
        <v>0</v>
      </c>
      <c r="S156" s="191">
        <v>0</v>
      </c>
      <c r="T156" s="192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193" t="s">
        <v>91</v>
      </c>
      <c r="AT156" s="193" t="s">
        <v>157</v>
      </c>
      <c r="AU156" s="193" t="s">
        <v>81</v>
      </c>
      <c r="AY156" s="19" t="s">
        <v>155</v>
      </c>
      <c r="BE156" s="194">
        <f>IF(N156="základná",J156,0)</f>
        <v>0</v>
      </c>
      <c r="BF156" s="194">
        <f>IF(N156="znížená",J156,0)</f>
        <v>0</v>
      </c>
      <c r="BG156" s="194">
        <f>IF(N156="zákl. prenesená",J156,0)</f>
        <v>0</v>
      </c>
      <c r="BH156" s="194">
        <f>IF(N156="zníž. prenesená",J156,0)</f>
        <v>0</v>
      </c>
      <c r="BI156" s="194">
        <f>IF(N156="nulová",J156,0)</f>
        <v>0</v>
      </c>
      <c r="BJ156" s="19" t="s">
        <v>85</v>
      </c>
      <c r="BK156" s="194">
        <f>ROUND(I156*H156,2)</f>
        <v>0</v>
      </c>
      <c r="BL156" s="19" t="s">
        <v>91</v>
      </c>
      <c r="BM156" s="193" t="s">
        <v>518</v>
      </c>
    </row>
    <row r="157" s="13" customFormat="1">
      <c r="A157" s="13"/>
      <c r="B157" s="195"/>
      <c r="C157" s="13"/>
      <c r="D157" s="196" t="s">
        <v>165</v>
      </c>
      <c r="E157" s="197" t="s">
        <v>1</v>
      </c>
      <c r="F157" s="198" t="s">
        <v>2946</v>
      </c>
      <c r="G157" s="13"/>
      <c r="H157" s="197" t="s">
        <v>1</v>
      </c>
      <c r="I157" s="199"/>
      <c r="J157" s="13"/>
      <c r="K157" s="13"/>
      <c r="L157" s="195"/>
      <c r="M157" s="200"/>
      <c r="N157" s="201"/>
      <c r="O157" s="201"/>
      <c r="P157" s="201"/>
      <c r="Q157" s="201"/>
      <c r="R157" s="201"/>
      <c r="S157" s="201"/>
      <c r="T157" s="202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197" t="s">
        <v>165</v>
      </c>
      <c r="AU157" s="197" t="s">
        <v>81</v>
      </c>
      <c r="AV157" s="13" t="s">
        <v>81</v>
      </c>
      <c r="AW157" s="13" t="s">
        <v>32</v>
      </c>
      <c r="AX157" s="13" t="s">
        <v>7</v>
      </c>
      <c r="AY157" s="197" t="s">
        <v>155</v>
      </c>
    </row>
    <row r="158" s="13" customFormat="1">
      <c r="A158" s="13"/>
      <c r="B158" s="195"/>
      <c r="C158" s="13"/>
      <c r="D158" s="196" t="s">
        <v>165</v>
      </c>
      <c r="E158" s="197" t="s">
        <v>1</v>
      </c>
      <c r="F158" s="198" t="s">
        <v>2947</v>
      </c>
      <c r="G158" s="13"/>
      <c r="H158" s="197" t="s">
        <v>1</v>
      </c>
      <c r="I158" s="199"/>
      <c r="J158" s="13"/>
      <c r="K158" s="13"/>
      <c r="L158" s="195"/>
      <c r="M158" s="200"/>
      <c r="N158" s="201"/>
      <c r="O158" s="201"/>
      <c r="P158" s="201"/>
      <c r="Q158" s="201"/>
      <c r="R158" s="201"/>
      <c r="S158" s="201"/>
      <c r="T158" s="202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197" t="s">
        <v>165</v>
      </c>
      <c r="AU158" s="197" t="s">
        <v>81</v>
      </c>
      <c r="AV158" s="13" t="s">
        <v>81</v>
      </c>
      <c r="AW158" s="13" t="s">
        <v>32</v>
      </c>
      <c r="AX158" s="13" t="s">
        <v>7</v>
      </c>
      <c r="AY158" s="197" t="s">
        <v>155</v>
      </c>
    </row>
    <row r="159" s="13" customFormat="1">
      <c r="A159" s="13"/>
      <c r="B159" s="195"/>
      <c r="C159" s="13"/>
      <c r="D159" s="196" t="s">
        <v>165</v>
      </c>
      <c r="E159" s="197" t="s">
        <v>1</v>
      </c>
      <c r="F159" s="198" t="s">
        <v>2948</v>
      </c>
      <c r="G159" s="13"/>
      <c r="H159" s="197" t="s">
        <v>1</v>
      </c>
      <c r="I159" s="199"/>
      <c r="J159" s="13"/>
      <c r="K159" s="13"/>
      <c r="L159" s="195"/>
      <c r="M159" s="200"/>
      <c r="N159" s="201"/>
      <c r="O159" s="201"/>
      <c r="P159" s="201"/>
      <c r="Q159" s="201"/>
      <c r="R159" s="201"/>
      <c r="S159" s="201"/>
      <c r="T159" s="202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197" t="s">
        <v>165</v>
      </c>
      <c r="AU159" s="197" t="s">
        <v>81</v>
      </c>
      <c r="AV159" s="13" t="s">
        <v>81</v>
      </c>
      <c r="AW159" s="13" t="s">
        <v>32</v>
      </c>
      <c r="AX159" s="13" t="s">
        <v>7</v>
      </c>
      <c r="AY159" s="197" t="s">
        <v>155</v>
      </c>
    </row>
    <row r="160" s="13" customFormat="1">
      <c r="A160" s="13"/>
      <c r="B160" s="195"/>
      <c r="C160" s="13"/>
      <c r="D160" s="196" t="s">
        <v>165</v>
      </c>
      <c r="E160" s="197" t="s">
        <v>1</v>
      </c>
      <c r="F160" s="198" t="s">
        <v>2949</v>
      </c>
      <c r="G160" s="13"/>
      <c r="H160" s="197" t="s">
        <v>1</v>
      </c>
      <c r="I160" s="199"/>
      <c r="J160" s="13"/>
      <c r="K160" s="13"/>
      <c r="L160" s="195"/>
      <c r="M160" s="200"/>
      <c r="N160" s="201"/>
      <c r="O160" s="201"/>
      <c r="P160" s="201"/>
      <c r="Q160" s="201"/>
      <c r="R160" s="201"/>
      <c r="S160" s="201"/>
      <c r="T160" s="202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197" t="s">
        <v>165</v>
      </c>
      <c r="AU160" s="197" t="s">
        <v>81</v>
      </c>
      <c r="AV160" s="13" t="s">
        <v>81</v>
      </c>
      <c r="AW160" s="13" t="s">
        <v>32</v>
      </c>
      <c r="AX160" s="13" t="s">
        <v>7</v>
      </c>
      <c r="AY160" s="197" t="s">
        <v>155</v>
      </c>
    </row>
    <row r="161" s="13" customFormat="1">
      <c r="A161" s="13"/>
      <c r="B161" s="195"/>
      <c r="C161" s="13"/>
      <c r="D161" s="196" t="s">
        <v>165</v>
      </c>
      <c r="E161" s="197" t="s">
        <v>1</v>
      </c>
      <c r="F161" s="198" t="s">
        <v>2950</v>
      </c>
      <c r="G161" s="13"/>
      <c r="H161" s="197" t="s">
        <v>1</v>
      </c>
      <c r="I161" s="199"/>
      <c r="J161" s="13"/>
      <c r="K161" s="13"/>
      <c r="L161" s="195"/>
      <c r="M161" s="200"/>
      <c r="N161" s="201"/>
      <c r="O161" s="201"/>
      <c r="P161" s="201"/>
      <c r="Q161" s="201"/>
      <c r="R161" s="201"/>
      <c r="S161" s="201"/>
      <c r="T161" s="202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197" t="s">
        <v>165</v>
      </c>
      <c r="AU161" s="197" t="s">
        <v>81</v>
      </c>
      <c r="AV161" s="13" t="s">
        <v>81</v>
      </c>
      <c r="AW161" s="13" t="s">
        <v>32</v>
      </c>
      <c r="AX161" s="13" t="s">
        <v>7</v>
      </c>
      <c r="AY161" s="197" t="s">
        <v>155</v>
      </c>
    </row>
    <row r="162" s="14" customFormat="1">
      <c r="A162" s="14"/>
      <c r="B162" s="203"/>
      <c r="C162" s="14"/>
      <c r="D162" s="196" t="s">
        <v>165</v>
      </c>
      <c r="E162" s="204" t="s">
        <v>1</v>
      </c>
      <c r="F162" s="205" t="s">
        <v>85</v>
      </c>
      <c r="G162" s="14"/>
      <c r="H162" s="206">
        <v>2</v>
      </c>
      <c r="I162" s="207"/>
      <c r="J162" s="14"/>
      <c r="K162" s="14"/>
      <c r="L162" s="203"/>
      <c r="M162" s="208"/>
      <c r="N162" s="209"/>
      <c r="O162" s="209"/>
      <c r="P162" s="209"/>
      <c r="Q162" s="209"/>
      <c r="R162" s="209"/>
      <c r="S162" s="209"/>
      <c r="T162" s="210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04" t="s">
        <v>165</v>
      </c>
      <c r="AU162" s="204" t="s">
        <v>81</v>
      </c>
      <c r="AV162" s="14" t="s">
        <v>85</v>
      </c>
      <c r="AW162" s="14" t="s">
        <v>32</v>
      </c>
      <c r="AX162" s="14" t="s">
        <v>81</v>
      </c>
      <c r="AY162" s="204" t="s">
        <v>155</v>
      </c>
    </row>
    <row r="163" s="2" customFormat="1" ht="16.5" customHeight="1">
      <c r="A163" s="38"/>
      <c r="B163" s="180"/>
      <c r="C163" s="181" t="s">
        <v>337</v>
      </c>
      <c r="D163" s="181" t="s">
        <v>157</v>
      </c>
      <c r="E163" s="182" t="s">
        <v>2951</v>
      </c>
      <c r="F163" s="183" t="s">
        <v>2952</v>
      </c>
      <c r="G163" s="184" t="s">
        <v>390</v>
      </c>
      <c r="H163" s="185">
        <v>4</v>
      </c>
      <c r="I163" s="186"/>
      <c r="J163" s="187">
        <f>ROUND(I163*H163,2)</f>
        <v>0</v>
      </c>
      <c r="K163" s="188"/>
      <c r="L163" s="39"/>
      <c r="M163" s="189" t="s">
        <v>1</v>
      </c>
      <c r="N163" s="190" t="s">
        <v>43</v>
      </c>
      <c r="O163" s="82"/>
      <c r="P163" s="191">
        <f>O163*H163</f>
        <v>0</v>
      </c>
      <c r="Q163" s="191">
        <v>0</v>
      </c>
      <c r="R163" s="191">
        <f>Q163*H163</f>
        <v>0</v>
      </c>
      <c r="S163" s="191">
        <v>0</v>
      </c>
      <c r="T163" s="192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193" t="s">
        <v>91</v>
      </c>
      <c r="AT163" s="193" t="s">
        <v>157</v>
      </c>
      <c r="AU163" s="193" t="s">
        <v>81</v>
      </c>
      <c r="AY163" s="19" t="s">
        <v>155</v>
      </c>
      <c r="BE163" s="194">
        <f>IF(N163="základná",J163,0)</f>
        <v>0</v>
      </c>
      <c r="BF163" s="194">
        <f>IF(N163="znížená",J163,0)</f>
        <v>0</v>
      </c>
      <c r="BG163" s="194">
        <f>IF(N163="zákl. prenesená",J163,0)</f>
        <v>0</v>
      </c>
      <c r="BH163" s="194">
        <f>IF(N163="zníž. prenesená",J163,0)</f>
        <v>0</v>
      </c>
      <c r="BI163" s="194">
        <f>IF(N163="nulová",J163,0)</f>
        <v>0</v>
      </c>
      <c r="BJ163" s="19" t="s">
        <v>85</v>
      </c>
      <c r="BK163" s="194">
        <f>ROUND(I163*H163,2)</f>
        <v>0</v>
      </c>
      <c r="BL163" s="19" t="s">
        <v>91</v>
      </c>
      <c r="BM163" s="193" t="s">
        <v>550</v>
      </c>
    </row>
    <row r="164" s="2" customFormat="1" ht="16.5" customHeight="1">
      <c r="A164" s="38"/>
      <c r="B164" s="180"/>
      <c r="C164" s="181" t="s">
        <v>341</v>
      </c>
      <c r="D164" s="181" t="s">
        <v>157</v>
      </c>
      <c r="E164" s="182" t="s">
        <v>2953</v>
      </c>
      <c r="F164" s="183" t="s">
        <v>2954</v>
      </c>
      <c r="G164" s="184" t="s">
        <v>390</v>
      </c>
      <c r="H164" s="185">
        <v>4</v>
      </c>
      <c r="I164" s="186"/>
      <c r="J164" s="187">
        <f>ROUND(I164*H164,2)</f>
        <v>0</v>
      </c>
      <c r="K164" s="188"/>
      <c r="L164" s="39"/>
      <c r="M164" s="189" t="s">
        <v>1</v>
      </c>
      <c r="N164" s="190" t="s">
        <v>43</v>
      </c>
      <c r="O164" s="82"/>
      <c r="P164" s="191">
        <f>O164*H164</f>
        <v>0</v>
      </c>
      <c r="Q164" s="191">
        <v>0</v>
      </c>
      <c r="R164" s="191">
        <f>Q164*H164</f>
        <v>0</v>
      </c>
      <c r="S164" s="191">
        <v>0</v>
      </c>
      <c r="T164" s="192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193" t="s">
        <v>91</v>
      </c>
      <c r="AT164" s="193" t="s">
        <v>157</v>
      </c>
      <c r="AU164" s="193" t="s">
        <v>81</v>
      </c>
      <c r="AY164" s="19" t="s">
        <v>155</v>
      </c>
      <c r="BE164" s="194">
        <f>IF(N164="základná",J164,0)</f>
        <v>0</v>
      </c>
      <c r="BF164" s="194">
        <f>IF(N164="znížená",J164,0)</f>
        <v>0</v>
      </c>
      <c r="BG164" s="194">
        <f>IF(N164="zákl. prenesená",J164,0)</f>
        <v>0</v>
      </c>
      <c r="BH164" s="194">
        <f>IF(N164="zníž. prenesená",J164,0)</f>
        <v>0</v>
      </c>
      <c r="BI164" s="194">
        <f>IF(N164="nulová",J164,0)</f>
        <v>0</v>
      </c>
      <c r="BJ164" s="19" t="s">
        <v>85</v>
      </c>
      <c r="BK164" s="194">
        <f>ROUND(I164*H164,2)</f>
        <v>0</v>
      </c>
      <c r="BL164" s="19" t="s">
        <v>91</v>
      </c>
      <c r="BM164" s="193" t="s">
        <v>559</v>
      </c>
    </row>
    <row r="165" s="2" customFormat="1" ht="16.5" customHeight="1">
      <c r="A165" s="38"/>
      <c r="B165" s="180"/>
      <c r="C165" s="181" t="s">
        <v>350</v>
      </c>
      <c r="D165" s="181" t="s">
        <v>157</v>
      </c>
      <c r="E165" s="182" t="s">
        <v>2955</v>
      </c>
      <c r="F165" s="183" t="s">
        <v>2956</v>
      </c>
      <c r="G165" s="184" t="s">
        <v>390</v>
      </c>
      <c r="H165" s="185">
        <v>2</v>
      </c>
      <c r="I165" s="186"/>
      <c r="J165" s="187">
        <f>ROUND(I165*H165,2)</f>
        <v>0</v>
      </c>
      <c r="K165" s="188"/>
      <c r="L165" s="39"/>
      <c r="M165" s="189" t="s">
        <v>1</v>
      </c>
      <c r="N165" s="190" t="s">
        <v>43</v>
      </c>
      <c r="O165" s="82"/>
      <c r="P165" s="191">
        <f>O165*H165</f>
        <v>0</v>
      </c>
      <c r="Q165" s="191">
        <v>0</v>
      </c>
      <c r="R165" s="191">
        <f>Q165*H165</f>
        <v>0</v>
      </c>
      <c r="S165" s="191">
        <v>0</v>
      </c>
      <c r="T165" s="192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193" t="s">
        <v>91</v>
      </c>
      <c r="AT165" s="193" t="s">
        <v>157</v>
      </c>
      <c r="AU165" s="193" t="s">
        <v>81</v>
      </c>
      <c r="AY165" s="19" t="s">
        <v>155</v>
      </c>
      <c r="BE165" s="194">
        <f>IF(N165="základná",J165,0)</f>
        <v>0</v>
      </c>
      <c r="BF165" s="194">
        <f>IF(N165="znížená",J165,0)</f>
        <v>0</v>
      </c>
      <c r="BG165" s="194">
        <f>IF(N165="zákl. prenesená",J165,0)</f>
        <v>0</v>
      </c>
      <c r="BH165" s="194">
        <f>IF(N165="zníž. prenesená",J165,0)</f>
        <v>0</v>
      </c>
      <c r="BI165" s="194">
        <f>IF(N165="nulová",J165,0)</f>
        <v>0</v>
      </c>
      <c r="BJ165" s="19" t="s">
        <v>85</v>
      </c>
      <c r="BK165" s="194">
        <f>ROUND(I165*H165,2)</f>
        <v>0</v>
      </c>
      <c r="BL165" s="19" t="s">
        <v>91</v>
      </c>
      <c r="BM165" s="193" t="s">
        <v>569</v>
      </c>
    </row>
    <row r="166" s="2" customFormat="1" ht="16.5" customHeight="1">
      <c r="A166" s="38"/>
      <c r="B166" s="180"/>
      <c r="C166" s="181" t="s">
        <v>361</v>
      </c>
      <c r="D166" s="181" t="s">
        <v>157</v>
      </c>
      <c r="E166" s="182" t="s">
        <v>2957</v>
      </c>
      <c r="F166" s="183" t="s">
        <v>2958</v>
      </c>
      <c r="G166" s="184" t="s">
        <v>390</v>
      </c>
      <c r="H166" s="185">
        <v>2</v>
      </c>
      <c r="I166" s="186"/>
      <c r="J166" s="187">
        <f>ROUND(I166*H166,2)</f>
        <v>0</v>
      </c>
      <c r="K166" s="188"/>
      <c r="L166" s="39"/>
      <c r="M166" s="189" t="s">
        <v>1</v>
      </c>
      <c r="N166" s="190" t="s">
        <v>43</v>
      </c>
      <c r="O166" s="82"/>
      <c r="P166" s="191">
        <f>O166*H166</f>
        <v>0</v>
      </c>
      <c r="Q166" s="191">
        <v>0</v>
      </c>
      <c r="R166" s="191">
        <f>Q166*H166</f>
        <v>0</v>
      </c>
      <c r="S166" s="191">
        <v>0</v>
      </c>
      <c r="T166" s="192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193" t="s">
        <v>91</v>
      </c>
      <c r="AT166" s="193" t="s">
        <v>157</v>
      </c>
      <c r="AU166" s="193" t="s">
        <v>81</v>
      </c>
      <c r="AY166" s="19" t="s">
        <v>155</v>
      </c>
      <c r="BE166" s="194">
        <f>IF(N166="základná",J166,0)</f>
        <v>0</v>
      </c>
      <c r="BF166" s="194">
        <f>IF(N166="znížená",J166,0)</f>
        <v>0</v>
      </c>
      <c r="BG166" s="194">
        <f>IF(N166="zákl. prenesená",J166,0)</f>
        <v>0</v>
      </c>
      <c r="BH166" s="194">
        <f>IF(N166="zníž. prenesená",J166,0)</f>
        <v>0</v>
      </c>
      <c r="BI166" s="194">
        <f>IF(N166="nulová",J166,0)</f>
        <v>0</v>
      </c>
      <c r="BJ166" s="19" t="s">
        <v>85</v>
      </c>
      <c r="BK166" s="194">
        <f>ROUND(I166*H166,2)</f>
        <v>0</v>
      </c>
      <c r="BL166" s="19" t="s">
        <v>91</v>
      </c>
      <c r="BM166" s="193" t="s">
        <v>577</v>
      </c>
    </row>
    <row r="167" s="2" customFormat="1" ht="21.75" customHeight="1">
      <c r="A167" s="38"/>
      <c r="B167" s="180"/>
      <c r="C167" s="181" t="s">
        <v>367</v>
      </c>
      <c r="D167" s="181" t="s">
        <v>157</v>
      </c>
      <c r="E167" s="182" t="s">
        <v>2929</v>
      </c>
      <c r="F167" s="183" t="s">
        <v>2930</v>
      </c>
      <c r="G167" s="184" t="s">
        <v>285</v>
      </c>
      <c r="H167" s="185">
        <v>35</v>
      </c>
      <c r="I167" s="186"/>
      <c r="J167" s="187">
        <f>ROUND(I167*H167,2)</f>
        <v>0</v>
      </c>
      <c r="K167" s="188"/>
      <c r="L167" s="39"/>
      <c r="M167" s="189" t="s">
        <v>1</v>
      </c>
      <c r="N167" s="190" t="s">
        <v>43</v>
      </c>
      <c r="O167" s="82"/>
      <c r="P167" s="191">
        <f>O167*H167</f>
        <v>0</v>
      </c>
      <c r="Q167" s="191">
        <v>0</v>
      </c>
      <c r="R167" s="191">
        <f>Q167*H167</f>
        <v>0</v>
      </c>
      <c r="S167" s="191">
        <v>0</v>
      </c>
      <c r="T167" s="192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193" t="s">
        <v>91</v>
      </c>
      <c r="AT167" s="193" t="s">
        <v>157</v>
      </c>
      <c r="AU167" s="193" t="s">
        <v>81</v>
      </c>
      <c r="AY167" s="19" t="s">
        <v>155</v>
      </c>
      <c r="BE167" s="194">
        <f>IF(N167="základná",J167,0)</f>
        <v>0</v>
      </c>
      <c r="BF167" s="194">
        <f>IF(N167="znížená",J167,0)</f>
        <v>0</v>
      </c>
      <c r="BG167" s="194">
        <f>IF(N167="zákl. prenesená",J167,0)</f>
        <v>0</v>
      </c>
      <c r="BH167" s="194">
        <f>IF(N167="zníž. prenesená",J167,0)</f>
        <v>0</v>
      </c>
      <c r="BI167" s="194">
        <f>IF(N167="nulová",J167,0)</f>
        <v>0</v>
      </c>
      <c r="BJ167" s="19" t="s">
        <v>85</v>
      </c>
      <c r="BK167" s="194">
        <f>ROUND(I167*H167,2)</f>
        <v>0</v>
      </c>
      <c r="BL167" s="19" t="s">
        <v>91</v>
      </c>
      <c r="BM167" s="193" t="s">
        <v>585</v>
      </c>
    </row>
    <row r="168" s="2" customFormat="1" ht="16.5" customHeight="1">
      <c r="A168" s="38"/>
      <c r="B168" s="180"/>
      <c r="C168" s="181" t="s">
        <v>373</v>
      </c>
      <c r="D168" s="181" t="s">
        <v>157</v>
      </c>
      <c r="E168" s="182" t="s">
        <v>2937</v>
      </c>
      <c r="F168" s="183" t="s">
        <v>2938</v>
      </c>
      <c r="G168" s="184" t="s">
        <v>390</v>
      </c>
      <c r="H168" s="185">
        <v>1</v>
      </c>
      <c r="I168" s="186"/>
      <c r="J168" s="187">
        <f>ROUND(I168*H168,2)</f>
        <v>0</v>
      </c>
      <c r="K168" s="188"/>
      <c r="L168" s="39"/>
      <c r="M168" s="189" t="s">
        <v>1</v>
      </c>
      <c r="N168" s="190" t="s">
        <v>43</v>
      </c>
      <c r="O168" s="82"/>
      <c r="P168" s="191">
        <f>O168*H168</f>
        <v>0</v>
      </c>
      <c r="Q168" s="191">
        <v>0</v>
      </c>
      <c r="R168" s="191">
        <f>Q168*H168</f>
        <v>0</v>
      </c>
      <c r="S168" s="191">
        <v>0</v>
      </c>
      <c r="T168" s="192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193" t="s">
        <v>91</v>
      </c>
      <c r="AT168" s="193" t="s">
        <v>157</v>
      </c>
      <c r="AU168" s="193" t="s">
        <v>81</v>
      </c>
      <c r="AY168" s="19" t="s">
        <v>155</v>
      </c>
      <c r="BE168" s="194">
        <f>IF(N168="základná",J168,0)</f>
        <v>0</v>
      </c>
      <c r="BF168" s="194">
        <f>IF(N168="znížená",J168,0)</f>
        <v>0</v>
      </c>
      <c r="BG168" s="194">
        <f>IF(N168="zákl. prenesená",J168,0)</f>
        <v>0</v>
      </c>
      <c r="BH168" s="194">
        <f>IF(N168="zníž. prenesená",J168,0)</f>
        <v>0</v>
      </c>
      <c r="BI168" s="194">
        <f>IF(N168="nulová",J168,0)</f>
        <v>0</v>
      </c>
      <c r="BJ168" s="19" t="s">
        <v>85</v>
      </c>
      <c r="BK168" s="194">
        <f>ROUND(I168*H168,2)</f>
        <v>0</v>
      </c>
      <c r="BL168" s="19" t="s">
        <v>91</v>
      </c>
      <c r="BM168" s="193" t="s">
        <v>605</v>
      </c>
    </row>
    <row r="169" s="2" customFormat="1" ht="16.5" customHeight="1">
      <c r="A169" s="38"/>
      <c r="B169" s="180"/>
      <c r="C169" s="181" t="s">
        <v>379</v>
      </c>
      <c r="D169" s="181" t="s">
        <v>157</v>
      </c>
      <c r="E169" s="182" t="s">
        <v>2939</v>
      </c>
      <c r="F169" s="183" t="s">
        <v>2940</v>
      </c>
      <c r="G169" s="184" t="s">
        <v>390</v>
      </c>
      <c r="H169" s="185">
        <v>1</v>
      </c>
      <c r="I169" s="186"/>
      <c r="J169" s="187">
        <f>ROUND(I169*H169,2)</f>
        <v>0</v>
      </c>
      <c r="K169" s="188"/>
      <c r="L169" s="39"/>
      <c r="M169" s="189" t="s">
        <v>1</v>
      </c>
      <c r="N169" s="190" t="s">
        <v>43</v>
      </c>
      <c r="O169" s="82"/>
      <c r="P169" s="191">
        <f>O169*H169</f>
        <v>0</v>
      </c>
      <c r="Q169" s="191">
        <v>0</v>
      </c>
      <c r="R169" s="191">
        <f>Q169*H169</f>
        <v>0</v>
      </c>
      <c r="S169" s="191">
        <v>0</v>
      </c>
      <c r="T169" s="192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193" t="s">
        <v>91</v>
      </c>
      <c r="AT169" s="193" t="s">
        <v>157</v>
      </c>
      <c r="AU169" s="193" t="s">
        <v>81</v>
      </c>
      <c r="AY169" s="19" t="s">
        <v>155</v>
      </c>
      <c r="BE169" s="194">
        <f>IF(N169="základná",J169,0)</f>
        <v>0</v>
      </c>
      <c r="BF169" s="194">
        <f>IF(N169="znížená",J169,0)</f>
        <v>0</v>
      </c>
      <c r="BG169" s="194">
        <f>IF(N169="zákl. prenesená",J169,0)</f>
        <v>0</v>
      </c>
      <c r="BH169" s="194">
        <f>IF(N169="zníž. prenesená",J169,0)</f>
        <v>0</v>
      </c>
      <c r="BI169" s="194">
        <f>IF(N169="nulová",J169,0)</f>
        <v>0</v>
      </c>
      <c r="BJ169" s="19" t="s">
        <v>85</v>
      </c>
      <c r="BK169" s="194">
        <f>ROUND(I169*H169,2)</f>
        <v>0</v>
      </c>
      <c r="BL169" s="19" t="s">
        <v>91</v>
      </c>
      <c r="BM169" s="193" t="s">
        <v>623</v>
      </c>
    </row>
    <row r="170" s="2" customFormat="1" ht="16.5" customHeight="1">
      <c r="A170" s="38"/>
      <c r="B170" s="180"/>
      <c r="C170" s="181" t="s">
        <v>383</v>
      </c>
      <c r="D170" s="181" t="s">
        <v>157</v>
      </c>
      <c r="E170" s="182" t="s">
        <v>2941</v>
      </c>
      <c r="F170" s="183" t="s">
        <v>2942</v>
      </c>
      <c r="G170" s="184" t="s">
        <v>390</v>
      </c>
      <c r="H170" s="185">
        <v>1</v>
      </c>
      <c r="I170" s="186"/>
      <c r="J170" s="187">
        <f>ROUND(I170*H170,2)</f>
        <v>0</v>
      </c>
      <c r="K170" s="188"/>
      <c r="L170" s="39"/>
      <c r="M170" s="189" t="s">
        <v>1</v>
      </c>
      <c r="N170" s="190" t="s">
        <v>43</v>
      </c>
      <c r="O170" s="82"/>
      <c r="P170" s="191">
        <f>O170*H170</f>
        <v>0</v>
      </c>
      <c r="Q170" s="191">
        <v>0</v>
      </c>
      <c r="R170" s="191">
        <f>Q170*H170</f>
        <v>0</v>
      </c>
      <c r="S170" s="191">
        <v>0</v>
      </c>
      <c r="T170" s="192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193" t="s">
        <v>91</v>
      </c>
      <c r="AT170" s="193" t="s">
        <v>157</v>
      </c>
      <c r="AU170" s="193" t="s">
        <v>81</v>
      </c>
      <c r="AY170" s="19" t="s">
        <v>155</v>
      </c>
      <c r="BE170" s="194">
        <f>IF(N170="základná",J170,0)</f>
        <v>0</v>
      </c>
      <c r="BF170" s="194">
        <f>IF(N170="znížená",J170,0)</f>
        <v>0</v>
      </c>
      <c r="BG170" s="194">
        <f>IF(N170="zákl. prenesená",J170,0)</f>
        <v>0</v>
      </c>
      <c r="BH170" s="194">
        <f>IF(N170="zníž. prenesená",J170,0)</f>
        <v>0</v>
      </c>
      <c r="BI170" s="194">
        <f>IF(N170="nulová",J170,0)</f>
        <v>0</v>
      </c>
      <c r="BJ170" s="19" t="s">
        <v>85</v>
      </c>
      <c r="BK170" s="194">
        <f>ROUND(I170*H170,2)</f>
        <v>0</v>
      </c>
      <c r="BL170" s="19" t="s">
        <v>91</v>
      </c>
      <c r="BM170" s="193" t="s">
        <v>633</v>
      </c>
    </row>
    <row r="171" s="12" customFormat="1" ht="25.92" customHeight="1">
      <c r="A171" s="12"/>
      <c r="B171" s="167"/>
      <c r="C171" s="12"/>
      <c r="D171" s="168" t="s">
        <v>76</v>
      </c>
      <c r="E171" s="169" t="s">
        <v>2421</v>
      </c>
      <c r="F171" s="169" t="s">
        <v>2959</v>
      </c>
      <c r="G171" s="12"/>
      <c r="H171" s="12"/>
      <c r="I171" s="170"/>
      <c r="J171" s="171">
        <f>BK171</f>
        <v>0</v>
      </c>
      <c r="K171" s="12"/>
      <c r="L171" s="167"/>
      <c r="M171" s="172"/>
      <c r="N171" s="173"/>
      <c r="O171" s="173"/>
      <c r="P171" s="174">
        <f>SUM(P172:P187)</f>
        <v>0</v>
      </c>
      <c r="Q171" s="173"/>
      <c r="R171" s="174">
        <f>SUM(R172:R187)</f>
        <v>0</v>
      </c>
      <c r="S171" s="173"/>
      <c r="T171" s="175">
        <f>SUM(T172:T187)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168" t="s">
        <v>81</v>
      </c>
      <c r="AT171" s="176" t="s">
        <v>76</v>
      </c>
      <c r="AU171" s="176" t="s">
        <v>7</v>
      </c>
      <c r="AY171" s="168" t="s">
        <v>155</v>
      </c>
      <c r="BK171" s="177">
        <f>SUM(BK172:BK187)</f>
        <v>0</v>
      </c>
    </row>
    <row r="172" s="2" customFormat="1" ht="16.5" customHeight="1">
      <c r="A172" s="38"/>
      <c r="B172" s="180"/>
      <c r="C172" s="181" t="s">
        <v>387</v>
      </c>
      <c r="D172" s="181" t="s">
        <v>157</v>
      </c>
      <c r="E172" s="182" t="s">
        <v>2960</v>
      </c>
      <c r="F172" s="183" t="s">
        <v>2961</v>
      </c>
      <c r="G172" s="184" t="s">
        <v>390</v>
      </c>
      <c r="H172" s="185">
        <v>8</v>
      </c>
      <c r="I172" s="186"/>
      <c r="J172" s="187">
        <f>ROUND(I172*H172,2)</f>
        <v>0</v>
      </c>
      <c r="K172" s="188"/>
      <c r="L172" s="39"/>
      <c r="M172" s="189" t="s">
        <v>1</v>
      </c>
      <c r="N172" s="190" t="s">
        <v>43</v>
      </c>
      <c r="O172" s="82"/>
      <c r="P172" s="191">
        <f>O172*H172</f>
        <v>0</v>
      </c>
      <c r="Q172" s="191">
        <v>0</v>
      </c>
      <c r="R172" s="191">
        <f>Q172*H172</f>
        <v>0</v>
      </c>
      <c r="S172" s="191">
        <v>0</v>
      </c>
      <c r="T172" s="192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193" t="s">
        <v>91</v>
      </c>
      <c r="AT172" s="193" t="s">
        <v>157</v>
      </c>
      <c r="AU172" s="193" t="s">
        <v>81</v>
      </c>
      <c r="AY172" s="19" t="s">
        <v>155</v>
      </c>
      <c r="BE172" s="194">
        <f>IF(N172="základná",J172,0)</f>
        <v>0</v>
      </c>
      <c r="BF172" s="194">
        <f>IF(N172="znížená",J172,0)</f>
        <v>0</v>
      </c>
      <c r="BG172" s="194">
        <f>IF(N172="zákl. prenesená",J172,0)</f>
        <v>0</v>
      </c>
      <c r="BH172" s="194">
        <f>IF(N172="zníž. prenesená",J172,0)</f>
        <v>0</v>
      </c>
      <c r="BI172" s="194">
        <f>IF(N172="nulová",J172,0)</f>
        <v>0</v>
      </c>
      <c r="BJ172" s="19" t="s">
        <v>85</v>
      </c>
      <c r="BK172" s="194">
        <f>ROUND(I172*H172,2)</f>
        <v>0</v>
      </c>
      <c r="BL172" s="19" t="s">
        <v>91</v>
      </c>
      <c r="BM172" s="193" t="s">
        <v>644</v>
      </c>
    </row>
    <row r="173" s="13" customFormat="1">
      <c r="A173" s="13"/>
      <c r="B173" s="195"/>
      <c r="C173" s="13"/>
      <c r="D173" s="196" t="s">
        <v>165</v>
      </c>
      <c r="E173" s="197" t="s">
        <v>1</v>
      </c>
      <c r="F173" s="198" t="s">
        <v>2962</v>
      </c>
      <c r="G173" s="13"/>
      <c r="H173" s="197" t="s">
        <v>1</v>
      </c>
      <c r="I173" s="199"/>
      <c r="J173" s="13"/>
      <c r="K173" s="13"/>
      <c r="L173" s="195"/>
      <c r="M173" s="200"/>
      <c r="N173" s="201"/>
      <c r="O173" s="201"/>
      <c r="P173" s="201"/>
      <c r="Q173" s="201"/>
      <c r="R173" s="201"/>
      <c r="S173" s="201"/>
      <c r="T173" s="202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197" t="s">
        <v>165</v>
      </c>
      <c r="AU173" s="197" t="s">
        <v>81</v>
      </c>
      <c r="AV173" s="13" t="s">
        <v>81</v>
      </c>
      <c r="AW173" s="13" t="s">
        <v>32</v>
      </c>
      <c r="AX173" s="13" t="s">
        <v>7</v>
      </c>
      <c r="AY173" s="197" t="s">
        <v>155</v>
      </c>
    </row>
    <row r="174" s="13" customFormat="1">
      <c r="A174" s="13"/>
      <c r="B174" s="195"/>
      <c r="C174" s="13"/>
      <c r="D174" s="196" t="s">
        <v>165</v>
      </c>
      <c r="E174" s="197" t="s">
        <v>1</v>
      </c>
      <c r="F174" s="198" t="s">
        <v>2963</v>
      </c>
      <c r="G174" s="13"/>
      <c r="H174" s="197" t="s">
        <v>1</v>
      </c>
      <c r="I174" s="199"/>
      <c r="J174" s="13"/>
      <c r="K174" s="13"/>
      <c r="L174" s="195"/>
      <c r="M174" s="200"/>
      <c r="N174" s="201"/>
      <c r="O174" s="201"/>
      <c r="P174" s="201"/>
      <c r="Q174" s="201"/>
      <c r="R174" s="201"/>
      <c r="S174" s="201"/>
      <c r="T174" s="202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197" t="s">
        <v>165</v>
      </c>
      <c r="AU174" s="197" t="s">
        <v>81</v>
      </c>
      <c r="AV174" s="13" t="s">
        <v>81</v>
      </c>
      <c r="AW174" s="13" t="s">
        <v>32</v>
      </c>
      <c r="AX174" s="13" t="s">
        <v>7</v>
      </c>
      <c r="AY174" s="197" t="s">
        <v>155</v>
      </c>
    </row>
    <row r="175" s="13" customFormat="1">
      <c r="A175" s="13"/>
      <c r="B175" s="195"/>
      <c r="C175" s="13"/>
      <c r="D175" s="196" t="s">
        <v>165</v>
      </c>
      <c r="E175" s="197" t="s">
        <v>1</v>
      </c>
      <c r="F175" s="198" t="s">
        <v>2964</v>
      </c>
      <c r="G175" s="13"/>
      <c r="H175" s="197" t="s">
        <v>1</v>
      </c>
      <c r="I175" s="199"/>
      <c r="J175" s="13"/>
      <c r="K175" s="13"/>
      <c r="L175" s="195"/>
      <c r="M175" s="200"/>
      <c r="N175" s="201"/>
      <c r="O175" s="201"/>
      <c r="P175" s="201"/>
      <c r="Q175" s="201"/>
      <c r="R175" s="201"/>
      <c r="S175" s="201"/>
      <c r="T175" s="202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197" t="s">
        <v>165</v>
      </c>
      <c r="AU175" s="197" t="s">
        <v>81</v>
      </c>
      <c r="AV175" s="13" t="s">
        <v>81</v>
      </c>
      <c r="AW175" s="13" t="s">
        <v>32</v>
      </c>
      <c r="AX175" s="13" t="s">
        <v>7</v>
      </c>
      <c r="AY175" s="197" t="s">
        <v>155</v>
      </c>
    </row>
    <row r="176" s="13" customFormat="1">
      <c r="A176" s="13"/>
      <c r="B176" s="195"/>
      <c r="C176" s="13"/>
      <c r="D176" s="196" t="s">
        <v>165</v>
      </c>
      <c r="E176" s="197" t="s">
        <v>1</v>
      </c>
      <c r="F176" s="198" t="s">
        <v>2965</v>
      </c>
      <c r="G176" s="13"/>
      <c r="H176" s="197" t="s">
        <v>1</v>
      </c>
      <c r="I176" s="199"/>
      <c r="J176" s="13"/>
      <c r="K176" s="13"/>
      <c r="L176" s="195"/>
      <c r="M176" s="200"/>
      <c r="N176" s="201"/>
      <c r="O176" s="201"/>
      <c r="P176" s="201"/>
      <c r="Q176" s="201"/>
      <c r="R176" s="201"/>
      <c r="S176" s="201"/>
      <c r="T176" s="202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197" t="s">
        <v>165</v>
      </c>
      <c r="AU176" s="197" t="s">
        <v>81</v>
      </c>
      <c r="AV176" s="13" t="s">
        <v>81</v>
      </c>
      <c r="AW176" s="13" t="s">
        <v>32</v>
      </c>
      <c r="AX176" s="13" t="s">
        <v>7</v>
      </c>
      <c r="AY176" s="197" t="s">
        <v>155</v>
      </c>
    </row>
    <row r="177" s="14" customFormat="1">
      <c r="A177" s="14"/>
      <c r="B177" s="203"/>
      <c r="C177" s="14"/>
      <c r="D177" s="196" t="s">
        <v>165</v>
      </c>
      <c r="E177" s="204" t="s">
        <v>1</v>
      </c>
      <c r="F177" s="205" t="s">
        <v>211</v>
      </c>
      <c r="G177" s="14"/>
      <c r="H177" s="206">
        <v>8</v>
      </c>
      <c r="I177" s="207"/>
      <c r="J177" s="14"/>
      <c r="K177" s="14"/>
      <c r="L177" s="203"/>
      <c r="M177" s="208"/>
      <c r="N177" s="209"/>
      <c r="O177" s="209"/>
      <c r="P177" s="209"/>
      <c r="Q177" s="209"/>
      <c r="R177" s="209"/>
      <c r="S177" s="209"/>
      <c r="T177" s="210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04" t="s">
        <v>165</v>
      </c>
      <c r="AU177" s="204" t="s">
        <v>81</v>
      </c>
      <c r="AV177" s="14" t="s">
        <v>85</v>
      </c>
      <c r="AW177" s="14" t="s">
        <v>32</v>
      </c>
      <c r="AX177" s="14" t="s">
        <v>81</v>
      </c>
      <c r="AY177" s="204" t="s">
        <v>155</v>
      </c>
    </row>
    <row r="178" s="2" customFormat="1" ht="16.5" customHeight="1">
      <c r="A178" s="38"/>
      <c r="B178" s="180"/>
      <c r="C178" s="181" t="s">
        <v>393</v>
      </c>
      <c r="D178" s="181" t="s">
        <v>157</v>
      </c>
      <c r="E178" s="182" t="s">
        <v>2966</v>
      </c>
      <c r="F178" s="183" t="s">
        <v>2967</v>
      </c>
      <c r="G178" s="184" t="s">
        <v>390</v>
      </c>
      <c r="H178" s="185">
        <v>8</v>
      </c>
      <c r="I178" s="186"/>
      <c r="J178" s="187">
        <f>ROUND(I178*H178,2)</f>
        <v>0</v>
      </c>
      <c r="K178" s="188"/>
      <c r="L178" s="39"/>
      <c r="M178" s="189" t="s">
        <v>1</v>
      </c>
      <c r="N178" s="190" t="s">
        <v>43</v>
      </c>
      <c r="O178" s="82"/>
      <c r="P178" s="191">
        <f>O178*H178</f>
        <v>0</v>
      </c>
      <c r="Q178" s="191">
        <v>0</v>
      </c>
      <c r="R178" s="191">
        <f>Q178*H178</f>
        <v>0</v>
      </c>
      <c r="S178" s="191">
        <v>0</v>
      </c>
      <c r="T178" s="192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193" t="s">
        <v>91</v>
      </c>
      <c r="AT178" s="193" t="s">
        <v>157</v>
      </c>
      <c r="AU178" s="193" t="s">
        <v>81</v>
      </c>
      <c r="AY178" s="19" t="s">
        <v>155</v>
      </c>
      <c r="BE178" s="194">
        <f>IF(N178="základná",J178,0)</f>
        <v>0</v>
      </c>
      <c r="BF178" s="194">
        <f>IF(N178="znížená",J178,0)</f>
        <v>0</v>
      </c>
      <c r="BG178" s="194">
        <f>IF(N178="zákl. prenesená",J178,0)</f>
        <v>0</v>
      </c>
      <c r="BH178" s="194">
        <f>IF(N178="zníž. prenesená",J178,0)</f>
        <v>0</v>
      </c>
      <c r="BI178" s="194">
        <f>IF(N178="nulová",J178,0)</f>
        <v>0</v>
      </c>
      <c r="BJ178" s="19" t="s">
        <v>85</v>
      </c>
      <c r="BK178" s="194">
        <f>ROUND(I178*H178,2)</f>
        <v>0</v>
      </c>
      <c r="BL178" s="19" t="s">
        <v>91</v>
      </c>
      <c r="BM178" s="193" t="s">
        <v>664</v>
      </c>
    </row>
    <row r="179" s="2" customFormat="1" ht="16.5" customHeight="1">
      <c r="A179" s="38"/>
      <c r="B179" s="180"/>
      <c r="C179" s="181" t="s">
        <v>397</v>
      </c>
      <c r="D179" s="181" t="s">
        <v>157</v>
      </c>
      <c r="E179" s="182" t="s">
        <v>2968</v>
      </c>
      <c r="F179" s="183" t="s">
        <v>2969</v>
      </c>
      <c r="G179" s="184" t="s">
        <v>390</v>
      </c>
      <c r="H179" s="185">
        <v>4</v>
      </c>
      <c r="I179" s="186"/>
      <c r="J179" s="187">
        <f>ROUND(I179*H179,2)</f>
        <v>0</v>
      </c>
      <c r="K179" s="188"/>
      <c r="L179" s="39"/>
      <c r="M179" s="189" t="s">
        <v>1</v>
      </c>
      <c r="N179" s="190" t="s">
        <v>43</v>
      </c>
      <c r="O179" s="82"/>
      <c r="P179" s="191">
        <f>O179*H179</f>
        <v>0</v>
      </c>
      <c r="Q179" s="191">
        <v>0</v>
      </c>
      <c r="R179" s="191">
        <f>Q179*H179</f>
        <v>0</v>
      </c>
      <c r="S179" s="191">
        <v>0</v>
      </c>
      <c r="T179" s="192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193" t="s">
        <v>91</v>
      </c>
      <c r="AT179" s="193" t="s">
        <v>157</v>
      </c>
      <c r="AU179" s="193" t="s">
        <v>81</v>
      </c>
      <c r="AY179" s="19" t="s">
        <v>155</v>
      </c>
      <c r="BE179" s="194">
        <f>IF(N179="základná",J179,0)</f>
        <v>0</v>
      </c>
      <c r="BF179" s="194">
        <f>IF(N179="znížená",J179,0)</f>
        <v>0</v>
      </c>
      <c r="BG179" s="194">
        <f>IF(N179="zákl. prenesená",J179,0)</f>
        <v>0</v>
      </c>
      <c r="BH179" s="194">
        <f>IF(N179="zníž. prenesená",J179,0)</f>
        <v>0</v>
      </c>
      <c r="BI179" s="194">
        <f>IF(N179="nulová",J179,0)</f>
        <v>0</v>
      </c>
      <c r="BJ179" s="19" t="s">
        <v>85</v>
      </c>
      <c r="BK179" s="194">
        <f>ROUND(I179*H179,2)</f>
        <v>0</v>
      </c>
      <c r="BL179" s="19" t="s">
        <v>91</v>
      </c>
      <c r="BM179" s="193" t="s">
        <v>683</v>
      </c>
    </row>
    <row r="180" s="2" customFormat="1" ht="16.5" customHeight="1">
      <c r="A180" s="38"/>
      <c r="B180" s="180"/>
      <c r="C180" s="181" t="s">
        <v>401</v>
      </c>
      <c r="D180" s="181" t="s">
        <v>157</v>
      </c>
      <c r="E180" s="182" t="s">
        <v>2970</v>
      </c>
      <c r="F180" s="183" t="s">
        <v>2971</v>
      </c>
      <c r="G180" s="184" t="s">
        <v>390</v>
      </c>
      <c r="H180" s="185">
        <v>1</v>
      </c>
      <c r="I180" s="186"/>
      <c r="J180" s="187">
        <f>ROUND(I180*H180,2)</f>
        <v>0</v>
      </c>
      <c r="K180" s="188"/>
      <c r="L180" s="39"/>
      <c r="M180" s="189" t="s">
        <v>1</v>
      </c>
      <c r="N180" s="190" t="s">
        <v>43</v>
      </c>
      <c r="O180" s="82"/>
      <c r="P180" s="191">
        <f>O180*H180</f>
        <v>0</v>
      </c>
      <c r="Q180" s="191">
        <v>0</v>
      </c>
      <c r="R180" s="191">
        <f>Q180*H180</f>
        <v>0</v>
      </c>
      <c r="S180" s="191">
        <v>0</v>
      </c>
      <c r="T180" s="192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193" t="s">
        <v>91</v>
      </c>
      <c r="AT180" s="193" t="s">
        <v>157</v>
      </c>
      <c r="AU180" s="193" t="s">
        <v>81</v>
      </c>
      <c r="AY180" s="19" t="s">
        <v>155</v>
      </c>
      <c r="BE180" s="194">
        <f>IF(N180="základná",J180,0)</f>
        <v>0</v>
      </c>
      <c r="BF180" s="194">
        <f>IF(N180="znížená",J180,0)</f>
        <v>0</v>
      </c>
      <c r="BG180" s="194">
        <f>IF(N180="zákl. prenesená",J180,0)</f>
        <v>0</v>
      </c>
      <c r="BH180" s="194">
        <f>IF(N180="zníž. prenesená",J180,0)</f>
        <v>0</v>
      </c>
      <c r="BI180" s="194">
        <f>IF(N180="nulová",J180,0)</f>
        <v>0</v>
      </c>
      <c r="BJ180" s="19" t="s">
        <v>85</v>
      </c>
      <c r="BK180" s="194">
        <f>ROUND(I180*H180,2)</f>
        <v>0</v>
      </c>
      <c r="BL180" s="19" t="s">
        <v>91</v>
      </c>
      <c r="BM180" s="193" t="s">
        <v>693</v>
      </c>
    </row>
    <row r="181" s="2" customFormat="1" ht="21.75" customHeight="1">
      <c r="A181" s="38"/>
      <c r="B181" s="180"/>
      <c r="C181" s="181" t="s">
        <v>406</v>
      </c>
      <c r="D181" s="181" t="s">
        <v>157</v>
      </c>
      <c r="E181" s="182" t="s">
        <v>2972</v>
      </c>
      <c r="F181" s="183" t="s">
        <v>2973</v>
      </c>
      <c r="G181" s="184" t="s">
        <v>285</v>
      </c>
      <c r="H181" s="185">
        <v>25</v>
      </c>
      <c r="I181" s="186"/>
      <c r="J181" s="187">
        <f>ROUND(I181*H181,2)</f>
        <v>0</v>
      </c>
      <c r="K181" s="188"/>
      <c r="L181" s="39"/>
      <c r="M181" s="189" t="s">
        <v>1</v>
      </c>
      <c r="N181" s="190" t="s">
        <v>43</v>
      </c>
      <c r="O181" s="82"/>
      <c r="P181" s="191">
        <f>O181*H181</f>
        <v>0</v>
      </c>
      <c r="Q181" s="191">
        <v>0</v>
      </c>
      <c r="R181" s="191">
        <f>Q181*H181</f>
        <v>0</v>
      </c>
      <c r="S181" s="191">
        <v>0</v>
      </c>
      <c r="T181" s="192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193" t="s">
        <v>91</v>
      </c>
      <c r="AT181" s="193" t="s">
        <v>157</v>
      </c>
      <c r="AU181" s="193" t="s">
        <v>81</v>
      </c>
      <c r="AY181" s="19" t="s">
        <v>155</v>
      </c>
      <c r="BE181" s="194">
        <f>IF(N181="základná",J181,0)</f>
        <v>0</v>
      </c>
      <c r="BF181" s="194">
        <f>IF(N181="znížená",J181,0)</f>
        <v>0</v>
      </c>
      <c r="BG181" s="194">
        <f>IF(N181="zákl. prenesená",J181,0)</f>
        <v>0</v>
      </c>
      <c r="BH181" s="194">
        <f>IF(N181="zníž. prenesená",J181,0)</f>
        <v>0</v>
      </c>
      <c r="BI181" s="194">
        <f>IF(N181="nulová",J181,0)</f>
        <v>0</v>
      </c>
      <c r="BJ181" s="19" t="s">
        <v>85</v>
      </c>
      <c r="BK181" s="194">
        <f>ROUND(I181*H181,2)</f>
        <v>0</v>
      </c>
      <c r="BL181" s="19" t="s">
        <v>91</v>
      </c>
      <c r="BM181" s="193" t="s">
        <v>704</v>
      </c>
    </row>
    <row r="182" s="2" customFormat="1" ht="21.75" customHeight="1">
      <c r="A182" s="38"/>
      <c r="B182" s="180"/>
      <c r="C182" s="181" t="s">
        <v>410</v>
      </c>
      <c r="D182" s="181" t="s">
        <v>157</v>
      </c>
      <c r="E182" s="182" t="s">
        <v>2974</v>
      </c>
      <c r="F182" s="183" t="s">
        <v>2975</v>
      </c>
      <c r="G182" s="184" t="s">
        <v>285</v>
      </c>
      <c r="H182" s="185">
        <v>6</v>
      </c>
      <c r="I182" s="186"/>
      <c r="J182" s="187">
        <f>ROUND(I182*H182,2)</f>
        <v>0</v>
      </c>
      <c r="K182" s="188"/>
      <c r="L182" s="39"/>
      <c r="M182" s="189" t="s">
        <v>1</v>
      </c>
      <c r="N182" s="190" t="s">
        <v>43</v>
      </c>
      <c r="O182" s="82"/>
      <c r="P182" s="191">
        <f>O182*H182</f>
        <v>0</v>
      </c>
      <c r="Q182" s="191">
        <v>0</v>
      </c>
      <c r="R182" s="191">
        <f>Q182*H182</f>
        <v>0</v>
      </c>
      <c r="S182" s="191">
        <v>0</v>
      </c>
      <c r="T182" s="192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193" t="s">
        <v>91</v>
      </c>
      <c r="AT182" s="193" t="s">
        <v>157</v>
      </c>
      <c r="AU182" s="193" t="s">
        <v>81</v>
      </c>
      <c r="AY182" s="19" t="s">
        <v>155</v>
      </c>
      <c r="BE182" s="194">
        <f>IF(N182="základná",J182,0)</f>
        <v>0</v>
      </c>
      <c r="BF182" s="194">
        <f>IF(N182="znížená",J182,0)</f>
        <v>0</v>
      </c>
      <c r="BG182" s="194">
        <f>IF(N182="zákl. prenesená",J182,0)</f>
        <v>0</v>
      </c>
      <c r="BH182" s="194">
        <f>IF(N182="zníž. prenesená",J182,0)</f>
        <v>0</v>
      </c>
      <c r="BI182" s="194">
        <f>IF(N182="nulová",J182,0)</f>
        <v>0</v>
      </c>
      <c r="BJ182" s="19" t="s">
        <v>85</v>
      </c>
      <c r="BK182" s="194">
        <f>ROUND(I182*H182,2)</f>
        <v>0</v>
      </c>
      <c r="BL182" s="19" t="s">
        <v>91</v>
      </c>
      <c r="BM182" s="193" t="s">
        <v>718</v>
      </c>
    </row>
    <row r="183" s="2" customFormat="1" ht="21.75" customHeight="1">
      <c r="A183" s="38"/>
      <c r="B183" s="180"/>
      <c r="C183" s="181" t="s">
        <v>418</v>
      </c>
      <c r="D183" s="181" t="s">
        <v>157</v>
      </c>
      <c r="E183" s="182" t="s">
        <v>2976</v>
      </c>
      <c r="F183" s="183" t="s">
        <v>2977</v>
      </c>
      <c r="G183" s="184" t="s">
        <v>285</v>
      </c>
      <c r="H183" s="185">
        <v>6</v>
      </c>
      <c r="I183" s="186"/>
      <c r="J183" s="187">
        <f>ROUND(I183*H183,2)</f>
        <v>0</v>
      </c>
      <c r="K183" s="188"/>
      <c r="L183" s="39"/>
      <c r="M183" s="189" t="s">
        <v>1</v>
      </c>
      <c r="N183" s="190" t="s">
        <v>43</v>
      </c>
      <c r="O183" s="82"/>
      <c r="P183" s="191">
        <f>O183*H183</f>
        <v>0</v>
      </c>
      <c r="Q183" s="191">
        <v>0</v>
      </c>
      <c r="R183" s="191">
        <f>Q183*H183</f>
        <v>0</v>
      </c>
      <c r="S183" s="191">
        <v>0</v>
      </c>
      <c r="T183" s="192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193" t="s">
        <v>91</v>
      </c>
      <c r="AT183" s="193" t="s">
        <v>157</v>
      </c>
      <c r="AU183" s="193" t="s">
        <v>81</v>
      </c>
      <c r="AY183" s="19" t="s">
        <v>155</v>
      </c>
      <c r="BE183" s="194">
        <f>IF(N183="základná",J183,0)</f>
        <v>0</v>
      </c>
      <c r="BF183" s="194">
        <f>IF(N183="znížená",J183,0)</f>
        <v>0</v>
      </c>
      <c r="BG183" s="194">
        <f>IF(N183="zákl. prenesená",J183,0)</f>
        <v>0</v>
      </c>
      <c r="BH183" s="194">
        <f>IF(N183="zníž. prenesená",J183,0)</f>
        <v>0</v>
      </c>
      <c r="BI183" s="194">
        <f>IF(N183="nulová",J183,0)</f>
        <v>0</v>
      </c>
      <c r="BJ183" s="19" t="s">
        <v>85</v>
      </c>
      <c r="BK183" s="194">
        <f>ROUND(I183*H183,2)</f>
        <v>0</v>
      </c>
      <c r="BL183" s="19" t="s">
        <v>91</v>
      </c>
      <c r="BM183" s="193" t="s">
        <v>733</v>
      </c>
    </row>
    <row r="184" s="2" customFormat="1" ht="21.75" customHeight="1">
      <c r="A184" s="38"/>
      <c r="B184" s="180"/>
      <c r="C184" s="181" t="s">
        <v>424</v>
      </c>
      <c r="D184" s="181" t="s">
        <v>157</v>
      </c>
      <c r="E184" s="182" t="s">
        <v>2978</v>
      </c>
      <c r="F184" s="183" t="s">
        <v>2979</v>
      </c>
      <c r="G184" s="184" t="s">
        <v>285</v>
      </c>
      <c r="H184" s="185">
        <v>5</v>
      </c>
      <c r="I184" s="186"/>
      <c r="J184" s="187">
        <f>ROUND(I184*H184,2)</f>
        <v>0</v>
      </c>
      <c r="K184" s="188"/>
      <c r="L184" s="39"/>
      <c r="M184" s="189" t="s">
        <v>1</v>
      </c>
      <c r="N184" s="190" t="s">
        <v>43</v>
      </c>
      <c r="O184" s="82"/>
      <c r="P184" s="191">
        <f>O184*H184</f>
        <v>0</v>
      </c>
      <c r="Q184" s="191">
        <v>0</v>
      </c>
      <c r="R184" s="191">
        <f>Q184*H184</f>
        <v>0</v>
      </c>
      <c r="S184" s="191">
        <v>0</v>
      </c>
      <c r="T184" s="192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193" t="s">
        <v>91</v>
      </c>
      <c r="AT184" s="193" t="s">
        <v>157</v>
      </c>
      <c r="AU184" s="193" t="s">
        <v>81</v>
      </c>
      <c r="AY184" s="19" t="s">
        <v>155</v>
      </c>
      <c r="BE184" s="194">
        <f>IF(N184="základná",J184,0)</f>
        <v>0</v>
      </c>
      <c r="BF184" s="194">
        <f>IF(N184="znížená",J184,0)</f>
        <v>0</v>
      </c>
      <c r="BG184" s="194">
        <f>IF(N184="zákl. prenesená",J184,0)</f>
        <v>0</v>
      </c>
      <c r="BH184" s="194">
        <f>IF(N184="zníž. prenesená",J184,0)</f>
        <v>0</v>
      </c>
      <c r="BI184" s="194">
        <f>IF(N184="nulová",J184,0)</f>
        <v>0</v>
      </c>
      <c r="BJ184" s="19" t="s">
        <v>85</v>
      </c>
      <c r="BK184" s="194">
        <f>ROUND(I184*H184,2)</f>
        <v>0</v>
      </c>
      <c r="BL184" s="19" t="s">
        <v>91</v>
      </c>
      <c r="BM184" s="193" t="s">
        <v>746</v>
      </c>
    </row>
    <row r="185" s="2" customFormat="1" ht="16.5" customHeight="1">
      <c r="A185" s="38"/>
      <c r="B185" s="180"/>
      <c r="C185" s="181" t="s">
        <v>429</v>
      </c>
      <c r="D185" s="181" t="s">
        <v>157</v>
      </c>
      <c r="E185" s="182" t="s">
        <v>2980</v>
      </c>
      <c r="F185" s="183" t="s">
        <v>2981</v>
      </c>
      <c r="G185" s="184" t="s">
        <v>390</v>
      </c>
      <c r="H185" s="185">
        <v>1</v>
      </c>
      <c r="I185" s="186"/>
      <c r="J185" s="187">
        <f>ROUND(I185*H185,2)</f>
        <v>0</v>
      </c>
      <c r="K185" s="188"/>
      <c r="L185" s="39"/>
      <c r="M185" s="189" t="s">
        <v>1</v>
      </c>
      <c r="N185" s="190" t="s">
        <v>43</v>
      </c>
      <c r="O185" s="82"/>
      <c r="P185" s="191">
        <f>O185*H185</f>
        <v>0</v>
      </c>
      <c r="Q185" s="191">
        <v>0</v>
      </c>
      <c r="R185" s="191">
        <f>Q185*H185</f>
        <v>0</v>
      </c>
      <c r="S185" s="191">
        <v>0</v>
      </c>
      <c r="T185" s="192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193" t="s">
        <v>91</v>
      </c>
      <c r="AT185" s="193" t="s">
        <v>157</v>
      </c>
      <c r="AU185" s="193" t="s">
        <v>81</v>
      </c>
      <c r="AY185" s="19" t="s">
        <v>155</v>
      </c>
      <c r="BE185" s="194">
        <f>IF(N185="základná",J185,0)</f>
        <v>0</v>
      </c>
      <c r="BF185" s="194">
        <f>IF(N185="znížená",J185,0)</f>
        <v>0</v>
      </c>
      <c r="BG185" s="194">
        <f>IF(N185="zákl. prenesená",J185,0)</f>
        <v>0</v>
      </c>
      <c r="BH185" s="194">
        <f>IF(N185="zníž. prenesená",J185,0)</f>
        <v>0</v>
      </c>
      <c r="BI185" s="194">
        <f>IF(N185="nulová",J185,0)</f>
        <v>0</v>
      </c>
      <c r="BJ185" s="19" t="s">
        <v>85</v>
      </c>
      <c r="BK185" s="194">
        <f>ROUND(I185*H185,2)</f>
        <v>0</v>
      </c>
      <c r="BL185" s="19" t="s">
        <v>91</v>
      </c>
      <c r="BM185" s="193" t="s">
        <v>764</v>
      </c>
    </row>
    <row r="186" s="2" customFormat="1" ht="16.5" customHeight="1">
      <c r="A186" s="38"/>
      <c r="B186" s="180"/>
      <c r="C186" s="181" t="s">
        <v>433</v>
      </c>
      <c r="D186" s="181" t="s">
        <v>157</v>
      </c>
      <c r="E186" s="182" t="s">
        <v>2982</v>
      </c>
      <c r="F186" s="183" t="s">
        <v>2983</v>
      </c>
      <c r="G186" s="184" t="s">
        <v>1</v>
      </c>
      <c r="H186" s="185">
        <v>1</v>
      </c>
      <c r="I186" s="186"/>
      <c r="J186" s="187">
        <f>ROUND(I186*H186,2)</f>
        <v>0</v>
      </c>
      <c r="K186" s="188"/>
      <c r="L186" s="39"/>
      <c r="M186" s="189" t="s">
        <v>1</v>
      </c>
      <c r="N186" s="190" t="s">
        <v>43</v>
      </c>
      <c r="O186" s="82"/>
      <c r="P186" s="191">
        <f>O186*H186</f>
        <v>0</v>
      </c>
      <c r="Q186" s="191">
        <v>0</v>
      </c>
      <c r="R186" s="191">
        <f>Q186*H186</f>
        <v>0</v>
      </c>
      <c r="S186" s="191">
        <v>0</v>
      </c>
      <c r="T186" s="192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193" t="s">
        <v>91</v>
      </c>
      <c r="AT186" s="193" t="s">
        <v>157</v>
      </c>
      <c r="AU186" s="193" t="s">
        <v>81</v>
      </c>
      <c r="AY186" s="19" t="s">
        <v>155</v>
      </c>
      <c r="BE186" s="194">
        <f>IF(N186="základná",J186,0)</f>
        <v>0</v>
      </c>
      <c r="BF186" s="194">
        <f>IF(N186="znížená",J186,0)</f>
        <v>0</v>
      </c>
      <c r="BG186" s="194">
        <f>IF(N186="zákl. prenesená",J186,0)</f>
        <v>0</v>
      </c>
      <c r="BH186" s="194">
        <f>IF(N186="zníž. prenesená",J186,0)</f>
        <v>0</v>
      </c>
      <c r="BI186" s="194">
        <f>IF(N186="nulová",J186,0)</f>
        <v>0</v>
      </c>
      <c r="BJ186" s="19" t="s">
        <v>85</v>
      </c>
      <c r="BK186" s="194">
        <f>ROUND(I186*H186,2)</f>
        <v>0</v>
      </c>
      <c r="BL186" s="19" t="s">
        <v>91</v>
      </c>
      <c r="BM186" s="193" t="s">
        <v>774</v>
      </c>
    </row>
    <row r="187" s="2" customFormat="1" ht="16.5" customHeight="1">
      <c r="A187" s="38"/>
      <c r="B187" s="180"/>
      <c r="C187" s="181" t="s">
        <v>438</v>
      </c>
      <c r="D187" s="181" t="s">
        <v>157</v>
      </c>
      <c r="E187" s="182" t="s">
        <v>2941</v>
      </c>
      <c r="F187" s="183" t="s">
        <v>2942</v>
      </c>
      <c r="G187" s="184" t="s">
        <v>390</v>
      </c>
      <c r="H187" s="185">
        <v>1</v>
      </c>
      <c r="I187" s="186"/>
      <c r="J187" s="187">
        <f>ROUND(I187*H187,2)</f>
        <v>0</v>
      </c>
      <c r="K187" s="188"/>
      <c r="L187" s="39"/>
      <c r="M187" s="189" t="s">
        <v>1</v>
      </c>
      <c r="N187" s="190" t="s">
        <v>43</v>
      </c>
      <c r="O187" s="82"/>
      <c r="P187" s="191">
        <f>O187*H187</f>
        <v>0</v>
      </c>
      <c r="Q187" s="191">
        <v>0</v>
      </c>
      <c r="R187" s="191">
        <f>Q187*H187</f>
        <v>0</v>
      </c>
      <c r="S187" s="191">
        <v>0</v>
      </c>
      <c r="T187" s="192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193" t="s">
        <v>91</v>
      </c>
      <c r="AT187" s="193" t="s">
        <v>157</v>
      </c>
      <c r="AU187" s="193" t="s">
        <v>81</v>
      </c>
      <c r="AY187" s="19" t="s">
        <v>155</v>
      </c>
      <c r="BE187" s="194">
        <f>IF(N187="základná",J187,0)</f>
        <v>0</v>
      </c>
      <c r="BF187" s="194">
        <f>IF(N187="znížená",J187,0)</f>
        <v>0</v>
      </c>
      <c r="BG187" s="194">
        <f>IF(N187="zákl. prenesená",J187,0)</f>
        <v>0</v>
      </c>
      <c r="BH187" s="194">
        <f>IF(N187="zníž. prenesená",J187,0)</f>
        <v>0</v>
      </c>
      <c r="BI187" s="194">
        <f>IF(N187="nulová",J187,0)</f>
        <v>0</v>
      </c>
      <c r="BJ187" s="19" t="s">
        <v>85</v>
      </c>
      <c r="BK187" s="194">
        <f>ROUND(I187*H187,2)</f>
        <v>0</v>
      </c>
      <c r="BL187" s="19" t="s">
        <v>91</v>
      </c>
      <c r="BM187" s="193" t="s">
        <v>782</v>
      </c>
    </row>
    <row r="188" s="12" customFormat="1" ht="25.92" customHeight="1">
      <c r="A188" s="12"/>
      <c r="B188" s="167"/>
      <c r="C188" s="12"/>
      <c r="D188" s="168" t="s">
        <v>76</v>
      </c>
      <c r="E188" s="169" t="s">
        <v>2455</v>
      </c>
      <c r="F188" s="169" t="s">
        <v>2984</v>
      </c>
      <c r="G188" s="12"/>
      <c r="H188" s="12"/>
      <c r="I188" s="170"/>
      <c r="J188" s="171">
        <f>BK188</f>
        <v>0</v>
      </c>
      <c r="K188" s="12"/>
      <c r="L188" s="167"/>
      <c r="M188" s="172"/>
      <c r="N188" s="173"/>
      <c r="O188" s="173"/>
      <c r="P188" s="174">
        <f>SUM(P189:P220)</f>
        <v>0</v>
      </c>
      <c r="Q188" s="173"/>
      <c r="R188" s="174">
        <f>SUM(R189:R220)</f>
        <v>0</v>
      </c>
      <c r="S188" s="173"/>
      <c r="T188" s="175">
        <f>SUM(T189:T220)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168" t="s">
        <v>81</v>
      </c>
      <c r="AT188" s="176" t="s">
        <v>76</v>
      </c>
      <c r="AU188" s="176" t="s">
        <v>7</v>
      </c>
      <c r="AY188" s="168" t="s">
        <v>155</v>
      </c>
      <c r="BK188" s="177">
        <f>SUM(BK189:BK220)</f>
        <v>0</v>
      </c>
    </row>
    <row r="189" s="2" customFormat="1" ht="16.5" customHeight="1">
      <c r="A189" s="38"/>
      <c r="B189" s="180"/>
      <c r="C189" s="181" t="s">
        <v>443</v>
      </c>
      <c r="D189" s="181" t="s">
        <v>157</v>
      </c>
      <c r="E189" s="182" t="s">
        <v>2890</v>
      </c>
      <c r="F189" s="183" t="s">
        <v>2891</v>
      </c>
      <c r="G189" s="184" t="s">
        <v>390</v>
      </c>
      <c r="H189" s="185">
        <v>1</v>
      </c>
      <c r="I189" s="186"/>
      <c r="J189" s="187">
        <f>ROUND(I189*H189,2)</f>
        <v>0</v>
      </c>
      <c r="K189" s="188"/>
      <c r="L189" s="39"/>
      <c r="M189" s="189" t="s">
        <v>1</v>
      </c>
      <c r="N189" s="190" t="s">
        <v>43</v>
      </c>
      <c r="O189" s="82"/>
      <c r="P189" s="191">
        <f>O189*H189</f>
        <v>0</v>
      </c>
      <c r="Q189" s="191">
        <v>0</v>
      </c>
      <c r="R189" s="191">
        <f>Q189*H189</f>
        <v>0</v>
      </c>
      <c r="S189" s="191">
        <v>0</v>
      </c>
      <c r="T189" s="192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193" t="s">
        <v>91</v>
      </c>
      <c r="AT189" s="193" t="s">
        <v>157</v>
      </c>
      <c r="AU189" s="193" t="s">
        <v>81</v>
      </c>
      <c r="AY189" s="19" t="s">
        <v>155</v>
      </c>
      <c r="BE189" s="194">
        <f>IF(N189="základná",J189,0)</f>
        <v>0</v>
      </c>
      <c r="BF189" s="194">
        <f>IF(N189="znížená",J189,0)</f>
        <v>0</v>
      </c>
      <c r="BG189" s="194">
        <f>IF(N189="zákl. prenesená",J189,0)</f>
        <v>0</v>
      </c>
      <c r="BH189" s="194">
        <f>IF(N189="zníž. prenesená",J189,0)</f>
        <v>0</v>
      </c>
      <c r="BI189" s="194">
        <f>IF(N189="nulová",J189,0)</f>
        <v>0</v>
      </c>
      <c r="BJ189" s="19" t="s">
        <v>85</v>
      </c>
      <c r="BK189" s="194">
        <f>ROUND(I189*H189,2)</f>
        <v>0</v>
      </c>
      <c r="BL189" s="19" t="s">
        <v>91</v>
      </c>
      <c r="BM189" s="193" t="s">
        <v>815</v>
      </c>
    </row>
    <row r="190" s="13" customFormat="1">
      <c r="A190" s="13"/>
      <c r="B190" s="195"/>
      <c r="C190" s="13"/>
      <c r="D190" s="196" t="s">
        <v>165</v>
      </c>
      <c r="E190" s="197" t="s">
        <v>1</v>
      </c>
      <c r="F190" s="198" t="s">
        <v>2892</v>
      </c>
      <c r="G190" s="13"/>
      <c r="H190" s="197" t="s">
        <v>1</v>
      </c>
      <c r="I190" s="199"/>
      <c r="J190" s="13"/>
      <c r="K190" s="13"/>
      <c r="L190" s="195"/>
      <c r="M190" s="200"/>
      <c r="N190" s="201"/>
      <c r="O190" s="201"/>
      <c r="P190" s="201"/>
      <c r="Q190" s="201"/>
      <c r="R190" s="201"/>
      <c r="S190" s="201"/>
      <c r="T190" s="202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197" t="s">
        <v>165</v>
      </c>
      <c r="AU190" s="197" t="s">
        <v>81</v>
      </c>
      <c r="AV190" s="13" t="s">
        <v>81</v>
      </c>
      <c r="AW190" s="13" t="s">
        <v>32</v>
      </c>
      <c r="AX190" s="13" t="s">
        <v>7</v>
      </c>
      <c r="AY190" s="197" t="s">
        <v>155</v>
      </c>
    </row>
    <row r="191" s="13" customFormat="1">
      <c r="A191" s="13"/>
      <c r="B191" s="195"/>
      <c r="C191" s="13"/>
      <c r="D191" s="196" t="s">
        <v>165</v>
      </c>
      <c r="E191" s="197" t="s">
        <v>1</v>
      </c>
      <c r="F191" s="198" t="s">
        <v>2985</v>
      </c>
      <c r="G191" s="13"/>
      <c r="H191" s="197" t="s">
        <v>1</v>
      </c>
      <c r="I191" s="199"/>
      <c r="J191" s="13"/>
      <c r="K191" s="13"/>
      <c r="L191" s="195"/>
      <c r="M191" s="200"/>
      <c r="N191" s="201"/>
      <c r="O191" s="201"/>
      <c r="P191" s="201"/>
      <c r="Q191" s="201"/>
      <c r="R191" s="201"/>
      <c r="S191" s="201"/>
      <c r="T191" s="202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197" t="s">
        <v>165</v>
      </c>
      <c r="AU191" s="197" t="s">
        <v>81</v>
      </c>
      <c r="AV191" s="13" t="s">
        <v>81</v>
      </c>
      <c r="AW191" s="13" t="s">
        <v>32</v>
      </c>
      <c r="AX191" s="13" t="s">
        <v>7</v>
      </c>
      <c r="AY191" s="197" t="s">
        <v>155</v>
      </c>
    </row>
    <row r="192" s="13" customFormat="1">
      <c r="A192" s="13"/>
      <c r="B192" s="195"/>
      <c r="C192" s="13"/>
      <c r="D192" s="196" t="s">
        <v>165</v>
      </c>
      <c r="E192" s="197" t="s">
        <v>1</v>
      </c>
      <c r="F192" s="198" t="s">
        <v>2894</v>
      </c>
      <c r="G192" s="13"/>
      <c r="H192" s="197" t="s">
        <v>1</v>
      </c>
      <c r="I192" s="199"/>
      <c r="J192" s="13"/>
      <c r="K192" s="13"/>
      <c r="L192" s="195"/>
      <c r="M192" s="200"/>
      <c r="N192" s="201"/>
      <c r="O192" s="201"/>
      <c r="P192" s="201"/>
      <c r="Q192" s="201"/>
      <c r="R192" s="201"/>
      <c r="S192" s="201"/>
      <c r="T192" s="202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197" t="s">
        <v>165</v>
      </c>
      <c r="AU192" s="197" t="s">
        <v>81</v>
      </c>
      <c r="AV192" s="13" t="s">
        <v>81</v>
      </c>
      <c r="AW192" s="13" t="s">
        <v>32</v>
      </c>
      <c r="AX192" s="13" t="s">
        <v>7</v>
      </c>
      <c r="AY192" s="197" t="s">
        <v>155</v>
      </c>
    </row>
    <row r="193" s="13" customFormat="1">
      <c r="A193" s="13"/>
      <c r="B193" s="195"/>
      <c r="C193" s="13"/>
      <c r="D193" s="196" t="s">
        <v>165</v>
      </c>
      <c r="E193" s="197" t="s">
        <v>1</v>
      </c>
      <c r="F193" s="198" t="s">
        <v>2895</v>
      </c>
      <c r="G193" s="13"/>
      <c r="H193" s="197" t="s">
        <v>1</v>
      </c>
      <c r="I193" s="199"/>
      <c r="J193" s="13"/>
      <c r="K193" s="13"/>
      <c r="L193" s="195"/>
      <c r="M193" s="200"/>
      <c r="N193" s="201"/>
      <c r="O193" s="201"/>
      <c r="P193" s="201"/>
      <c r="Q193" s="201"/>
      <c r="R193" s="201"/>
      <c r="S193" s="201"/>
      <c r="T193" s="202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197" t="s">
        <v>165</v>
      </c>
      <c r="AU193" s="197" t="s">
        <v>81</v>
      </c>
      <c r="AV193" s="13" t="s">
        <v>81</v>
      </c>
      <c r="AW193" s="13" t="s">
        <v>32</v>
      </c>
      <c r="AX193" s="13" t="s">
        <v>7</v>
      </c>
      <c r="AY193" s="197" t="s">
        <v>155</v>
      </c>
    </row>
    <row r="194" s="13" customFormat="1">
      <c r="A194" s="13"/>
      <c r="B194" s="195"/>
      <c r="C194" s="13"/>
      <c r="D194" s="196" t="s">
        <v>165</v>
      </c>
      <c r="E194" s="197" t="s">
        <v>1</v>
      </c>
      <c r="F194" s="198" t="s">
        <v>2896</v>
      </c>
      <c r="G194" s="13"/>
      <c r="H194" s="197" t="s">
        <v>1</v>
      </c>
      <c r="I194" s="199"/>
      <c r="J194" s="13"/>
      <c r="K194" s="13"/>
      <c r="L194" s="195"/>
      <c r="M194" s="200"/>
      <c r="N194" s="201"/>
      <c r="O194" s="201"/>
      <c r="P194" s="201"/>
      <c r="Q194" s="201"/>
      <c r="R194" s="201"/>
      <c r="S194" s="201"/>
      <c r="T194" s="202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197" t="s">
        <v>165</v>
      </c>
      <c r="AU194" s="197" t="s">
        <v>81</v>
      </c>
      <c r="AV194" s="13" t="s">
        <v>81</v>
      </c>
      <c r="AW194" s="13" t="s">
        <v>32</v>
      </c>
      <c r="AX194" s="13" t="s">
        <v>7</v>
      </c>
      <c r="AY194" s="197" t="s">
        <v>155</v>
      </c>
    </row>
    <row r="195" s="13" customFormat="1">
      <c r="A195" s="13"/>
      <c r="B195" s="195"/>
      <c r="C195" s="13"/>
      <c r="D195" s="196" t="s">
        <v>165</v>
      </c>
      <c r="E195" s="197" t="s">
        <v>1</v>
      </c>
      <c r="F195" s="198" t="s">
        <v>2897</v>
      </c>
      <c r="G195" s="13"/>
      <c r="H195" s="197" t="s">
        <v>1</v>
      </c>
      <c r="I195" s="199"/>
      <c r="J195" s="13"/>
      <c r="K195" s="13"/>
      <c r="L195" s="195"/>
      <c r="M195" s="200"/>
      <c r="N195" s="201"/>
      <c r="O195" s="201"/>
      <c r="P195" s="201"/>
      <c r="Q195" s="201"/>
      <c r="R195" s="201"/>
      <c r="S195" s="201"/>
      <c r="T195" s="202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197" t="s">
        <v>165</v>
      </c>
      <c r="AU195" s="197" t="s">
        <v>81</v>
      </c>
      <c r="AV195" s="13" t="s">
        <v>81</v>
      </c>
      <c r="AW195" s="13" t="s">
        <v>32</v>
      </c>
      <c r="AX195" s="13" t="s">
        <v>7</v>
      </c>
      <c r="AY195" s="197" t="s">
        <v>155</v>
      </c>
    </row>
    <row r="196" s="13" customFormat="1">
      <c r="A196" s="13"/>
      <c r="B196" s="195"/>
      <c r="C196" s="13"/>
      <c r="D196" s="196" t="s">
        <v>165</v>
      </c>
      <c r="E196" s="197" t="s">
        <v>1</v>
      </c>
      <c r="F196" s="198" t="s">
        <v>2898</v>
      </c>
      <c r="G196" s="13"/>
      <c r="H196" s="197" t="s">
        <v>1</v>
      </c>
      <c r="I196" s="199"/>
      <c r="J196" s="13"/>
      <c r="K196" s="13"/>
      <c r="L196" s="195"/>
      <c r="M196" s="200"/>
      <c r="N196" s="201"/>
      <c r="O196" s="201"/>
      <c r="P196" s="201"/>
      <c r="Q196" s="201"/>
      <c r="R196" s="201"/>
      <c r="S196" s="201"/>
      <c r="T196" s="202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197" t="s">
        <v>165</v>
      </c>
      <c r="AU196" s="197" t="s">
        <v>81</v>
      </c>
      <c r="AV196" s="13" t="s">
        <v>81</v>
      </c>
      <c r="AW196" s="13" t="s">
        <v>32</v>
      </c>
      <c r="AX196" s="13" t="s">
        <v>7</v>
      </c>
      <c r="AY196" s="197" t="s">
        <v>155</v>
      </c>
    </row>
    <row r="197" s="13" customFormat="1">
      <c r="A197" s="13"/>
      <c r="B197" s="195"/>
      <c r="C197" s="13"/>
      <c r="D197" s="196" t="s">
        <v>165</v>
      </c>
      <c r="E197" s="197" t="s">
        <v>1</v>
      </c>
      <c r="F197" s="198" t="s">
        <v>2899</v>
      </c>
      <c r="G197" s="13"/>
      <c r="H197" s="197" t="s">
        <v>1</v>
      </c>
      <c r="I197" s="199"/>
      <c r="J197" s="13"/>
      <c r="K197" s="13"/>
      <c r="L197" s="195"/>
      <c r="M197" s="200"/>
      <c r="N197" s="201"/>
      <c r="O197" s="201"/>
      <c r="P197" s="201"/>
      <c r="Q197" s="201"/>
      <c r="R197" s="201"/>
      <c r="S197" s="201"/>
      <c r="T197" s="202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197" t="s">
        <v>165</v>
      </c>
      <c r="AU197" s="197" t="s">
        <v>81</v>
      </c>
      <c r="AV197" s="13" t="s">
        <v>81</v>
      </c>
      <c r="AW197" s="13" t="s">
        <v>32</v>
      </c>
      <c r="AX197" s="13" t="s">
        <v>7</v>
      </c>
      <c r="AY197" s="197" t="s">
        <v>155</v>
      </c>
    </row>
    <row r="198" s="13" customFormat="1">
      <c r="A198" s="13"/>
      <c r="B198" s="195"/>
      <c r="C198" s="13"/>
      <c r="D198" s="196" t="s">
        <v>165</v>
      </c>
      <c r="E198" s="197" t="s">
        <v>1</v>
      </c>
      <c r="F198" s="198" t="s">
        <v>2900</v>
      </c>
      <c r="G198" s="13"/>
      <c r="H198" s="197" t="s">
        <v>1</v>
      </c>
      <c r="I198" s="199"/>
      <c r="J198" s="13"/>
      <c r="K198" s="13"/>
      <c r="L198" s="195"/>
      <c r="M198" s="200"/>
      <c r="N198" s="201"/>
      <c r="O198" s="201"/>
      <c r="P198" s="201"/>
      <c r="Q198" s="201"/>
      <c r="R198" s="201"/>
      <c r="S198" s="201"/>
      <c r="T198" s="202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197" t="s">
        <v>165</v>
      </c>
      <c r="AU198" s="197" t="s">
        <v>81</v>
      </c>
      <c r="AV198" s="13" t="s">
        <v>81</v>
      </c>
      <c r="AW198" s="13" t="s">
        <v>32</v>
      </c>
      <c r="AX198" s="13" t="s">
        <v>7</v>
      </c>
      <c r="AY198" s="197" t="s">
        <v>155</v>
      </c>
    </row>
    <row r="199" s="14" customFormat="1">
      <c r="A199" s="14"/>
      <c r="B199" s="203"/>
      <c r="C199" s="14"/>
      <c r="D199" s="196" t="s">
        <v>165</v>
      </c>
      <c r="E199" s="204" t="s">
        <v>1</v>
      </c>
      <c r="F199" s="205" t="s">
        <v>81</v>
      </c>
      <c r="G199" s="14"/>
      <c r="H199" s="206">
        <v>1</v>
      </c>
      <c r="I199" s="207"/>
      <c r="J199" s="14"/>
      <c r="K199" s="14"/>
      <c r="L199" s="203"/>
      <c r="M199" s="208"/>
      <c r="N199" s="209"/>
      <c r="O199" s="209"/>
      <c r="P199" s="209"/>
      <c r="Q199" s="209"/>
      <c r="R199" s="209"/>
      <c r="S199" s="209"/>
      <c r="T199" s="210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04" t="s">
        <v>165</v>
      </c>
      <c r="AU199" s="204" t="s">
        <v>81</v>
      </c>
      <c r="AV199" s="14" t="s">
        <v>85</v>
      </c>
      <c r="AW199" s="14" t="s">
        <v>32</v>
      </c>
      <c r="AX199" s="14" t="s">
        <v>81</v>
      </c>
      <c r="AY199" s="204" t="s">
        <v>155</v>
      </c>
    </row>
    <row r="200" s="2" customFormat="1" ht="16.5" customHeight="1">
      <c r="A200" s="38"/>
      <c r="B200" s="180"/>
      <c r="C200" s="181" t="s">
        <v>448</v>
      </c>
      <c r="D200" s="181" t="s">
        <v>157</v>
      </c>
      <c r="E200" s="182" t="s">
        <v>2901</v>
      </c>
      <c r="F200" s="183" t="s">
        <v>2902</v>
      </c>
      <c r="G200" s="184" t="s">
        <v>390</v>
      </c>
      <c r="H200" s="185">
        <v>2</v>
      </c>
      <c r="I200" s="186"/>
      <c r="J200" s="187">
        <f>ROUND(I200*H200,2)</f>
        <v>0</v>
      </c>
      <c r="K200" s="188"/>
      <c r="L200" s="39"/>
      <c r="M200" s="189" t="s">
        <v>1</v>
      </c>
      <c r="N200" s="190" t="s">
        <v>43</v>
      </c>
      <c r="O200" s="82"/>
      <c r="P200" s="191">
        <f>O200*H200</f>
        <v>0</v>
      </c>
      <c r="Q200" s="191">
        <v>0</v>
      </c>
      <c r="R200" s="191">
        <f>Q200*H200</f>
        <v>0</v>
      </c>
      <c r="S200" s="191">
        <v>0</v>
      </c>
      <c r="T200" s="192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193" t="s">
        <v>91</v>
      </c>
      <c r="AT200" s="193" t="s">
        <v>157</v>
      </c>
      <c r="AU200" s="193" t="s">
        <v>81</v>
      </c>
      <c r="AY200" s="19" t="s">
        <v>155</v>
      </c>
      <c r="BE200" s="194">
        <f>IF(N200="základná",J200,0)</f>
        <v>0</v>
      </c>
      <c r="BF200" s="194">
        <f>IF(N200="znížená",J200,0)</f>
        <v>0</v>
      </c>
      <c r="BG200" s="194">
        <f>IF(N200="zákl. prenesená",J200,0)</f>
        <v>0</v>
      </c>
      <c r="BH200" s="194">
        <f>IF(N200="zníž. prenesená",J200,0)</f>
        <v>0</v>
      </c>
      <c r="BI200" s="194">
        <f>IF(N200="nulová",J200,0)</f>
        <v>0</v>
      </c>
      <c r="BJ200" s="19" t="s">
        <v>85</v>
      </c>
      <c r="BK200" s="194">
        <f>ROUND(I200*H200,2)</f>
        <v>0</v>
      </c>
      <c r="BL200" s="19" t="s">
        <v>91</v>
      </c>
      <c r="BM200" s="193" t="s">
        <v>832</v>
      </c>
    </row>
    <row r="201" s="2" customFormat="1" ht="24.15" customHeight="1">
      <c r="A201" s="38"/>
      <c r="B201" s="180"/>
      <c r="C201" s="181" t="s">
        <v>452</v>
      </c>
      <c r="D201" s="181" t="s">
        <v>157</v>
      </c>
      <c r="E201" s="182" t="s">
        <v>2903</v>
      </c>
      <c r="F201" s="183" t="s">
        <v>2904</v>
      </c>
      <c r="G201" s="184" t="s">
        <v>390</v>
      </c>
      <c r="H201" s="185">
        <v>1</v>
      </c>
      <c r="I201" s="186"/>
      <c r="J201" s="187">
        <f>ROUND(I201*H201,2)</f>
        <v>0</v>
      </c>
      <c r="K201" s="188"/>
      <c r="L201" s="39"/>
      <c r="M201" s="189" t="s">
        <v>1</v>
      </c>
      <c r="N201" s="190" t="s">
        <v>43</v>
      </c>
      <c r="O201" s="82"/>
      <c r="P201" s="191">
        <f>O201*H201</f>
        <v>0</v>
      </c>
      <c r="Q201" s="191">
        <v>0</v>
      </c>
      <c r="R201" s="191">
        <f>Q201*H201</f>
        <v>0</v>
      </c>
      <c r="S201" s="191">
        <v>0</v>
      </c>
      <c r="T201" s="192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193" t="s">
        <v>91</v>
      </c>
      <c r="AT201" s="193" t="s">
        <v>157</v>
      </c>
      <c r="AU201" s="193" t="s">
        <v>81</v>
      </c>
      <c r="AY201" s="19" t="s">
        <v>155</v>
      </c>
      <c r="BE201" s="194">
        <f>IF(N201="základná",J201,0)</f>
        <v>0</v>
      </c>
      <c r="BF201" s="194">
        <f>IF(N201="znížená",J201,0)</f>
        <v>0</v>
      </c>
      <c r="BG201" s="194">
        <f>IF(N201="zákl. prenesená",J201,0)</f>
        <v>0</v>
      </c>
      <c r="BH201" s="194">
        <f>IF(N201="zníž. prenesená",J201,0)</f>
        <v>0</v>
      </c>
      <c r="BI201" s="194">
        <f>IF(N201="nulová",J201,0)</f>
        <v>0</v>
      </c>
      <c r="BJ201" s="19" t="s">
        <v>85</v>
      </c>
      <c r="BK201" s="194">
        <f>ROUND(I201*H201,2)</f>
        <v>0</v>
      </c>
      <c r="BL201" s="19" t="s">
        <v>91</v>
      </c>
      <c r="BM201" s="193" t="s">
        <v>845</v>
      </c>
    </row>
    <row r="202" s="2" customFormat="1" ht="16.5" customHeight="1">
      <c r="A202" s="38"/>
      <c r="B202" s="180"/>
      <c r="C202" s="181" t="s">
        <v>458</v>
      </c>
      <c r="D202" s="181" t="s">
        <v>157</v>
      </c>
      <c r="E202" s="182" t="s">
        <v>2905</v>
      </c>
      <c r="F202" s="183" t="s">
        <v>2906</v>
      </c>
      <c r="G202" s="184" t="s">
        <v>390</v>
      </c>
      <c r="H202" s="185">
        <v>4</v>
      </c>
      <c r="I202" s="186"/>
      <c r="J202" s="187">
        <f>ROUND(I202*H202,2)</f>
        <v>0</v>
      </c>
      <c r="K202" s="188"/>
      <c r="L202" s="39"/>
      <c r="M202" s="189" t="s">
        <v>1</v>
      </c>
      <c r="N202" s="190" t="s">
        <v>43</v>
      </c>
      <c r="O202" s="82"/>
      <c r="P202" s="191">
        <f>O202*H202</f>
        <v>0</v>
      </c>
      <c r="Q202" s="191">
        <v>0</v>
      </c>
      <c r="R202" s="191">
        <f>Q202*H202</f>
        <v>0</v>
      </c>
      <c r="S202" s="191">
        <v>0</v>
      </c>
      <c r="T202" s="192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193" t="s">
        <v>91</v>
      </c>
      <c r="AT202" s="193" t="s">
        <v>157</v>
      </c>
      <c r="AU202" s="193" t="s">
        <v>81</v>
      </c>
      <c r="AY202" s="19" t="s">
        <v>155</v>
      </c>
      <c r="BE202" s="194">
        <f>IF(N202="základná",J202,0)</f>
        <v>0</v>
      </c>
      <c r="BF202" s="194">
        <f>IF(N202="znížená",J202,0)</f>
        <v>0</v>
      </c>
      <c r="BG202" s="194">
        <f>IF(N202="zákl. prenesená",J202,0)</f>
        <v>0</v>
      </c>
      <c r="BH202" s="194">
        <f>IF(N202="zníž. prenesená",J202,0)</f>
        <v>0</v>
      </c>
      <c r="BI202" s="194">
        <f>IF(N202="nulová",J202,0)</f>
        <v>0</v>
      </c>
      <c r="BJ202" s="19" t="s">
        <v>85</v>
      </c>
      <c r="BK202" s="194">
        <f>ROUND(I202*H202,2)</f>
        <v>0</v>
      </c>
      <c r="BL202" s="19" t="s">
        <v>91</v>
      </c>
      <c r="BM202" s="193" t="s">
        <v>858</v>
      </c>
    </row>
    <row r="203" s="2" customFormat="1" ht="24.15" customHeight="1">
      <c r="A203" s="38"/>
      <c r="B203" s="180"/>
      <c r="C203" s="181" t="s">
        <v>467</v>
      </c>
      <c r="D203" s="181" t="s">
        <v>157</v>
      </c>
      <c r="E203" s="182" t="s">
        <v>2907</v>
      </c>
      <c r="F203" s="183" t="s">
        <v>2908</v>
      </c>
      <c r="G203" s="184" t="s">
        <v>390</v>
      </c>
      <c r="H203" s="185">
        <v>1</v>
      </c>
      <c r="I203" s="186"/>
      <c r="J203" s="187">
        <f>ROUND(I203*H203,2)</f>
        <v>0</v>
      </c>
      <c r="K203" s="188"/>
      <c r="L203" s="39"/>
      <c r="M203" s="189" t="s">
        <v>1</v>
      </c>
      <c r="N203" s="190" t="s">
        <v>43</v>
      </c>
      <c r="O203" s="82"/>
      <c r="P203" s="191">
        <f>O203*H203</f>
        <v>0</v>
      </c>
      <c r="Q203" s="191">
        <v>0</v>
      </c>
      <c r="R203" s="191">
        <f>Q203*H203</f>
        <v>0</v>
      </c>
      <c r="S203" s="191">
        <v>0</v>
      </c>
      <c r="T203" s="192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193" t="s">
        <v>91</v>
      </c>
      <c r="AT203" s="193" t="s">
        <v>157</v>
      </c>
      <c r="AU203" s="193" t="s">
        <v>81</v>
      </c>
      <c r="AY203" s="19" t="s">
        <v>155</v>
      </c>
      <c r="BE203" s="194">
        <f>IF(N203="základná",J203,0)</f>
        <v>0</v>
      </c>
      <c r="BF203" s="194">
        <f>IF(N203="znížená",J203,0)</f>
        <v>0</v>
      </c>
      <c r="BG203" s="194">
        <f>IF(N203="zákl. prenesená",J203,0)</f>
        <v>0</v>
      </c>
      <c r="BH203" s="194">
        <f>IF(N203="zníž. prenesená",J203,0)</f>
        <v>0</v>
      </c>
      <c r="BI203" s="194">
        <f>IF(N203="nulová",J203,0)</f>
        <v>0</v>
      </c>
      <c r="BJ203" s="19" t="s">
        <v>85</v>
      </c>
      <c r="BK203" s="194">
        <f>ROUND(I203*H203,2)</f>
        <v>0</v>
      </c>
      <c r="BL203" s="19" t="s">
        <v>91</v>
      </c>
      <c r="BM203" s="193" t="s">
        <v>929</v>
      </c>
    </row>
    <row r="204" s="2" customFormat="1" ht="24.15" customHeight="1">
      <c r="A204" s="38"/>
      <c r="B204" s="180"/>
      <c r="C204" s="181" t="s">
        <v>475</v>
      </c>
      <c r="D204" s="181" t="s">
        <v>157</v>
      </c>
      <c r="E204" s="182" t="s">
        <v>2909</v>
      </c>
      <c r="F204" s="183" t="s">
        <v>2910</v>
      </c>
      <c r="G204" s="184" t="s">
        <v>390</v>
      </c>
      <c r="H204" s="185">
        <v>1</v>
      </c>
      <c r="I204" s="186"/>
      <c r="J204" s="187">
        <f>ROUND(I204*H204,2)</f>
        <v>0</v>
      </c>
      <c r="K204" s="188"/>
      <c r="L204" s="39"/>
      <c r="M204" s="189" t="s">
        <v>1</v>
      </c>
      <c r="N204" s="190" t="s">
        <v>43</v>
      </c>
      <c r="O204" s="82"/>
      <c r="P204" s="191">
        <f>O204*H204</f>
        <v>0</v>
      </c>
      <c r="Q204" s="191">
        <v>0</v>
      </c>
      <c r="R204" s="191">
        <f>Q204*H204</f>
        <v>0</v>
      </c>
      <c r="S204" s="191">
        <v>0</v>
      </c>
      <c r="T204" s="192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193" t="s">
        <v>91</v>
      </c>
      <c r="AT204" s="193" t="s">
        <v>157</v>
      </c>
      <c r="AU204" s="193" t="s">
        <v>81</v>
      </c>
      <c r="AY204" s="19" t="s">
        <v>155</v>
      </c>
      <c r="BE204" s="194">
        <f>IF(N204="základná",J204,0)</f>
        <v>0</v>
      </c>
      <c r="BF204" s="194">
        <f>IF(N204="znížená",J204,0)</f>
        <v>0</v>
      </c>
      <c r="BG204" s="194">
        <f>IF(N204="zákl. prenesená",J204,0)</f>
        <v>0</v>
      </c>
      <c r="BH204" s="194">
        <f>IF(N204="zníž. prenesená",J204,0)</f>
        <v>0</v>
      </c>
      <c r="BI204" s="194">
        <f>IF(N204="nulová",J204,0)</f>
        <v>0</v>
      </c>
      <c r="BJ204" s="19" t="s">
        <v>85</v>
      </c>
      <c r="BK204" s="194">
        <f>ROUND(I204*H204,2)</f>
        <v>0</v>
      </c>
      <c r="BL204" s="19" t="s">
        <v>91</v>
      </c>
      <c r="BM204" s="193" t="s">
        <v>940</v>
      </c>
    </row>
    <row r="205" s="2" customFormat="1" ht="24.15" customHeight="1">
      <c r="A205" s="38"/>
      <c r="B205" s="180"/>
      <c r="C205" s="181" t="s">
        <v>485</v>
      </c>
      <c r="D205" s="181" t="s">
        <v>157</v>
      </c>
      <c r="E205" s="182" t="s">
        <v>2911</v>
      </c>
      <c r="F205" s="183" t="s">
        <v>2912</v>
      </c>
      <c r="G205" s="184" t="s">
        <v>390</v>
      </c>
      <c r="H205" s="185">
        <v>4</v>
      </c>
      <c r="I205" s="186"/>
      <c r="J205" s="187">
        <f>ROUND(I205*H205,2)</f>
        <v>0</v>
      </c>
      <c r="K205" s="188"/>
      <c r="L205" s="39"/>
      <c r="M205" s="189" t="s">
        <v>1</v>
      </c>
      <c r="N205" s="190" t="s">
        <v>43</v>
      </c>
      <c r="O205" s="82"/>
      <c r="P205" s="191">
        <f>O205*H205</f>
        <v>0</v>
      </c>
      <c r="Q205" s="191">
        <v>0</v>
      </c>
      <c r="R205" s="191">
        <f>Q205*H205</f>
        <v>0</v>
      </c>
      <c r="S205" s="191">
        <v>0</v>
      </c>
      <c r="T205" s="192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193" t="s">
        <v>91</v>
      </c>
      <c r="AT205" s="193" t="s">
        <v>157</v>
      </c>
      <c r="AU205" s="193" t="s">
        <v>81</v>
      </c>
      <c r="AY205" s="19" t="s">
        <v>155</v>
      </c>
      <c r="BE205" s="194">
        <f>IF(N205="základná",J205,0)</f>
        <v>0</v>
      </c>
      <c r="BF205" s="194">
        <f>IF(N205="znížená",J205,0)</f>
        <v>0</v>
      </c>
      <c r="BG205" s="194">
        <f>IF(N205="zákl. prenesená",J205,0)</f>
        <v>0</v>
      </c>
      <c r="BH205" s="194">
        <f>IF(N205="zníž. prenesená",J205,0)</f>
        <v>0</v>
      </c>
      <c r="BI205" s="194">
        <f>IF(N205="nulová",J205,0)</f>
        <v>0</v>
      </c>
      <c r="BJ205" s="19" t="s">
        <v>85</v>
      </c>
      <c r="BK205" s="194">
        <f>ROUND(I205*H205,2)</f>
        <v>0</v>
      </c>
      <c r="BL205" s="19" t="s">
        <v>91</v>
      </c>
      <c r="BM205" s="193" t="s">
        <v>949</v>
      </c>
    </row>
    <row r="206" s="2" customFormat="1" ht="16.5" customHeight="1">
      <c r="A206" s="38"/>
      <c r="B206" s="180"/>
      <c r="C206" s="181" t="s">
        <v>495</v>
      </c>
      <c r="D206" s="181" t="s">
        <v>157</v>
      </c>
      <c r="E206" s="182" t="s">
        <v>2921</v>
      </c>
      <c r="F206" s="183" t="s">
        <v>2922</v>
      </c>
      <c r="G206" s="184" t="s">
        <v>390</v>
      </c>
      <c r="H206" s="185">
        <v>1</v>
      </c>
      <c r="I206" s="186"/>
      <c r="J206" s="187">
        <f>ROUND(I206*H206,2)</f>
        <v>0</v>
      </c>
      <c r="K206" s="188"/>
      <c r="L206" s="39"/>
      <c r="M206" s="189" t="s">
        <v>1</v>
      </c>
      <c r="N206" s="190" t="s">
        <v>43</v>
      </c>
      <c r="O206" s="82"/>
      <c r="P206" s="191">
        <f>O206*H206</f>
        <v>0</v>
      </c>
      <c r="Q206" s="191">
        <v>0</v>
      </c>
      <c r="R206" s="191">
        <f>Q206*H206</f>
        <v>0</v>
      </c>
      <c r="S206" s="191">
        <v>0</v>
      </c>
      <c r="T206" s="192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193" t="s">
        <v>91</v>
      </c>
      <c r="AT206" s="193" t="s">
        <v>157</v>
      </c>
      <c r="AU206" s="193" t="s">
        <v>81</v>
      </c>
      <c r="AY206" s="19" t="s">
        <v>155</v>
      </c>
      <c r="BE206" s="194">
        <f>IF(N206="základná",J206,0)</f>
        <v>0</v>
      </c>
      <c r="BF206" s="194">
        <f>IF(N206="znížená",J206,0)</f>
        <v>0</v>
      </c>
      <c r="BG206" s="194">
        <f>IF(N206="zákl. prenesená",J206,0)</f>
        <v>0</v>
      </c>
      <c r="BH206" s="194">
        <f>IF(N206="zníž. prenesená",J206,0)</f>
        <v>0</v>
      </c>
      <c r="BI206" s="194">
        <f>IF(N206="nulová",J206,0)</f>
        <v>0</v>
      </c>
      <c r="BJ206" s="19" t="s">
        <v>85</v>
      </c>
      <c r="BK206" s="194">
        <f>ROUND(I206*H206,2)</f>
        <v>0</v>
      </c>
      <c r="BL206" s="19" t="s">
        <v>91</v>
      </c>
      <c r="BM206" s="193" t="s">
        <v>963</v>
      </c>
    </row>
    <row r="207" s="2" customFormat="1" ht="16.5" customHeight="1">
      <c r="A207" s="38"/>
      <c r="B207" s="180"/>
      <c r="C207" s="181" t="s">
        <v>499</v>
      </c>
      <c r="D207" s="181" t="s">
        <v>157</v>
      </c>
      <c r="E207" s="182" t="s">
        <v>2923</v>
      </c>
      <c r="F207" s="183" t="s">
        <v>2924</v>
      </c>
      <c r="G207" s="184" t="s">
        <v>390</v>
      </c>
      <c r="H207" s="185">
        <v>1</v>
      </c>
      <c r="I207" s="186"/>
      <c r="J207" s="187">
        <f>ROUND(I207*H207,2)</f>
        <v>0</v>
      </c>
      <c r="K207" s="188"/>
      <c r="L207" s="39"/>
      <c r="M207" s="189" t="s">
        <v>1</v>
      </c>
      <c r="N207" s="190" t="s">
        <v>43</v>
      </c>
      <c r="O207" s="82"/>
      <c r="P207" s="191">
        <f>O207*H207</f>
        <v>0</v>
      </c>
      <c r="Q207" s="191">
        <v>0</v>
      </c>
      <c r="R207" s="191">
        <f>Q207*H207</f>
        <v>0</v>
      </c>
      <c r="S207" s="191">
        <v>0</v>
      </c>
      <c r="T207" s="192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193" t="s">
        <v>91</v>
      </c>
      <c r="AT207" s="193" t="s">
        <v>157</v>
      </c>
      <c r="AU207" s="193" t="s">
        <v>81</v>
      </c>
      <c r="AY207" s="19" t="s">
        <v>155</v>
      </c>
      <c r="BE207" s="194">
        <f>IF(N207="základná",J207,0)</f>
        <v>0</v>
      </c>
      <c r="BF207" s="194">
        <f>IF(N207="znížená",J207,0)</f>
        <v>0</v>
      </c>
      <c r="BG207" s="194">
        <f>IF(N207="zákl. prenesená",J207,0)</f>
        <v>0</v>
      </c>
      <c r="BH207" s="194">
        <f>IF(N207="zníž. prenesená",J207,0)</f>
        <v>0</v>
      </c>
      <c r="BI207" s="194">
        <f>IF(N207="nulová",J207,0)</f>
        <v>0</v>
      </c>
      <c r="BJ207" s="19" t="s">
        <v>85</v>
      </c>
      <c r="BK207" s="194">
        <f>ROUND(I207*H207,2)</f>
        <v>0</v>
      </c>
      <c r="BL207" s="19" t="s">
        <v>91</v>
      </c>
      <c r="BM207" s="193" t="s">
        <v>978</v>
      </c>
    </row>
    <row r="208" s="2" customFormat="1" ht="24.15" customHeight="1">
      <c r="A208" s="38"/>
      <c r="B208" s="180"/>
      <c r="C208" s="181" t="s">
        <v>507</v>
      </c>
      <c r="D208" s="181" t="s">
        <v>157</v>
      </c>
      <c r="E208" s="182" t="s">
        <v>2917</v>
      </c>
      <c r="F208" s="183" t="s">
        <v>2918</v>
      </c>
      <c r="G208" s="184" t="s">
        <v>390</v>
      </c>
      <c r="H208" s="185">
        <v>4</v>
      </c>
      <c r="I208" s="186"/>
      <c r="J208" s="187">
        <f>ROUND(I208*H208,2)</f>
        <v>0</v>
      </c>
      <c r="K208" s="188"/>
      <c r="L208" s="39"/>
      <c r="M208" s="189" t="s">
        <v>1</v>
      </c>
      <c r="N208" s="190" t="s">
        <v>43</v>
      </c>
      <c r="O208" s="82"/>
      <c r="P208" s="191">
        <f>O208*H208</f>
        <v>0</v>
      </c>
      <c r="Q208" s="191">
        <v>0</v>
      </c>
      <c r="R208" s="191">
        <f>Q208*H208</f>
        <v>0</v>
      </c>
      <c r="S208" s="191">
        <v>0</v>
      </c>
      <c r="T208" s="192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193" t="s">
        <v>91</v>
      </c>
      <c r="AT208" s="193" t="s">
        <v>157</v>
      </c>
      <c r="AU208" s="193" t="s">
        <v>81</v>
      </c>
      <c r="AY208" s="19" t="s">
        <v>155</v>
      </c>
      <c r="BE208" s="194">
        <f>IF(N208="základná",J208,0)</f>
        <v>0</v>
      </c>
      <c r="BF208" s="194">
        <f>IF(N208="znížená",J208,0)</f>
        <v>0</v>
      </c>
      <c r="BG208" s="194">
        <f>IF(N208="zákl. prenesená",J208,0)</f>
        <v>0</v>
      </c>
      <c r="BH208" s="194">
        <f>IF(N208="zníž. prenesená",J208,0)</f>
        <v>0</v>
      </c>
      <c r="BI208" s="194">
        <f>IF(N208="nulová",J208,0)</f>
        <v>0</v>
      </c>
      <c r="BJ208" s="19" t="s">
        <v>85</v>
      </c>
      <c r="BK208" s="194">
        <f>ROUND(I208*H208,2)</f>
        <v>0</v>
      </c>
      <c r="BL208" s="19" t="s">
        <v>91</v>
      </c>
      <c r="BM208" s="193" t="s">
        <v>988</v>
      </c>
    </row>
    <row r="209" s="2" customFormat="1" ht="16.5" customHeight="1">
      <c r="A209" s="38"/>
      <c r="B209" s="180"/>
      <c r="C209" s="181" t="s">
        <v>511</v>
      </c>
      <c r="D209" s="181" t="s">
        <v>157</v>
      </c>
      <c r="E209" s="182" t="s">
        <v>2986</v>
      </c>
      <c r="F209" s="183" t="s">
        <v>2987</v>
      </c>
      <c r="G209" s="184" t="s">
        <v>390</v>
      </c>
      <c r="H209" s="185">
        <v>8</v>
      </c>
      <c r="I209" s="186"/>
      <c r="J209" s="187">
        <f>ROUND(I209*H209,2)</f>
        <v>0</v>
      </c>
      <c r="K209" s="188"/>
      <c r="L209" s="39"/>
      <c r="M209" s="189" t="s">
        <v>1</v>
      </c>
      <c r="N209" s="190" t="s">
        <v>43</v>
      </c>
      <c r="O209" s="82"/>
      <c r="P209" s="191">
        <f>O209*H209</f>
        <v>0</v>
      </c>
      <c r="Q209" s="191">
        <v>0</v>
      </c>
      <c r="R209" s="191">
        <f>Q209*H209</f>
        <v>0</v>
      </c>
      <c r="S209" s="191">
        <v>0</v>
      </c>
      <c r="T209" s="192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193" t="s">
        <v>91</v>
      </c>
      <c r="AT209" s="193" t="s">
        <v>157</v>
      </c>
      <c r="AU209" s="193" t="s">
        <v>81</v>
      </c>
      <c r="AY209" s="19" t="s">
        <v>155</v>
      </c>
      <c r="BE209" s="194">
        <f>IF(N209="základná",J209,0)</f>
        <v>0</v>
      </c>
      <c r="BF209" s="194">
        <f>IF(N209="znížená",J209,0)</f>
        <v>0</v>
      </c>
      <c r="BG209" s="194">
        <f>IF(N209="zákl. prenesená",J209,0)</f>
        <v>0</v>
      </c>
      <c r="BH209" s="194">
        <f>IF(N209="zníž. prenesená",J209,0)</f>
        <v>0</v>
      </c>
      <c r="BI209" s="194">
        <f>IF(N209="nulová",J209,0)</f>
        <v>0</v>
      </c>
      <c r="BJ209" s="19" t="s">
        <v>85</v>
      </c>
      <c r="BK209" s="194">
        <f>ROUND(I209*H209,2)</f>
        <v>0</v>
      </c>
      <c r="BL209" s="19" t="s">
        <v>91</v>
      </c>
      <c r="BM209" s="193" t="s">
        <v>998</v>
      </c>
    </row>
    <row r="210" s="2" customFormat="1" ht="16.5" customHeight="1">
      <c r="A210" s="38"/>
      <c r="B210" s="180"/>
      <c r="C210" s="181" t="s">
        <v>518</v>
      </c>
      <c r="D210" s="181" t="s">
        <v>157</v>
      </c>
      <c r="E210" s="182" t="s">
        <v>2988</v>
      </c>
      <c r="F210" s="183" t="s">
        <v>2989</v>
      </c>
      <c r="G210" s="184" t="s">
        <v>390</v>
      </c>
      <c r="H210" s="185">
        <v>10</v>
      </c>
      <c r="I210" s="186"/>
      <c r="J210" s="187">
        <f>ROUND(I210*H210,2)</f>
        <v>0</v>
      </c>
      <c r="K210" s="188"/>
      <c r="L210" s="39"/>
      <c r="M210" s="189" t="s">
        <v>1</v>
      </c>
      <c r="N210" s="190" t="s">
        <v>43</v>
      </c>
      <c r="O210" s="82"/>
      <c r="P210" s="191">
        <f>O210*H210</f>
        <v>0</v>
      </c>
      <c r="Q210" s="191">
        <v>0</v>
      </c>
      <c r="R210" s="191">
        <f>Q210*H210</f>
        <v>0</v>
      </c>
      <c r="S210" s="191">
        <v>0</v>
      </c>
      <c r="T210" s="192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193" t="s">
        <v>91</v>
      </c>
      <c r="AT210" s="193" t="s">
        <v>157</v>
      </c>
      <c r="AU210" s="193" t="s">
        <v>81</v>
      </c>
      <c r="AY210" s="19" t="s">
        <v>155</v>
      </c>
      <c r="BE210" s="194">
        <f>IF(N210="základná",J210,0)</f>
        <v>0</v>
      </c>
      <c r="BF210" s="194">
        <f>IF(N210="znížená",J210,0)</f>
        <v>0</v>
      </c>
      <c r="BG210" s="194">
        <f>IF(N210="zákl. prenesená",J210,0)</f>
        <v>0</v>
      </c>
      <c r="BH210" s="194">
        <f>IF(N210="zníž. prenesená",J210,0)</f>
        <v>0</v>
      </c>
      <c r="BI210" s="194">
        <f>IF(N210="nulová",J210,0)</f>
        <v>0</v>
      </c>
      <c r="BJ210" s="19" t="s">
        <v>85</v>
      </c>
      <c r="BK210" s="194">
        <f>ROUND(I210*H210,2)</f>
        <v>0</v>
      </c>
      <c r="BL210" s="19" t="s">
        <v>91</v>
      </c>
      <c r="BM210" s="193" t="s">
        <v>1013</v>
      </c>
    </row>
    <row r="211" s="2" customFormat="1" ht="21.75" customHeight="1">
      <c r="A211" s="38"/>
      <c r="B211" s="180"/>
      <c r="C211" s="181" t="s">
        <v>522</v>
      </c>
      <c r="D211" s="181" t="s">
        <v>157</v>
      </c>
      <c r="E211" s="182" t="s">
        <v>2990</v>
      </c>
      <c r="F211" s="183" t="s">
        <v>2991</v>
      </c>
      <c r="G211" s="184" t="s">
        <v>285</v>
      </c>
      <c r="H211" s="185">
        <v>23</v>
      </c>
      <c r="I211" s="186"/>
      <c r="J211" s="187">
        <f>ROUND(I211*H211,2)</f>
        <v>0</v>
      </c>
      <c r="K211" s="188"/>
      <c r="L211" s="39"/>
      <c r="M211" s="189" t="s">
        <v>1</v>
      </c>
      <c r="N211" s="190" t="s">
        <v>43</v>
      </c>
      <c r="O211" s="82"/>
      <c r="P211" s="191">
        <f>O211*H211</f>
        <v>0</v>
      </c>
      <c r="Q211" s="191">
        <v>0</v>
      </c>
      <c r="R211" s="191">
        <f>Q211*H211</f>
        <v>0</v>
      </c>
      <c r="S211" s="191">
        <v>0</v>
      </c>
      <c r="T211" s="192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193" t="s">
        <v>91</v>
      </c>
      <c r="AT211" s="193" t="s">
        <v>157</v>
      </c>
      <c r="AU211" s="193" t="s">
        <v>81</v>
      </c>
      <c r="AY211" s="19" t="s">
        <v>155</v>
      </c>
      <c r="BE211" s="194">
        <f>IF(N211="základná",J211,0)</f>
        <v>0</v>
      </c>
      <c r="BF211" s="194">
        <f>IF(N211="znížená",J211,0)</f>
        <v>0</v>
      </c>
      <c r="BG211" s="194">
        <f>IF(N211="zákl. prenesená",J211,0)</f>
        <v>0</v>
      </c>
      <c r="BH211" s="194">
        <f>IF(N211="zníž. prenesená",J211,0)</f>
        <v>0</v>
      </c>
      <c r="BI211" s="194">
        <f>IF(N211="nulová",J211,0)</f>
        <v>0</v>
      </c>
      <c r="BJ211" s="19" t="s">
        <v>85</v>
      </c>
      <c r="BK211" s="194">
        <f>ROUND(I211*H211,2)</f>
        <v>0</v>
      </c>
      <c r="BL211" s="19" t="s">
        <v>91</v>
      </c>
      <c r="BM211" s="193" t="s">
        <v>1025</v>
      </c>
    </row>
    <row r="212" s="2" customFormat="1" ht="21.75" customHeight="1">
      <c r="A212" s="38"/>
      <c r="B212" s="180"/>
      <c r="C212" s="181" t="s">
        <v>533</v>
      </c>
      <c r="D212" s="181" t="s">
        <v>157</v>
      </c>
      <c r="E212" s="182" t="s">
        <v>2925</v>
      </c>
      <c r="F212" s="183" t="s">
        <v>2926</v>
      </c>
      <c r="G212" s="184" t="s">
        <v>285</v>
      </c>
      <c r="H212" s="185">
        <v>11</v>
      </c>
      <c r="I212" s="186"/>
      <c r="J212" s="187">
        <f>ROUND(I212*H212,2)</f>
        <v>0</v>
      </c>
      <c r="K212" s="188"/>
      <c r="L212" s="39"/>
      <c r="M212" s="189" t="s">
        <v>1</v>
      </c>
      <c r="N212" s="190" t="s">
        <v>43</v>
      </c>
      <c r="O212" s="82"/>
      <c r="P212" s="191">
        <f>O212*H212</f>
        <v>0</v>
      </c>
      <c r="Q212" s="191">
        <v>0</v>
      </c>
      <c r="R212" s="191">
        <f>Q212*H212</f>
        <v>0</v>
      </c>
      <c r="S212" s="191">
        <v>0</v>
      </c>
      <c r="T212" s="192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193" t="s">
        <v>91</v>
      </c>
      <c r="AT212" s="193" t="s">
        <v>157</v>
      </c>
      <c r="AU212" s="193" t="s">
        <v>81</v>
      </c>
      <c r="AY212" s="19" t="s">
        <v>155</v>
      </c>
      <c r="BE212" s="194">
        <f>IF(N212="základná",J212,0)</f>
        <v>0</v>
      </c>
      <c r="BF212" s="194">
        <f>IF(N212="znížená",J212,0)</f>
        <v>0</v>
      </c>
      <c r="BG212" s="194">
        <f>IF(N212="zákl. prenesená",J212,0)</f>
        <v>0</v>
      </c>
      <c r="BH212" s="194">
        <f>IF(N212="zníž. prenesená",J212,0)</f>
        <v>0</v>
      </c>
      <c r="BI212" s="194">
        <f>IF(N212="nulová",J212,0)</f>
        <v>0</v>
      </c>
      <c r="BJ212" s="19" t="s">
        <v>85</v>
      </c>
      <c r="BK212" s="194">
        <f>ROUND(I212*H212,2)</f>
        <v>0</v>
      </c>
      <c r="BL212" s="19" t="s">
        <v>91</v>
      </c>
      <c r="BM212" s="193" t="s">
        <v>1040</v>
      </c>
    </row>
    <row r="213" s="2" customFormat="1" ht="21.75" customHeight="1">
      <c r="A213" s="38"/>
      <c r="B213" s="180"/>
      <c r="C213" s="181" t="s">
        <v>544</v>
      </c>
      <c r="D213" s="181" t="s">
        <v>157</v>
      </c>
      <c r="E213" s="182" t="s">
        <v>2929</v>
      </c>
      <c r="F213" s="183" t="s">
        <v>2930</v>
      </c>
      <c r="G213" s="184" t="s">
        <v>285</v>
      </c>
      <c r="H213" s="185">
        <v>12</v>
      </c>
      <c r="I213" s="186"/>
      <c r="J213" s="187">
        <f>ROUND(I213*H213,2)</f>
        <v>0</v>
      </c>
      <c r="K213" s="188"/>
      <c r="L213" s="39"/>
      <c r="M213" s="189" t="s">
        <v>1</v>
      </c>
      <c r="N213" s="190" t="s">
        <v>43</v>
      </c>
      <c r="O213" s="82"/>
      <c r="P213" s="191">
        <f>O213*H213</f>
        <v>0</v>
      </c>
      <c r="Q213" s="191">
        <v>0</v>
      </c>
      <c r="R213" s="191">
        <f>Q213*H213</f>
        <v>0</v>
      </c>
      <c r="S213" s="191">
        <v>0</v>
      </c>
      <c r="T213" s="192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193" t="s">
        <v>91</v>
      </c>
      <c r="AT213" s="193" t="s">
        <v>157</v>
      </c>
      <c r="AU213" s="193" t="s">
        <v>81</v>
      </c>
      <c r="AY213" s="19" t="s">
        <v>155</v>
      </c>
      <c r="BE213" s="194">
        <f>IF(N213="základná",J213,0)</f>
        <v>0</v>
      </c>
      <c r="BF213" s="194">
        <f>IF(N213="znížená",J213,0)</f>
        <v>0</v>
      </c>
      <c r="BG213" s="194">
        <f>IF(N213="zákl. prenesená",J213,0)</f>
        <v>0</v>
      </c>
      <c r="BH213" s="194">
        <f>IF(N213="zníž. prenesená",J213,0)</f>
        <v>0</v>
      </c>
      <c r="BI213" s="194">
        <f>IF(N213="nulová",J213,0)</f>
        <v>0</v>
      </c>
      <c r="BJ213" s="19" t="s">
        <v>85</v>
      </c>
      <c r="BK213" s="194">
        <f>ROUND(I213*H213,2)</f>
        <v>0</v>
      </c>
      <c r="BL213" s="19" t="s">
        <v>91</v>
      </c>
      <c r="BM213" s="193" t="s">
        <v>1048</v>
      </c>
    </row>
    <row r="214" s="2" customFormat="1" ht="21.75" customHeight="1">
      <c r="A214" s="38"/>
      <c r="B214" s="180"/>
      <c r="C214" s="181" t="s">
        <v>550</v>
      </c>
      <c r="D214" s="181" t="s">
        <v>157</v>
      </c>
      <c r="E214" s="182" t="s">
        <v>2931</v>
      </c>
      <c r="F214" s="183" t="s">
        <v>2932</v>
      </c>
      <c r="G214" s="184" t="s">
        <v>285</v>
      </c>
      <c r="H214" s="185">
        <v>10</v>
      </c>
      <c r="I214" s="186"/>
      <c r="J214" s="187">
        <f>ROUND(I214*H214,2)</f>
        <v>0</v>
      </c>
      <c r="K214" s="188"/>
      <c r="L214" s="39"/>
      <c r="M214" s="189" t="s">
        <v>1</v>
      </c>
      <c r="N214" s="190" t="s">
        <v>43</v>
      </c>
      <c r="O214" s="82"/>
      <c r="P214" s="191">
        <f>O214*H214</f>
        <v>0</v>
      </c>
      <c r="Q214" s="191">
        <v>0</v>
      </c>
      <c r="R214" s="191">
        <f>Q214*H214</f>
        <v>0</v>
      </c>
      <c r="S214" s="191">
        <v>0</v>
      </c>
      <c r="T214" s="192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193" t="s">
        <v>91</v>
      </c>
      <c r="AT214" s="193" t="s">
        <v>157</v>
      </c>
      <c r="AU214" s="193" t="s">
        <v>81</v>
      </c>
      <c r="AY214" s="19" t="s">
        <v>155</v>
      </c>
      <c r="BE214" s="194">
        <f>IF(N214="základná",J214,0)</f>
        <v>0</v>
      </c>
      <c r="BF214" s="194">
        <f>IF(N214="znížená",J214,0)</f>
        <v>0</v>
      </c>
      <c r="BG214" s="194">
        <f>IF(N214="zákl. prenesená",J214,0)</f>
        <v>0</v>
      </c>
      <c r="BH214" s="194">
        <f>IF(N214="zníž. prenesená",J214,0)</f>
        <v>0</v>
      </c>
      <c r="BI214" s="194">
        <f>IF(N214="nulová",J214,0)</f>
        <v>0</v>
      </c>
      <c r="BJ214" s="19" t="s">
        <v>85</v>
      </c>
      <c r="BK214" s="194">
        <f>ROUND(I214*H214,2)</f>
        <v>0</v>
      </c>
      <c r="BL214" s="19" t="s">
        <v>91</v>
      </c>
      <c r="BM214" s="193" t="s">
        <v>1057</v>
      </c>
    </row>
    <row r="215" s="2" customFormat="1" ht="16.5" customHeight="1">
      <c r="A215" s="38"/>
      <c r="B215" s="180"/>
      <c r="C215" s="181" t="s">
        <v>555</v>
      </c>
      <c r="D215" s="181" t="s">
        <v>157</v>
      </c>
      <c r="E215" s="182" t="s">
        <v>2992</v>
      </c>
      <c r="F215" s="183" t="s">
        <v>2993</v>
      </c>
      <c r="G215" s="184" t="s">
        <v>285</v>
      </c>
      <c r="H215" s="185">
        <v>10</v>
      </c>
      <c r="I215" s="186"/>
      <c r="J215" s="187">
        <f>ROUND(I215*H215,2)</f>
        <v>0</v>
      </c>
      <c r="K215" s="188"/>
      <c r="L215" s="39"/>
      <c r="M215" s="189" t="s">
        <v>1</v>
      </c>
      <c r="N215" s="190" t="s">
        <v>43</v>
      </c>
      <c r="O215" s="82"/>
      <c r="P215" s="191">
        <f>O215*H215</f>
        <v>0</v>
      </c>
      <c r="Q215" s="191">
        <v>0</v>
      </c>
      <c r="R215" s="191">
        <f>Q215*H215</f>
        <v>0</v>
      </c>
      <c r="S215" s="191">
        <v>0</v>
      </c>
      <c r="T215" s="192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193" t="s">
        <v>91</v>
      </c>
      <c r="AT215" s="193" t="s">
        <v>157</v>
      </c>
      <c r="AU215" s="193" t="s">
        <v>81</v>
      </c>
      <c r="AY215" s="19" t="s">
        <v>155</v>
      </c>
      <c r="BE215" s="194">
        <f>IF(N215="základná",J215,0)</f>
        <v>0</v>
      </c>
      <c r="BF215" s="194">
        <f>IF(N215="znížená",J215,0)</f>
        <v>0</v>
      </c>
      <c r="BG215" s="194">
        <f>IF(N215="zákl. prenesená",J215,0)</f>
        <v>0</v>
      </c>
      <c r="BH215" s="194">
        <f>IF(N215="zníž. prenesená",J215,0)</f>
        <v>0</v>
      </c>
      <c r="BI215" s="194">
        <f>IF(N215="nulová",J215,0)</f>
        <v>0</v>
      </c>
      <c r="BJ215" s="19" t="s">
        <v>85</v>
      </c>
      <c r="BK215" s="194">
        <f>ROUND(I215*H215,2)</f>
        <v>0</v>
      </c>
      <c r="BL215" s="19" t="s">
        <v>91</v>
      </c>
      <c r="BM215" s="193" t="s">
        <v>1066</v>
      </c>
    </row>
    <row r="216" s="2" customFormat="1" ht="24.15" customHeight="1">
      <c r="A216" s="38"/>
      <c r="B216" s="180"/>
      <c r="C216" s="181" t="s">
        <v>559</v>
      </c>
      <c r="D216" s="181" t="s">
        <v>157</v>
      </c>
      <c r="E216" s="182" t="s">
        <v>2933</v>
      </c>
      <c r="F216" s="183" t="s">
        <v>2934</v>
      </c>
      <c r="G216" s="184" t="s">
        <v>160</v>
      </c>
      <c r="H216" s="185">
        <v>29</v>
      </c>
      <c r="I216" s="186"/>
      <c r="J216" s="187">
        <f>ROUND(I216*H216,2)</f>
        <v>0</v>
      </c>
      <c r="K216" s="188"/>
      <c r="L216" s="39"/>
      <c r="M216" s="189" t="s">
        <v>1</v>
      </c>
      <c r="N216" s="190" t="s">
        <v>43</v>
      </c>
      <c r="O216" s="82"/>
      <c r="P216" s="191">
        <f>O216*H216</f>
        <v>0</v>
      </c>
      <c r="Q216" s="191">
        <v>0</v>
      </c>
      <c r="R216" s="191">
        <f>Q216*H216</f>
        <v>0</v>
      </c>
      <c r="S216" s="191">
        <v>0</v>
      </c>
      <c r="T216" s="192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193" t="s">
        <v>91</v>
      </c>
      <c r="AT216" s="193" t="s">
        <v>157</v>
      </c>
      <c r="AU216" s="193" t="s">
        <v>81</v>
      </c>
      <c r="AY216" s="19" t="s">
        <v>155</v>
      </c>
      <c r="BE216" s="194">
        <f>IF(N216="základná",J216,0)</f>
        <v>0</v>
      </c>
      <c r="BF216" s="194">
        <f>IF(N216="znížená",J216,0)</f>
        <v>0</v>
      </c>
      <c r="BG216" s="194">
        <f>IF(N216="zákl. prenesená",J216,0)</f>
        <v>0</v>
      </c>
      <c r="BH216" s="194">
        <f>IF(N216="zníž. prenesená",J216,0)</f>
        <v>0</v>
      </c>
      <c r="BI216" s="194">
        <f>IF(N216="nulová",J216,0)</f>
        <v>0</v>
      </c>
      <c r="BJ216" s="19" t="s">
        <v>85</v>
      </c>
      <c r="BK216" s="194">
        <f>ROUND(I216*H216,2)</f>
        <v>0</v>
      </c>
      <c r="BL216" s="19" t="s">
        <v>91</v>
      </c>
      <c r="BM216" s="193" t="s">
        <v>1079</v>
      </c>
    </row>
    <row r="217" s="2" customFormat="1" ht="24.15" customHeight="1">
      <c r="A217" s="38"/>
      <c r="B217" s="180"/>
      <c r="C217" s="181" t="s">
        <v>565</v>
      </c>
      <c r="D217" s="181" t="s">
        <v>157</v>
      </c>
      <c r="E217" s="182" t="s">
        <v>2935</v>
      </c>
      <c r="F217" s="183" t="s">
        <v>2936</v>
      </c>
      <c r="G217" s="184" t="s">
        <v>160</v>
      </c>
      <c r="H217" s="185">
        <v>14</v>
      </c>
      <c r="I217" s="186"/>
      <c r="J217" s="187">
        <f>ROUND(I217*H217,2)</f>
        <v>0</v>
      </c>
      <c r="K217" s="188"/>
      <c r="L217" s="39"/>
      <c r="M217" s="189" t="s">
        <v>1</v>
      </c>
      <c r="N217" s="190" t="s">
        <v>43</v>
      </c>
      <c r="O217" s="82"/>
      <c r="P217" s="191">
        <f>O217*H217</f>
        <v>0</v>
      </c>
      <c r="Q217" s="191">
        <v>0</v>
      </c>
      <c r="R217" s="191">
        <f>Q217*H217</f>
        <v>0</v>
      </c>
      <c r="S217" s="191">
        <v>0</v>
      </c>
      <c r="T217" s="192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193" t="s">
        <v>91</v>
      </c>
      <c r="AT217" s="193" t="s">
        <v>157</v>
      </c>
      <c r="AU217" s="193" t="s">
        <v>81</v>
      </c>
      <c r="AY217" s="19" t="s">
        <v>155</v>
      </c>
      <c r="BE217" s="194">
        <f>IF(N217="základná",J217,0)</f>
        <v>0</v>
      </c>
      <c r="BF217" s="194">
        <f>IF(N217="znížená",J217,0)</f>
        <v>0</v>
      </c>
      <c r="BG217" s="194">
        <f>IF(N217="zákl. prenesená",J217,0)</f>
        <v>0</v>
      </c>
      <c r="BH217" s="194">
        <f>IF(N217="zníž. prenesená",J217,0)</f>
        <v>0</v>
      </c>
      <c r="BI217" s="194">
        <f>IF(N217="nulová",J217,0)</f>
        <v>0</v>
      </c>
      <c r="BJ217" s="19" t="s">
        <v>85</v>
      </c>
      <c r="BK217" s="194">
        <f>ROUND(I217*H217,2)</f>
        <v>0</v>
      </c>
      <c r="BL217" s="19" t="s">
        <v>91</v>
      </c>
      <c r="BM217" s="193" t="s">
        <v>1089</v>
      </c>
    </row>
    <row r="218" s="2" customFormat="1" ht="16.5" customHeight="1">
      <c r="A218" s="38"/>
      <c r="B218" s="180"/>
      <c r="C218" s="181" t="s">
        <v>569</v>
      </c>
      <c r="D218" s="181" t="s">
        <v>157</v>
      </c>
      <c r="E218" s="182" t="s">
        <v>2937</v>
      </c>
      <c r="F218" s="183" t="s">
        <v>2938</v>
      </c>
      <c r="G218" s="184" t="s">
        <v>390</v>
      </c>
      <c r="H218" s="185">
        <v>1</v>
      </c>
      <c r="I218" s="186"/>
      <c r="J218" s="187">
        <f>ROUND(I218*H218,2)</f>
        <v>0</v>
      </c>
      <c r="K218" s="188"/>
      <c r="L218" s="39"/>
      <c r="M218" s="189" t="s">
        <v>1</v>
      </c>
      <c r="N218" s="190" t="s">
        <v>43</v>
      </c>
      <c r="O218" s="82"/>
      <c r="P218" s="191">
        <f>O218*H218</f>
        <v>0</v>
      </c>
      <c r="Q218" s="191">
        <v>0</v>
      </c>
      <c r="R218" s="191">
        <f>Q218*H218</f>
        <v>0</v>
      </c>
      <c r="S218" s="191">
        <v>0</v>
      </c>
      <c r="T218" s="192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193" t="s">
        <v>91</v>
      </c>
      <c r="AT218" s="193" t="s">
        <v>157</v>
      </c>
      <c r="AU218" s="193" t="s">
        <v>81</v>
      </c>
      <c r="AY218" s="19" t="s">
        <v>155</v>
      </c>
      <c r="BE218" s="194">
        <f>IF(N218="základná",J218,0)</f>
        <v>0</v>
      </c>
      <c r="BF218" s="194">
        <f>IF(N218="znížená",J218,0)</f>
        <v>0</v>
      </c>
      <c r="BG218" s="194">
        <f>IF(N218="zákl. prenesená",J218,0)</f>
        <v>0</v>
      </c>
      <c r="BH218" s="194">
        <f>IF(N218="zníž. prenesená",J218,0)</f>
        <v>0</v>
      </c>
      <c r="BI218" s="194">
        <f>IF(N218="nulová",J218,0)</f>
        <v>0</v>
      </c>
      <c r="BJ218" s="19" t="s">
        <v>85</v>
      </c>
      <c r="BK218" s="194">
        <f>ROUND(I218*H218,2)</f>
        <v>0</v>
      </c>
      <c r="BL218" s="19" t="s">
        <v>91</v>
      </c>
      <c r="BM218" s="193" t="s">
        <v>1101</v>
      </c>
    </row>
    <row r="219" s="2" customFormat="1" ht="16.5" customHeight="1">
      <c r="A219" s="38"/>
      <c r="B219" s="180"/>
      <c r="C219" s="181" t="s">
        <v>573</v>
      </c>
      <c r="D219" s="181" t="s">
        <v>157</v>
      </c>
      <c r="E219" s="182" t="s">
        <v>2939</v>
      </c>
      <c r="F219" s="183" t="s">
        <v>2940</v>
      </c>
      <c r="G219" s="184" t="s">
        <v>390</v>
      </c>
      <c r="H219" s="185">
        <v>1</v>
      </c>
      <c r="I219" s="186"/>
      <c r="J219" s="187">
        <f>ROUND(I219*H219,2)</f>
        <v>0</v>
      </c>
      <c r="K219" s="188"/>
      <c r="L219" s="39"/>
      <c r="M219" s="189" t="s">
        <v>1</v>
      </c>
      <c r="N219" s="190" t="s">
        <v>43</v>
      </c>
      <c r="O219" s="82"/>
      <c r="P219" s="191">
        <f>O219*H219</f>
        <v>0</v>
      </c>
      <c r="Q219" s="191">
        <v>0</v>
      </c>
      <c r="R219" s="191">
        <f>Q219*H219</f>
        <v>0</v>
      </c>
      <c r="S219" s="191">
        <v>0</v>
      </c>
      <c r="T219" s="192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193" t="s">
        <v>91</v>
      </c>
      <c r="AT219" s="193" t="s">
        <v>157</v>
      </c>
      <c r="AU219" s="193" t="s">
        <v>81</v>
      </c>
      <c r="AY219" s="19" t="s">
        <v>155</v>
      </c>
      <c r="BE219" s="194">
        <f>IF(N219="základná",J219,0)</f>
        <v>0</v>
      </c>
      <c r="BF219" s="194">
        <f>IF(N219="znížená",J219,0)</f>
        <v>0</v>
      </c>
      <c r="BG219" s="194">
        <f>IF(N219="zákl. prenesená",J219,0)</f>
        <v>0</v>
      </c>
      <c r="BH219" s="194">
        <f>IF(N219="zníž. prenesená",J219,0)</f>
        <v>0</v>
      </c>
      <c r="BI219" s="194">
        <f>IF(N219="nulová",J219,0)</f>
        <v>0</v>
      </c>
      <c r="BJ219" s="19" t="s">
        <v>85</v>
      </c>
      <c r="BK219" s="194">
        <f>ROUND(I219*H219,2)</f>
        <v>0</v>
      </c>
      <c r="BL219" s="19" t="s">
        <v>91</v>
      </c>
      <c r="BM219" s="193" t="s">
        <v>1111</v>
      </c>
    </row>
    <row r="220" s="2" customFormat="1" ht="16.5" customHeight="1">
      <c r="A220" s="38"/>
      <c r="B220" s="180"/>
      <c r="C220" s="181" t="s">
        <v>577</v>
      </c>
      <c r="D220" s="181" t="s">
        <v>157</v>
      </c>
      <c r="E220" s="182" t="s">
        <v>2941</v>
      </c>
      <c r="F220" s="183" t="s">
        <v>2942</v>
      </c>
      <c r="G220" s="184" t="s">
        <v>390</v>
      </c>
      <c r="H220" s="185">
        <v>1</v>
      </c>
      <c r="I220" s="186"/>
      <c r="J220" s="187">
        <f>ROUND(I220*H220,2)</f>
        <v>0</v>
      </c>
      <c r="K220" s="188"/>
      <c r="L220" s="39"/>
      <c r="M220" s="189" t="s">
        <v>1</v>
      </c>
      <c r="N220" s="190" t="s">
        <v>43</v>
      </c>
      <c r="O220" s="82"/>
      <c r="P220" s="191">
        <f>O220*H220</f>
        <v>0</v>
      </c>
      <c r="Q220" s="191">
        <v>0</v>
      </c>
      <c r="R220" s="191">
        <f>Q220*H220</f>
        <v>0</v>
      </c>
      <c r="S220" s="191">
        <v>0</v>
      </c>
      <c r="T220" s="192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193" t="s">
        <v>91</v>
      </c>
      <c r="AT220" s="193" t="s">
        <v>157</v>
      </c>
      <c r="AU220" s="193" t="s">
        <v>81</v>
      </c>
      <c r="AY220" s="19" t="s">
        <v>155</v>
      </c>
      <c r="BE220" s="194">
        <f>IF(N220="základná",J220,0)</f>
        <v>0</v>
      </c>
      <c r="BF220" s="194">
        <f>IF(N220="znížená",J220,0)</f>
        <v>0</v>
      </c>
      <c r="BG220" s="194">
        <f>IF(N220="zákl. prenesená",J220,0)</f>
        <v>0</v>
      </c>
      <c r="BH220" s="194">
        <f>IF(N220="zníž. prenesená",J220,0)</f>
        <v>0</v>
      </c>
      <c r="BI220" s="194">
        <f>IF(N220="nulová",J220,0)</f>
        <v>0</v>
      </c>
      <c r="BJ220" s="19" t="s">
        <v>85</v>
      </c>
      <c r="BK220" s="194">
        <f>ROUND(I220*H220,2)</f>
        <v>0</v>
      </c>
      <c r="BL220" s="19" t="s">
        <v>91</v>
      </c>
      <c r="BM220" s="193" t="s">
        <v>1123</v>
      </c>
    </row>
    <row r="221" s="12" customFormat="1" ht="25.92" customHeight="1">
      <c r="A221" s="12"/>
      <c r="B221" s="167"/>
      <c r="C221" s="12"/>
      <c r="D221" s="168" t="s">
        <v>76</v>
      </c>
      <c r="E221" s="169" t="s">
        <v>2550</v>
      </c>
      <c r="F221" s="169" t="s">
        <v>2994</v>
      </c>
      <c r="G221" s="12"/>
      <c r="H221" s="12"/>
      <c r="I221" s="170"/>
      <c r="J221" s="171">
        <f>BK221</f>
        <v>0</v>
      </c>
      <c r="K221" s="12"/>
      <c r="L221" s="167"/>
      <c r="M221" s="172"/>
      <c r="N221" s="173"/>
      <c r="O221" s="173"/>
      <c r="P221" s="174">
        <f>SUM(P222:P260)</f>
        <v>0</v>
      </c>
      <c r="Q221" s="173"/>
      <c r="R221" s="174">
        <f>SUM(R222:R260)</f>
        <v>0</v>
      </c>
      <c r="S221" s="173"/>
      <c r="T221" s="175">
        <f>SUM(T222:T260)</f>
        <v>0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168" t="s">
        <v>81</v>
      </c>
      <c r="AT221" s="176" t="s">
        <v>76</v>
      </c>
      <c r="AU221" s="176" t="s">
        <v>7</v>
      </c>
      <c r="AY221" s="168" t="s">
        <v>155</v>
      </c>
      <c r="BK221" s="177">
        <f>SUM(BK222:BK260)</f>
        <v>0</v>
      </c>
    </row>
    <row r="222" s="2" customFormat="1" ht="16.5" customHeight="1">
      <c r="A222" s="38"/>
      <c r="B222" s="180"/>
      <c r="C222" s="181" t="s">
        <v>581</v>
      </c>
      <c r="D222" s="181" t="s">
        <v>157</v>
      </c>
      <c r="E222" s="182" t="s">
        <v>2995</v>
      </c>
      <c r="F222" s="183" t="s">
        <v>2891</v>
      </c>
      <c r="G222" s="184" t="s">
        <v>1</v>
      </c>
      <c r="H222" s="185">
        <v>1</v>
      </c>
      <c r="I222" s="186"/>
      <c r="J222" s="187">
        <f>ROUND(I222*H222,2)</f>
        <v>0</v>
      </c>
      <c r="K222" s="188"/>
      <c r="L222" s="39"/>
      <c r="M222" s="189" t="s">
        <v>1</v>
      </c>
      <c r="N222" s="190" t="s">
        <v>43</v>
      </c>
      <c r="O222" s="82"/>
      <c r="P222" s="191">
        <f>O222*H222</f>
        <v>0</v>
      </c>
      <c r="Q222" s="191">
        <v>0</v>
      </c>
      <c r="R222" s="191">
        <f>Q222*H222</f>
        <v>0</v>
      </c>
      <c r="S222" s="191">
        <v>0</v>
      </c>
      <c r="T222" s="192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193" t="s">
        <v>91</v>
      </c>
      <c r="AT222" s="193" t="s">
        <v>157</v>
      </c>
      <c r="AU222" s="193" t="s">
        <v>81</v>
      </c>
      <c r="AY222" s="19" t="s">
        <v>155</v>
      </c>
      <c r="BE222" s="194">
        <f>IF(N222="základná",J222,0)</f>
        <v>0</v>
      </c>
      <c r="BF222" s="194">
        <f>IF(N222="znížená",J222,0)</f>
        <v>0</v>
      </c>
      <c r="BG222" s="194">
        <f>IF(N222="zákl. prenesená",J222,0)</f>
        <v>0</v>
      </c>
      <c r="BH222" s="194">
        <f>IF(N222="zníž. prenesená",J222,0)</f>
        <v>0</v>
      </c>
      <c r="BI222" s="194">
        <f>IF(N222="nulová",J222,0)</f>
        <v>0</v>
      </c>
      <c r="BJ222" s="19" t="s">
        <v>85</v>
      </c>
      <c r="BK222" s="194">
        <f>ROUND(I222*H222,2)</f>
        <v>0</v>
      </c>
      <c r="BL222" s="19" t="s">
        <v>91</v>
      </c>
      <c r="BM222" s="193" t="s">
        <v>1133</v>
      </c>
    </row>
    <row r="223" s="13" customFormat="1">
      <c r="A223" s="13"/>
      <c r="B223" s="195"/>
      <c r="C223" s="13"/>
      <c r="D223" s="196" t="s">
        <v>165</v>
      </c>
      <c r="E223" s="197" t="s">
        <v>1</v>
      </c>
      <c r="F223" s="198" t="s">
        <v>2996</v>
      </c>
      <c r="G223" s="13"/>
      <c r="H223" s="197" t="s">
        <v>1</v>
      </c>
      <c r="I223" s="199"/>
      <c r="J223" s="13"/>
      <c r="K223" s="13"/>
      <c r="L223" s="195"/>
      <c r="M223" s="200"/>
      <c r="N223" s="201"/>
      <c r="O223" s="201"/>
      <c r="P223" s="201"/>
      <c r="Q223" s="201"/>
      <c r="R223" s="201"/>
      <c r="S223" s="201"/>
      <c r="T223" s="202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197" t="s">
        <v>165</v>
      </c>
      <c r="AU223" s="197" t="s">
        <v>81</v>
      </c>
      <c r="AV223" s="13" t="s">
        <v>81</v>
      </c>
      <c r="AW223" s="13" t="s">
        <v>32</v>
      </c>
      <c r="AX223" s="13" t="s">
        <v>7</v>
      </c>
      <c r="AY223" s="197" t="s">
        <v>155</v>
      </c>
    </row>
    <row r="224" s="13" customFormat="1">
      <c r="A224" s="13"/>
      <c r="B224" s="195"/>
      <c r="C224" s="13"/>
      <c r="D224" s="196" t="s">
        <v>165</v>
      </c>
      <c r="E224" s="197" t="s">
        <v>1</v>
      </c>
      <c r="F224" s="198" t="s">
        <v>2997</v>
      </c>
      <c r="G224" s="13"/>
      <c r="H224" s="197" t="s">
        <v>1</v>
      </c>
      <c r="I224" s="199"/>
      <c r="J224" s="13"/>
      <c r="K224" s="13"/>
      <c r="L224" s="195"/>
      <c r="M224" s="200"/>
      <c r="N224" s="201"/>
      <c r="O224" s="201"/>
      <c r="P224" s="201"/>
      <c r="Q224" s="201"/>
      <c r="R224" s="201"/>
      <c r="S224" s="201"/>
      <c r="T224" s="202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197" t="s">
        <v>165</v>
      </c>
      <c r="AU224" s="197" t="s">
        <v>81</v>
      </c>
      <c r="AV224" s="13" t="s">
        <v>81</v>
      </c>
      <c r="AW224" s="13" t="s">
        <v>32</v>
      </c>
      <c r="AX224" s="13" t="s">
        <v>7</v>
      </c>
      <c r="AY224" s="197" t="s">
        <v>155</v>
      </c>
    </row>
    <row r="225" s="13" customFormat="1">
      <c r="A225" s="13"/>
      <c r="B225" s="195"/>
      <c r="C225" s="13"/>
      <c r="D225" s="196" t="s">
        <v>165</v>
      </c>
      <c r="E225" s="197" t="s">
        <v>1</v>
      </c>
      <c r="F225" s="198" t="s">
        <v>2998</v>
      </c>
      <c r="G225" s="13"/>
      <c r="H225" s="197" t="s">
        <v>1</v>
      </c>
      <c r="I225" s="199"/>
      <c r="J225" s="13"/>
      <c r="K225" s="13"/>
      <c r="L225" s="195"/>
      <c r="M225" s="200"/>
      <c r="N225" s="201"/>
      <c r="O225" s="201"/>
      <c r="P225" s="201"/>
      <c r="Q225" s="201"/>
      <c r="R225" s="201"/>
      <c r="S225" s="201"/>
      <c r="T225" s="202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197" t="s">
        <v>165</v>
      </c>
      <c r="AU225" s="197" t="s">
        <v>81</v>
      </c>
      <c r="AV225" s="13" t="s">
        <v>81</v>
      </c>
      <c r="AW225" s="13" t="s">
        <v>32</v>
      </c>
      <c r="AX225" s="13" t="s">
        <v>7</v>
      </c>
      <c r="AY225" s="197" t="s">
        <v>155</v>
      </c>
    </row>
    <row r="226" s="13" customFormat="1">
      <c r="A226" s="13"/>
      <c r="B226" s="195"/>
      <c r="C226" s="13"/>
      <c r="D226" s="196" t="s">
        <v>165</v>
      </c>
      <c r="E226" s="197" t="s">
        <v>1</v>
      </c>
      <c r="F226" s="198" t="s">
        <v>2999</v>
      </c>
      <c r="G226" s="13"/>
      <c r="H226" s="197" t="s">
        <v>1</v>
      </c>
      <c r="I226" s="199"/>
      <c r="J226" s="13"/>
      <c r="K226" s="13"/>
      <c r="L226" s="195"/>
      <c r="M226" s="200"/>
      <c r="N226" s="201"/>
      <c r="O226" s="201"/>
      <c r="P226" s="201"/>
      <c r="Q226" s="201"/>
      <c r="R226" s="201"/>
      <c r="S226" s="201"/>
      <c r="T226" s="202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197" t="s">
        <v>165</v>
      </c>
      <c r="AU226" s="197" t="s">
        <v>81</v>
      </c>
      <c r="AV226" s="13" t="s">
        <v>81</v>
      </c>
      <c r="AW226" s="13" t="s">
        <v>32</v>
      </c>
      <c r="AX226" s="13" t="s">
        <v>7</v>
      </c>
      <c r="AY226" s="197" t="s">
        <v>155</v>
      </c>
    </row>
    <row r="227" s="13" customFormat="1">
      <c r="A227" s="13"/>
      <c r="B227" s="195"/>
      <c r="C227" s="13"/>
      <c r="D227" s="196" t="s">
        <v>165</v>
      </c>
      <c r="E227" s="197" t="s">
        <v>1</v>
      </c>
      <c r="F227" s="198" t="s">
        <v>2896</v>
      </c>
      <c r="G227" s="13"/>
      <c r="H227" s="197" t="s">
        <v>1</v>
      </c>
      <c r="I227" s="199"/>
      <c r="J227" s="13"/>
      <c r="K227" s="13"/>
      <c r="L227" s="195"/>
      <c r="M227" s="200"/>
      <c r="N227" s="201"/>
      <c r="O227" s="201"/>
      <c r="P227" s="201"/>
      <c r="Q227" s="201"/>
      <c r="R227" s="201"/>
      <c r="S227" s="201"/>
      <c r="T227" s="202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197" t="s">
        <v>165</v>
      </c>
      <c r="AU227" s="197" t="s">
        <v>81</v>
      </c>
      <c r="AV227" s="13" t="s">
        <v>81</v>
      </c>
      <c r="AW227" s="13" t="s">
        <v>32</v>
      </c>
      <c r="AX227" s="13" t="s">
        <v>7</v>
      </c>
      <c r="AY227" s="197" t="s">
        <v>155</v>
      </c>
    </row>
    <row r="228" s="13" customFormat="1">
      <c r="A228" s="13"/>
      <c r="B228" s="195"/>
      <c r="C228" s="13"/>
      <c r="D228" s="196" t="s">
        <v>165</v>
      </c>
      <c r="E228" s="197" t="s">
        <v>1</v>
      </c>
      <c r="F228" s="198" t="s">
        <v>2897</v>
      </c>
      <c r="G228" s="13"/>
      <c r="H228" s="197" t="s">
        <v>1</v>
      </c>
      <c r="I228" s="199"/>
      <c r="J228" s="13"/>
      <c r="K228" s="13"/>
      <c r="L228" s="195"/>
      <c r="M228" s="200"/>
      <c r="N228" s="201"/>
      <c r="O228" s="201"/>
      <c r="P228" s="201"/>
      <c r="Q228" s="201"/>
      <c r="R228" s="201"/>
      <c r="S228" s="201"/>
      <c r="T228" s="202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197" t="s">
        <v>165</v>
      </c>
      <c r="AU228" s="197" t="s">
        <v>81</v>
      </c>
      <c r="AV228" s="13" t="s">
        <v>81</v>
      </c>
      <c r="AW228" s="13" t="s">
        <v>32</v>
      </c>
      <c r="AX228" s="13" t="s">
        <v>7</v>
      </c>
      <c r="AY228" s="197" t="s">
        <v>155</v>
      </c>
    </row>
    <row r="229" s="13" customFormat="1">
      <c r="A229" s="13"/>
      <c r="B229" s="195"/>
      <c r="C229" s="13"/>
      <c r="D229" s="196" t="s">
        <v>165</v>
      </c>
      <c r="E229" s="197" t="s">
        <v>1</v>
      </c>
      <c r="F229" s="198" t="s">
        <v>2898</v>
      </c>
      <c r="G229" s="13"/>
      <c r="H229" s="197" t="s">
        <v>1</v>
      </c>
      <c r="I229" s="199"/>
      <c r="J229" s="13"/>
      <c r="K229" s="13"/>
      <c r="L229" s="195"/>
      <c r="M229" s="200"/>
      <c r="N229" s="201"/>
      <c r="O229" s="201"/>
      <c r="P229" s="201"/>
      <c r="Q229" s="201"/>
      <c r="R229" s="201"/>
      <c r="S229" s="201"/>
      <c r="T229" s="202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197" t="s">
        <v>165</v>
      </c>
      <c r="AU229" s="197" t="s">
        <v>81</v>
      </c>
      <c r="AV229" s="13" t="s">
        <v>81</v>
      </c>
      <c r="AW229" s="13" t="s">
        <v>32</v>
      </c>
      <c r="AX229" s="13" t="s">
        <v>7</v>
      </c>
      <c r="AY229" s="197" t="s">
        <v>155</v>
      </c>
    </row>
    <row r="230" s="13" customFormat="1">
      <c r="A230" s="13"/>
      <c r="B230" s="195"/>
      <c r="C230" s="13"/>
      <c r="D230" s="196" t="s">
        <v>165</v>
      </c>
      <c r="E230" s="197" t="s">
        <v>1</v>
      </c>
      <c r="F230" s="198" t="s">
        <v>2899</v>
      </c>
      <c r="G230" s="13"/>
      <c r="H230" s="197" t="s">
        <v>1</v>
      </c>
      <c r="I230" s="199"/>
      <c r="J230" s="13"/>
      <c r="K230" s="13"/>
      <c r="L230" s="195"/>
      <c r="M230" s="200"/>
      <c r="N230" s="201"/>
      <c r="O230" s="201"/>
      <c r="P230" s="201"/>
      <c r="Q230" s="201"/>
      <c r="R230" s="201"/>
      <c r="S230" s="201"/>
      <c r="T230" s="202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197" t="s">
        <v>165</v>
      </c>
      <c r="AU230" s="197" t="s">
        <v>81</v>
      </c>
      <c r="AV230" s="13" t="s">
        <v>81</v>
      </c>
      <c r="AW230" s="13" t="s">
        <v>32</v>
      </c>
      <c r="AX230" s="13" t="s">
        <v>7</v>
      </c>
      <c r="AY230" s="197" t="s">
        <v>155</v>
      </c>
    </row>
    <row r="231" s="13" customFormat="1">
      <c r="A231" s="13"/>
      <c r="B231" s="195"/>
      <c r="C231" s="13"/>
      <c r="D231" s="196" t="s">
        <v>165</v>
      </c>
      <c r="E231" s="197" t="s">
        <v>1</v>
      </c>
      <c r="F231" s="198" t="s">
        <v>2900</v>
      </c>
      <c r="G231" s="13"/>
      <c r="H231" s="197" t="s">
        <v>1</v>
      </c>
      <c r="I231" s="199"/>
      <c r="J231" s="13"/>
      <c r="K231" s="13"/>
      <c r="L231" s="195"/>
      <c r="M231" s="200"/>
      <c r="N231" s="201"/>
      <c r="O231" s="201"/>
      <c r="P231" s="201"/>
      <c r="Q231" s="201"/>
      <c r="R231" s="201"/>
      <c r="S231" s="201"/>
      <c r="T231" s="202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197" t="s">
        <v>165</v>
      </c>
      <c r="AU231" s="197" t="s">
        <v>81</v>
      </c>
      <c r="AV231" s="13" t="s">
        <v>81</v>
      </c>
      <c r="AW231" s="13" t="s">
        <v>32</v>
      </c>
      <c r="AX231" s="13" t="s">
        <v>7</v>
      </c>
      <c r="AY231" s="197" t="s">
        <v>155</v>
      </c>
    </row>
    <row r="232" s="14" customFormat="1">
      <c r="A232" s="14"/>
      <c r="B232" s="203"/>
      <c r="C232" s="14"/>
      <c r="D232" s="196" t="s">
        <v>165</v>
      </c>
      <c r="E232" s="204" t="s">
        <v>1</v>
      </c>
      <c r="F232" s="205" t="s">
        <v>81</v>
      </c>
      <c r="G232" s="14"/>
      <c r="H232" s="206">
        <v>1</v>
      </c>
      <c r="I232" s="207"/>
      <c r="J232" s="14"/>
      <c r="K232" s="14"/>
      <c r="L232" s="203"/>
      <c r="M232" s="208"/>
      <c r="N232" s="209"/>
      <c r="O232" s="209"/>
      <c r="P232" s="209"/>
      <c r="Q232" s="209"/>
      <c r="R232" s="209"/>
      <c r="S232" s="209"/>
      <c r="T232" s="210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04" t="s">
        <v>165</v>
      </c>
      <c r="AU232" s="204" t="s">
        <v>81</v>
      </c>
      <c r="AV232" s="14" t="s">
        <v>85</v>
      </c>
      <c r="AW232" s="14" t="s">
        <v>32</v>
      </c>
      <c r="AX232" s="14" t="s">
        <v>81</v>
      </c>
      <c r="AY232" s="204" t="s">
        <v>155</v>
      </c>
    </row>
    <row r="233" s="2" customFormat="1" ht="16.5" customHeight="1">
      <c r="A233" s="38"/>
      <c r="B233" s="180"/>
      <c r="C233" s="181" t="s">
        <v>585</v>
      </c>
      <c r="D233" s="181" t="s">
        <v>157</v>
      </c>
      <c r="E233" s="182" t="s">
        <v>2901</v>
      </c>
      <c r="F233" s="183" t="s">
        <v>2902</v>
      </c>
      <c r="G233" s="184" t="s">
        <v>390</v>
      </c>
      <c r="H233" s="185">
        <v>2</v>
      </c>
      <c r="I233" s="186"/>
      <c r="J233" s="187">
        <f>ROUND(I233*H233,2)</f>
        <v>0</v>
      </c>
      <c r="K233" s="188"/>
      <c r="L233" s="39"/>
      <c r="M233" s="189" t="s">
        <v>1</v>
      </c>
      <c r="N233" s="190" t="s">
        <v>43</v>
      </c>
      <c r="O233" s="82"/>
      <c r="P233" s="191">
        <f>O233*H233</f>
        <v>0</v>
      </c>
      <c r="Q233" s="191">
        <v>0</v>
      </c>
      <c r="R233" s="191">
        <f>Q233*H233</f>
        <v>0</v>
      </c>
      <c r="S233" s="191">
        <v>0</v>
      </c>
      <c r="T233" s="192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193" t="s">
        <v>91</v>
      </c>
      <c r="AT233" s="193" t="s">
        <v>157</v>
      </c>
      <c r="AU233" s="193" t="s">
        <v>81</v>
      </c>
      <c r="AY233" s="19" t="s">
        <v>155</v>
      </c>
      <c r="BE233" s="194">
        <f>IF(N233="základná",J233,0)</f>
        <v>0</v>
      </c>
      <c r="BF233" s="194">
        <f>IF(N233="znížená",J233,0)</f>
        <v>0</v>
      </c>
      <c r="BG233" s="194">
        <f>IF(N233="zákl. prenesená",J233,0)</f>
        <v>0</v>
      </c>
      <c r="BH233" s="194">
        <f>IF(N233="zníž. prenesená",J233,0)</f>
        <v>0</v>
      </c>
      <c r="BI233" s="194">
        <f>IF(N233="nulová",J233,0)</f>
        <v>0</v>
      </c>
      <c r="BJ233" s="19" t="s">
        <v>85</v>
      </c>
      <c r="BK233" s="194">
        <f>ROUND(I233*H233,2)</f>
        <v>0</v>
      </c>
      <c r="BL233" s="19" t="s">
        <v>91</v>
      </c>
      <c r="BM233" s="193" t="s">
        <v>1155</v>
      </c>
    </row>
    <row r="234" s="2" customFormat="1" ht="24.15" customHeight="1">
      <c r="A234" s="38"/>
      <c r="B234" s="180"/>
      <c r="C234" s="181" t="s">
        <v>590</v>
      </c>
      <c r="D234" s="181" t="s">
        <v>157</v>
      </c>
      <c r="E234" s="182" t="s">
        <v>3000</v>
      </c>
      <c r="F234" s="183" t="s">
        <v>3001</v>
      </c>
      <c r="G234" s="184" t="s">
        <v>390</v>
      </c>
      <c r="H234" s="185">
        <v>1</v>
      </c>
      <c r="I234" s="186"/>
      <c r="J234" s="187">
        <f>ROUND(I234*H234,2)</f>
        <v>0</v>
      </c>
      <c r="K234" s="188"/>
      <c r="L234" s="39"/>
      <c r="M234" s="189" t="s">
        <v>1</v>
      </c>
      <c r="N234" s="190" t="s">
        <v>43</v>
      </c>
      <c r="O234" s="82"/>
      <c r="P234" s="191">
        <f>O234*H234</f>
        <v>0</v>
      </c>
      <c r="Q234" s="191">
        <v>0</v>
      </c>
      <c r="R234" s="191">
        <f>Q234*H234</f>
        <v>0</v>
      </c>
      <c r="S234" s="191">
        <v>0</v>
      </c>
      <c r="T234" s="192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193" t="s">
        <v>91</v>
      </c>
      <c r="AT234" s="193" t="s">
        <v>157</v>
      </c>
      <c r="AU234" s="193" t="s">
        <v>81</v>
      </c>
      <c r="AY234" s="19" t="s">
        <v>155</v>
      </c>
      <c r="BE234" s="194">
        <f>IF(N234="základná",J234,0)</f>
        <v>0</v>
      </c>
      <c r="BF234" s="194">
        <f>IF(N234="znížená",J234,0)</f>
        <v>0</v>
      </c>
      <c r="BG234" s="194">
        <f>IF(N234="zákl. prenesená",J234,0)</f>
        <v>0</v>
      </c>
      <c r="BH234" s="194">
        <f>IF(N234="zníž. prenesená",J234,0)</f>
        <v>0</v>
      </c>
      <c r="BI234" s="194">
        <f>IF(N234="nulová",J234,0)</f>
        <v>0</v>
      </c>
      <c r="BJ234" s="19" t="s">
        <v>85</v>
      </c>
      <c r="BK234" s="194">
        <f>ROUND(I234*H234,2)</f>
        <v>0</v>
      </c>
      <c r="BL234" s="19" t="s">
        <v>91</v>
      </c>
      <c r="BM234" s="193" t="s">
        <v>1166</v>
      </c>
    </row>
    <row r="235" s="2" customFormat="1" ht="24.15" customHeight="1">
      <c r="A235" s="38"/>
      <c r="B235" s="180"/>
      <c r="C235" s="181" t="s">
        <v>605</v>
      </c>
      <c r="D235" s="181" t="s">
        <v>157</v>
      </c>
      <c r="E235" s="182" t="s">
        <v>3002</v>
      </c>
      <c r="F235" s="183" t="s">
        <v>3003</v>
      </c>
      <c r="G235" s="184" t="s">
        <v>390</v>
      </c>
      <c r="H235" s="185">
        <v>4</v>
      </c>
      <c r="I235" s="186"/>
      <c r="J235" s="187">
        <f>ROUND(I235*H235,2)</f>
        <v>0</v>
      </c>
      <c r="K235" s="188"/>
      <c r="L235" s="39"/>
      <c r="M235" s="189" t="s">
        <v>1</v>
      </c>
      <c r="N235" s="190" t="s">
        <v>43</v>
      </c>
      <c r="O235" s="82"/>
      <c r="P235" s="191">
        <f>O235*H235</f>
        <v>0</v>
      </c>
      <c r="Q235" s="191">
        <v>0</v>
      </c>
      <c r="R235" s="191">
        <f>Q235*H235</f>
        <v>0</v>
      </c>
      <c r="S235" s="191">
        <v>0</v>
      </c>
      <c r="T235" s="192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193" t="s">
        <v>91</v>
      </c>
      <c r="AT235" s="193" t="s">
        <v>157</v>
      </c>
      <c r="AU235" s="193" t="s">
        <v>81</v>
      </c>
      <c r="AY235" s="19" t="s">
        <v>155</v>
      </c>
      <c r="BE235" s="194">
        <f>IF(N235="základná",J235,0)</f>
        <v>0</v>
      </c>
      <c r="BF235" s="194">
        <f>IF(N235="znížená",J235,0)</f>
        <v>0</v>
      </c>
      <c r="BG235" s="194">
        <f>IF(N235="zákl. prenesená",J235,0)</f>
        <v>0</v>
      </c>
      <c r="BH235" s="194">
        <f>IF(N235="zníž. prenesená",J235,0)</f>
        <v>0</v>
      </c>
      <c r="BI235" s="194">
        <f>IF(N235="nulová",J235,0)</f>
        <v>0</v>
      </c>
      <c r="BJ235" s="19" t="s">
        <v>85</v>
      </c>
      <c r="BK235" s="194">
        <f>ROUND(I235*H235,2)</f>
        <v>0</v>
      </c>
      <c r="BL235" s="19" t="s">
        <v>91</v>
      </c>
      <c r="BM235" s="193" t="s">
        <v>1180</v>
      </c>
    </row>
    <row r="236" s="2" customFormat="1" ht="24.15" customHeight="1">
      <c r="A236" s="38"/>
      <c r="B236" s="180"/>
      <c r="C236" s="181" t="s">
        <v>615</v>
      </c>
      <c r="D236" s="181" t="s">
        <v>157</v>
      </c>
      <c r="E236" s="182" t="s">
        <v>2907</v>
      </c>
      <c r="F236" s="183" t="s">
        <v>2908</v>
      </c>
      <c r="G236" s="184" t="s">
        <v>390</v>
      </c>
      <c r="H236" s="185">
        <v>1</v>
      </c>
      <c r="I236" s="186"/>
      <c r="J236" s="187">
        <f>ROUND(I236*H236,2)</f>
        <v>0</v>
      </c>
      <c r="K236" s="188"/>
      <c r="L236" s="39"/>
      <c r="M236" s="189" t="s">
        <v>1</v>
      </c>
      <c r="N236" s="190" t="s">
        <v>43</v>
      </c>
      <c r="O236" s="82"/>
      <c r="P236" s="191">
        <f>O236*H236</f>
        <v>0</v>
      </c>
      <c r="Q236" s="191">
        <v>0</v>
      </c>
      <c r="R236" s="191">
        <f>Q236*H236</f>
        <v>0</v>
      </c>
      <c r="S236" s="191">
        <v>0</v>
      </c>
      <c r="T236" s="192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193" t="s">
        <v>91</v>
      </c>
      <c r="AT236" s="193" t="s">
        <v>157</v>
      </c>
      <c r="AU236" s="193" t="s">
        <v>81</v>
      </c>
      <c r="AY236" s="19" t="s">
        <v>155</v>
      </c>
      <c r="BE236" s="194">
        <f>IF(N236="základná",J236,0)</f>
        <v>0</v>
      </c>
      <c r="BF236" s="194">
        <f>IF(N236="znížená",J236,0)</f>
        <v>0</v>
      </c>
      <c r="BG236" s="194">
        <f>IF(N236="zákl. prenesená",J236,0)</f>
        <v>0</v>
      </c>
      <c r="BH236" s="194">
        <f>IF(N236="zníž. prenesená",J236,0)</f>
        <v>0</v>
      </c>
      <c r="BI236" s="194">
        <f>IF(N236="nulová",J236,0)</f>
        <v>0</v>
      </c>
      <c r="BJ236" s="19" t="s">
        <v>85</v>
      </c>
      <c r="BK236" s="194">
        <f>ROUND(I236*H236,2)</f>
        <v>0</v>
      </c>
      <c r="BL236" s="19" t="s">
        <v>91</v>
      </c>
      <c r="BM236" s="193" t="s">
        <v>1226</v>
      </c>
    </row>
    <row r="237" s="2" customFormat="1" ht="24.15" customHeight="1">
      <c r="A237" s="38"/>
      <c r="B237" s="180"/>
      <c r="C237" s="181" t="s">
        <v>623</v>
      </c>
      <c r="D237" s="181" t="s">
        <v>157</v>
      </c>
      <c r="E237" s="182" t="s">
        <v>2909</v>
      </c>
      <c r="F237" s="183" t="s">
        <v>2910</v>
      </c>
      <c r="G237" s="184" t="s">
        <v>390</v>
      </c>
      <c r="H237" s="185">
        <v>1</v>
      </c>
      <c r="I237" s="186"/>
      <c r="J237" s="187">
        <f>ROUND(I237*H237,2)</f>
        <v>0</v>
      </c>
      <c r="K237" s="188"/>
      <c r="L237" s="39"/>
      <c r="M237" s="189" t="s">
        <v>1</v>
      </c>
      <c r="N237" s="190" t="s">
        <v>43</v>
      </c>
      <c r="O237" s="82"/>
      <c r="P237" s="191">
        <f>O237*H237</f>
        <v>0</v>
      </c>
      <c r="Q237" s="191">
        <v>0</v>
      </c>
      <c r="R237" s="191">
        <f>Q237*H237</f>
        <v>0</v>
      </c>
      <c r="S237" s="191">
        <v>0</v>
      </c>
      <c r="T237" s="192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193" t="s">
        <v>91</v>
      </c>
      <c r="AT237" s="193" t="s">
        <v>157</v>
      </c>
      <c r="AU237" s="193" t="s">
        <v>81</v>
      </c>
      <c r="AY237" s="19" t="s">
        <v>155</v>
      </c>
      <c r="BE237" s="194">
        <f>IF(N237="základná",J237,0)</f>
        <v>0</v>
      </c>
      <c r="BF237" s="194">
        <f>IF(N237="znížená",J237,0)</f>
        <v>0</v>
      </c>
      <c r="BG237" s="194">
        <f>IF(N237="zákl. prenesená",J237,0)</f>
        <v>0</v>
      </c>
      <c r="BH237" s="194">
        <f>IF(N237="zníž. prenesená",J237,0)</f>
        <v>0</v>
      </c>
      <c r="BI237" s="194">
        <f>IF(N237="nulová",J237,0)</f>
        <v>0</v>
      </c>
      <c r="BJ237" s="19" t="s">
        <v>85</v>
      </c>
      <c r="BK237" s="194">
        <f>ROUND(I237*H237,2)</f>
        <v>0</v>
      </c>
      <c r="BL237" s="19" t="s">
        <v>91</v>
      </c>
      <c r="BM237" s="193" t="s">
        <v>1233</v>
      </c>
    </row>
    <row r="238" s="2" customFormat="1" ht="16.5" customHeight="1">
      <c r="A238" s="38"/>
      <c r="B238" s="180"/>
      <c r="C238" s="181" t="s">
        <v>628</v>
      </c>
      <c r="D238" s="181" t="s">
        <v>157</v>
      </c>
      <c r="E238" s="182" t="s">
        <v>3004</v>
      </c>
      <c r="F238" s="183" t="s">
        <v>3005</v>
      </c>
      <c r="G238" s="184" t="s">
        <v>390</v>
      </c>
      <c r="H238" s="185">
        <v>4</v>
      </c>
      <c r="I238" s="186"/>
      <c r="J238" s="187">
        <f>ROUND(I238*H238,2)</f>
        <v>0</v>
      </c>
      <c r="K238" s="188"/>
      <c r="L238" s="39"/>
      <c r="M238" s="189" t="s">
        <v>1</v>
      </c>
      <c r="N238" s="190" t="s">
        <v>43</v>
      </c>
      <c r="O238" s="82"/>
      <c r="P238" s="191">
        <f>O238*H238</f>
        <v>0</v>
      </c>
      <c r="Q238" s="191">
        <v>0</v>
      </c>
      <c r="R238" s="191">
        <f>Q238*H238</f>
        <v>0</v>
      </c>
      <c r="S238" s="191">
        <v>0</v>
      </c>
      <c r="T238" s="192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193" t="s">
        <v>91</v>
      </c>
      <c r="AT238" s="193" t="s">
        <v>157</v>
      </c>
      <c r="AU238" s="193" t="s">
        <v>81</v>
      </c>
      <c r="AY238" s="19" t="s">
        <v>155</v>
      </c>
      <c r="BE238" s="194">
        <f>IF(N238="základná",J238,0)</f>
        <v>0</v>
      </c>
      <c r="BF238" s="194">
        <f>IF(N238="znížená",J238,0)</f>
        <v>0</v>
      </c>
      <c r="BG238" s="194">
        <f>IF(N238="zákl. prenesená",J238,0)</f>
        <v>0</v>
      </c>
      <c r="BH238" s="194">
        <f>IF(N238="zníž. prenesená",J238,0)</f>
        <v>0</v>
      </c>
      <c r="BI238" s="194">
        <f>IF(N238="nulová",J238,0)</f>
        <v>0</v>
      </c>
      <c r="BJ238" s="19" t="s">
        <v>85</v>
      </c>
      <c r="BK238" s="194">
        <f>ROUND(I238*H238,2)</f>
        <v>0</v>
      </c>
      <c r="BL238" s="19" t="s">
        <v>91</v>
      </c>
      <c r="BM238" s="193" t="s">
        <v>1246</v>
      </c>
    </row>
    <row r="239" s="2" customFormat="1" ht="16.5" customHeight="1">
      <c r="A239" s="38"/>
      <c r="B239" s="180"/>
      <c r="C239" s="181" t="s">
        <v>633</v>
      </c>
      <c r="D239" s="181" t="s">
        <v>157</v>
      </c>
      <c r="E239" s="182" t="s">
        <v>3006</v>
      </c>
      <c r="F239" s="183" t="s">
        <v>3007</v>
      </c>
      <c r="G239" s="184" t="s">
        <v>390</v>
      </c>
      <c r="H239" s="185">
        <v>1</v>
      </c>
      <c r="I239" s="186"/>
      <c r="J239" s="187">
        <f>ROUND(I239*H239,2)</f>
        <v>0</v>
      </c>
      <c r="K239" s="188"/>
      <c r="L239" s="39"/>
      <c r="M239" s="189" t="s">
        <v>1</v>
      </c>
      <c r="N239" s="190" t="s">
        <v>43</v>
      </c>
      <c r="O239" s="82"/>
      <c r="P239" s="191">
        <f>O239*H239</f>
        <v>0</v>
      </c>
      <c r="Q239" s="191">
        <v>0</v>
      </c>
      <c r="R239" s="191">
        <f>Q239*H239</f>
        <v>0</v>
      </c>
      <c r="S239" s="191">
        <v>0</v>
      </c>
      <c r="T239" s="192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193" t="s">
        <v>91</v>
      </c>
      <c r="AT239" s="193" t="s">
        <v>157</v>
      </c>
      <c r="AU239" s="193" t="s">
        <v>81</v>
      </c>
      <c r="AY239" s="19" t="s">
        <v>155</v>
      </c>
      <c r="BE239" s="194">
        <f>IF(N239="základná",J239,0)</f>
        <v>0</v>
      </c>
      <c r="BF239" s="194">
        <f>IF(N239="znížená",J239,0)</f>
        <v>0</v>
      </c>
      <c r="BG239" s="194">
        <f>IF(N239="zákl. prenesená",J239,0)</f>
        <v>0</v>
      </c>
      <c r="BH239" s="194">
        <f>IF(N239="zníž. prenesená",J239,0)</f>
        <v>0</v>
      </c>
      <c r="BI239" s="194">
        <f>IF(N239="nulová",J239,0)</f>
        <v>0</v>
      </c>
      <c r="BJ239" s="19" t="s">
        <v>85</v>
      </c>
      <c r="BK239" s="194">
        <f>ROUND(I239*H239,2)</f>
        <v>0</v>
      </c>
      <c r="BL239" s="19" t="s">
        <v>91</v>
      </c>
      <c r="BM239" s="193" t="s">
        <v>1258</v>
      </c>
    </row>
    <row r="240" s="2" customFormat="1" ht="21.75" customHeight="1">
      <c r="A240" s="38"/>
      <c r="B240" s="180"/>
      <c r="C240" s="181" t="s">
        <v>639</v>
      </c>
      <c r="D240" s="181" t="s">
        <v>157</v>
      </c>
      <c r="E240" s="182" t="s">
        <v>3008</v>
      </c>
      <c r="F240" s="183" t="s">
        <v>3009</v>
      </c>
      <c r="G240" s="184" t="s">
        <v>390</v>
      </c>
      <c r="H240" s="185">
        <v>1</v>
      </c>
      <c r="I240" s="186"/>
      <c r="J240" s="187">
        <f>ROUND(I240*H240,2)</f>
        <v>0</v>
      </c>
      <c r="K240" s="188"/>
      <c r="L240" s="39"/>
      <c r="M240" s="189" t="s">
        <v>1</v>
      </c>
      <c r="N240" s="190" t="s">
        <v>43</v>
      </c>
      <c r="O240" s="82"/>
      <c r="P240" s="191">
        <f>O240*H240</f>
        <v>0</v>
      </c>
      <c r="Q240" s="191">
        <v>0</v>
      </c>
      <c r="R240" s="191">
        <f>Q240*H240</f>
        <v>0</v>
      </c>
      <c r="S240" s="191">
        <v>0</v>
      </c>
      <c r="T240" s="192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193" t="s">
        <v>91</v>
      </c>
      <c r="AT240" s="193" t="s">
        <v>157</v>
      </c>
      <c r="AU240" s="193" t="s">
        <v>81</v>
      </c>
      <c r="AY240" s="19" t="s">
        <v>155</v>
      </c>
      <c r="BE240" s="194">
        <f>IF(N240="základná",J240,0)</f>
        <v>0</v>
      </c>
      <c r="BF240" s="194">
        <f>IF(N240="znížená",J240,0)</f>
        <v>0</v>
      </c>
      <c r="BG240" s="194">
        <f>IF(N240="zákl. prenesená",J240,0)</f>
        <v>0</v>
      </c>
      <c r="BH240" s="194">
        <f>IF(N240="zníž. prenesená",J240,0)</f>
        <v>0</v>
      </c>
      <c r="BI240" s="194">
        <f>IF(N240="nulová",J240,0)</f>
        <v>0</v>
      </c>
      <c r="BJ240" s="19" t="s">
        <v>85</v>
      </c>
      <c r="BK240" s="194">
        <f>ROUND(I240*H240,2)</f>
        <v>0</v>
      </c>
      <c r="BL240" s="19" t="s">
        <v>91</v>
      </c>
      <c r="BM240" s="193" t="s">
        <v>1267</v>
      </c>
    </row>
    <row r="241" s="2" customFormat="1" ht="24.15" customHeight="1">
      <c r="A241" s="38"/>
      <c r="B241" s="180"/>
      <c r="C241" s="181" t="s">
        <v>644</v>
      </c>
      <c r="D241" s="181" t="s">
        <v>157</v>
      </c>
      <c r="E241" s="182" t="s">
        <v>3010</v>
      </c>
      <c r="F241" s="183" t="s">
        <v>3011</v>
      </c>
      <c r="G241" s="184" t="s">
        <v>390</v>
      </c>
      <c r="H241" s="185">
        <v>2</v>
      </c>
      <c r="I241" s="186"/>
      <c r="J241" s="187">
        <f>ROUND(I241*H241,2)</f>
        <v>0</v>
      </c>
      <c r="K241" s="188"/>
      <c r="L241" s="39"/>
      <c r="M241" s="189" t="s">
        <v>1</v>
      </c>
      <c r="N241" s="190" t="s">
        <v>43</v>
      </c>
      <c r="O241" s="82"/>
      <c r="P241" s="191">
        <f>O241*H241</f>
        <v>0</v>
      </c>
      <c r="Q241" s="191">
        <v>0</v>
      </c>
      <c r="R241" s="191">
        <f>Q241*H241</f>
        <v>0</v>
      </c>
      <c r="S241" s="191">
        <v>0</v>
      </c>
      <c r="T241" s="192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193" t="s">
        <v>91</v>
      </c>
      <c r="AT241" s="193" t="s">
        <v>157</v>
      </c>
      <c r="AU241" s="193" t="s">
        <v>81</v>
      </c>
      <c r="AY241" s="19" t="s">
        <v>155</v>
      </c>
      <c r="BE241" s="194">
        <f>IF(N241="základná",J241,0)</f>
        <v>0</v>
      </c>
      <c r="BF241" s="194">
        <f>IF(N241="znížená",J241,0)</f>
        <v>0</v>
      </c>
      <c r="BG241" s="194">
        <f>IF(N241="zákl. prenesená",J241,0)</f>
        <v>0</v>
      </c>
      <c r="BH241" s="194">
        <f>IF(N241="zníž. prenesená",J241,0)</f>
        <v>0</v>
      </c>
      <c r="BI241" s="194">
        <f>IF(N241="nulová",J241,0)</f>
        <v>0</v>
      </c>
      <c r="BJ241" s="19" t="s">
        <v>85</v>
      </c>
      <c r="BK241" s="194">
        <f>ROUND(I241*H241,2)</f>
        <v>0</v>
      </c>
      <c r="BL241" s="19" t="s">
        <v>91</v>
      </c>
      <c r="BM241" s="193" t="s">
        <v>1276</v>
      </c>
    </row>
    <row r="242" s="2" customFormat="1" ht="24.15" customHeight="1">
      <c r="A242" s="38"/>
      <c r="B242" s="180"/>
      <c r="C242" s="181" t="s">
        <v>656</v>
      </c>
      <c r="D242" s="181" t="s">
        <v>157</v>
      </c>
      <c r="E242" s="182" t="s">
        <v>3012</v>
      </c>
      <c r="F242" s="183" t="s">
        <v>3013</v>
      </c>
      <c r="G242" s="184" t="s">
        <v>390</v>
      </c>
      <c r="H242" s="185">
        <v>14</v>
      </c>
      <c r="I242" s="186"/>
      <c r="J242" s="187">
        <f>ROUND(I242*H242,2)</f>
        <v>0</v>
      </c>
      <c r="K242" s="188"/>
      <c r="L242" s="39"/>
      <c r="M242" s="189" t="s">
        <v>1</v>
      </c>
      <c r="N242" s="190" t="s">
        <v>43</v>
      </c>
      <c r="O242" s="82"/>
      <c r="P242" s="191">
        <f>O242*H242</f>
        <v>0</v>
      </c>
      <c r="Q242" s="191">
        <v>0</v>
      </c>
      <c r="R242" s="191">
        <f>Q242*H242</f>
        <v>0</v>
      </c>
      <c r="S242" s="191">
        <v>0</v>
      </c>
      <c r="T242" s="192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193" t="s">
        <v>91</v>
      </c>
      <c r="AT242" s="193" t="s">
        <v>157</v>
      </c>
      <c r="AU242" s="193" t="s">
        <v>81</v>
      </c>
      <c r="AY242" s="19" t="s">
        <v>155</v>
      </c>
      <c r="BE242" s="194">
        <f>IF(N242="základná",J242,0)</f>
        <v>0</v>
      </c>
      <c r="BF242" s="194">
        <f>IF(N242="znížená",J242,0)</f>
        <v>0</v>
      </c>
      <c r="BG242" s="194">
        <f>IF(N242="zákl. prenesená",J242,0)</f>
        <v>0</v>
      </c>
      <c r="BH242" s="194">
        <f>IF(N242="zníž. prenesená",J242,0)</f>
        <v>0</v>
      </c>
      <c r="BI242" s="194">
        <f>IF(N242="nulová",J242,0)</f>
        <v>0</v>
      </c>
      <c r="BJ242" s="19" t="s">
        <v>85</v>
      </c>
      <c r="BK242" s="194">
        <f>ROUND(I242*H242,2)</f>
        <v>0</v>
      </c>
      <c r="BL242" s="19" t="s">
        <v>91</v>
      </c>
      <c r="BM242" s="193" t="s">
        <v>1286</v>
      </c>
    </row>
    <row r="243" s="2" customFormat="1" ht="16.5" customHeight="1">
      <c r="A243" s="38"/>
      <c r="B243" s="180"/>
      <c r="C243" s="181" t="s">
        <v>664</v>
      </c>
      <c r="D243" s="181" t="s">
        <v>157</v>
      </c>
      <c r="E243" s="182" t="s">
        <v>2986</v>
      </c>
      <c r="F243" s="183" t="s">
        <v>2987</v>
      </c>
      <c r="G243" s="184" t="s">
        <v>390</v>
      </c>
      <c r="H243" s="185">
        <v>16</v>
      </c>
      <c r="I243" s="186"/>
      <c r="J243" s="187">
        <f>ROUND(I243*H243,2)</f>
        <v>0</v>
      </c>
      <c r="K243" s="188"/>
      <c r="L243" s="39"/>
      <c r="M243" s="189" t="s">
        <v>1</v>
      </c>
      <c r="N243" s="190" t="s">
        <v>43</v>
      </c>
      <c r="O243" s="82"/>
      <c r="P243" s="191">
        <f>O243*H243</f>
        <v>0</v>
      </c>
      <c r="Q243" s="191">
        <v>0</v>
      </c>
      <c r="R243" s="191">
        <f>Q243*H243</f>
        <v>0</v>
      </c>
      <c r="S243" s="191">
        <v>0</v>
      </c>
      <c r="T243" s="192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193" t="s">
        <v>91</v>
      </c>
      <c r="AT243" s="193" t="s">
        <v>157</v>
      </c>
      <c r="AU243" s="193" t="s">
        <v>81</v>
      </c>
      <c r="AY243" s="19" t="s">
        <v>155</v>
      </c>
      <c r="BE243" s="194">
        <f>IF(N243="základná",J243,0)</f>
        <v>0</v>
      </c>
      <c r="BF243" s="194">
        <f>IF(N243="znížená",J243,0)</f>
        <v>0</v>
      </c>
      <c r="BG243" s="194">
        <f>IF(N243="zákl. prenesená",J243,0)</f>
        <v>0</v>
      </c>
      <c r="BH243" s="194">
        <f>IF(N243="zníž. prenesená",J243,0)</f>
        <v>0</v>
      </c>
      <c r="BI243" s="194">
        <f>IF(N243="nulová",J243,0)</f>
        <v>0</v>
      </c>
      <c r="BJ243" s="19" t="s">
        <v>85</v>
      </c>
      <c r="BK243" s="194">
        <f>ROUND(I243*H243,2)</f>
        <v>0</v>
      </c>
      <c r="BL243" s="19" t="s">
        <v>91</v>
      </c>
      <c r="BM243" s="193" t="s">
        <v>1296</v>
      </c>
    </row>
    <row r="244" s="2" customFormat="1" ht="16.5" customHeight="1">
      <c r="A244" s="38"/>
      <c r="B244" s="180"/>
      <c r="C244" s="181" t="s">
        <v>679</v>
      </c>
      <c r="D244" s="181" t="s">
        <v>157</v>
      </c>
      <c r="E244" s="182" t="s">
        <v>2988</v>
      </c>
      <c r="F244" s="183" t="s">
        <v>2989</v>
      </c>
      <c r="G244" s="184" t="s">
        <v>390</v>
      </c>
      <c r="H244" s="185">
        <v>15</v>
      </c>
      <c r="I244" s="186"/>
      <c r="J244" s="187">
        <f>ROUND(I244*H244,2)</f>
        <v>0</v>
      </c>
      <c r="K244" s="188"/>
      <c r="L244" s="39"/>
      <c r="M244" s="189" t="s">
        <v>1</v>
      </c>
      <c r="N244" s="190" t="s">
        <v>43</v>
      </c>
      <c r="O244" s="82"/>
      <c r="P244" s="191">
        <f>O244*H244</f>
        <v>0</v>
      </c>
      <c r="Q244" s="191">
        <v>0</v>
      </c>
      <c r="R244" s="191">
        <f>Q244*H244</f>
        <v>0</v>
      </c>
      <c r="S244" s="191">
        <v>0</v>
      </c>
      <c r="T244" s="192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193" t="s">
        <v>91</v>
      </c>
      <c r="AT244" s="193" t="s">
        <v>157</v>
      </c>
      <c r="AU244" s="193" t="s">
        <v>81</v>
      </c>
      <c r="AY244" s="19" t="s">
        <v>155</v>
      </c>
      <c r="BE244" s="194">
        <f>IF(N244="základná",J244,0)</f>
        <v>0</v>
      </c>
      <c r="BF244" s="194">
        <f>IF(N244="znížená",J244,0)</f>
        <v>0</v>
      </c>
      <c r="BG244" s="194">
        <f>IF(N244="zákl. prenesená",J244,0)</f>
        <v>0</v>
      </c>
      <c r="BH244" s="194">
        <f>IF(N244="zníž. prenesená",J244,0)</f>
        <v>0</v>
      </c>
      <c r="BI244" s="194">
        <f>IF(N244="nulová",J244,0)</f>
        <v>0</v>
      </c>
      <c r="BJ244" s="19" t="s">
        <v>85</v>
      </c>
      <c r="BK244" s="194">
        <f>ROUND(I244*H244,2)</f>
        <v>0</v>
      </c>
      <c r="BL244" s="19" t="s">
        <v>91</v>
      </c>
      <c r="BM244" s="193" t="s">
        <v>1306</v>
      </c>
    </row>
    <row r="245" s="2" customFormat="1" ht="24.15" customHeight="1">
      <c r="A245" s="38"/>
      <c r="B245" s="180"/>
      <c r="C245" s="181" t="s">
        <v>683</v>
      </c>
      <c r="D245" s="181" t="s">
        <v>157</v>
      </c>
      <c r="E245" s="182" t="s">
        <v>2913</v>
      </c>
      <c r="F245" s="183" t="s">
        <v>2914</v>
      </c>
      <c r="G245" s="184" t="s">
        <v>390</v>
      </c>
      <c r="H245" s="185">
        <v>18</v>
      </c>
      <c r="I245" s="186"/>
      <c r="J245" s="187">
        <f>ROUND(I245*H245,2)</f>
        <v>0</v>
      </c>
      <c r="K245" s="188"/>
      <c r="L245" s="39"/>
      <c r="M245" s="189" t="s">
        <v>1</v>
      </c>
      <c r="N245" s="190" t="s">
        <v>43</v>
      </c>
      <c r="O245" s="82"/>
      <c r="P245" s="191">
        <f>O245*H245</f>
        <v>0</v>
      </c>
      <c r="Q245" s="191">
        <v>0</v>
      </c>
      <c r="R245" s="191">
        <f>Q245*H245</f>
        <v>0</v>
      </c>
      <c r="S245" s="191">
        <v>0</v>
      </c>
      <c r="T245" s="192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193" t="s">
        <v>91</v>
      </c>
      <c r="AT245" s="193" t="s">
        <v>157</v>
      </c>
      <c r="AU245" s="193" t="s">
        <v>81</v>
      </c>
      <c r="AY245" s="19" t="s">
        <v>155</v>
      </c>
      <c r="BE245" s="194">
        <f>IF(N245="základná",J245,0)</f>
        <v>0</v>
      </c>
      <c r="BF245" s="194">
        <f>IF(N245="znížená",J245,0)</f>
        <v>0</v>
      </c>
      <c r="BG245" s="194">
        <f>IF(N245="zákl. prenesená",J245,0)</f>
        <v>0</v>
      </c>
      <c r="BH245" s="194">
        <f>IF(N245="zníž. prenesená",J245,0)</f>
        <v>0</v>
      </c>
      <c r="BI245" s="194">
        <f>IF(N245="nulová",J245,0)</f>
        <v>0</v>
      </c>
      <c r="BJ245" s="19" t="s">
        <v>85</v>
      </c>
      <c r="BK245" s="194">
        <f>ROUND(I245*H245,2)</f>
        <v>0</v>
      </c>
      <c r="BL245" s="19" t="s">
        <v>91</v>
      </c>
      <c r="BM245" s="193" t="s">
        <v>1316</v>
      </c>
    </row>
    <row r="246" s="2" customFormat="1" ht="24.15" customHeight="1">
      <c r="A246" s="38"/>
      <c r="B246" s="180"/>
      <c r="C246" s="181" t="s">
        <v>689</v>
      </c>
      <c r="D246" s="181" t="s">
        <v>157</v>
      </c>
      <c r="E246" s="182" t="s">
        <v>2915</v>
      </c>
      <c r="F246" s="183" t="s">
        <v>2916</v>
      </c>
      <c r="G246" s="184" t="s">
        <v>390</v>
      </c>
      <c r="H246" s="185">
        <v>17</v>
      </c>
      <c r="I246" s="186"/>
      <c r="J246" s="187">
        <f>ROUND(I246*H246,2)</f>
        <v>0</v>
      </c>
      <c r="K246" s="188"/>
      <c r="L246" s="39"/>
      <c r="M246" s="189" t="s">
        <v>1</v>
      </c>
      <c r="N246" s="190" t="s">
        <v>43</v>
      </c>
      <c r="O246" s="82"/>
      <c r="P246" s="191">
        <f>O246*H246</f>
        <v>0</v>
      </c>
      <c r="Q246" s="191">
        <v>0</v>
      </c>
      <c r="R246" s="191">
        <f>Q246*H246</f>
        <v>0</v>
      </c>
      <c r="S246" s="191">
        <v>0</v>
      </c>
      <c r="T246" s="192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193" t="s">
        <v>91</v>
      </c>
      <c r="AT246" s="193" t="s">
        <v>157</v>
      </c>
      <c r="AU246" s="193" t="s">
        <v>81</v>
      </c>
      <c r="AY246" s="19" t="s">
        <v>155</v>
      </c>
      <c r="BE246" s="194">
        <f>IF(N246="základná",J246,0)</f>
        <v>0</v>
      </c>
      <c r="BF246" s="194">
        <f>IF(N246="znížená",J246,0)</f>
        <v>0</v>
      </c>
      <c r="BG246" s="194">
        <f>IF(N246="zákl. prenesená",J246,0)</f>
        <v>0</v>
      </c>
      <c r="BH246" s="194">
        <f>IF(N246="zníž. prenesená",J246,0)</f>
        <v>0</v>
      </c>
      <c r="BI246" s="194">
        <f>IF(N246="nulová",J246,0)</f>
        <v>0</v>
      </c>
      <c r="BJ246" s="19" t="s">
        <v>85</v>
      </c>
      <c r="BK246" s="194">
        <f>ROUND(I246*H246,2)</f>
        <v>0</v>
      </c>
      <c r="BL246" s="19" t="s">
        <v>91</v>
      </c>
      <c r="BM246" s="193" t="s">
        <v>1325</v>
      </c>
    </row>
    <row r="247" s="2" customFormat="1" ht="24.15" customHeight="1">
      <c r="A247" s="38"/>
      <c r="B247" s="180"/>
      <c r="C247" s="181" t="s">
        <v>693</v>
      </c>
      <c r="D247" s="181" t="s">
        <v>157</v>
      </c>
      <c r="E247" s="182" t="s">
        <v>3014</v>
      </c>
      <c r="F247" s="183" t="s">
        <v>3015</v>
      </c>
      <c r="G247" s="184" t="s">
        <v>390</v>
      </c>
      <c r="H247" s="185">
        <v>2</v>
      </c>
      <c r="I247" s="186"/>
      <c r="J247" s="187">
        <f>ROUND(I247*H247,2)</f>
        <v>0</v>
      </c>
      <c r="K247" s="188"/>
      <c r="L247" s="39"/>
      <c r="M247" s="189" t="s">
        <v>1</v>
      </c>
      <c r="N247" s="190" t="s">
        <v>43</v>
      </c>
      <c r="O247" s="82"/>
      <c r="P247" s="191">
        <f>O247*H247</f>
        <v>0</v>
      </c>
      <c r="Q247" s="191">
        <v>0</v>
      </c>
      <c r="R247" s="191">
        <f>Q247*H247</f>
        <v>0</v>
      </c>
      <c r="S247" s="191">
        <v>0</v>
      </c>
      <c r="T247" s="192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193" t="s">
        <v>91</v>
      </c>
      <c r="AT247" s="193" t="s">
        <v>157</v>
      </c>
      <c r="AU247" s="193" t="s">
        <v>81</v>
      </c>
      <c r="AY247" s="19" t="s">
        <v>155</v>
      </c>
      <c r="BE247" s="194">
        <f>IF(N247="základná",J247,0)</f>
        <v>0</v>
      </c>
      <c r="BF247" s="194">
        <f>IF(N247="znížená",J247,0)</f>
        <v>0</v>
      </c>
      <c r="BG247" s="194">
        <f>IF(N247="zákl. prenesená",J247,0)</f>
        <v>0</v>
      </c>
      <c r="BH247" s="194">
        <f>IF(N247="zníž. prenesená",J247,0)</f>
        <v>0</v>
      </c>
      <c r="BI247" s="194">
        <f>IF(N247="nulová",J247,0)</f>
        <v>0</v>
      </c>
      <c r="BJ247" s="19" t="s">
        <v>85</v>
      </c>
      <c r="BK247" s="194">
        <f>ROUND(I247*H247,2)</f>
        <v>0</v>
      </c>
      <c r="BL247" s="19" t="s">
        <v>91</v>
      </c>
      <c r="BM247" s="193" t="s">
        <v>1337</v>
      </c>
    </row>
    <row r="248" s="2" customFormat="1" ht="24.15" customHeight="1">
      <c r="A248" s="38"/>
      <c r="B248" s="180"/>
      <c r="C248" s="181" t="s">
        <v>700</v>
      </c>
      <c r="D248" s="181" t="s">
        <v>157</v>
      </c>
      <c r="E248" s="182" t="s">
        <v>3016</v>
      </c>
      <c r="F248" s="183" t="s">
        <v>3017</v>
      </c>
      <c r="G248" s="184" t="s">
        <v>390</v>
      </c>
      <c r="H248" s="185">
        <v>2</v>
      </c>
      <c r="I248" s="186"/>
      <c r="J248" s="187">
        <f>ROUND(I248*H248,2)</f>
        <v>0</v>
      </c>
      <c r="K248" s="188"/>
      <c r="L248" s="39"/>
      <c r="M248" s="189" t="s">
        <v>1</v>
      </c>
      <c r="N248" s="190" t="s">
        <v>43</v>
      </c>
      <c r="O248" s="82"/>
      <c r="P248" s="191">
        <f>O248*H248</f>
        <v>0</v>
      </c>
      <c r="Q248" s="191">
        <v>0</v>
      </c>
      <c r="R248" s="191">
        <f>Q248*H248</f>
        <v>0</v>
      </c>
      <c r="S248" s="191">
        <v>0</v>
      </c>
      <c r="T248" s="192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193" t="s">
        <v>91</v>
      </c>
      <c r="AT248" s="193" t="s">
        <v>157</v>
      </c>
      <c r="AU248" s="193" t="s">
        <v>81</v>
      </c>
      <c r="AY248" s="19" t="s">
        <v>155</v>
      </c>
      <c r="BE248" s="194">
        <f>IF(N248="základná",J248,0)</f>
        <v>0</v>
      </c>
      <c r="BF248" s="194">
        <f>IF(N248="znížená",J248,0)</f>
        <v>0</v>
      </c>
      <c r="BG248" s="194">
        <f>IF(N248="zákl. prenesená",J248,0)</f>
        <v>0</v>
      </c>
      <c r="BH248" s="194">
        <f>IF(N248="zníž. prenesená",J248,0)</f>
        <v>0</v>
      </c>
      <c r="BI248" s="194">
        <f>IF(N248="nulová",J248,0)</f>
        <v>0</v>
      </c>
      <c r="BJ248" s="19" t="s">
        <v>85</v>
      </c>
      <c r="BK248" s="194">
        <f>ROUND(I248*H248,2)</f>
        <v>0</v>
      </c>
      <c r="BL248" s="19" t="s">
        <v>91</v>
      </c>
      <c r="BM248" s="193" t="s">
        <v>1346</v>
      </c>
    </row>
    <row r="249" s="2" customFormat="1" ht="24.15" customHeight="1">
      <c r="A249" s="38"/>
      <c r="B249" s="180"/>
      <c r="C249" s="181" t="s">
        <v>704</v>
      </c>
      <c r="D249" s="181" t="s">
        <v>157</v>
      </c>
      <c r="E249" s="182" t="s">
        <v>2919</v>
      </c>
      <c r="F249" s="183" t="s">
        <v>2920</v>
      </c>
      <c r="G249" s="184" t="s">
        <v>390</v>
      </c>
      <c r="H249" s="185">
        <v>2</v>
      </c>
      <c r="I249" s="186"/>
      <c r="J249" s="187">
        <f>ROUND(I249*H249,2)</f>
        <v>0</v>
      </c>
      <c r="K249" s="188"/>
      <c r="L249" s="39"/>
      <c r="M249" s="189" t="s">
        <v>1</v>
      </c>
      <c r="N249" s="190" t="s">
        <v>43</v>
      </c>
      <c r="O249" s="82"/>
      <c r="P249" s="191">
        <f>O249*H249</f>
        <v>0</v>
      </c>
      <c r="Q249" s="191">
        <v>0</v>
      </c>
      <c r="R249" s="191">
        <f>Q249*H249</f>
        <v>0</v>
      </c>
      <c r="S249" s="191">
        <v>0</v>
      </c>
      <c r="T249" s="192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193" t="s">
        <v>91</v>
      </c>
      <c r="AT249" s="193" t="s">
        <v>157</v>
      </c>
      <c r="AU249" s="193" t="s">
        <v>81</v>
      </c>
      <c r="AY249" s="19" t="s">
        <v>155</v>
      </c>
      <c r="BE249" s="194">
        <f>IF(N249="základná",J249,0)</f>
        <v>0</v>
      </c>
      <c r="BF249" s="194">
        <f>IF(N249="znížená",J249,0)</f>
        <v>0</v>
      </c>
      <c r="BG249" s="194">
        <f>IF(N249="zákl. prenesená",J249,0)</f>
        <v>0</v>
      </c>
      <c r="BH249" s="194">
        <f>IF(N249="zníž. prenesená",J249,0)</f>
        <v>0</v>
      </c>
      <c r="BI249" s="194">
        <f>IF(N249="nulová",J249,0)</f>
        <v>0</v>
      </c>
      <c r="BJ249" s="19" t="s">
        <v>85</v>
      </c>
      <c r="BK249" s="194">
        <f>ROUND(I249*H249,2)</f>
        <v>0</v>
      </c>
      <c r="BL249" s="19" t="s">
        <v>91</v>
      </c>
      <c r="BM249" s="193" t="s">
        <v>1355</v>
      </c>
    </row>
    <row r="250" s="2" customFormat="1" ht="21.75" customHeight="1">
      <c r="A250" s="38"/>
      <c r="B250" s="180"/>
      <c r="C250" s="181" t="s">
        <v>713</v>
      </c>
      <c r="D250" s="181" t="s">
        <v>157</v>
      </c>
      <c r="E250" s="182" t="s">
        <v>2990</v>
      </c>
      <c r="F250" s="183" t="s">
        <v>2991</v>
      </c>
      <c r="G250" s="184" t="s">
        <v>285</v>
      </c>
      <c r="H250" s="185">
        <v>146</v>
      </c>
      <c r="I250" s="186"/>
      <c r="J250" s="187">
        <f>ROUND(I250*H250,2)</f>
        <v>0</v>
      </c>
      <c r="K250" s="188"/>
      <c r="L250" s="39"/>
      <c r="M250" s="189" t="s">
        <v>1</v>
      </c>
      <c r="N250" s="190" t="s">
        <v>43</v>
      </c>
      <c r="O250" s="82"/>
      <c r="P250" s="191">
        <f>O250*H250</f>
        <v>0</v>
      </c>
      <c r="Q250" s="191">
        <v>0</v>
      </c>
      <c r="R250" s="191">
        <f>Q250*H250</f>
        <v>0</v>
      </c>
      <c r="S250" s="191">
        <v>0</v>
      </c>
      <c r="T250" s="192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193" t="s">
        <v>91</v>
      </c>
      <c r="AT250" s="193" t="s">
        <v>157</v>
      </c>
      <c r="AU250" s="193" t="s">
        <v>81</v>
      </c>
      <c r="AY250" s="19" t="s">
        <v>155</v>
      </c>
      <c r="BE250" s="194">
        <f>IF(N250="základná",J250,0)</f>
        <v>0</v>
      </c>
      <c r="BF250" s="194">
        <f>IF(N250="znížená",J250,0)</f>
        <v>0</v>
      </c>
      <c r="BG250" s="194">
        <f>IF(N250="zákl. prenesená",J250,0)</f>
        <v>0</v>
      </c>
      <c r="BH250" s="194">
        <f>IF(N250="zníž. prenesená",J250,0)</f>
        <v>0</v>
      </c>
      <c r="BI250" s="194">
        <f>IF(N250="nulová",J250,0)</f>
        <v>0</v>
      </c>
      <c r="BJ250" s="19" t="s">
        <v>85</v>
      </c>
      <c r="BK250" s="194">
        <f>ROUND(I250*H250,2)</f>
        <v>0</v>
      </c>
      <c r="BL250" s="19" t="s">
        <v>91</v>
      </c>
      <c r="BM250" s="193" t="s">
        <v>1364</v>
      </c>
    </row>
    <row r="251" s="2" customFormat="1" ht="21.75" customHeight="1">
      <c r="A251" s="38"/>
      <c r="B251" s="180"/>
      <c r="C251" s="181" t="s">
        <v>718</v>
      </c>
      <c r="D251" s="181" t="s">
        <v>157</v>
      </c>
      <c r="E251" s="182" t="s">
        <v>2925</v>
      </c>
      <c r="F251" s="183" t="s">
        <v>2926</v>
      </c>
      <c r="G251" s="184" t="s">
        <v>285</v>
      </c>
      <c r="H251" s="185">
        <v>95</v>
      </c>
      <c r="I251" s="186"/>
      <c r="J251" s="187">
        <f>ROUND(I251*H251,2)</f>
        <v>0</v>
      </c>
      <c r="K251" s="188"/>
      <c r="L251" s="39"/>
      <c r="M251" s="189" t="s">
        <v>1</v>
      </c>
      <c r="N251" s="190" t="s">
        <v>43</v>
      </c>
      <c r="O251" s="82"/>
      <c r="P251" s="191">
        <f>O251*H251</f>
        <v>0</v>
      </c>
      <c r="Q251" s="191">
        <v>0</v>
      </c>
      <c r="R251" s="191">
        <f>Q251*H251</f>
        <v>0</v>
      </c>
      <c r="S251" s="191">
        <v>0</v>
      </c>
      <c r="T251" s="192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193" t="s">
        <v>91</v>
      </c>
      <c r="AT251" s="193" t="s">
        <v>157</v>
      </c>
      <c r="AU251" s="193" t="s">
        <v>81</v>
      </c>
      <c r="AY251" s="19" t="s">
        <v>155</v>
      </c>
      <c r="BE251" s="194">
        <f>IF(N251="základná",J251,0)</f>
        <v>0</v>
      </c>
      <c r="BF251" s="194">
        <f>IF(N251="znížená",J251,0)</f>
        <v>0</v>
      </c>
      <c r="BG251" s="194">
        <f>IF(N251="zákl. prenesená",J251,0)</f>
        <v>0</v>
      </c>
      <c r="BH251" s="194">
        <f>IF(N251="zníž. prenesená",J251,0)</f>
        <v>0</v>
      </c>
      <c r="BI251" s="194">
        <f>IF(N251="nulová",J251,0)</f>
        <v>0</v>
      </c>
      <c r="BJ251" s="19" t="s">
        <v>85</v>
      </c>
      <c r="BK251" s="194">
        <f>ROUND(I251*H251,2)</f>
        <v>0</v>
      </c>
      <c r="BL251" s="19" t="s">
        <v>91</v>
      </c>
      <c r="BM251" s="193" t="s">
        <v>1373</v>
      </c>
    </row>
    <row r="252" s="2" customFormat="1" ht="21.75" customHeight="1">
      <c r="A252" s="38"/>
      <c r="B252" s="180"/>
      <c r="C252" s="181" t="s">
        <v>724</v>
      </c>
      <c r="D252" s="181" t="s">
        <v>157</v>
      </c>
      <c r="E252" s="182" t="s">
        <v>2927</v>
      </c>
      <c r="F252" s="183" t="s">
        <v>2928</v>
      </c>
      <c r="G252" s="184" t="s">
        <v>285</v>
      </c>
      <c r="H252" s="185">
        <v>63</v>
      </c>
      <c r="I252" s="186"/>
      <c r="J252" s="187">
        <f>ROUND(I252*H252,2)</f>
        <v>0</v>
      </c>
      <c r="K252" s="188"/>
      <c r="L252" s="39"/>
      <c r="M252" s="189" t="s">
        <v>1</v>
      </c>
      <c r="N252" s="190" t="s">
        <v>43</v>
      </c>
      <c r="O252" s="82"/>
      <c r="P252" s="191">
        <f>O252*H252</f>
        <v>0</v>
      </c>
      <c r="Q252" s="191">
        <v>0</v>
      </c>
      <c r="R252" s="191">
        <f>Q252*H252</f>
        <v>0</v>
      </c>
      <c r="S252" s="191">
        <v>0</v>
      </c>
      <c r="T252" s="192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193" t="s">
        <v>91</v>
      </c>
      <c r="AT252" s="193" t="s">
        <v>157</v>
      </c>
      <c r="AU252" s="193" t="s">
        <v>81</v>
      </c>
      <c r="AY252" s="19" t="s">
        <v>155</v>
      </c>
      <c r="BE252" s="194">
        <f>IF(N252="základná",J252,0)</f>
        <v>0</v>
      </c>
      <c r="BF252" s="194">
        <f>IF(N252="znížená",J252,0)</f>
        <v>0</v>
      </c>
      <c r="BG252" s="194">
        <f>IF(N252="zákl. prenesená",J252,0)</f>
        <v>0</v>
      </c>
      <c r="BH252" s="194">
        <f>IF(N252="zníž. prenesená",J252,0)</f>
        <v>0</v>
      </c>
      <c r="BI252" s="194">
        <f>IF(N252="nulová",J252,0)</f>
        <v>0</v>
      </c>
      <c r="BJ252" s="19" t="s">
        <v>85</v>
      </c>
      <c r="BK252" s="194">
        <f>ROUND(I252*H252,2)</f>
        <v>0</v>
      </c>
      <c r="BL252" s="19" t="s">
        <v>91</v>
      </c>
      <c r="BM252" s="193" t="s">
        <v>1385</v>
      </c>
    </row>
    <row r="253" s="2" customFormat="1" ht="21.75" customHeight="1">
      <c r="A253" s="38"/>
      <c r="B253" s="180"/>
      <c r="C253" s="181" t="s">
        <v>733</v>
      </c>
      <c r="D253" s="181" t="s">
        <v>157</v>
      </c>
      <c r="E253" s="182" t="s">
        <v>3018</v>
      </c>
      <c r="F253" s="183" t="s">
        <v>3019</v>
      </c>
      <c r="G253" s="184" t="s">
        <v>285</v>
      </c>
      <c r="H253" s="185">
        <v>32</v>
      </c>
      <c r="I253" s="186"/>
      <c r="J253" s="187">
        <f>ROUND(I253*H253,2)</f>
        <v>0</v>
      </c>
      <c r="K253" s="188"/>
      <c r="L253" s="39"/>
      <c r="M253" s="189" t="s">
        <v>1</v>
      </c>
      <c r="N253" s="190" t="s">
        <v>43</v>
      </c>
      <c r="O253" s="82"/>
      <c r="P253" s="191">
        <f>O253*H253</f>
        <v>0</v>
      </c>
      <c r="Q253" s="191">
        <v>0</v>
      </c>
      <c r="R253" s="191">
        <f>Q253*H253</f>
        <v>0</v>
      </c>
      <c r="S253" s="191">
        <v>0</v>
      </c>
      <c r="T253" s="192">
        <f>S253*H253</f>
        <v>0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193" t="s">
        <v>91</v>
      </c>
      <c r="AT253" s="193" t="s">
        <v>157</v>
      </c>
      <c r="AU253" s="193" t="s">
        <v>81</v>
      </c>
      <c r="AY253" s="19" t="s">
        <v>155</v>
      </c>
      <c r="BE253" s="194">
        <f>IF(N253="základná",J253,0)</f>
        <v>0</v>
      </c>
      <c r="BF253" s="194">
        <f>IF(N253="znížená",J253,0)</f>
        <v>0</v>
      </c>
      <c r="BG253" s="194">
        <f>IF(N253="zákl. prenesená",J253,0)</f>
        <v>0</v>
      </c>
      <c r="BH253" s="194">
        <f>IF(N253="zníž. prenesená",J253,0)</f>
        <v>0</v>
      </c>
      <c r="BI253" s="194">
        <f>IF(N253="nulová",J253,0)</f>
        <v>0</v>
      </c>
      <c r="BJ253" s="19" t="s">
        <v>85</v>
      </c>
      <c r="BK253" s="194">
        <f>ROUND(I253*H253,2)</f>
        <v>0</v>
      </c>
      <c r="BL253" s="19" t="s">
        <v>91</v>
      </c>
      <c r="BM253" s="193" t="s">
        <v>1393</v>
      </c>
    </row>
    <row r="254" s="2" customFormat="1" ht="24.15" customHeight="1">
      <c r="A254" s="38"/>
      <c r="B254" s="180"/>
      <c r="C254" s="181" t="s">
        <v>742</v>
      </c>
      <c r="D254" s="181" t="s">
        <v>157</v>
      </c>
      <c r="E254" s="182" t="s">
        <v>3020</v>
      </c>
      <c r="F254" s="183" t="s">
        <v>3021</v>
      </c>
      <c r="G254" s="184" t="s">
        <v>160</v>
      </c>
      <c r="H254" s="185">
        <v>55</v>
      </c>
      <c r="I254" s="186"/>
      <c r="J254" s="187">
        <f>ROUND(I254*H254,2)</f>
        <v>0</v>
      </c>
      <c r="K254" s="188"/>
      <c r="L254" s="39"/>
      <c r="M254" s="189" t="s">
        <v>1</v>
      </c>
      <c r="N254" s="190" t="s">
        <v>43</v>
      </c>
      <c r="O254" s="82"/>
      <c r="P254" s="191">
        <f>O254*H254</f>
        <v>0</v>
      </c>
      <c r="Q254" s="191">
        <v>0</v>
      </c>
      <c r="R254" s="191">
        <f>Q254*H254</f>
        <v>0</v>
      </c>
      <c r="S254" s="191">
        <v>0</v>
      </c>
      <c r="T254" s="192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193" t="s">
        <v>91</v>
      </c>
      <c r="AT254" s="193" t="s">
        <v>157</v>
      </c>
      <c r="AU254" s="193" t="s">
        <v>81</v>
      </c>
      <c r="AY254" s="19" t="s">
        <v>155</v>
      </c>
      <c r="BE254" s="194">
        <f>IF(N254="základná",J254,0)</f>
        <v>0</v>
      </c>
      <c r="BF254" s="194">
        <f>IF(N254="znížená",J254,0)</f>
        <v>0</v>
      </c>
      <c r="BG254" s="194">
        <f>IF(N254="zákl. prenesená",J254,0)</f>
        <v>0</v>
      </c>
      <c r="BH254" s="194">
        <f>IF(N254="zníž. prenesená",J254,0)</f>
        <v>0</v>
      </c>
      <c r="BI254" s="194">
        <f>IF(N254="nulová",J254,0)</f>
        <v>0</v>
      </c>
      <c r="BJ254" s="19" t="s">
        <v>85</v>
      </c>
      <c r="BK254" s="194">
        <f>ROUND(I254*H254,2)</f>
        <v>0</v>
      </c>
      <c r="BL254" s="19" t="s">
        <v>91</v>
      </c>
      <c r="BM254" s="193" t="s">
        <v>1402</v>
      </c>
    </row>
    <row r="255" s="2" customFormat="1" ht="16.5" customHeight="1">
      <c r="A255" s="38"/>
      <c r="B255" s="180"/>
      <c r="C255" s="181" t="s">
        <v>746</v>
      </c>
      <c r="D255" s="181" t="s">
        <v>157</v>
      </c>
      <c r="E255" s="182" t="s">
        <v>2992</v>
      </c>
      <c r="F255" s="183" t="s">
        <v>2993</v>
      </c>
      <c r="G255" s="184" t="s">
        <v>285</v>
      </c>
      <c r="H255" s="185">
        <v>21</v>
      </c>
      <c r="I255" s="186"/>
      <c r="J255" s="187">
        <f>ROUND(I255*H255,2)</f>
        <v>0</v>
      </c>
      <c r="K255" s="188"/>
      <c r="L255" s="39"/>
      <c r="M255" s="189" t="s">
        <v>1</v>
      </c>
      <c r="N255" s="190" t="s">
        <v>43</v>
      </c>
      <c r="O255" s="82"/>
      <c r="P255" s="191">
        <f>O255*H255</f>
        <v>0</v>
      </c>
      <c r="Q255" s="191">
        <v>0</v>
      </c>
      <c r="R255" s="191">
        <f>Q255*H255</f>
        <v>0</v>
      </c>
      <c r="S255" s="191">
        <v>0</v>
      </c>
      <c r="T255" s="192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193" t="s">
        <v>91</v>
      </c>
      <c r="AT255" s="193" t="s">
        <v>157</v>
      </c>
      <c r="AU255" s="193" t="s">
        <v>81</v>
      </c>
      <c r="AY255" s="19" t="s">
        <v>155</v>
      </c>
      <c r="BE255" s="194">
        <f>IF(N255="základná",J255,0)</f>
        <v>0</v>
      </c>
      <c r="BF255" s="194">
        <f>IF(N255="znížená",J255,0)</f>
        <v>0</v>
      </c>
      <c r="BG255" s="194">
        <f>IF(N255="zákl. prenesená",J255,0)</f>
        <v>0</v>
      </c>
      <c r="BH255" s="194">
        <f>IF(N255="zníž. prenesená",J255,0)</f>
        <v>0</v>
      </c>
      <c r="BI255" s="194">
        <f>IF(N255="nulová",J255,0)</f>
        <v>0</v>
      </c>
      <c r="BJ255" s="19" t="s">
        <v>85</v>
      </c>
      <c r="BK255" s="194">
        <f>ROUND(I255*H255,2)</f>
        <v>0</v>
      </c>
      <c r="BL255" s="19" t="s">
        <v>91</v>
      </c>
      <c r="BM255" s="193" t="s">
        <v>1412</v>
      </c>
    </row>
    <row r="256" s="2" customFormat="1" ht="24.15" customHeight="1">
      <c r="A256" s="38"/>
      <c r="B256" s="180"/>
      <c r="C256" s="181" t="s">
        <v>754</v>
      </c>
      <c r="D256" s="181" t="s">
        <v>157</v>
      </c>
      <c r="E256" s="182" t="s">
        <v>2933</v>
      </c>
      <c r="F256" s="183" t="s">
        <v>2934</v>
      </c>
      <c r="G256" s="184" t="s">
        <v>160</v>
      </c>
      <c r="H256" s="185">
        <v>186</v>
      </c>
      <c r="I256" s="186"/>
      <c r="J256" s="187">
        <f>ROUND(I256*H256,2)</f>
        <v>0</v>
      </c>
      <c r="K256" s="188"/>
      <c r="L256" s="39"/>
      <c r="M256" s="189" t="s">
        <v>1</v>
      </c>
      <c r="N256" s="190" t="s">
        <v>43</v>
      </c>
      <c r="O256" s="82"/>
      <c r="P256" s="191">
        <f>O256*H256</f>
        <v>0</v>
      </c>
      <c r="Q256" s="191">
        <v>0</v>
      </c>
      <c r="R256" s="191">
        <f>Q256*H256</f>
        <v>0</v>
      </c>
      <c r="S256" s="191">
        <v>0</v>
      </c>
      <c r="T256" s="192">
        <f>S256*H256</f>
        <v>0</v>
      </c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R256" s="193" t="s">
        <v>91</v>
      </c>
      <c r="AT256" s="193" t="s">
        <v>157</v>
      </c>
      <c r="AU256" s="193" t="s">
        <v>81</v>
      </c>
      <c r="AY256" s="19" t="s">
        <v>155</v>
      </c>
      <c r="BE256" s="194">
        <f>IF(N256="základná",J256,0)</f>
        <v>0</v>
      </c>
      <c r="BF256" s="194">
        <f>IF(N256="znížená",J256,0)</f>
        <v>0</v>
      </c>
      <c r="BG256" s="194">
        <f>IF(N256="zákl. prenesená",J256,0)</f>
        <v>0</v>
      </c>
      <c r="BH256" s="194">
        <f>IF(N256="zníž. prenesená",J256,0)</f>
        <v>0</v>
      </c>
      <c r="BI256" s="194">
        <f>IF(N256="nulová",J256,0)</f>
        <v>0</v>
      </c>
      <c r="BJ256" s="19" t="s">
        <v>85</v>
      </c>
      <c r="BK256" s="194">
        <f>ROUND(I256*H256,2)</f>
        <v>0</v>
      </c>
      <c r="BL256" s="19" t="s">
        <v>91</v>
      </c>
      <c r="BM256" s="193" t="s">
        <v>1422</v>
      </c>
    </row>
    <row r="257" s="2" customFormat="1" ht="24.15" customHeight="1">
      <c r="A257" s="38"/>
      <c r="B257" s="180"/>
      <c r="C257" s="181" t="s">
        <v>764</v>
      </c>
      <c r="D257" s="181" t="s">
        <v>157</v>
      </c>
      <c r="E257" s="182" t="s">
        <v>3022</v>
      </c>
      <c r="F257" s="183" t="s">
        <v>3023</v>
      </c>
      <c r="G257" s="184" t="s">
        <v>160</v>
      </c>
      <c r="H257" s="185">
        <v>37</v>
      </c>
      <c r="I257" s="186"/>
      <c r="J257" s="187">
        <f>ROUND(I257*H257,2)</f>
        <v>0</v>
      </c>
      <c r="K257" s="188"/>
      <c r="L257" s="39"/>
      <c r="M257" s="189" t="s">
        <v>1</v>
      </c>
      <c r="N257" s="190" t="s">
        <v>43</v>
      </c>
      <c r="O257" s="82"/>
      <c r="P257" s="191">
        <f>O257*H257</f>
        <v>0</v>
      </c>
      <c r="Q257" s="191">
        <v>0</v>
      </c>
      <c r="R257" s="191">
        <f>Q257*H257</f>
        <v>0</v>
      </c>
      <c r="S257" s="191">
        <v>0</v>
      </c>
      <c r="T257" s="192">
        <f>S257*H257</f>
        <v>0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193" t="s">
        <v>91</v>
      </c>
      <c r="AT257" s="193" t="s">
        <v>157</v>
      </c>
      <c r="AU257" s="193" t="s">
        <v>81</v>
      </c>
      <c r="AY257" s="19" t="s">
        <v>155</v>
      </c>
      <c r="BE257" s="194">
        <f>IF(N257="základná",J257,0)</f>
        <v>0</v>
      </c>
      <c r="BF257" s="194">
        <f>IF(N257="znížená",J257,0)</f>
        <v>0</v>
      </c>
      <c r="BG257" s="194">
        <f>IF(N257="zákl. prenesená",J257,0)</f>
        <v>0</v>
      </c>
      <c r="BH257" s="194">
        <f>IF(N257="zníž. prenesená",J257,0)</f>
        <v>0</v>
      </c>
      <c r="BI257" s="194">
        <f>IF(N257="nulová",J257,0)</f>
        <v>0</v>
      </c>
      <c r="BJ257" s="19" t="s">
        <v>85</v>
      </c>
      <c r="BK257" s="194">
        <f>ROUND(I257*H257,2)</f>
        <v>0</v>
      </c>
      <c r="BL257" s="19" t="s">
        <v>91</v>
      </c>
      <c r="BM257" s="193" t="s">
        <v>1433</v>
      </c>
    </row>
    <row r="258" s="2" customFormat="1" ht="16.5" customHeight="1">
      <c r="A258" s="38"/>
      <c r="B258" s="180"/>
      <c r="C258" s="181" t="s">
        <v>769</v>
      </c>
      <c r="D258" s="181" t="s">
        <v>157</v>
      </c>
      <c r="E258" s="182" t="s">
        <v>2937</v>
      </c>
      <c r="F258" s="183" t="s">
        <v>2938</v>
      </c>
      <c r="G258" s="184" t="s">
        <v>390</v>
      </c>
      <c r="H258" s="185">
        <v>1</v>
      </c>
      <c r="I258" s="186"/>
      <c r="J258" s="187">
        <f>ROUND(I258*H258,2)</f>
        <v>0</v>
      </c>
      <c r="K258" s="188"/>
      <c r="L258" s="39"/>
      <c r="M258" s="189" t="s">
        <v>1</v>
      </c>
      <c r="N258" s="190" t="s">
        <v>43</v>
      </c>
      <c r="O258" s="82"/>
      <c r="P258" s="191">
        <f>O258*H258</f>
        <v>0</v>
      </c>
      <c r="Q258" s="191">
        <v>0</v>
      </c>
      <c r="R258" s="191">
        <f>Q258*H258</f>
        <v>0</v>
      </c>
      <c r="S258" s="191">
        <v>0</v>
      </c>
      <c r="T258" s="192">
        <f>S258*H258</f>
        <v>0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193" t="s">
        <v>91</v>
      </c>
      <c r="AT258" s="193" t="s">
        <v>157</v>
      </c>
      <c r="AU258" s="193" t="s">
        <v>81</v>
      </c>
      <c r="AY258" s="19" t="s">
        <v>155</v>
      </c>
      <c r="BE258" s="194">
        <f>IF(N258="základná",J258,0)</f>
        <v>0</v>
      </c>
      <c r="BF258" s="194">
        <f>IF(N258="znížená",J258,0)</f>
        <v>0</v>
      </c>
      <c r="BG258" s="194">
        <f>IF(N258="zákl. prenesená",J258,0)</f>
        <v>0</v>
      </c>
      <c r="BH258" s="194">
        <f>IF(N258="zníž. prenesená",J258,0)</f>
        <v>0</v>
      </c>
      <c r="BI258" s="194">
        <f>IF(N258="nulová",J258,0)</f>
        <v>0</v>
      </c>
      <c r="BJ258" s="19" t="s">
        <v>85</v>
      </c>
      <c r="BK258" s="194">
        <f>ROUND(I258*H258,2)</f>
        <v>0</v>
      </c>
      <c r="BL258" s="19" t="s">
        <v>91</v>
      </c>
      <c r="BM258" s="193" t="s">
        <v>1445</v>
      </c>
    </row>
    <row r="259" s="2" customFormat="1" ht="16.5" customHeight="1">
      <c r="A259" s="38"/>
      <c r="B259" s="180"/>
      <c r="C259" s="181" t="s">
        <v>774</v>
      </c>
      <c r="D259" s="181" t="s">
        <v>157</v>
      </c>
      <c r="E259" s="182" t="s">
        <v>2939</v>
      </c>
      <c r="F259" s="183" t="s">
        <v>2940</v>
      </c>
      <c r="G259" s="184" t="s">
        <v>390</v>
      </c>
      <c r="H259" s="185">
        <v>1</v>
      </c>
      <c r="I259" s="186"/>
      <c r="J259" s="187">
        <f>ROUND(I259*H259,2)</f>
        <v>0</v>
      </c>
      <c r="K259" s="188"/>
      <c r="L259" s="39"/>
      <c r="M259" s="189" t="s">
        <v>1</v>
      </c>
      <c r="N259" s="190" t="s">
        <v>43</v>
      </c>
      <c r="O259" s="82"/>
      <c r="P259" s="191">
        <f>O259*H259</f>
        <v>0</v>
      </c>
      <c r="Q259" s="191">
        <v>0</v>
      </c>
      <c r="R259" s="191">
        <f>Q259*H259</f>
        <v>0</v>
      </c>
      <c r="S259" s="191">
        <v>0</v>
      </c>
      <c r="T259" s="192">
        <f>S259*H259</f>
        <v>0</v>
      </c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R259" s="193" t="s">
        <v>91</v>
      </c>
      <c r="AT259" s="193" t="s">
        <v>157</v>
      </c>
      <c r="AU259" s="193" t="s">
        <v>81</v>
      </c>
      <c r="AY259" s="19" t="s">
        <v>155</v>
      </c>
      <c r="BE259" s="194">
        <f>IF(N259="základná",J259,0)</f>
        <v>0</v>
      </c>
      <c r="BF259" s="194">
        <f>IF(N259="znížená",J259,0)</f>
        <v>0</v>
      </c>
      <c r="BG259" s="194">
        <f>IF(N259="zákl. prenesená",J259,0)</f>
        <v>0</v>
      </c>
      <c r="BH259" s="194">
        <f>IF(N259="zníž. prenesená",J259,0)</f>
        <v>0</v>
      </c>
      <c r="BI259" s="194">
        <f>IF(N259="nulová",J259,0)</f>
        <v>0</v>
      </c>
      <c r="BJ259" s="19" t="s">
        <v>85</v>
      </c>
      <c r="BK259" s="194">
        <f>ROUND(I259*H259,2)</f>
        <v>0</v>
      </c>
      <c r="BL259" s="19" t="s">
        <v>91</v>
      </c>
      <c r="BM259" s="193" t="s">
        <v>1456</v>
      </c>
    </row>
    <row r="260" s="2" customFormat="1" ht="16.5" customHeight="1">
      <c r="A260" s="38"/>
      <c r="B260" s="180"/>
      <c r="C260" s="181" t="s">
        <v>778</v>
      </c>
      <c r="D260" s="181" t="s">
        <v>157</v>
      </c>
      <c r="E260" s="182" t="s">
        <v>2941</v>
      </c>
      <c r="F260" s="183" t="s">
        <v>2942</v>
      </c>
      <c r="G260" s="184" t="s">
        <v>390</v>
      </c>
      <c r="H260" s="185">
        <v>1</v>
      </c>
      <c r="I260" s="186"/>
      <c r="J260" s="187">
        <f>ROUND(I260*H260,2)</f>
        <v>0</v>
      </c>
      <c r="K260" s="188"/>
      <c r="L260" s="39"/>
      <c r="M260" s="242" t="s">
        <v>1</v>
      </c>
      <c r="N260" s="243" t="s">
        <v>43</v>
      </c>
      <c r="O260" s="244"/>
      <c r="P260" s="245">
        <f>O260*H260</f>
        <v>0</v>
      </c>
      <c r="Q260" s="245">
        <v>0</v>
      </c>
      <c r="R260" s="245">
        <f>Q260*H260</f>
        <v>0</v>
      </c>
      <c r="S260" s="245">
        <v>0</v>
      </c>
      <c r="T260" s="246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193" t="s">
        <v>91</v>
      </c>
      <c r="AT260" s="193" t="s">
        <v>157</v>
      </c>
      <c r="AU260" s="193" t="s">
        <v>81</v>
      </c>
      <c r="AY260" s="19" t="s">
        <v>155</v>
      </c>
      <c r="BE260" s="194">
        <f>IF(N260="základná",J260,0)</f>
        <v>0</v>
      </c>
      <c r="BF260" s="194">
        <f>IF(N260="znížená",J260,0)</f>
        <v>0</v>
      </c>
      <c r="BG260" s="194">
        <f>IF(N260="zákl. prenesená",J260,0)</f>
        <v>0</v>
      </c>
      <c r="BH260" s="194">
        <f>IF(N260="zníž. prenesená",J260,0)</f>
        <v>0</v>
      </c>
      <c r="BI260" s="194">
        <f>IF(N260="nulová",J260,0)</f>
        <v>0</v>
      </c>
      <c r="BJ260" s="19" t="s">
        <v>85</v>
      </c>
      <c r="BK260" s="194">
        <f>ROUND(I260*H260,2)</f>
        <v>0</v>
      </c>
      <c r="BL260" s="19" t="s">
        <v>91</v>
      </c>
      <c r="BM260" s="193" t="s">
        <v>1466</v>
      </c>
    </row>
    <row r="261" s="2" customFormat="1" ht="6.96" customHeight="1">
      <c r="A261" s="38"/>
      <c r="B261" s="65"/>
      <c r="C261" s="66"/>
      <c r="D261" s="66"/>
      <c r="E261" s="66"/>
      <c r="F261" s="66"/>
      <c r="G261" s="66"/>
      <c r="H261" s="66"/>
      <c r="I261" s="66"/>
      <c r="J261" s="66"/>
      <c r="K261" s="66"/>
      <c r="L261" s="39"/>
      <c r="M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</row>
  </sheetData>
  <autoFilter ref="C120:K260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96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7</v>
      </c>
    </row>
    <row r="4" s="1" customFormat="1" ht="24.96" customHeight="1">
      <c r="B4" s="22"/>
      <c r="D4" s="23" t="s">
        <v>100</v>
      </c>
      <c r="L4" s="22"/>
      <c r="M4" s="125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16.5" customHeight="1">
      <c r="B7" s="22"/>
      <c r="E7" s="126" t="str">
        <f>'Rekapitulácia stavby'!K6</f>
        <v>Prístavba objektu Strednej zdravotníckej školy</v>
      </c>
      <c r="F7" s="32"/>
      <c r="G7" s="32"/>
      <c r="H7" s="32"/>
      <c r="L7" s="22"/>
    </row>
    <row r="8" s="2" customFormat="1" ht="12" customHeight="1">
      <c r="A8" s="38"/>
      <c r="B8" s="39"/>
      <c r="C8" s="38"/>
      <c r="D8" s="32" t="s">
        <v>101</v>
      </c>
      <c r="E8" s="38"/>
      <c r="F8" s="38"/>
      <c r="G8" s="38"/>
      <c r="H8" s="38"/>
      <c r="I8" s="38"/>
      <c r="J8" s="38"/>
      <c r="K8" s="38"/>
      <c r="L8" s="60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39"/>
      <c r="C9" s="38"/>
      <c r="D9" s="38"/>
      <c r="E9" s="72" t="s">
        <v>3024</v>
      </c>
      <c r="F9" s="38"/>
      <c r="G9" s="38"/>
      <c r="H9" s="38"/>
      <c r="I9" s="38"/>
      <c r="J9" s="38"/>
      <c r="K9" s="38"/>
      <c r="L9" s="60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39"/>
      <c r="C10" s="38"/>
      <c r="D10" s="38"/>
      <c r="E10" s="38"/>
      <c r="F10" s="38"/>
      <c r="G10" s="38"/>
      <c r="H10" s="38"/>
      <c r="I10" s="38"/>
      <c r="J10" s="38"/>
      <c r="K10" s="38"/>
      <c r="L10" s="60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39"/>
      <c r="C11" s="38"/>
      <c r="D11" s="32" t="s">
        <v>18</v>
      </c>
      <c r="E11" s="38"/>
      <c r="F11" s="27" t="s">
        <v>1</v>
      </c>
      <c r="G11" s="38"/>
      <c r="H11" s="38"/>
      <c r="I11" s="32" t="s">
        <v>19</v>
      </c>
      <c r="J11" s="27" t="s">
        <v>1</v>
      </c>
      <c r="K11" s="38"/>
      <c r="L11" s="60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39"/>
      <c r="C12" s="38"/>
      <c r="D12" s="32" t="s">
        <v>20</v>
      </c>
      <c r="E12" s="38"/>
      <c r="F12" s="27" t="s">
        <v>21</v>
      </c>
      <c r="G12" s="38"/>
      <c r="H12" s="38"/>
      <c r="I12" s="32" t="s">
        <v>22</v>
      </c>
      <c r="J12" s="74" t="str">
        <f>'Rekapitulácia stavby'!AN8</f>
        <v>10. 1. 2025</v>
      </c>
      <c r="K12" s="38"/>
      <c r="L12" s="60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39"/>
      <c r="C13" s="38"/>
      <c r="D13" s="38"/>
      <c r="E13" s="38"/>
      <c r="F13" s="38"/>
      <c r="G13" s="38"/>
      <c r="H13" s="38"/>
      <c r="I13" s="38"/>
      <c r="J13" s="38"/>
      <c r="K13" s="38"/>
      <c r="L13" s="60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24</v>
      </c>
      <c r="E14" s="38"/>
      <c r="F14" s="38"/>
      <c r="G14" s="38"/>
      <c r="H14" s="38"/>
      <c r="I14" s="32" t="s">
        <v>25</v>
      </c>
      <c r="J14" s="27" t="s">
        <v>1</v>
      </c>
      <c r="K14" s="38"/>
      <c r="L14" s="60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39"/>
      <c r="C15" s="38"/>
      <c r="D15" s="38"/>
      <c r="E15" s="27" t="s">
        <v>26</v>
      </c>
      <c r="F15" s="38"/>
      <c r="G15" s="38"/>
      <c r="H15" s="38"/>
      <c r="I15" s="32" t="s">
        <v>27</v>
      </c>
      <c r="J15" s="27" t="s">
        <v>1</v>
      </c>
      <c r="K15" s="38"/>
      <c r="L15" s="60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39"/>
      <c r="C16" s="38"/>
      <c r="D16" s="38"/>
      <c r="E16" s="38"/>
      <c r="F16" s="38"/>
      <c r="G16" s="38"/>
      <c r="H16" s="38"/>
      <c r="I16" s="38"/>
      <c r="J16" s="38"/>
      <c r="K16" s="38"/>
      <c r="L16" s="60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39"/>
      <c r="C17" s="38"/>
      <c r="D17" s="32" t="s">
        <v>28</v>
      </c>
      <c r="E17" s="38"/>
      <c r="F17" s="38"/>
      <c r="G17" s="38"/>
      <c r="H17" s="38"/>
      <c r="I17" s="32" t="s">
        <v>25</v>
      </c>
      <c r="J17" s="33" t="str">
        <f>'Rekapitulácia stavby'!AN13</f>
        <v>Vyplň údaj</v>
      </c>
      <c r="K17" s="38"/>
      <c r="L17" s="60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39"/>
      <c r="C18" s="38"/>
      <c r="D18" s="38"/>
      <c r="E18" s="33" t="str">
        <f>'Rekapitulácia stavby'!E14</f>
        <v>Vyplň údaj</v>
      </c>
      <c r="F18" s="27"/>
      <c r="G18" s="27"/>
      <c r="H18" s="27"/>
      <c r="I18" s="32" t="s">
        <v>27</v>
      </c>
      <c r="J18" s="33" t="str">
        <f>'Rekapitulácia stavby'!AN14</f>
        <v>Vyplň údaj</v>
      </c>
      <c r="K18" s="38"/>
      <c r="L18" s="60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60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39"/>
      <c r="C20" s="38"/>
      <c r="D20" s="32" t="s">
        <v>30</v>
      </c>
      <c r="E20" s="38"/>
      <c r="F20" s="38"/>
      <c r="G20" s="38"/>
      <c r="H20" s="38"/>
      <c r="I20" s="32" t="s">
        <v>25</v>
      </c>
      <c r="J20" s="27" t="s">
        <v>1</v>
      </c>
      <c r="K20" s="38"/>
      <c r="L20" s="60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39"/>
      <c r="C21" s="38"/>
      <c r="D21" s="38"/>
      <c r="E21" s="27" t="s">
        <v>31</v>
      </c>
      <c r="F21" s="38"/>
      <c r="G21" s="38"/>
      <c r="H21" s="38"/>
      <c r="I21" s="32" t="s">
        <v>27</v>
      </c>
      <c r="J21" s="27" t="s">
        <v>1</v>
      </c>
      <c r="K21" s="38"/>
      <c r="L21" s="60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39"/>
      <c r="C22" s="38"/>
      <c r="D22" s="38"/>
      <c r="E22" s="38"/>
      <c r="F22" s="38"/>
      <c r="G22" s="38"/>
      <c r="H22" s="38"/>
      <c r="I22" s="38"/>
      <c r="J22" s="38"/>
      <c r="K22" s="38"/>
      <c r="L22" s="60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39"/>
      <c r="C23" s="38"/>
      <c r="D23" s="32" t="s">
        <v>33</v>
      </c>
      <c r="E23" s="38"/>
      <c r="F23" s="38"/>
      <c r="G23" s="38"/>
      <c r="H23" s="38"/>
      <c r="I23" s="32" t="s">
        <v>25</v>
      </c>
      <c r="J23" s="27" t="s">
        <v>1</v>
      </c>
      <c r="K23" s="38"/>
      <c r="L23" s="60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39"/>
      <c r="C24" s="38"/>
      <c r="D24" s="38"/>
      <c r="E24" s="27" t="s">
        <v>34</v>
      </c>
      <c r="F24" s="38"/>
      <c r="G24" s="38"/>
      <c r="H24" s="38"/>
      <c r="I24" s="32" t="s">
        <v>27</v>
      </c>
      <c r="J24" s="27" t="s">
        <v>1</v>
      </c>
      <c r="K24" s="38"/>
      <c r="L24" s="60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39"/>
      <c r="C25" s="38"/>
      <c r="D25" s="38"/>
      <c r="E25" s="38"/>
      <c r="F25" s="38"/>
      <c r="G25" s="38"/>
      <c r="H25" s="38"/>
      <c r="I25" s="38"/>
      <c r="J25" s="38"/>
      <c r="K25" s="38"/>
      <c r="L25" s="60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39"/>
      <c r="C26" s="38"/>
      <c r="D26" s="32" t="s">
        <v>35</v>
      </c>
      <c r="E26" s="38"/>
      <c r="F26" s="38"/>
      <c r="G26" s="38"/>
      <c r="H26" s="38"/>
      <c r="I26" s="38"/>
      <c r="J26" s="38"/>
      <c r="K26" s="38"/>
      <c r="L26" s="60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27"/>
      <c r="B27" s="128"/>
      <c r="C27" s="127"/>
      <c r="D27" s="127"/>
      <c r="E27" s="36" t="s">
        <v>1</v>
      </c>
      <c r="F27" s="36"/>
      <c r="G27" s="36"/>
      <c r="H27" s="36"/>
      <c r="I27" s="127"/>
      <c r="J27" s="127"/>
      <c r="K27" s="127"/>
      <c r="L27" s="129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</row>
    <row r="28" s="2" customFormat="1" ht="6.96" customHeigh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60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39"/>
      <c r="C29" s="38"/>
      <c r="D29" s="95"/>
      <c r="E29" s="95"/>
      <c r="F29" s="95"/>
      <c r="G29" s="95"/>
      <c r="H29" s="95"/>
      <c r="I29" s="95"/>
      <c r="J29" s="95"/>
      <c r="K29" s="95"/>
      <c r="L29" s="60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39"/>
      <c r="C30" s="38"/>
      <c r="D30" s="130" t="s">
        <v>37</v>
      </c>
      <c r="E30" s="38"/>
      <c r="F30" s="38"/>
      <c r="G30" s="38"/>
      <c r="H30" s="38"/>
      <c r="I30" s="38"/>
      <c r="J30" s="101">
        <f>ROUND(J120, 2)</f>
        <v>0</v>
      </c>
      <c r="K30" s="38"/>
      <c r="L30" s="60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5"/>
      <c r="E31" s="95"/>
      <c r="F31" s="95"/>
      <c r="G31" s="95"/>
      <c r="H31" s="95"/>
      <c r="I31" s="95"/>
      <c r="J31" s="95"/>
      <c r="K31" s="95"/>
      <c r="L31" s="60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39"/>
      <c r="C32" s="38"/>
      <c r="D32" s="38"/>
      <c r="E32" s="38"/>
      <c r="F32" s="43" t="s">
        <v>39</v>
      </c>
      <c r="G32" s="38"/>
      <c r="H32" s="38"/>
      <c r="I32" s="43" t="s">
        <v>38</v>
      </c>
      <c r="J32" s="43" t="s">
        <v>40</v>
      </c>
      <c r="K32" s="38"/>
      <c r="L32" s="60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39"/>
      <c r="C33" s="38"/>
      <c r="D33" s="131" t="s">
        <v>41</v>
      </c>
      <c r="E33" s="45" t="s">
        <v>42</v>
      </c>
      <c r="F33" s="132">
        <f>ROUND((SUM(BE120:BE180)),  2)</f>
        <v>0</v>
      </c>
      <c r="G33" s="133"/>
      <c r="H33" s="133"/>
      <c r="I33" s="134">
        <v>0</v>
      </c>
      <c r="J33" s="132">
        <f>ROUND(((SUM(BE120:BE180))*I33),  2)</f>
        <v>0</v>
      </c>
      <c r="K33" s="38"/>
      <c r="L33" s="60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45" t="s">
        <v>43</v>
      </c>
      <c r="F34" s="132">
        <f>ROUND((SUM(BF120:BF180)),  2)</f>
        <v>0</v>
      </c>
      <c r="G34" s="133"/>
      <c r="H34" s="133"/>
      <c r="I34" s="134">
        <v>0.23000000000000001</v>
      </c>
      <c r="J34" s="132">
        <f>ROUND(((SUM(BF120:BF180))*I34),  2)</f>
        <v>0</v>
      </c>
      <c r="K34" s="38"/>
      <c r="L34" s="60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39"/>
      <c r="C35" s="38"/>
      <c r="D35" s="38"/>
      <c r="E35" s="32" t="s">
        <v>44</v>
      </c>
      <c r="F35" s="135">
        <f>ROUND((SUM(BG120:BG180)),  2)</f>
        <v>0</v>
      </c>
      <c r="G35" s="38"/>
      <c r="H35" s="38"/>
      <c r="I35" s="136">
        <v>0</v>
      </c>
      <c r="J35" s="135">
        <f>0</f>
        <v>0</v>
      </c>
      <c r="K35" s="38"/>
      <c r="L35" s="60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39"/>
      <c r="C36" s="38"/>
      <c r="D36" s="38"/>
      <c r="E36" s="32" t="s">
        <v>45</v>
      </c>
      <c r="F36" s="135">
        <f>ROUND((SUM(BH120:BH180)),  2)</f>
        <v>0</v>
      </c>
      <c r="G36" s="38"/>
      <c r="H36" s="38"/>
      <c r="I36" s="136">
        <v>0.23000000000000001</v>
      </c>
      <c r="J36" s="135">
        <f>0</f>
        <v>0</v>
      </c>
      <c r="K36" s="38"/>
      <c r="L36" s="60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45" t="s">
        <v>46</v>
      </c>
      <c r="F37" s="132">
        <f>ROUND((SUM(BI120:BI180)),  2)</f>
        <v>0</v>
      </c>
      <c r="G37" s="133"/>
      <c r="H37" s="133"/>
      <c r="I37" s="134">
        <v>0</v>
      </c>
      <c r="J37" s="132">
        <f>0</f>
        <v>0</v>
      </c>
      <c r="K37" s="38"/>
      <c r="L37" s="60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39"/>
      <c r="C38" s="38"/>
      <c r="D38" s="38"/>
      <c r="E38" s="38"/>
      <c r="F38" s="38"/>
      <c r="G38" s="38"/>
      <c r="H38" s="38"/>
      <c r="I38" s="38"/>
      <c r="J38" s="38"/>
      <c r="K38" s="38"/>
      <c r="L38" s="60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39"/>
      <c r="C39" s="137"/>
      <c r="D39" s="138" t="s">
        <v>47</v>
      </c>
      <c r="E39" s="86"/>
      <c r="F39" s="86"/>
      <c r="G39" s="139" t="s">
        <v>48</v>
      </c>
      <c r="H39" s="140" t="s">
        <v>49</v>
      </c>
      <c r="I39" s="86"/>
      <c r="J39" s="141">
        <f>SUM(J30:J37)</f>
        <v>0</v>
      </c>
      <c r="K39" s="142"/>
      <c r="L39" s="60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60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2"/>
      <c r="L41" s="22"/>
    </row>
    <row r="42" s="1" customFormat="1" ht="14.4" customHeight="1">
      <c r="B42" s="22"/>
      <c r="L42" s="22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60"/>
      <c r="D50" s="61" t="s">
        <v>50</v>
      </c>
      <c r="E50" s="62"/>
      <c r="F50" s="62"/>
      <c r="G50" s="61" t="s">
        <v>51</v>
      </c>
      <c r="H50" s="62"/>
      <c r="I50" s="62"/>
      <c r="J50" s="62"/>
      <c r="K50" s="62"/>
      <c r="L50" s="60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63" t="s">
        <v>52</v>
      </c>
      <c r="E61" s="41"/>
      <c r="F61" s="143" t="s">
        <v>53</v>
      </c>
      <c r="G61" s="63" t="s">
        <v>52</v>
      </c>
      <c r="H61" s="41"/>
      <c r="I61" s="41"/>
      <c r="J61" s="144" t="s">
        <v>53</v>
      </c>
      <c r="K61" s="41"/>
      <c r="L61" s="60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61" t="s">
        <v>54</v>
      </c>
      <c r="E65" s="64"/>
      <c r="F65" s="64"/>
      <c r="G65" s="61" t="s">
        <v>55</v>
      </c>
      <c r="H65" s="64"/>
      <c r="I65" s="64"/>
      <c r="J65" s="64"/>
      <c r="K65" s="64"/>
      <c r="L65" s="60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63" t="s">
        <v>52</v>
      </c>
      <c r="E76" s="41"/>
      <c r="F76" s="143" t="s">
        <v>53</v>
      </c>
      <c r="G76" s="63" t="s">
        <v>52</v>
      </c>
      <c r="H76" s="41"/>
      <c r="I76" s="41"/>
      <c r="J76" s="144" t="s">
        <v>53</v>
      </c>
      <c r="K76" s="41"/>
      <c r="L76" s="60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0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0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103</v>
      </c>
      <c r="D82" s="38"/>
      <c r="E82" s="38"/>
      <c r="F82" s="38"/>
      <c r="G82" s="38"/>
      <c r="H82" s="38"/>
      <c r="I82" s="38"/>
      <c r="J82" s="38"/>
      <c r="K82" s="38"/>
      <c r="L82" s="60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60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60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26" t="str">
        <f>E7</f>
        <v>Prístavba objektu Strednej zdravotníckej školy</v>
      </c>
      <c r="F85" s="32"/>
      <c r="G85" s="32"/>
      <c r="H85" s="32"/>
      <c r="I85" s="38"/>
      <c r="J85" s="38"/>
      <c r="K85" s="38"/>
      <c r="L85" s="60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101</v>
      </c>
      <c r="D86" s="38"/>
      <c r="E86" s="38"/>
      <c r="F86" s="38"/>
      <c r="G86" s="38"/>
      <c r="H86" s="38"/>
      <c r="I86" s="38"/>
      <c r="J86" s="38"/>
      <c r="K86" s="38"/>
      <c r="L86" s="60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38"/>
      <c r="D87" s="38"/>
      <c r="E87" s="72" t="str">
        <f>E9</f>
        <v>5 - Elektroinštalácia</v>
      </c>
      <c r="F87" s="38"/>
      <c r="G87" s="38"/>
      <c r="H87" s="38"/>
      <c r="I87" s="38"/>
      <c r="J87" s="38"/>
      <c r="K87" s="38"/>
      <c r="L87" s="60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60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38"/>
      <c r="E89" s="38"/>
      <c r="F89" s="27" t="str">
        <f>F12</f>
        <v>parc.č.2514/1 Banská Bystrica</v>
      </c>
      <c r="G89" s="38"/>
      <c r="H89" s="38"/>
      <c r="I89" s="32" t="s">
        <v>22</v>
      </c>
      <c r="J89" s="74" t="str">
        <f>IF(J12="","",J12)</f>
        <v>10. 1. 2025</v>
      </c>
      <c r="K89" s="38"/>
      <c r="L89" s="60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60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38"/>
      <c r="E91" s="38"/>
      <c r="F91" s="27" t="str">
        <f>E15</f>
        <v>Banskobystrický samosprávny kraj</v>
      </c>
      <c r="G91" s="38"/>
      <c r="H91" s="38"/>
      <c r="I91" s="32" t="s">
        <v>30</v>
      </c>
      <c r="J91" s="36" t="str">
        <f>E21</f>
        <v>Ing.Marek Mečír</v>
      </c>
      <c r="K91" s="38"/>
      <c r="L91" s="60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38"/>
      <c r="E92" s="38"/>
      <c r="F92" s="27" t="str">
        <f>IF(E18="","",E18)</f>
        <v>Vyplň údaj</v>
      </c>
      <c r="G92" s="38"/>
      <c r="H92" s="38"/>
      <c r="I92" s="32" t="s">
        <v>33</v>
      </c>
      <c r="J92" s="36" t="str">
        <f>E24</f>
        <v>Stanislav Hlubina</v>
      </c>
      <c r="K92" s="38"/>
      <c r="L92" s="60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60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45" t="s">
        <v>104</v>
      </c>
      <c r="D94" s="137"/>
      <c r="E94" s="137"/>
      <c r="F94" s="137"/>
      <c r="G94" s="137"/>
      <c r="H94" s="137"/>
      <c r="I94" s="137"/>
      <c r="J94" s="146" t="s">
        <v>105</v>
      </c>
      <c r="K94" s="137"/>
      <c r="L94" s="60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60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47" t="s">
        <v>106</v>
      </c>
      <c r="D96" s="38"/>
      <c r="E96" s="38"/>
      <c r="F96" s="38"/>
      <c r="G96" s="38"/>
      <c r="H96" s="38"/>
      <c r="I96" s="38"/>
      <c r="J96" s="101">
        <f>J120</f>
        <v>0</v>
      </c>
      <c r="K96" s="38"/>
      <c r="L96" s="60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9" t="s">
        <v>107</v>
      </c>
    </row>
    <row r="97" s="9" customFormat="1" ht="24.96" customHeight="1">
      <c r="A97" s="9"/>
      <c r="B97" s="148"/>
      <c r="C97" s="9"/>
      <c r="D97" s="149" t="s">
        <v>3025</v>
      </c>
      <c r="E97" s="150"/>
      <c r="F97" s="150"/>
      <c r="G97" s="150"/>
      <c r="H97" s="150"/>
      <c r="I97" s="150"/>
      <c r="J97" s="151">
        <f>J121</f>
        <v>0</v>
      </c>
      <c r="K97" s="9"/>
      <c r="L97" s="148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48"/>
      <c r="C98" s="9"/>
      <c r="D98" s="149" t="s">
        <v>3026</v>
      </c>
      <c r="E98" s="150"/>
      <c r="F98" s="150"/>
      <c r="G98" s="150"/>
      <c r="H98" s="150"/>
      <c r="I98" s="150"/>
      <c r="J98" s="151">
        <f>J124</f>
        <v>0</v>
      </c>
      <c r="K98" s="9"/>
      <c r="L98" s="148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48"/>
      <c r="C99" s="9"/>
      <c r="D99" s="149" t="s">
        <v>3027</v>
      </c>
      <c r="E99" s="150"/>
      <c r="F99" s="150"/>
      <c r="G99" s="150"/>
      <c r="H99" s="150"/>
      <c r="I99" s="150"/>
      <c r="J99" s="151">
        <f>J125</f>
        <v>0</v>
      </c>
      <c r="K99" s="9"/>
      <c r="L99" s="148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48"/>
      <c r="C100" s="9"/>
      <c r="D100" s="149" t="s">
        <v>3028</v>
      </c>
      <c r="E100" s="150"/>
      <c r="F100" s="150"/>
      <c r="G100" s="150"/>
      <c r="H100" s="150"/>
      <c r="I100" s="150"/>
      <c r="J100" s="151">
        <f>J165</f>
        <v>0</v>
      </c>
      <c r="K100" s="9"/>
      <c r="L100" s="148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2" customFormat="1" ht="21.84" customHeight="1">
      <c r="A101" s="38"/>
      <c r="B101" s="39"/>
      <c r="C101" s="38"/>
      <c r="D101" s="38"/>
      <c r="E101" s="38"/>
      <c r="F101" s="38"/>
      <c r="G101" s="38"/>
      <c r="H101" s="38"/>
      <c r="I101" s="38"/>
      <c r="J101" s="38"/>
      <c r="K101" s="38"/>
      <c r="L101" s="60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2" s="2" customFormat="1" ht="6.96" customHeight="1">
      <c r="A102" s="38"/>
      <c r="B102" s="65"/>
      <c r="C102" s="66"/>
      <c r="D102" s="66"/>
      <c r="E102" s="66"/>
      <c r="F102" s="66"/>
      <c r="G102" s="66"/>
      <c r="H102" s="66"/>
      <c r="I102" s="66"/>
      <c r="J102" s="66"/>
      <c r="K102" s="66"/>
      <c r="L102" s="60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6" s="2" customFormat="1" ht="6.96" customHeight="1">
      <c r="A106" s="38"/>
      <c r="B106" s="67"/>
      <c r="C106" s="68"/>
      <c r="D106" s="68"/>
      <c r="E106" s="68"/>
      <c r="F106" s="68"/>
      <c r="G106" s="68"/>
      <c r="H106" s="68"/>
      <c r="I106" s="68"/>
      <c r="J106" s="68"/>
      <c r="K106" s="68"/>
      <c r="L106" s="60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24.96" customHeight="1">
      <c r="A107" s="38"/>
      <c r="B107" s="39"/>
      <c r="C107" s="23" t="s">
        <v>141</v>
      </c>
      <c r="D107" s="38"/>
      <c r="E107" s="38"/>
      <c r="F107" s="38"/>
      <c r="G107" s="38"/>
      <c r="H107" s="38"/>
      <c r="I107" s="38"/>
      <c r="J107" s="38"/>
      <c r="K107" s="38"/>
      <c r="L107" s="60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39"/>
      <c r="C108" s="38"/>
      <c r="D108" s="38"/>
      <c r="E108" s="38"/>
      <c r="F108" s="38"/>
      <c r="G108" s="38"/>
      <c r="H108" s="38"/>
      <c r="I108" s="38"/>
      <c r="J108" s="38"/>
      <c r="K108" s="38"/>
      <c r="L108" s="60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16</v>
      </c>
      <c r="D109" s="38"/>
      <c r="E109" s="38"/>
      <c r="F109" s="38"/>
      <c r="G109" s="38"/>
      <c r="H109" s="38"/>
      <c r="I109" s="38"/>
      <c r="J109" s="38"/>
      <c r="K109" s="38"/>
      <c r="L109" s="60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6.5" customHeight="1">
      <c r="A110" s="38"/>
      <c r="B110" s="39"/>
      <c r="C110" s="38"/>
      <c r="D110" s="38"/>
      <c r="E110" s="126" t="str">
        <f>E7</f>
        <v>Prístavba objektu Strednej zdravotníckej školy</v>
      </c>
      <c r="F110" s="32"/>
      <c r="G110" s="32"/>
      <c r="H110" s="32"/>
      <c r="I110" s="38"/>
      <c r="J110" s="38"/>
      <c r="K110" s="38"/>
      <c r="L110" s="60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101</v>
      </c>
      <c r="D111" s="38"/>
      <c r="E111" s="38"/>
      <c r="F111" s="38"/>
      <c r="G111" s="38"/>
      <c r="H111" s="38"/>
      <c r="I111" s="38"/>
      <c r="J111" s="38"/>
      <c r="K111" s="38"/>
      <c r="L111" s="60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38"/>
      <c r="D112" s="38"/>
      <c r="E112" s="72" t="str">
        <f>E9</f>
        <v>5 - Elektroinštalácia</v>
      </c>
      <c r="F112" s="38"/>
      <c r="G112" s="38"/>
      <c r="H112" s="38"/>
      <c r="I112" s="38"/>
      <c r="J112" s="38"/>
      <c r="K112" s="38"/>
      <c r="L112" s="60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38"/>
      <c r="D113" s="38"/>
      <c r="E113" s="38"/>
      <c r="F113" s="38"/>
      <c r="G113" s="38"/>
      <c r="H113" s="38"/>
      <c r="I113" s="38"/>
      <c r="J113" s="38"/>
      <c r="K113" s="38"/>
      <c r="L113" s="60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20</v>
      </c>
      <c r="D114" s="38"/>
      <c r="E114" s="38"/>
      <c r="F114" s="27" t="str">
        <f>F12</f>
        <v>parc.č.2514/1 Banská Bystrica</v>
      </c>
      <c r="G114" s="38"/>
      <c r="H114" s="38"/>
      <c r="I114" s="32" t="s">
        <v>22</v>
      </c>
      <c r="J114" s="74" t="str">
        <f>IF(J12="","",J12)</f>
        <v>10. 1. 2025</v>
      </c>
      <c r="K114" s="38"/>
      <c r="L114" s="60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38"/>
      <c r="D115" s="38"/>
      <c r="E115" s="38"/>
      <c r="F115" s="38"/>
      <c r="G115" s="38"/>
      <c r="H115" s="38"/>
      <c r="I115" s="38"/>
      <c r="J115" s="38"/>
      <c r="K115" s="38"/>
      <c r="L115" s="60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5.15" customHeight="1">
      <c r="A116" s="38"/>
      <c r="B116" s="39"/>
      <c r="C116" s="32" t="s">
        <v>24</v>
      </c>
      <c r="D116" s="38"/>
      <c r="E116" s="38"/>
      <c r="F116" s="27" t="str">
        <f>E15</f>
        <v>Banskobystrický samosprávny kraj</v>
      </c>
      <c r="G116" s="38"/>
      <c r="H116" s="38"/>
      <c r="I116" s="32" t="s">
        <v>30</v>
      </c>
      <c r="J116" s="36" t="str">
        <f>E21</f>
        <v>Ing.Marek Mečír</v>
      </c>
      <c r="K116" s="38"/>
      <c r="L116" s="60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15" customHeight="1">
      <c r="A117" s="38"/>
      <c r="B117" s="39"/>
      <c r="C117" s="32" t="s">
        <v>28</v>
      </c>
      <c r="D117" s="38"/>
      <c r="E117" s="38"/>
      <c r="F117" s="27" t="str">
        <f>IF(E18="","",E18)</f>
        <v>Vyplň údaj</v>
      </c>
      <c r="G117" s="38"/>
      <c r="H117" s="38"/>
      <c r="I117" s="32" t="s">
        <v>33</v>
      </c>
      <c r="J117" s="36" t="str">
        <f>E24</f>
        <v>Stanislav Hlubina</v>
      </c>
      <c r="K117" s="38"/>
      <c r="L117" s="60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0.32" customHeight="1">
      <c r="A118" s="38"/>
      <c r="B118" s="39"/>
      <c r="C118" s="38"/>
      <c r="D118" s="38"/>
      <c r="E118" s="38"/>
      <c r="F118" s="38"/>
      <c r="G118" s="38"/>
      <c r="H118" s="38"/>
      <c r="I118" s="38"/>
      <c r="J118" s="38"/>
      <c r="K118" s="38"/>
      <c r="L118" s="60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11" customFormat="1" ht="29.28" customHeight="1">
      <c r="A119" s="156"/>
      <c r="B119" s="157"/>
      <c r="C119" s="158" t="s">
        <v>142</v>
      </c>
      <c r="D119" s="159" t="s">
        <v>62</v>
      </c>
      <c r="E119" s="159" t="s">
        <v>58</v>
      </c>
      <c r="F119" s="159" t="s">
        <v>59</v>
      </c>
      <c r="G119" s="159" t="s">
        <v>143</v>
      </c>
      <c r="H119" s="159" t="s">
        <v>144</v>
      </c>
      <c r="I119" s="159" t="s">
        <v>145</v>
      </c>
      <c r="J119" s="160" t="s">
        <v>105</v>
      </c>
      <c r="K119" s="161" t="s">
        <v>146</v>
      </c>
      <c r="L119" s="162"/>
      <c r="M119" s="91" t="s">
        <v>1</v>
      </c>
      <c r="N119" s="92" t="s">
        <v>41</v>
      </c>
      <c r="O119" s="92" t="s">
        <v>147</v>
      </c>
      <c r="P119" s="92" t="s">
        <v>148</v>
      </c>
      <c r="Q119" s="92" t="s">
        <v>149</v>
      </c>
      <c r="R119" s="92" t="s">
        <v>150</v>
      </c>
      <c r="S119" s="92" t="s">
        <v>151</v>
      </c>
      <c r="T119" s="93" t="s">
        <v>152</v>
      </c>
      <c r="U119" s="156"/>
      <c r="V119" s="156"/>
      <c r="W119" s="156"/>
      <c r="X119" s="156"/>
      <c r="Y119" s="156"/>
      <c r="Z119" s="156"/>
      <c r="AA119" s="156"/>
      <c r="AB119" s="156"/>
      <c r="AC119" s="156"/>
      <c r="AD119" s="156"/>
      <c r="AE119" s="156"/>
    </row>
    <row r="120" s="2" customFormat="1" ht="22.8" customHeight="1">
      <c r="A120" s="38"/>
      <c r="B120" s="39"/>
      <c r="C120" s="98" t="s">
        <v>106</v>
      </c>
      <c r="D120" s="38"/>
      <c r="E120" s="38"/>
      <c r="F120" s="38"/>
      <c r="G120" s="38"/>
      <c r="H120" s="38"/>
      <c r="I120" s="38"/>
      <c r="J120" s="163">
        <f>BK120</f>
        <v>0</v>
      </c>
      <c r="K120" s="38"/>
      <c r="L120" s="39"/>
      <c r="M120" s="94"/>
      <c r="N120" s="78"/>
      <c r="O120" s="95"/>
      <c r="P120" s="164">
        <f>P121+P124+P125+P165</f>
        <v>0</v>
      </c>
      <c r="Q120" s="95"/>
      <c r="R120" s="164">
        <f>R121+R124+R125+R165</f>
        <v>0</v>
      </c>
      <c r="S120" s="95"/>
      <c r="T120" s="165">
        <f>T121+T124+T125+T165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T120" s="19" t="s">
        <v>76</v>
      </c>
      <c r="AU120" s="19" t="s">
        <v>107</v>
      </c>
      <c r="BK120" s="166">
        <f>BK121+BK124+BK125+BK165</f>
        <v>0</v>
      </c>
    </row>
    <row r="121" s="12" customFormat="1" ht="25.92" customHeight="1">
      <c r="A121" s="12"/>
      <c r="B121" s="167"/>
      <c r="C121" s="12"/>
      <c r="D121" s="168" t="s">
        <v>76</v>
      </c>
      <c r="E121" s="169" t="s">
        <v>298</v>
      </c>
      <c r="F121" s="169" t="s">
        <v>3029</v>
      </c>
      <c r="G121" s="12"/>
      <c r="H121" s="12"/>
      <c r="I121" s="170"/>
      <c r="J121" s="171">
        <f>BK121</f>
        <v>0</v>
      </c>
      <c r="K121" s="12"/>
      <c r="L121" s="167"/>
      <c r="M121" s="172"/>
      <c r="N121" s="173"/>
      <c r="O121" s="173"/>
      <c r="P121" s="174">
        <f>SUM(P122:P123)</f>
        <v>0</v>
      </c>
      <c r="Q121" s="173"/>
      <c r="R121" s="174">
        <f>SUM(R122:R123)</f>
        <v>0</v>
      </c>
      <c r="S121" s="173"/>
      <c r="T121" s="175">
        <f>SUM(T122:T123)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168" t="s">
        <v>81</v>
      </c>
      <c r="AT121" s="176" t="s">
        <v>76</v>
      </c>
      <c r="AU121" s="176" t="s">
        <v>7</v>
      </c>
      <c r="AY121" s="168" t="s">
        <v>155</v>
      </c>
      <c r="BK121" s="177">
        <f>SUM(BK122:BK123)</f>
        <v>0</v>
      </c>
    </row>
    <row r="122" s="2" customFormat="1" ht="33" customHeight="1">
      <c r="A122" s="38"/>
      <c r="B122" s="180"/>
      <c r="C122" s="181" t="s">
        <v>81</v>
      </c>
      <c r="D122" s="181" t="s">
        <v>157</v>
      </c>
      <c r="E122" s="182" t="s">
        <v>3030</v>
      </c>
      <c r="F122" s="183" t="s">
        <v>3031</v>
      </c>
      <c r="G122" s="184" t="s">
        <v>390</v>
      </c>
      <c r="H122" s="185">
        <v>4</v>
      </c>
      <c r="I122" s="186"/>
      <c r="J122" s="187">
        <f>ROUND(I122*H122,2)</f>
        <v>0</v>
      </c>
      <c r="K122" s="188"/>
      <c r="L122" s="39"/>
      <c r="M122" s="189" t="s">
        <v>1</v>
      </c>
      <c r="N122" s="190" t="s">
        <v>43</v>
      </c>
      <c r="O122" s="82"/>
      <c r="P122" s="191">
        <f>O122*H122</f>
        <v>0</v>
      </c>
      <c r="Q122" s="191">
        <v>0</v>
      </c>
      <c r="R122" s="191">
        <f>Q122*H122</f>
        <v>0</v>
      </c>
      <c r="S122" s="191">
        <v>0</v>
      </c>
      <c r="T122" s="192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193" t="s">
        <v>91</v>
      </c>
      <c r="AT122" s="193" t="s">
        <v>157</v>
      </c>
      <c r="AU122" s="193" t="s">
        <v>81</v>
      </c>
      <c r="AY122" s="19" t="s">
        <v>155</v>
      </c>
      <c r="BE122" s="194">
        <f>IF(N122="základná",J122,0)</f>
        <v>0</v>
      </c>
      <c r="BF122" s="194">
        <f>IF(N122="znížená",J122,0)</f>
        <v>0</v>
      </c>
      <c r="BG122" s="194">
        <f>IF(N122="zákl. prenesená",J122,0)</f>
        <v>0</v>
      </c>
      <c r="BH122" s="194">
        <f>IF(N122="zníž. prenesená",J122,0)</f>
        <v>0</v>
      </c>
      <c r="BI122" s="194">
        <f>IF(N122="nulová",J122,0)</f>
        <v>0</v>
      </c>
      <c r="BJ122" s="19" t="s">
        <v>85</v>
      </c>
      <c r="BK122" s="194">
        <f>ROUND(I122*H122,2)</f>
        <v>0</v>
      </c>
      <c r="BL122" s="19" t="s">
        <v>91</v>
      </c>
      <c r="BM122" s="193" t="s">
        <v>85</v>
      </c>
    </row>
    <row r="123" s="2" customFormat="1" ht="24.15" customHeight="1">
      <c r="A123" s="38"/>
      <c r="B123" s="180"/>
      <c r="C123" s="181" t="s">
        <v>85</v>
      </c>
      <c r="D123" s="181" t="s">
        <v>157</v>
      </c>
      <c r="E123" s="182" t="s">
        <v>3032</v>
      </c>
      <c r="F123" s="183" t="s">
        <v>3033</v>
      </c>
      <c r="G123" s="184" t="s">
        <v>390</v>
      </c>
      <c r="H123" s="185">
        <v>1</v>
      </c>
      <c r="I123" s="186"/>
      <c r="J123" s="187">
        <f>ROUND(I123*H123,2)</f>
        <v>0</v>
      </c>
      <c r="K123" s="188"/>
      <c r="L123" s="39"/>
      <c r="M123" s="189" t="s">
        <v>1</v>
      </c>
      <c r="N123" s="190" t="s">
        <v>43</v>
      </c>
      <c r="O123" s="82"/>
      <c r="P123" s="191">
        <f>O123*H123</f>
        <v>0</v>
      </c>
      <c r="Q123" s="191">
        <v>0</v>
      </c>
      <c r="R123" s="191">
        <f>Q123*H123</f>
        <v>0</v>
      </c>
      <c r="S123" s="191">
        <v>0</v>
      </c>
      <c r="T123" s="192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193" t="s">
        <v>91</v>
      </c>
      <c r="AT123" s="193" t="s">
        <v>157</v>
      </c>
      <c r="AU123" s="193" t="s">
        <v>81</v>
      </c>
      <c r="AY123" s="19" t="s">
        <v>155</v>
      </c>
      <c r="BE123" s="194">
        <f>IF(N123="základná",J123,0)</f>
        <v>0</v>
      </c>
      <c r="BF123" s="194">
        <f>IF(N123="znížená",J123,0)</f>
        <v>0</v>
      </c>
      <c r="BG123" s="194">
        <f>IF(N123="zákl. prenesená",J123,0)</f>
        <v>0</v>
      </c>
      <c r="BH123" s="194">
        <f>IF(N123="zníž. prenesená",J123,0)</f>
        <v>0</v>
      </c>
      <c r="BI123" s="194">
        <f>IF(N123="nulová",J123,0)</f>
        <v>0</v>
      </c>
      <c r="BJ123" s="19" t="s">
        <v>85</v>
      </c>
      <c r="BK123" s="194">
        <f>ROUND(I123*H123,2)</f>
        <v>0</v>
      </c>
      <c r="BL123" s="19" t="s">
        <v>91</v>
      </c>
      <c r="BM123" s="193" t="s">
        <v>91</v>
      </c>
    </row>
    <row r="124" s="12" customFormat="1" ht="25.92" customHeight="1">
      <c r="A124" s="12"/>
      <c r="B124" s="167"/>
      <c r="C124" s="12"/>
      <c r="D124" s="168" t="s">
        <v>76</v>
      </c>
      <c r="E124" s="169" t="s">
        <v>2815</v>
      </c>
      <c r="F124" s="169" t="s">
        <v>3034</v>
      </c>
      <c r="G124" s="12"/>
      <c r="H124" s="12"/>
      <c r="I124" s="170"/>
      <c r="J124" s="171">
        <f>BK124</f>
        <v>0</v>
      </c>
      <c r="K124" s="12"/>
      <c r="L124" s="167"/>
      <c r="M124" s="172"/>
      <c r="N124" s="173"/>
      <c r="O124" s="173"/>
      <c r="P124" s="174">
        <v>0</v>
      </c>
      <c r="Q124" s="173"/>
      <c r="R124" s="174">
        <v>0</v>
      </c>
      <c r="S124" s="173"/>
      <c r="T124" s="175"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68" t="s">
        <v>81</v>
      </c>
      <c r="AT124" s="176" t="s">
        <v>76</v>
      </c>
      <c r="AU124" s="176" t="s">
        <v>7</v>
      </c>
      <c r="AY124" s="168" t="s">
        <v>155</v>
      </c>
      <c r="BK124" s="177">
        <v>0</v>
      </c>
    </row>
    <row r="125" s="12" customFormat="1" ht="25.92" customHeight="1">
      <c r="A125" s="12"/>
      <c r="B125" s="167"/>
      <c r="C125" s="12"/>
      <c r="D125" s="168" t="s">
        <v>76</v>
      </c>
      <c r="E125" s="169" t="s">
        <v>2421</v>
      </c>
      <c r="F125" s="169" t="s">
        <v>3035</v>
      </c>
      <c r="G125" s="12"/>
      <c r="H125" s="12"/>
      <c r="I125" s="170"/>
      <c r="J125" s="171">
        <f>BK125</f>
        <v>0</v>
      </c>
      <c r="K125" s="12"/>
      <c r="L125" s="167"/>
      <c r="M125" s="172"/>
      <c r="N125" s="173"/>
      <c r="O125" s="173"/>
      <c r="P125" s="174">
        <f>SUM(P126:P164)</f>
        <v>0</v>
      </c>
      <c r="Q125" s="173"/>
      <c r="R125" s="174">
        <f>SUM(R126:R164)</f>
        <v>0</v>
      </c>
      <c r="S125" s="173"/>
      <c r="T125" s="175">
        <f>SUM(T126:T164)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168" t="s">
        <v>81</v>
      </c>
      <c r="AT125" s="176" t="s">
        <v>76</v>
      </c>
      <c r="AU125" s="176" t="s">
        <v>7</v>
      </c>
      <c r="AY125" s="168" t="s">
        <v>155</v>
      </c>
      <c r="BK125" s="177">
        <f>SUM(BK126:BK164)</f>
        <v>0</v>
      </c>
    </row>
    <row r="126" s="2" customFormat="1" ht="16.5" customHeight="1">
      <c r="A126" s="38"/>
      <c r="B126" s="180"/>
      <c r="C126" s="221" t="s">
        <v>88</v>
      </c>
      <c r="D126" s="221" t="s">
        <v>271</v>
      </c>
      <c r="E126" s="223" t="s">
        <v>3036</v>
      </c>
      <c r="F126" s="224" t="s">
        <v>3037</v>
      </c>
      <c r="G126" s="225" t="s">
        <v>390</v>
      </c>
      <c r="H126" s="226">
        <v>207</v>
      </c>
      <c r="I126" s="227"/>
      <c r="J126" s="228">
        <f>ROUND(I126*H126,2)</f>
        <v>0</v>
      </c>
      <c r="K126" s="229"/>
      <c r="L126" s="230"/>
      <c r="M126" s="231" t="s">
        <v>1</v>
      </c>
      <c r="N126" s="232" t="s">
        <v>43</v>
      </c>
      <c r="O126" s="82"/>
      <c r="P126" s="191">
        <f>O126*H126</f>
        <v>0</v>
      </c>
      <c r="Q126" s="191">
        <v>0</v>
      </c>
      <c r="R126" s="191">
        <f>Q126*H126</f>
        <v>0</v>
      </c>
      <c r="S126" s="191">
        <v>0</v>
      </c>
      <c r="T126" s="192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193" t="s">
        <v>211</v>
      </c>
      <c r="AT126" s="193" t="s">
        <v>271</v>
      </c>
      <c r="AU126" s="193" t="s">
        <v>81</v>
      </c>
      <c r="AY126" s="19" t="s">
        <v>155</v>
      </c>
      <c r="BE126" s="194">
        <f>IF(N126="základná",J126,0)</f>
        <v>0</v>
      </c>
      <c r="BF126" s="194">
        <f>IF(N126="znížená",J126,0)</f>
        <v>0</v>
      </c>
      <c r="BG126" s="194">
        <f>IF(N126="zákl. prenesená",J126,0)</f>
        <v>0</v>
      </c>
      <c r="BH126" s="194">
        <f>IF(N126="zníž. prenesená",J126,0)</f>
        <v>0</v>
      </c>
      <c r="BI126" s="194">
        <f>IF(N126="nulová",J126,0)</f>
        <v>0</v>
      </c>
      <c r="BJ126" s="19" t="s">
        <v>85</v>
      </c>
      <c r="BK126" s="194">
        <f>ROUND(I126*H126,2)</f>
        <v>0</v>
      </c>
      <c r="BL126" s="19" t="s">
        <v>91</v>
      </c>
      <c r="BM126" s="193" t="s">
        <v>97</v>
      </c>
    </row>
    <row r="127" s="2" customFormat="1" ht="16.5" customHeight="1">
      <c r="A127" s="38"/>
      <c r="B127" s="180"/>
      <c r="C127" s="221" t="s">
        <v>91</v>
      </c>
      <c r="D127" s="221" t="s">
        <v>271</v>
      </c>
      <c r="E127" s="223" t="s">
        <v>3038</v>
      </c>
      <c r="F127" s="224" t="s">
        <v>3039</v>
      </c>
      <c r="G127" s="225" t="s">
        <v>390</v>
      </c>
      <c r="H127" s="226">
        <v>2</v>
      </c>
      <c r="I127" s="227"/>
      <c r="J127" s="228">
        <f>ROUND(I127*H127,2)</f>
        <v>0</v>
      </c>
      <c r="K127" s="229"/>
      <c r="L127" s="230"/>
      <c r="M127" s="231" t="s">
        <v>1</v>
      </c>
      <c r="N127" s="232" t="s">
        <v>43</v>
      </c>
      <c r="O127" s="82"/>
      <c r="P127" s="191">
        <f>O127*H127</f>
        <v>0</v>
      </c>
      <c r="Q127" s="191">
        <v>0</v>
      </c>
      <c r="R127" s="191">
        <f>Q127*H127</f>
        <v>0</v>
      </c>
      <c r="S127" s="191">
        <v>0</v>
      </c>
      <c r="T127" s="192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193" t="s">
        <v>211</v>
      </c>
      <c r="AT127" s="193" t="s">
        <v>271</v>
      </c>
      <c r="AU127" s="193" t="s">
        <v>81</v>
      </c>
      <c r="AY127" s="19" t="s">
        <v>155</v>
      </c>
      <c r="BE127" s="194">
        <f>IF(N127="základná",J127,0)</f>
        <v>0</v>
      </c>
      <c r="BF127" s="194">
        <f>IF(N127="znížená",J127,0)</f>
        <v>0</v>
      </c>
      <c r="BG127" s="194">
        <f>IF(N127="zákl. prenesená",J127,0)</f>
        <v>0</v>
      </c>
      <c r="BH127" s="194">
        <f>IF(N127="zníž. prenesená",J127,0)</f>
        <v>0</v>
      </c>
      <c r="BI127" s="194">
        <f>IF(N127="nulová",J127,0)</f>
        <v>0</v>
      </c>
      <c r="BJ127" s="19" t="s">
        <v>85</v>
      </c>
      <c r="BK127" s="194">
        <f>ROUND(I127*H127,2)</f>
        <v>0</v>
      </c>
      <c r="BL127" s="19" t="s">
        <v>91</v>
      </c>
      <c r="BM127" s="193" t="s">
        <v>211</v>
      </c>
    </row>
    <row r="128" s="2" customFormat="1" ht="16.5" customHeight="1">
      <c r="A128" s="38"/>
      <c r="B128" s="180"/>
      <c r="C128" s="221" t="s">
        <v>94</v>
      </c>
      <c r="D128" s="221" t="s">
        <v>271</v>
      </c>
      <c r="E128" s="223" t="s">
        <v>3040</v>
      </c>
      <c r="F128" s="224" t="s">
        <v>3041</v>
      </c>
      <c r="G128" s="225" t="s">
        <v>390</v>
      </c>
      <c r="H128" s="226">
        <v>2</v>
      </c>
      <c r="I128" s="227"/>
      <c r="J128" s="228">
        <f>ROUND(I128*H128,2)</f>
        <v>0</v>
      </c>
      <c r="K128" s="229"/>
      <c r="L128" s="230"/>
      <c r="M128" s="231" t="s">
        <v>1</v>
      </c>
      <c r="N128" s="232" t="s">
        <v>43</v>
      </c>
      <c r="O128" s="82"/>
      <c r="P128" s="191">
        <f>O128*H128</f>
        <v>0</v>
      </c>
      <c r="Q128" s="191">
        <v>0</v>
      </c>
      <c r="R128" s="191">
        <f>Q128*H128</f>
        <v>0</v>
      </c>
      <c r="S128" s="191">
        <v>0</v>
      </c>
      <c r="T128" s="192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193" t="s">
        <v>211</v>
      </c>
      <c r="AT128" s="193" t="s">
        <v>271</v>
      </c>
      <c r="AU128" s="193" t="s">
        <v>81</v>
      </c>
      <c r="AY128" s="19" t="s">
        <v>155</v>
      </c>
      <c r="BE128" s="194">
        <f>IF(N128="základná",J128,0)</f>
        <v>0</v>
      </c>
      <c r="BF128" s="194">
        <f>IF(N128="znížená",J128,0)</f>
        <v>0</v>
      </c>
      <c r="BG128" s="194">
        <f>IF(N128="zákl. prenesená",J128,0)</f>
        <v>0</v>
      </c>
      <c r="BH128" s="194">
        <f>IF(N128="zníž. prenesená",J128,0)</f>
        <v>0</v>
      </c>
      <c r="BI128" s="194">
        <f>IF(N128="nulová",J128,0)</f>
        <v>0</v>
      </c>
      <c r="BJ128" s="19" t="s">
        <v>85</v>
      </c>
      <c r="BK128" s="194">
        <f>ROUND(I128*H128,2)</f>
        <v>0</v>
      </c>
      <c r="BL128" s="19" t="s">
        <v>91</v>
      </c>
      <c r="BM128" s="193" t="s">
        <v>220</v>
      </c>
    </row>
    <row r="129" s="2" customFormat="1" ht="16.5" customHeight="1">
      <c r="A129" s="38"/>
      <c r="B129" s="180"/>
      <c r="C129" s="221" t="s">
        <v>97</v>
      </c>
      <c r="D129" s="221" t="s">
        <v>271</v>
      </c>
      <c r="E129" s="223" t="s">
        <v>3042</v>
      </c>
      <c r="F129" s="224" t="s">
        <v>3043</v>
      </c>
      <c r="G129" s="225" t="s">
        <v>390</v>
      </c>
      <c r="H129" s="226">
        <v>28</v>
      </c>
      <c r="I129" s="227"/>
      <c r="J129" s="228">
        <f>ROUND(I129*H129,2)</f>
        <v>0</v>
      </c>
      <c r="K129" s="229"/>
      <c r="L129" s="230"/>
      <c r="M129" s="231" t="s">
        <v>1</v>
      </c>
      <c r="N129" s="232" t="s">
        <v>43</v>
      </c>
      <c r="O129" s="82"/>
      <c r="P129" s="191">
        <f>O129*H129</f>
        <v>0</v>
      </c>
      <c r="Q129" s="191">
        <v>0</v>
      </c>
      <c r="R129" s="191">
        <f>Q129*H129</f>
        <v>0</v>
      </c>
      <c r="S129" s="191">
        <v>0</v>
      </c>
      <c r="T129" s="192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193" t="s">
        <v>211</v>
      </c>
      <c r="AT129" s="193" t="s">
        <v>271</v>
      </c>
      <c r="AU129" s="193" t="s">
        <v>81</v>
      </c>
      <c r="AY129" s="19" t="s">
        <v>155</v>
      </c>
      <c r="BE129" s="194">
        <f>IF(N129="základná",J129,0)</f>
        <v>0</v>
      </c>
      <c r="BF129" s="194">
        <f>IF(N129="znížená",J129,0)</f>
        <v>0</v>
      </c>
      <c r="BG129" s="194">
        <f>IF(N129="zákl. prenesená",J129,0)</f>
        <v>0</v>
      </c>
      <c r="BH129" s="194">
        <f>IF(N129="zníž. prenesená",J129,0)</f>
        <v>0</v>
      </c>
      <c r="BI129" s="194">
        <f>IF(N129="nulová",J129,0)</f>
        <v>0</v>
      </c>
      <c r="BJ129" s="19" t="s">
        <v>85</v>
      </c>
      <c r="BK129" s="194">
        <f>ROUND(I129*H129,2)</f>
        <v>0</v>
      </c>
      <c r="BL129" s="19" t="s">
        <v>91</v>
      </c>
      <c r="BM129" s="193" t="s">
        <v>229</v>
      </c>
    </row>
    <row r="130" s="2" customFormat="1" ht="16.5" customHeight="1">
      <c r="A130" s="38"/>
      <c r="B130" s="180"/>
      <c r="C130" s="221" t="s">
        <v>195</v>
      </c>
      <c r="D130" s="221" t="s">
        <v>271</v>
      </c>
      <c r="E130" s="223" t="s">
        <v>3044</v>
      </c>
      <c r="F130" s="224" t="s">
        <v>3045</v>
      </c>
      <c r="G130" s="225" t="s">
        <v>390</v>
      </c>
      <c r="H130" s="226">
        <v>35</v>
      </c>
      <c r="I130" s="227"/>
      <c r="J130" s="228">
        <f>ROUND(I130*H130,2)</f>
        <v>0</v>
      </c>
      <c r="K130" s="229"/>
      <c r="L130" s="230"/>
      <c r="M130" s="231" t="s">
        <v>1</v>
      </c>
      <c r="N130" s="232" t="s">
        <v>43</v>
      </c>
      <c r="O130" s="82"/>
      <c r="P130" s="191">
        <f>O130*H130</f>
        <v>0</v>
      </c>
      <c r="Q130" s="191">
        <v>0</v>
      </c>
      <c r="R130" s="191">
        <f>Q130*H130</f>
        <v>0</v>
      </c>
      <c r="S130" s="191">
        <v>0</v>
      </c>
      <c r="T130" s="192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193" t="s">
        <v>211</v>
      </c>
      <c r="AT130" s="193" t="s">
        <v>271</v>
      </c>
      <c r="AU130" s="193" t="s">
        <v>81</v>
      </c>
      <c r="AY130" s="19" t="s">
        <v>155</v>
      </c>
      <c r="BE130" s="194">
        <f>IF(N130="základná",J130,0)</f>
        <v>0</v>
      </c>
      <c r="BF130" s="194">
        <f>IF(N130="znížená",J130,0)</f>
        <v>0</v>
      </c>
      <c r="BG130" s="194">
        <f>IF(N130="zákl. prenesená",J130,0)</f>
        <v>0</v>
      </c>
      <c r="BH130" s="194">
        <f>IF(N130="zníž. prenesená",J130,0)</f>
        <v>0</v>
      </c>
      <c r="BI130" s="194">
        <f>IF(N130="nulová",J130,0)</f>
        <v>0</v>
      </c>
      <c r="BJ130" s="19" t="s">
        <v>85</v>
      </c>
      <c r="BK130" s="194">
        <f>ROUND(I130*H130,2)</f>
        <v>0</v>
      </c>
      <c r="BL130" s="19" t="s">
        <v>91</v>
      </c>
      <c r="BM130" s="193" t="s">
        <v>246</v>
      </c>
    </row>
    <row r="131" s="2" customFormat="1" ht="16.5" customHeight="1">
      <c r="A131" s="38"/>
      <c r="B131" s="180"/>
      <c r="C131" s="221" t="s">
        <v>211</v>
      </c>
      <c r="D131" s="221" t="s">
        <v>271</v>
      </c>
      <c r="E131" s="223" t="s">
        <v>3046</v>
      </c>
      <c r="F131" s="224" t="s">
        <v>3047</v>
      </c>
      <c r="G131" s="225" t="s">
        <v>390</v>
      </c>
      <c r="H131" s="226">
        <v>26</v>
      </c>
      <c r="I131" s="227"/>
      <c r="J131" s="228">
        <f>ROUND(I131*H131,2)</f>
        <v>0</v>
      </c>
      <c r="K131" s="229"/>
      <c r="L131" s="230"/>
      <c r="M131" s="231" t="s">
        <v>1</v>
      </c>
      <c r="N131" s="232" t="s">
        <v>43</v>
      </c>
      <c r="O131" s="82"/>
      <c r="P131" s="191">
        <f>O131*H131</f>
        <v>0</v>
      </c>
      <c r="Q131" s="191">
        <v>0</v>
      </c>
      <c r="R131" s="191">
        <f>Q131*H131</f>
        <v>0</v>
      </c>
      <c r="S131" s="191">
        <v>0</v>
      </c>
      <c r="T131" s="192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193" t="s">
        <v>211</v>
      </c>
      <c r="AT131" s="193" t="s">
        <v>271</v>
      </c>
      <c r="AU131" s="193" t="s">
        <v>81</v>
      </c>
      <c r="AY131" s="19" t="s">
        <v>155</v>
      </c>
      <c r="BE131" s="194">
        <f>IF(N131="základná",J131,0)</f>
        <v>0</v>
      </c>
      <c r="BF131" s="194">
        <f>IF(N131="znížená",J131,0)</f>
        <v>0</v>
      </c>
      <c r="BG131" s="194">
        <f>IF(N131="zákl. prenesená",J131,0)</f>
        <v>0</v>
      </c>
      <c r="BH131" s="194">
        <f>IF(N131="zníž. prenesená",J131,0)</f>
        <v>0</v>
      </c>
      <c r="BI131" s="194">
        <f>IF(N131="nulová",J131,0)</f>
        <v>0</v>
      </c>
      <c r="BJ131" s="19" t="s">
        <v>85</v>
      </c>
      <c r="BK131" s="194">
        <f>ROUND(I131*H131,2)</f>
        <v>0</v>
      </c>
      <c r="BL131" s="19" t="s">
        <v>91</v>
      </c>
      <c r="BM131" s="193" t="s">
        <v>256</v>
      </c>
    </row>
    <row r="132" s="2" customFormat="1" ht="24.15" customHeight="1">
      <c r="A132" s="38"/>
      <c r="B132" s="180"/>
      <c r="C132" s="221" t="s">
        <v>215</v>
      </c>
      <c r="D132" s="221" t="s">
        <v>271</v>
      </c>
      <c r="E132" s="223" t="s">
        <v>3048</v>
      </c>
      <c r="F132" s="224" t="s">
        <v>3049</v>
      </c>
      <c r="G132" s="225" t="s">
        <v>390</v>
      </c>
      <c r="H132" s="226">
        <v>8</v>
      </c>
      <c r="I132" s="227"/>
      <c r="J132" s="228">
        <f>ROUND(I132*H132,2)</f>
        <v>0</v>
      </c>
      <c r="K132" s="229"/>
      <c r="L132" s="230"/>
      <c r="M132" s="231" t="s">
        <v>1</v>
      </c>
      <c r="N132" s="232" t="s">
        <v>43</v>
      </c>
      <c r="O132" s="82"/>
      <c r="P132" s="191">
        <f>O132*H132</f>
        <v>0</v>
      </c>
      <c r="Q132" s="191">
        <v>0</v>
      </c>
      <c r="R132" s="191">
        <f>Q132*H132</f>
        <v>0</v>
      </c>
      <c r="S132" s="191">
        <v>0</v>
      </c>
      <c r="T132" s="192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193" t="s">
        <v>211</v>
      </c>
      <c r="AT132" s="193" t="s">
        <v>271</v>
      </c>
      <c r="AU132" s="193" t="s">
        <v>81</v>
      </c>
      <c r="AY132" s="19" t="s">
        <v>155</v>
      </c>
      <c r="BE132" s="194">
        <f>IF(N132="základná",J132,0)</f>
        <v>0</v>
      </c>
      <c r="BF132" s="194">
        <f>IF(N132="znížená",J132,0)</f>
        <v>0</v>
      </c>
      <c r="BG132" s="194">
        <f>IF(N132="zákl. prenesená",J132,0)</f>
        <v>0</v>
      </c>
      <c r="BH132" s="194">
        <f>IF(N132="zníž. prenesená",J132,0)</f>
        <v>0</v>
      </c>
      <c r="BI132" s="194">
        <f>IF(N132="nulová",J132,0)</f>
        <v>0</v>
      </c>
      <c r="BJ132" s="19" t="s">
        <v>85</v>
      </c>
      <c r="BK132" s="194">
        <f>ROUND(I132*H132,2)</f>
        <v>0</v>
      </c>
      <c r="BL132" s="19" t="s">
        <v>91</v>
      </c>
      <c r="BM132" s="193" t="s">
        <v>294</v>
      </c>
    </row>
    <row r="133" s="2" customFormat="1" ht="24.15" customHeight="1">
      <c r="A133" s="38"/>
      <c r="B133" s="180"/>
      <c r="C133" s="221" t="s">
        <v>220</v>
      </c>
      <c r="D133" s="221" t="s">
        <v>271</v>
      </c>
      <c r="E133" s="223" t="s">
        <v>3050</v>
      </c>
      <c r="F133" s="224" t="s">
        <v>3051</v>
      </c>
      <c r="G133" s="225" t="s">
        <v>390</v>
      </c>
      <c r="H133" s="226">
        <v>161</v>
      </c>
      <c r="I133" s="227"/>
      <c r="J133" s="228">
        <f>ROUND(I133*H133,2)</f>
        <v>0</v>
      </c>
      <c r="K133" s="229"/>
      <c r="L133" s="230"/>
      <c r="M133" s="231" t="s">
        <v>1</v>
      </c>
      <c r="N133" s="232" t="s">
        <v>43</v>
      </c>
      <c r="O133" s="82"/>
      <c r="P133" s="191">
        <f>O133*H133</f>
        <v>0</v>
      </c>
      <c r="Q133" s="191">
        <v>0</v>
      </c>
      <c r="R133" s="191">
        <f>Q133*H133</f>
        <v>0</v>
      </c>
      <c r="S133" s="191">
        <v>0</v>
      </c>
      <c r="T133" s="192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193" t="s">
        <v>211</v>
      </c>
      <c r="AT133" s="193" t="s">
        <v>271</v>
      </c>
      <c r="AU133" s="193" t="s">
        <v>81</v>
      </c>
      <c r="AY133" s="19" t="s">
        <v>155</v>
      </c>
      <c r="BE133" s="194">
        <f>IF(N133="základná",J133,0)</f>
        <v>0</v>
      </c>
      <c r="BF133" s="194">
        <f>IF(N133="znížená",J133,0)</f>
        <v>0</v>
      </c>
      <c r="BG133" s="194">
        <f>IF(N133="zákl. prenesená",J133,0)</f>
        <v>0</v>
      </c>
      <c r="BH133" s="194">
        <f>IF(N133="zníž. prenesená",J133,0)</f>
        <v>0</v>
      </c>
      <c r="BI133" s="194">
        <f>IF(N133="nulová",J133,0)</f>
        <v>0</v>
      </c>
      <c r="BJ133" s="19" t="s">
        <v>85</v>
      </c>
      <c r="BK133" s="194">
        <f>ROUND(I133*H133,2)</f>
        <v>0</v>
      </c>
      <c r="BL133" s="19" t="s">
        <v>91</v>
      </c>
      <c r="BM133" s="193" t="s">
        <v>312</v>
      </c>
    </row>
    <row r="134" s="2" customFormat="1" ht="24.15" customHeight="1">
      <c r="A134" s="38"/>
      <c r="B134" s="180"/>
      <c r="C134" s="221" t="s">
        <v>225</v>
      </c>
      <c r="D134" s="221" t="s">
        <v>271</v>
      </c>
      <c r="E134" s="223" t="s">
        <v>3052</v>
      </c>
      <c r="F134" s="224" t="s">
        <v>3053</v>
      </c>
      <c r="G134" s="225" t="s">
        <v>390</v>
      </c>
      <c r="H134" s="226">
        <v>14</v>
      </c>
      <c r="I134" s="227"/>
      <c r="J134" s="228">
        <f>ROUND(I134*H134,2)</f>
        <v>0</v>
      </c>
      <c r="K134" s="229"/>
      <c r="L134" s="230"/>
      <c r="M134" s="231" t="s">
        <v>1</v>
      </c>
      <c r="N134" s="232" t="s">
        <v>43</v>
      </c>
      <c r="O134" s="82"/>
      <c r="P134" s="191">
        <f>O134*H134</f>
        <v>0</v>
      </c>
      <c r="Q134" s="191">
        <v>0</v>
      </c>
      <c r="R134" s="191">
        <f>Q134*H134</f>
        <v>0</v>
      </c>
      <c r="S134" s="191">
        <v>0</v>
      </c>
      <c r="T134" s="192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193" t="s">
        <v>211</v>
      </c>
      <c r="AT134" s="193" t="s">
        <v>271</v>
      </c>
      <c r="AU134" s="193" t="s">
        <v>81</v>
      </c>
      <c r="AY134" s="19" t="s">
        <v>155</v>
      </c>
      <c r="BE134" s="194">
        <f>IF(N134="základná",J134,0)</f>
        <v>0</v>
      </c>
      <c r="BF134" s="194">
        <f>IF(N134="znížená",J134,0)</f>
        <v>0</v>
      </c>
      <c r="BG134" s="194">
        <f>IF(N134="zákl. prenesená",J134,0)</f>
        <v>0</v>
      </c>
      <c r="BH134" s="194">
        <f>IF(N134="zníž. prenesená",J134,0)</f>
        <v>0</v>
      </c>
      <c r="BI134" s="194">
        <f>IF(N134="nulová",J134,0)</f>
        <v>0</v>
      </c>
      <c r="BJ134" s="19" t="s">
        <v>85</v>
      </c>
      <c r="BK134" s="194">
        <f>ROUND(I134*H134,2)</f>
        <v>0</v>
      </c>
      <c r="BL134" s="19" t="s">
        <v>91</v>
      </c>
      <c r="BM134" s="193" t="s">
        <v>322</v>
      </c>
    </row>
    <row r="135" s="2" customFormat="1" ht="24.15" customHeight="1">
      <c r="A135" s="38"/>
      <c r="B135" s="180"/>
      <c r="C135" s="221" t="s">
        <v>229</v>
      </c>
      <c r="D135" s="221" t="s">
        <v>271</v>
      </c>
      <c r="E135" s="223" t="s">
        <v>3054</v>
      </c>
      <c r="F135" s="224" t="s">
        <v>3055</v>
      </c>
      <c r="G135" s="225" t="s">
        <v>390</v>
      </c>
      <c r="H135" s="226">
        <v>7</v>
      </c>
      <c r="I135" s="227"/>
      <c r="J135" s="228">
        <f>ROUND(I135*H135,2)</f>
        <v>0</v>
      </c>
      <c r="K135" s="229"/>
      <c r="L135" s="230"/>
      <c r="M135" s="231" t="s">
        <v>1</v>
      </c>
      <c r="N135" s="232" t="s">
        <v>43</v>
      </c>
      <c r="O135" s="82"/>
      <c r="P135" s="191">
        <f>O135*H135</f>
        <v>0</v>
      </c>
      <c r="Q135" s="191">
        <v>0</v>
      </c>
      <c r="R135" s="191">
        <f>Q135*H135</f>
        <v>0</v>
      </c>
      <c r="S135" s="191">
        <v>0</v>
      </c>
      <c r="T135" s="192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193" t="s">
        <v>211</v>
      </c>
      <c r="AT135" s="193" t="s">
        <v>271</v>
      </c>
      <c r="AU135" s="193" t="s">
        <v>81</v>
      </c>
      <c r="AY135" s="19" t="s">
        <v>155</v>
      </c>
      <c r="BE135" s="194">
        <f>IF(N135="základná",J135,0)</f>
        <v>0</v>
      </c>
      <c r="BF135" s="194">
        <f>IF(N135="znížená",J135,0)</f>
        <v>0</v>
      </c>
      <c r="BG135" s="194">
        <f>IF(N135="zákl. prenesená",J135,0)</f>
        <v>0</v>
      </c>
      <c r="BH135" s="194">
        <f>IF(N135="zníž. prenesená",J135,0)</f>
        <v>0</v>
      </c>
      <c r="BI135" s="194">
        <f>IF(N135="nulová",J135,0)</f>
        <v>0</v>
      </c>
      <c r="BJ135" s="19" t="s">
        <v>85</v>
      </c>
      <c r="BK135" s="194">
        <f>ROUND(I135*H135,2)</f>
        <v>0</v>
      </c>
      <c r="BL135" s="19" t="s">
        <v>91</v>
      </c>
      <c r="BM135" s="193" t="s">
        <v>337</v>
      </c>
    </row>
    <row r="136" s="2" customFormat="1" ht="16.5" customHeight="1">
      <c r="A136" s="38"/>
      <c r="B136" s="180"/>
      <c r="C136" s="221" t="s">
        <v>233</v>
      </c>
      <c r="D136" s="221" t="s">
        <v>271</v>
      </c>
      <c r="E136" s="223" t="s">
        <v>3056</v>
      </c>
      <c r="F136" s="224" t="s">
        <v>3057</v>
      </c>
      <c r="G136" s="225" t="s">
        <v>390</v>
      </c>
      <c r="H136" s="226">
        <v>7</v>
      </c>
      <c r="I136" s="227"/>
      <c r="J136" s="228">
        <f>ROUND(I136*H136,2)</f>
        <v>0</v>
      </c>
      <c r="K136" s="229"/>
      <c r="L136" s="230"/>
      <c r="M136" s="231" t="s">
        <v>1</v>
      </c>
      <c r="N136" s="232" t="s">
        <v>43</v>
      </c>
      <c r="O136" s="82"/>
      <c r="P136" s="191">
        <f>O136*H136</f>
        <v>0</v>
      </c>
      <c r="Q136" s="191">
        <v>0</v>
      </c>
      <c r="R136" s="191">
        <f>Q136*H136</f>
        <v>0</v>
      </c>
      <c r="S136" s="191">
        <v>0</v>
      </c>
      <c r="T136" s="192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193" t="s">
        <v>211</v>
      </c>
      <c r="AT136" s="193" t="s">
        <v>271</v>
      </c>
      <c r="AU136" s="193" t="s">
        <v>81</v>
      </c>
      <c r="AY136" s="19" t="s">
        <v>155</v>
      </c>
      <c r="BE136" s="194">
        <f>IF(N136="základná",J136,0)</f>
        <v>0</v>
      </c>
      <c r="BF136" s="194">
        <f>IF(N136="znížená",J136,0)</f>
        <v>0</v>
      </c>
      <c r="BG136" s="194">
        <f>IF(N136="zákl. prenesená",J136,0)</f>
        <v>0</v>
      </c>
      <c r="BH136" s="194">
        <f>IF(N136="zníž. prenesená",J136,0)</f>
        <v>0</v>
      </c>
      <c r="BI136" s="194">
        <f>IF(N136="nulová",J136,0)</f>
        <v>0</v>
      </c>
      <c r="BJ136" s="19" t="s">
        <v>85</v>
      </c>
      <c r="BK136" s="194">
        <f>ROUND(I136*H136,2)</f>
        <v>0</v>
      </c>
      <c r="BL136" s="19" t="s">
        <v>91</v>
      </c>
      <c r="BM136" s="193" t="s">
        <v>350</v>
      </c>
    </row>
    <row r="137" s="2" customFormat="1" ht="16.5" customHeight="1">
      <c r="A137" s="38"/>
      <c r="B137" s="180"/>
      <c r="C137" s="221" t="s">
        <v>246</v>
      </c>
      <c r="D137" s="221" t="s">
        <v>271</v>
      </c>
      <c r="E137" s="223" t="s">
        <v>2802</v>
      </c>
      <c r="F137" s="224" t="s">
        <v>3058</v>
      </c>
      <c r="G137" s="225" t="s">
        <v>285</v>
      </c>
      <c r="H137" s="226">
        <v>850</v>
      </c>
      <c r="I137" s="227"/>
      <c r="J137" s="228">
        <f>ROUND(I137*H137,2)</f>
        <v>0</v>
      </c>
      <c r="K137" s="229"/>
      <c r="L137" s="230"/>
      <c r="M137" s="231" t="s">
        <v>1</v>
      </c>
      <c r="N137" s="232" t="s">
        <v>43</v>
      </c>
      <c r="O137" s="82"/>
      <c r="P137" s="191">
        <f>O137*H137</f>
        <v>0</v>
      </c>
      <c r="Q137" s="191">
        <v>0</v>
      </c>
      <c r="R137" s="191">
        <f>Q137*H137</f>
        <v>0</v>
      </c>
      <c r="S137" s="191">
        <v>0</v>
      </c>
      <c r="T137" s="192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193" t="s">
        <v>211</v>
      </c>
      <c r="AT137" s="193" t="s">
        <v>271</v>
      </c>
      <c r="AU137" s="193" t="s">
        <v>81</v>
      </c>
      <c r="AY137" s="19" t="s">
        <v>155</v>
      </c>
      <c r="BE137" s="194">
        <f>IF(N137="základná",J137,0)</f>
        <v>0</v>
      </c>
      <c r="BF137" s="194">
        <f>IF(N137="znížená",J137,0)</f>
        <v>0</v>
      </c>
      <c r="BG137" s="194">
        <f>IF(N137="zákl. prenesená",J137,0)</f>
        <v>0</v>
      </c>
      <c r="BH137" s="194">
        <f>IF(N137="zníž. prenesená",J137,0)</f>
        <v>0</v>
      </c>
      <c r="BI137" s="194">
        <f>IF(N137="nulová",J137,0)</f>
        <v>0</v>
      </c>
      <c r="BJ137" s="19" t="s">
        <v>85</v>
      </c>
      <c r="BK137" s="194">
        <f>ROUND(I137*H137,2)</f>
        <v>0</v>
      </c>
      <c r="BL137" s="19" t="s">
        <v>91</v>
      </c>
      <c r="BM137" s="193" t="s">
        <v>367</v>
      </c>
    </row>
    <row r="138" s="2" customFormat="1" ht="16.5" customHeight="1">
      <c r="A138" s="38"/>
      <c r="B138" s="180"/>
      <c r="C138" s="221" t="s">
        <v>250</v>
      </c>
      <c r="D138" s="221" t="s">
        <v>271</v>
      </c>
      <c r="E138" s="223" t="s">
        <v>2805</v>
      </c>
      <c r="F138" s="224" t="s">
        <v>3059</v>
      </c>
      <c r="G138" s="225" t="s">
        <v>285</v>
      </c>
      <c r="H138" s="226">
        <v>8000</v>
      </c>
      <c r="I138" s="227"/>
      <c r="J138" s="228">
        <f>ROUND(I138*H138,2)</f>
        <v>0</v>
      </c>
      <c r="K138" s="229"/>
      <c r="L138" s="230"/>
      <c r="M138" s="231" t="s">
        <v>1</v>
      </c>
      <c r="N138" s="232" t="s">
        <v>43</v>
      </c>
      <c r="O138" s="82"/>
      <c r="P138" s="191">
        <f>O138*H138</f>
        <v>0</v>
      </c>
      <c r="Q138" s="191">
        <v>0</v>
      </c>
      <c r="R138" s="191">
        <f>Q138*H138</f>
        <v>0</v>
      </c>
      <c r="S138" s="191">
        <v>0</v>
      </c>
      <c r="T138" s="192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193" t="s">
        <v>211</v>
      </c>
      <c r="AT138" s="193" t="s">
        <v>271</v>
      </c>
      <c r="AU138" s="193" t="s">
        <v>81</v>
      </c>
      <c r="AY138" s="19" t="s">
        <v>155</v>
      </c>
      <c r="BE138" s="194">
        <f>IF(N138="základná",J138,0)</f>
        <v>0</v>
      </c>
      <c r="BF138" s="194">
        <f>IF(N138="znížená",J138,0)</f>
        <v>0</v>
      </c>
      <c r="BG138" s="194">
        <f>IF(N138="zákl. prenesená",J138,0)</f>
        <v>0</v>
      </c>
      <c r="BH138" s="194">
        <f>IF(N138="zníž. prenesená",J138,0)</f>
        <v>0</v>
      </c>
      <c r="BI138" s="194">
        <f>IF(N138="nulová",J138,0)</f>
        <v>0</v>
      </c>
      <c r="BJ138" s="19" t="s">
        <v>85</v>
      </c>
      <c r="BK138" s="194">
        <f>ROUND(I138*H138,2)</f>
        <v>0</v>
      </c>
      <c r="BL138" s="19" t="s">
        <v>91</v>
      </c>
      <c r="BM138" s="193" t="s">
        <v>379</v>
      </c>
    </row>
    <row r="139" s="2" customFormat="1" ht="16.5" customHeight="1">
      <c r="A139" s="38"/>
      <c r="B139" s="180"/>
      <c r="C139" s="221" t="s">
        <v>256</v>
      </c>
      <c r="D139" s="221" t="s">
        <v>271</v>
      </c>
      <c r="E139" s="223" t="s">
        <v>2808</v>
      </c>
      <c r="F139" s="224" t="s">
        <v>3060</v>
      </c>
      <c r="G139" s="225" t="s">
        <v>285</v>
      </c>
      <c r="H139" s="226">
        <v>60</v>
      </c>
      <c r="I139" s="227"/>
      <c r="J139" s="228">
        <f>ROUND(I139*H139,2)</f>
        <v>0</v>
      </c>
      <c r="K139" s="229"/>
      <c r="L139" s="230"/>
      <c r="M139" s="231" t="s">
        <v>1</v>
      </c>
      <c r="N139" s="232" t="s">
        <v>43</v>
      </c>
      <c r="O139" s="82"/>
      <c r="P139" s="191">
        <f>O139*H139</f>
        <v>0</v>
      </c>
      <c r="Q139" s="191">
        <v>0</v>
      </c>
      <c r="R139" s="191">
        <f>Q139*H139</f>
        <v>0</v>
      </c>
      <c r="S139" s="191">
        <v>0</v>
      </c>
      <c r="T139" s="192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193" t="s">
        <v>211</v>
      </c>
      <c r="AT139" s="193" t="s">
        <v>271</v>
      </c>
      <c r="AU139" s="193" t="s">
        <v>81</v>
      </c>
      <c r="AY139" s="19" t="s">
        <v>155</v>
      </c>
      <c r="BE139" s="194">
        <f>IF(N139="základná",J139,0)</f>
        <v>0</v>
      </c>
      <c r="BF139" s="194">
        <f>IF(N139="znížená",J139,0)</f>
        <v>0</v>
      </c>
      <c r="BG139" s="194">
        <f>IF(N139="zákl. prenesená",J139,0)</f>
        <v>0</v>
      </c>
      <c r="BH139" s="194">
        <f>IF(N139="zníž. prenesená",J139,0)</f>
        <v>0</v>
      </c>
      <c r="BI139" s="194">
        <f>IF(N139="nulová",J139,0)</f>
        <v>0</v>
      </c>
      <c r="BJ139" s="19" t="s">
        <v>85</v>
      </c>
      <c r="BK139" s="194">
        <f>ROUND(I139*H139,2)</f>
        <v>0</v>
      </c>
      <c r="BL139" s="19" t="s">
        <v>91</v>
      </c>
      <c r="BM139" s="193" t="s">
        <v>387</v>
      </c>
    </row>
    <row r="140" s="2" customFormat="1" ht="16.5" customHeight="1">
      <c r="A140" s="38"/>
      <c r="B140" s="180"/>
      <c r="C140" s="221" t="s">
        <v>288</v>
      </c>
      <c r="D140" s="221" t="s">
        <v>271</v>
      </c>
      <c r="E140" s="223" t="s">
        <v>3061</v>
      </c>
      <c r="F140" s="224" t="s">
        <v>3062</v>
      </c>
      <c r="G140" s="225" t="s">
        <v>285</v>
      </c>
      <c r="H140" s="226">
        <v>430</v>
      </c>
      <c r="I140" s="227"/>
      <c r="J140" s="228">
        <f>ROUND(I140*H140,2)</f>
        <v>0</v>
      </c>
      <c r="K140" s="229"/>
      <c r="L140" s="230"/>
      <c r="M140" s="231" t="s">
        <v>1</v>
      </c>
      <c r="N140" s="232" t="s">
        <v>43</v>
      </c>
      <c r="O140" s="82"/>
      <c r="P140" s="191">
        <f>O140*H140</f>
        <v>0</v>
      </c>
      <c r="Q140" s="191">
        <v>0</v>
      </c>
      <c r="R140" s="191">
        <f>Q140*H140</f>
        <v>0</v>
      </c>
      <c r="S140" s="191">
        <v>0</v>
      </c>
      <c r="T140" s="192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193" t="s">
        <v>211</v>
      </c>
      <c r="AT140" s="193" t="s">
        <v>271</v>
      </c>
      <c r="AU140" s="193" t="s">
        <v>81</v>
      </c>
      <c r="AY140" s="19" t="s">
        <v>155</v>
      </c>
      <c r="BE140" s="194">
        <f>IF(N140="základná",J140,0)</f>
        <v>0</v>
      </c>
      <c r="BF140" s="194">
        <f>IF(N140="znížená",J140,0)</f>
        <v>0</v>
      </c>
      <c r="BG140" s="194">
        <f>IF(N140="zákl. prenesená",J140,0)</f>
        <v>0</v>
      </c>
      <c r="BH140" s="194">
        <f>IF(N140="zníž. prenesená",J140,0)</f>
        <v>0</v>
      </c>
      <c r="BI140" s="194">
        <f>IF(N140="nulová",J140,0)</f>
        <v>0</v>
      </c>
      <c r="BJ140" s="19" t="s">
        <v>85</v>
      </c>
      <c r="BK140" s="194">
        <f>ROUND(I140*H140,2)</f>
        <v>0</v>
      </c>
      <c r="BL140" s="19" t="s">
        <v>91</v>
      </c>
      <c r="BM140" s="193" t="s">
        <v>397</v>
      </c>
    </row>
    <row r="141" s="2" customFormat="1" ht="16.5" customHeight="1">
      <c r="A141" s="38"/>
      <c r="B141" s="180"/>
      <c r="C141" s="221" t="s">
        <v>294</v>
      </c>
      <c r="D141" s="221" t="s">
        <v>271</v>
      </c>
      <c r="E141" s="223" t="s">
        <v>3063</v>
      </c>
      <c r="F141" s="224" t="s">
        <v>3064</v>
      </c>
      <c r="G141" s="225" t="s">
        <v>285</v>
      </c>
      <c r="H141" s="226">
        <v>60</v>
      </c>
      <c r="I141" s="227"/>
      <c r="J141" s="228">
        <f>ROUND(I141*H141,2)</f>
        <v>0</v>
      </c>
      <c r="K141" s="229"/>
      <c r="L141" s="230"/>
      <c r="M141" s="231" t="s">
        <v>1</v>
      </c>
      <c r="N141" s="232" t="s">
        <v>43</v>
      </c>
      <c r="O141" s="82"/>
      <c r="P141" s="191">
        <f>O141*H141</f>
        <v>0</v>
      </c>
      <c r="Q141" s="191">
        <v>0</v>
      </c>
      <c r="R141" s="191">
        <f>Q141*H141</f>
        <v>0</v>
      </c>
      <c r="S141" s="191">
        <v>0</v>
      </c>
      <c r="T141" s="192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193" t="s">
        <v>211</v>
      </c>
      <c r="AT141" s="193" t="s">
        <v>271</v>
      </c>
      <c r="AU141" s="193" t="s">
        <v>81</v>
      </c>
      <c r="AY141" s="19" t="s">
        <v>155</v>
      </c>
      <c r="BE141" s="194">
        <f>IF(N141="základná",J141,0)</f>
        <v>0</v>
      </c>
      <c r="BF141" s="194">
        <f>IF(N141="znížená",J141,0)</f>
        <v>0</v>
      </c>
      <c r="BG141" s="194">
        <f>IF(N141="zákl. prenesená",J141,0)</f>
        <v>0</v>
      </c>
      <c r="BH141" s="194">
        <f>IF(N141="zníž. prenesená",J141,0)</f>
        <v>0</v>
      </c>
      <c r="BI141" s="194">
        <f>IF(N141="nulová",J141,0)</f>
        <v>0</v>
      </c>
      <c r="BJ141" s="19" t="s">
        <v>85</v>
      </c>
      <c r="BK141" s="194">
        <f>ROUND(I141*H141,2)</f>
        <v>0</v>
      </c>
      <c r="BL141" s="19" t="s">
        <v>91</v>
      </c>
      <c r="BM141" s="193" t="s">
        <v>406</v>
      </c>
    </row>
    <row r="142" s="2" customFormat="1" ht="16.5" customHeight="1">
      <c r="A142" s="38"/>
      <c r="B142" s="180"/>
      <c r="C142" s="221" t="s">
        <v>305</v>
      </c>
      <c r="D142" s="221" t="s">
        <v>271</v>
      </c>
      <c r="E142" s="223" t="s">
        <v>3065</v>
      </c>
      <c r="F142" s="224" t="s">
        <v>3066</v>
      </c>
      <c r="G142" s="225" t="s">
        <v>285</v>
      </c>
      <c r="H142" s="226">
        <v>80</v>
      </c>
      <c r="I142" s="227"/>
      <c r="J142" s="228">
        <f>ROUND(I142*H142,2)</f>
        <v>0</v>
      </c>
      <c r="K142" s="229"/>
      <c r="L142" s="230"/>
      <c r="M142" s="231" t="s">
        <v>1</v>
      </c>
      <c r="N142" s="232" t="s">
        <v>43</v>
      </c>
      <c r="O142" s="82"/>
      <c r="P142" s="191">
        <f>O142*H142</f>
        <v>0</v>
      </c>
      <c r="Q142" s="191">
        <v>0</v>
      </c>
      <c r="R142" s="191">
        <f>Q142*H142</f>
        <v>0</v>
      </c>
      <c r="S142" s="191">
        <v>0</v>
      </c>
      <c r="T142" s="192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193" t="s">
        <v>211</v>
      </c>
      <c r="AT142" s="193" t="s">
        <v>271</v>
      </c>
      <c r="AU142" s="193" t="s">
        <v>81</v>
      </c>
      <c r="AY142" s="19" t="s">
        <v>155</v>
      </c>
      <c r="BE142" s="194">
        <f>IF(N142="základná",J142,0)</f>
        <v>0</v>
      </c>
      <c r="BF142" s="194">
        <f>IF(N142="znížená",J142,0)</f>
        <v>0</v>
      </c>
      <c r="BG142" s="194">
        <f>IF(N142="zákl. prenesená",J142,0)</f>
        <v>0</v>
      </c>
      <c r="BH142" s="194">
        <f>IF(N142="zníž. prenesená",J142,0)</f>
        <v>0</v>
      </c>
      <c r="BI142" s="194">
        <f>IF(N142="nulová",J142,0)</f>
        <v>0</v>
      </c>
      <c r="BJ142" s="19" t="s">
        <v>85</v>
      </c>
      <c r="BK142" s="194">
        <f>ROUND(I142*H142,2)</f>
        <v>0</v>
      </c>
      <c r="BL142" s="19" t="s">
        <v>91</v>
      </c>
      <c r="BM142" s="193" t="s">
        <v>418</v>
      </c>
    </row>
    <row r="143" s="2" customFormat="1" ht="16.5" customHeight="1">
      <c r="A143" s="38"/>
      <c r="B143" s="180"/>
      <c r="C143" s="221" t="s">
        <v>312</v>
      </c>
      <c r="D143" s="221" t="s">
        <v>271</v>
      </c>
      <c r="E143" s="223" t="s">
        <v>3067</v>
      </c>
      <c r="F143" s="224" t="s">
        <v>3068</v>
      </c>
      <c r="G143" s="225" t="s">
        <v>285</v>
      </c>
      <c r="H143" s="226">
        <v>280</v>
      </c>
      <c r="I143" s="227"/>
      <c r="J143" s="228">
        <f>ROUND(I143*H143,2)</f>
        <v>0</v>
      </c>
      <c r="K143" s="229"/>
      <c r="L143" s="230"/>
      <c r="M143" s="231" t="s">
        <v>1</v>
      </c>
      <c r="N143" s="232" t="s">
        <v>43</v>
      </c>
      <c r="O143" s="82"/>
      <c r="P143" s="191">
        <f>O143*H143</f>
        <v>0</v>
      </c>
      <c r="Q143" s="191">
        <v>0</v>
      </c>
      <c r="R143" s="191">
        <f>Q143*H143</f>
        <v>0</v>
      </c>
      <c r="S143" s="191">
        <v>0</v>
      </c>
      <c r="T143" s="192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193" t="s">
        <v>211</v>
      </c>
      <c r="AT143" s="193" t="s">
        <v>271</v>
      </c>
      <c r="AU143" s="193" t="s">
        <v>81</v>
      </c>
      <c r="AY143" s="19" t="s">
        <v>155</v>
      </c>
      <c r="BE143" s="194">
        <f>IF(N143="základná",J143,0)</f>
        <v>0</v>
      </c>
      <c r="BF143" s="194">
        <f>IF(N143="znížená",J143,0)</f>
        <v>0</v>
      </c>
      <c r="BG143" s="194">
        <f>IF(N143="zákl. prenesená",J143,0)</f>
        <v>0</v>
      </c>
      <c r="BH143" s="194">
        <f>IF(N143="zníž. prenesená",J143,0)</f>
        <v>0</v>
      </c>
      <c r="BI143" s="194">
        <f>IF(N143="nulová",J143,0)</f>
        <v>0</v>
      </c>
      <c r="BJ143" s="19" t="s">
        <v>85</v>
      </c>
      <c r="BK143" s="194">
        <f>ROUND(I143*H143,2)</f>
        <v>0</v>
      </c>
      <c r="BL143" s="19" t="s">
        <v>91</v>
      </c>
      <c r="BM143" s="193" t="s">
        <v>429</v>
      </c>
    </row>
    <row r="144" s="2" customFormat="1" ht="16.5" customHeight="1">
      <c r="A144" s="38"/>
      <c r="B144" s="180"/>
      <c r="C144" s="221" t="s">
        <v>316</v>
      </c>
      <c r="D144" s="221" t="s">
        <v>271</v>
      </c>
      <c r="E144" s="223" t="s">
        <v>3069</v>
      </c>
      <c r="F144" s="224" t="s">
        <v>3070</v>
      </c>
      <c r="G144" s="225" t="s">
        <v>285</v>
      </c>
      <c r="H144" s="226">
        <v>2240</v>
      </c>
      <c r="I144" s="227"/>
      <c r="J144" s="228">
        <f>ROUND(I144*H144,2)</f>
        <v>0</v>
      </c>
      <c r="K144" s="229"/>
      <c r="L144" s="230"/>
      <c r="M144" s="231" t="s">
        <v>1</v>
      </c>
      <c r="N144" s="232" t="s">
        <v>43</v>
      </c>
      <c r="O144" s="82"/>
      <c r="P144" s="191">
        <f>O144*H144</f>
        <v>0</v>
      </c>
      <c r="Q144" s="191">
        <v>0</v>
      </c>
      <c r="R144" s="191">
        <f>Q144*H144</f>
        <v>0</v>
      </c>
      <c r="S144" s="191">
        <v>0</v>
      </c>
      <c r="T144" s="192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193" t="s">
        <v>211</v>
      </c>
      <c r="AT144" s="193" t="s">
        <v>271</v>
      </c>
      <c r="AU144" s="193" t="s">
        <v>81</v>
      </c>
      <c r="AY144" s="19" t="s">
        <v>155</v>
      </c>
      <c r="BE144" s="194">
        <f>IF(N144="základná",J144,0)</f>
        <v>0</v>
      </c>
      <c r="BF144" s="194">
        <f>IF(N144="znížená",J144,0)</f>
        <v>0</v>
      </c>
      <c r="BG144" s="194">
        <f>IF(N144="zákl. prenesená",J144,0)</f>
        <v>0</v>
      </c>
      <c r="BH144" s="194">
        <f>IF(N144="zníž. prenesená",J144,0)</f>
        <v>0</v>
      </c>
      <c r="BI144" s="194">
        <f>IF(N144="nulová",J144,0)</f>
        <v>0</v>
      </c>
      <c r="BJ144" s="19" t="s">
        <v>85</v>
      </c>
      <c r="BK144" s="194">
        <f>ROUND(I144*H144,2)</f>
        <v>0</v>
      </c>
      <c r="BL144" s="19" t="s">
        <v>91</v>
      </c>
      <c r="BM144" s="193" t="s">
        <v>438</v>
      </c>
    </row>
    <row r="145" s="2" customFormat="1" ht="16.5" customHeight="1">
      <c r="A145" s="38"/>
      <c r="B145" s="180"/>
      <c r="C145" s="221" t="s">
        <v>322</v>
      </c>
      <c r="D145" s="221" t="s">
        <v>271</v>
      </c>
      <c r="E145" s="223" t="s">
        <v>3071</v>
      </c>
      <c r="F145" s="224" t="s">
        <v>3072</v>
      </c>
      <c r="G145" s="225" t="s">
        <v>285</v>
      </c>
      <c r="H145" s="226">
        <v>1350</v>
      </c>
      <c r="I145" s="227"/>
      <c r="J145" s="228">
        <f>ROUND(I145*H145,2)</f>
        <v>0</v>
      </c>
      <c r="K145" s="229"/>
      <c r="L145" s="230"/>
      <c r="M145" s="231" t="s">
        <v>1</v>
      </c>
      <c r="N145" s="232" t="s">
        <v>43</v>
      </c>
      <c r="O145" s="82"/>
      <c r="P145" s="191">
        <f>O145*H145</f>
        <v>0</v>
      </c>
      <c r="Q145" s="191">
        <v>0</v>
      </c>
      <c r="R145" s="191">
        <f>Q145*H145</f>
        <v>0</v>
      </c>
      <c r="S145" s="191">
        <v>0</v>
      </c>
      <c r="T145" s="192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193" t="s">
        <v>211</v>
      </c>
      <c r="AT145" s="193" t="s">
        <v>271</v>
      </c>
      <c r="AU145" s="193" t="s">
        <v>81</v>
      </c>
      <c r="AY145" s="19" t="s">
        <v>155</v>
      </c>
      <c r="BE145" s="194">
        <f>IF(N145="základná",J145,0)</f>
        <v>0</v>
      </c>
      <c r="BF145" s="194">
        <f>IF(N145="znížená",J145,0)</f>
        <v>0</v>
      </c>
      <c r="BG145" s="194">
        <f>IF(N145="zákl. prenesená",J145,0)</f>
        <v>0</v>
      </c>
      <c r="BH145" s="194">
        <f>IF(N145="zníž. prenesená",J145,0)</f>
        <v>0</v>
      </c>
      <c r="BI145" s="194">
        <f>IF(N145="nulová",J145,0)</f>
        <v>0</v>
      </c>
      <c r="BJ145" s="19" t="s">
        <v>85</v>
      </c>
      <c r="BK145" s="194">
        <f>ROUND(I145*H145,2)</f>
        <v>0</v>
      </c>
      <c r="BL145" s="19" t="s">
        <v>91</v>
      </c>
      <c r="BM145" s="193" t="s">
        <v>448</v>
      </c>
    </row>
    <row r="146" s="2" customFormat="1" ht="16.5" customHeight="1">
      <c r="A146" s="38"/>
      <c r="B146" s="180"/>
      <c r="C146" s="221" t="s">
        <v>8</v>
      </c>
      <c r="D146" s="221" t="s">
        <v>271</v>
      </c>
      <c r="E146" s="223" t="s">
        <v>3073</v>
      </c>
      <c r="F146" s="224" t="s">
        <v>3074</v>
      </c>
      <c r="G146" s="225" t="s">
        <v>285</v>
      </c>
      <c r="H146" s="226">
        <v>650</v>
      </c>
      <c r="I146" s="227"/>
      <c r="J146" s="228">
        <f>ROUND(I146*H146,2)</f>
        <v>0</v>
      </c>
      <c r="K146" s="229"/>
      <c r="L146" s="230"/>
      <c r="M146" s="231" t="s">
        <v>1</v>
      </c>
      <c r="N146" s="232" t="s">
        <v>43</v>
      </c>
      <c r="O146" s="82"/>
      <c r="P146" s="191">
        <f>O146*H146</f>
        <v>0</v>
      </c>
      <c r="Q146" s="191">
        <v>0</v>
      </c>
      <c r="R146" s="191">
        <f>Q146*H146</f>
        <v>0</v>
      </c>
      <c r="S146" s="191">
        <v>0</v>
      </c>
      <c r="T146" s="192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193" t="s">
        <v>211</v>
      </c>
      <c r="AT146" s="193" t="s">
        <v>271</v>
      </c>
      <c r="AU146" s="193" t="s">
        <v>81</v>
      </c>
      <c r="AY146" s="19" t="s">
        <v>155</v>
      </c>
      <c r="BE146" s="194">
        <f>IF(N146="základná",J146,0)</f>
        <v>0</v>
      </c>
      <c r="BF146" s="194">
        <f>IF(N146="znížená",J146,0)</f>
        <v>0</v>
      </c>
      <c r="BG146" s="194">
        <f>IF(N146="zákl. prenesená",J146,0)</f>
        <v>0</v>
      </c>
      <c r="BH146" s="194">
        <f>IF(N146="zníž. prenesená",J146,0)</f>
        <v>0</v>
      </c>
      <c r="BI146" s="194">
        <f>IF(N146="nulová",J146,0)</f>
        <v>0</v>
      </c>
      <c r="BJ146" s="19" t="s">
        <v>85</v>
      </c>
      <c r="BK146" s="194">
        <f>ROUND(I146*H146,2)</f>
        <v>0</v>
      </c>
      <c r="BL146" s="19" t="s">
        <v>91</v>
      </c>
      <c r="BM146" s="193" t="s">
        <v>458</v>
      </c>
    </row>
    <row r="147" s="2" customFormat="1" ht="16.5" customHeight="1">
      <c r="A147" s="38"/>
      <c r="B147" s="180"/>
      <c r="C147" s="221" t="s">
        <v>337</v>
      </c>
      <c r="D147" s="221" t="s">
        <v>271</v>
      </c>
      <c r="E147" s="223" t="s">
        <v>3075</v>
      </c>
      <c r="F147" s="224" t="s">
        <v>3076</v>
      </c>
      <c r="G147" s="225" t="s">
        <v>285</v>
      </c>
      <c r="H147" s="226">
        <v>400</v>
      </c>
      <c r="I147" s="227"/>
      <c r="J147" s="228">
        <f>ROUND(I147*H147,2)</f>
        <v>0</v>
      </c>
      <c r="K147" s="229"/>
      <c r="L147" s="230"/>
      <c r="M147" s="231" t="s">
        <v>1</v>
      </c>
      <c r="N147" s="232" t="s">
        <v>43</v>
      </c>
      <c r="O147" s="82"/>
      <c r="P147" s="191">
        <f>O147*H147</f>
        <v>0</v>
      </c>
      <c r="Q147" s="191">
        <v>0</v>
      </c>
      <c r="R147" s="191">
        <f>Q147*H147</f>
        <v>0</v>
      </c>
      <c r="S147" s="191">
        <v>0</v>
      </c>
      <c r="T147" s="192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193" t="s">
        <v>211</v>
      </c>
      <c r="AT147" s="193" t="s">
        <v>271</v>
      </c>
      <c r="AU147" s="193" t="s">
        <v>81</v>
      </c>
      <c r="AY147" s="19" t="s">
        <v>155</v>
      </c>
      <c r="BE147" s="194">
        <f>IF(N147="základná",J147,0)</f>
        <v>0</v>
      </c>
      <c r="BF147" s="194">
        <f>IF(N147="znížená",J147,0)</f>
        <v>0</v>
      </c>
      <c r="BG147" s="194">
        <f>IF(N147="zákl. prenesená",J147,0)</f>
        <v>0</v>
      </c>
      <c r="BH147" s="194">
        <f>IF(N147="zníž. prenesená",J147,0)</f>
        <v>0</v>
      </c>
      <c r="BI147" s="194">
        <f>IF(N147="nulová",J147,0)</f>
        <v>0</v>
      </c>
      <c r="BJ147" s="19" t="s">
        <v>85</v>
      </c>
      <c r="BK147" s="194">
        <f>ROUND(I147*H147,2)</f>
        <v>0</v>
      </c>
      <c r="BL147" s="19" t="s">
        <v>91</v>
      </c>
      <c r="BM147" s="193" t="s">
        <v>475</v>
      </c>
    </row>
    <row r="148" s="2" customFormat="1" ht="16.5" customHeight="1">
      <c r="A148" s="38"/>
      <c r="B148" s="180"/>
      <c r="C148" s="221" t="s">
        <v>341</v>
      </c>
      <c r="D148" s="221" t="s">
        <v>271</v>
      </c>
      <c r="E148" s="223" t="s">
        <v>3077</v>
      </c>
      <c r="F148" s="224" t="s">
        <v>3078</v>
      </c>
      <c r="G148" s="225" t="s">
        <v>285</v>
      </c>
      <c r="H148" s="226">
        <v>200</v>
      </c>
      <c r="I148" s="227"/>
      <c r="J148" s="228">
        <f>ROUND(I148*H148,2)</f>
        <v>0</v>
      </c>
      <c r="K148" s="229"/>
      <c r="L148" s="230"/>
      <c r="M148" s="231" t="s">
        <v>1</v>
      </c>
      <c r="N148" s="232" t="s">
        <v>43</v>
      </c>
      <c r="O148" s="82"/>
      <c r="P148" s="191">
        <f>O148*H148</f>
        <v>0</v>
      </c>
      <c r="Q148" s="191">
        <v>0</v>
      </c>
      <c r="R148" s="191">
        <f>Q148*H148</f>
        <v>0</v>
      </c>
      <c r="S148" s="191">
        <v>0</v>
      </c>
      <c r="T148" s="192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193" t="s">
        <v>211</v>
      </c>
      <c r="AT148" s="193" t="s">
        <v>271</v>
      </c>
      <c r="AU148" s="193" t="s">
        <v>81</v>
      </c>
      <c r="AY148" s="19" t="s">
        <v>155</v>
      </c>
      <c r="BE148" s="194">
        <f>IF(N148="základná",J148,0)</f>
        <v>0</v>
      </c>
      <c r="BF148" s="194">
        <f>IF(N148="znížená",J148,0)</f>
        <v>0</v>
      </c>
      <c r="BG148" s="194">
        <f>IF(N148="zákl. prenesená",J148,0)</f>
        <v>0</v>
      </c>
      <c r="BH148" s="194">
        <f>IF(N148="zníž. prenesená",J148,0)</f>
        <v>0</v>
      </c>
      <c r="BI148" s="194">
        <f>IF(N148="nulová",J148,0)</f>
        <v>0</v>
      </c>
      <c r="BJ148" s="19" t="s">
        <v>85</v>
      </c>
      <c r="BK148" s="194">
        <f>ROUND(I148*H148,2)</f>
        <v>0</v>
      </c>
      <c r="BL148" s="19" t="s">
        <v>91</v>
      </c>
      <c r="BM148" s="193" t="s">
        <v>495</v>
      </c>
    </row>
    <row r="149" s="2" customFormat="1" ht="16.5" customHeight="1">
      <c r="A149" s="38"/>
      <c r="B149" s="180"/>
      <c r="C149" s="221" t="s">
        <v>350</v>
      </c>
      <c r="D149" s="221" t="s">
        <v>271</v>
      </c>
      <c r="E149" s="223" t="s">
        <v>3079</v>
      </c>
      <c r="F149" s="224" t="s">
        <v>3080</v>
      </c>
      <c r="G149" s="225" t="s">
        <v>285</v>
      </c>
      <c r="H149" s="226">
        <v>120</v>
      </c>
      <c r="I149" s="227"/>
      <c r="J149" s="228">
        <f>ROUND(I149*H149,2)</f>
        <v>0</v>
      </c>
      <c r="K149" s="229"/>
      <c r="L149" s="230"/>
      <c r="M149" s="231" t="s">
        <v>1</v>
      </c>
      <c r="N149" s="232" t="s">
        <v>43</v>
      </c>
      <c r="O149" s="82"/>
      <c r="P149" s="191">
        <f>O149*H149</f>
        <v>0</v>
      </c>
      <c r="Q149" s="191">
        <v>0</v>
      </c>
      <c r="R149" s="191">
        <f>Q149*H149</f>
        <v>0</v>
      </c>
      <c r="S149" s="191">
        <v>0</v>
      </c>
      <c r="T149" s="192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193" t="s">
        <v>211</v>
      </c>
      <c r="AT149" s="193" t="s">
        <v>271</v>
      </c>
      <c r="AU149" s="193" t="s">
        <v>81</v>
      </c>
      <c r="AY149" s="19" t="s">
        <v>155</v>
      </c>
      <c r="BE149" s="194">
        <f>IF(N149="základná",J149,0)</f>
        <v>0</v>
      </c>
      <c r="BF149" s="194">
        <f>IF(N149="znížená",J149,0)</f>
        <v>0</v>
      </c>
      <c r="BG149" s="194">
        <f>IF(N149="zákl. prenesená",J149,0)</f>
        <v>0</v>
      </c>
      <c r="BH149" s="194">
        <f>IF(N149="zníž. prenesená",J149,0)</f>
        <v>0</v>
      </c>
      <c r="BI149" s="194">
        <f>IF(N149="nulová",J149,0)</f>
        <v>0</v>
      </c>
      <c r="BJ149" s="19" t="s">
        <v>85</v>
      </c>
      <c r="BK149" s="194">
        <f>ROUND(I149*H149,2)</f>
        <v>0</v>
      </c>
      <c r="BL149" s="19" t="s">
        <v>91</v>
      </c>
      <c r="BM149" s="193" t="s">
        <v>507</v>
      </c>
    </row>
    <row r="150" s="2" customFormat="1" ht="16.5" customHeight="1">
      <c r="A150" s="38"/>
      <c r="B150" s="180"/>
      <c r="C150" s="221" t="s">
        <v>361</v>
      </c>
      <c r="D150" s="221" t="s">
        <v>271</v>
      </c>
      <c r="E150" s="223" t="s">
        <v>3081</v>
      </c>
      <c r="F150" s="224" t="s">
        <v>3082</v>
      </c>
      <c r="G150" s="225" t="s">
        <v>285</v>
      </c>
      <c r="H150" s="226">
        <v>280</v>
      </c>
      <c r="I150" s="227"/>
      <c r="J150" s="228">
        <f>ROUND(I150*H150,2)</f>
        <v>0</v>
      </c>
      <c r="K150" s="229"/>
      <c r="L150" s="230"/>
      <c r="M150" s="231" t="s">
        <v>1</v>
      </c>
      <c r="N150" s="232" t="s">
        <v>43</v>
      </c>
      <c r="O150" s="82"/>
      <c r="P150" s="191">
        <f>O150*H150</f>
        <v>0</v>
      </c>
      <c r="Q150" s="191">
        <v>0</v>
      </c>
      <c r="R150" s="191">
        <f>Q150*H150</f>
        <v>0</v>
      </c>
      <c r="S150" s="191">
        <v>0</v>
      </c>
      <c r="T150" s="192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193" t="s">
        <v>211</v>
      </c>
      <c r="AT150" s="193" t="s">
        <v>271</v>
      </c>
      <c r="AU150" s="193" t="s">
        <v>81</v>
      </c>
      <c r="AY150" s="19" t="s">
        <v>155</v>
      </c>
      <c r="BE150" s="194">
        <f>IF(N150="základná",J150,0)</f>
        <v>0</v>
      </c>
      <c r="BF150" s="194">
        <f>IF(N150="znížená",J150,0)</f>
        <v>0</v>
      </c>
      <c r="BG150" s="194">
        <f>IF(N150="zákl. prenesená",J150,0)</f>
        <v>0</v>
      </c>
      <c r="BH150" s="194">
        <f>IF(N150="zníž. prenesená",J150,0)</f>
        <v>0</v>
      </c>
      <c r="BI150" s="194">
        <f>IF(N150="nulová",J150,0)</f>
        <v>0</v>
      </c>
      <c r="BJ150" s="19" t="s">
        <v>85</v>
      </c>
      <c r="BK150" s="194">
        <f>ROUND(I150*H150,2)</f>
        <v>0</v>
      </c>
      <c r="BL150" s="19" t="s">
        <v>91</v>
      </c>
      <c r="BM150" s="193" t="s">
        <v>518</v>
      </c>
    </row>
    <row r="151" s="2" customFormat="1" ht="16.5" customHeight="1">
      <c r="A151" s="38"/>
      <c r="B151" s="180"/>
      <c r="C151" s="221" t="s">
        <v>367</v>
      </c>
      <c r="D151" s="221" t="s">
        <v>271</v>
      </c>
      <c r="E151" s="223" t="s">
        <v>3083</v>
      </c>
      <c r="F151" s="224" t="s">
        <v>3084</v>
      </c>
      <c r="G151" s="225" t="s">
        <v>285</v>
      </c>
      <c r="H151" s="226">
        <v>60</v>
      </c>
      <c r="I151" s="227"/>
      <c r="J151" s="228">
        <f>ROUND(I151*H151,2)</f>
        <v>0</v>
      </c>
      <c r="K151" s="229"/>
      <c r="L151" s="230"/>
      <c r="M151" s="231" t="s">
        <v>1</v>
      </c>
      <c r="N151" s="232" t="s">
        <v>43</v>
      </c>
      <c r="O151" s="82"/>
      <c r="P151" s="191">
        <f>O151*H151</f>
        <v>0</v>
      </c>
      <c r="Q151" s="191">
        <v>0</v>
      </c>
      <c r="R151" s="191">
        <f>Q151*H151</f>
        <v>0</v>
      </c>
      <c r="S151" s="191">
        <v>0</v>
      </c>
      <c r="T151" s="192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193" t="s">
        <v>211</v>
      </c>
      <c r="AT151" s="193" t="s">
        <v>271</v>
      </c>
      <c r="AU151" s="193" t="s">
        <v>81</v>
      </c>
      <c r="AY151" s="19" t="s">
        <v>155</v>
      </c>
      <c r="BE151" s="194">
        <f>IF(N151="základná",J151,0)</f>
        <v>0</v>
      </c>
      <c r="BF151" s="194">
        <f>IF(N151="znížená",J151,0)</f>
        <v>0</v>
      </c>
      <c r="BG151" s="194">
        <f>IF(N151="zákl. prenesená",J151,0)</f>
        <v>0</v>
      </c>
      <c r="BH151" s="194">
        <f>IF(N151="zníž. prenesená",J151,0)</f>
        <v>0</v>
      </c>
      <c r="BI151" s="194">
        <f>IF(N151="nulová",J151,0)</f>
        <v>0</v>
      </c>
      <c r="BJ151" s="19" t="s">
        <v>85</v>
      </c>
      <c r="BK151" s="194">
        <f>ROUND(I151*H151,2)</f>
        <v>0</v>
      </c>
      <c r="BL151" s="19" t="s">
        <v>91</v>
      </c>
      <c r="BM151" s="193" t="s">
        <v>533</v>
      </c>
    </row>
    <row r="152" s="2" customFormat="1" ht="16.5" customHeight="1">
      <c r="A152" s="38"/>
      <c r="B152" s="180"/>
      <c r="C152" s="221" t="s">
        <v>373</v>
      </c>
      <c r="D152" s="221" t="s">
        <v>271</v>
      </c>
      <c r="E152" s="223" t="s">
        <v>3085</v>
      </c>
      <c r="F152" s="224" t="s">
        <v>3086</v>
      </c>
      <c r="G152" s="225" t="s">
        <v>285</v>
      </c>
      <c r="H152" s="226">
        <v>800</v>
      </c>
      <c r="I152" s="227"/>
      <c r="J152" s="228">
        <f>ROUND(I152*H152,2)</f>
        <v>0</v>
      </c>
      <c r="K152" s="229"/>
      <c r="L152" s="230"/>
      <c r="M152" s="231" t="s">
        <v>1</v>
      </c>
      <c r="N152" s="232" t="s">
        <v>43</v>
      </c>
      <c r="O152" s="82"/>
      <c r="P152" s="191">
        <f>O152*H152</f>
        <v>0</v>
      </c>
      <c r="Q152" s="191">
        <v>0</v>
      </c>
      <c r="R152" s="191">
        <f>Q152*H152</f>
        <v>0</v>
      </c>
      <c r="S152" s="191">
        <v>0</v>
      </c>
      <c r="T152" s="192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193" t="s">
        <v>211</v>
      </c>
      <c r="AT152" s="193" t="s">
        <v>271</v>
      </c>
      <c r="AU152" s="193" t="s">
        <v>81</v>
      </c>
      <c r="AY152" s="19" t="s">
        <v>155</v>
      </c>
      <c r="BE152" s="194">
        <f>IF(N152="základná",J152,0)</f>
        <v>0</v>
      </c>
      <c r="BF152" s="194">
        <f>IF(N152="znížená",J152,0)</f>
        <v>0</v>
      </c>
      <c r="BG152" s="194">
        <f>IF(N152="zákl. prenesená",J152,0)</f>
        <v>0</v>
      </c>
      <c r="BH152" s="194">
        <f>IF(N152="zníž. prenesená",J152,0)</f>
        <v>0</v>
      </c>
      <c r="BI152" s="194">
        <f>IF(N152="nulová",J152,0)</f>
        <v>0</v>
      </c>
      <c r="BJ152" s="19" t="s">
        <v>85</v>
      </c>
      <c r="BK152" s="194">
        <f>ROUND(I152*H152,2)</f>
        <v>0</v>
      </c>
      <c r="BL152" s="19" t="s">
        <v>91</v>
      </c>
      <c r="BM152" s="193" t="s">
        <v>550</v>
      </c>
    </row>
    <row r="153" s="2" customFormat="1" ht="16.5" customHeight="1">
      <c r="A153" s="38"/>
      <c r="B153" s="180"/>
      <c r="C153" s="221" t="s">
        <v>379</v>
      </c>
      <c r="D153" s="221" t="s">
        <v>271</v>
      </c>
      <c r="E153" s="223" t="s">
        <v>3087</v>
      </c>
      <c r="F153" s="224" t="s">
        <v>3088</v>
      </c>
      <c r="G153" s="225" t="s">
        <v>390</v>
      </c>
      <c r="H153" s="226">
        <v>2600</v>
      </c>
      <c r="I153" s="227"/>
      <c r="J153" s="228">
        <f>ROUND(I153*H153,2)</f>
        <v>0</v>
      </c>
      <c r="K153" s="229"/>
      <c r="L153" s="230"/>
      <c r="M153" s="231" t="s">
        <v>1</v>
      </c>
      <c r="N153" s="232" t="s">
        <v>43</v>
      </c>
      <c r="O153" s="82"/>
      <c r="P153" s="191">
        <f>O153*H153</f>
        <v>0</v>
      </c>
      <c r="Q153" s="191">
        <v>0</v>
      </c>
      <c r="R153" s="191">
        <f>Q153*H153</f>
        <v>0</v>
      </c>
      <c r="S153" s="191">
        <v>0</v>
      </c>
      <c r="T153" s="192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193" t="s">
        <v>211</v>
      </c>
      <c r="AT153" s="193" t="s">
        <v>271</v>
      </c>
      <c r="AU153" s="193" t="s">
        <v>81</v>
      </c>
      <c r="AY153" s="19" t="s">
        <v>155</v>
      </c>
      <c r="BE153" s="194">
        <f>IF(N153="základná",J153,0)</f>
        <v>0</v>
      </c>
      <c r="BF153" s="194">
        <f>IF(N153="znížená",J153,0)</f>
        <v>0</v>
      </c>
      <c r="BG153" s="194">
        <f>IF(N153="zákl. prenesená",J153,0)</f>
        <v>0</v>
      </c>
      <c r="BH153" s="194">
        <f>IF(N153="zníž. prenesená",J153,0)</f>
        <v>0</v>
      </c>
      <c r="BI153" s="194">
        <f>IF(N153="nulová",J153,0)</f>
        <v>0</v>
      </c>
      <c r="BJ153" s="19" t="s">
        <v>85</v>
      </c>
      <c r="BK153" s="194">
        <f>ROUND(I153*H153,2)</f>
        <v>0</v>
      </c>
      <c r="BL153" s="19" t="s">
        <v>91</v>
      </c>
      <c r="BM153" s="193" t="s">
        <v>559</v>
      </c>
    </row>
    <row r="154" s="2" customFormat="1" ht="16.5" customHeight="1">
      <c r="A154" s="38"/>
      <c r="B154" s="180"/>
      <c r="C154" s="221" t="s">
        <v>383</v>
      </c>
      <c r="D154" s="221" t="s">
        <v>271</v>
      </c>
      <c r="E154" s="223" t="s">
        <v>3089</v>
      </c>
      <c r="F154" s="224" t="s">
        <v>3090</v>
      </c>
      <c r="G154" s="225" t="s">
        <v>390</v>
      </c>
      <c r="H154" s="226">
        <v>2900</v>
      </c>
      <c r="I154" s="227"/>
      <c r="J154" s="228">
        <f>ROUND(I154*H154,2)</f>
        <v>0</v>
      </c>
      <c r="K154" s="229"/>
      <c r="L154" s="230"/>
      <c r="M154" s="231" t="s">
        <v>1</v>
      </c>
      <c r="N154" s="232" t="s">
        <v>43</v>
      </c>
      <c r="O154" s="82"/>
      <c r="P154" s="191">
        <f>O154*H154</f>
        <v>0</v>
      </c>
      <c r="Q154" s="191">
        <v>0</v>
      </c>
      <c r="R154" s="191">
        <f>Q154*H154</f>
        <v>0</v>
      </c>
      <c r="S154" s="191">
        <v>0</v>
      </c>
      <c r="T154" s="192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193" t="s">
        <v>211</v>
      </c>
      <c r="AT154" s="193" t="s">
        <v>271</v>
      </c>
      <c r="AU154" s="193" t="s">
        <v>81</v>
      </c>
      <c r="AY154" s="19" t="s">
        <v>155</v>
      </c>
      <c r="BE154" s="194">
        <f>IF(N154="základná",J154,0)</f>
        <v>0</v>
      </c>
      <c r="BF154" s="194">
        <f>IF(N154="znížená",J154,0)</f>
        <v>0</v>
      </c>
      <c r="BG154" s="194">
        <f>IF(N154="zákl. prenesená",J154,0)</f>
        <v>0</v>
      </c>
      <c r="BH154" s="194">
        <f>IF(N154="zníž. prenesená",J154,0)</f>
        <v>0</v>
      </c>
      <c r="BI154" s="194">
        <f>IF(N154="nulová",J154,0)</f>
        <v>0</v>
      </c>
      <c r="BJ154" s="19" t="s">
        <v>85</v>
      </c>
      <c r="BK154" s="194">
        <f>ROUND(I154*H154,2)</f>
        <v>0</v>
      </c>
      <c r="BL154" s="19" t="s">
        <v>91</v>
      </c>
      <c r="BM154" s="193" t="s">
        <v>569</v>
      </c>
    </row>
    <row r="155" s="2" customFormat="1" ht="16.5" customHeight="1">
      <c r="A155" s="38"/>
      <c r="B155" s="180"/>
      <c r="C155" s="221" t="s">
        <v>387</v>
      </c>
      <c r="D155" s="221" t="s">
        <v>271</v>
      </c>
      <c r="E155" s="223" t="s">
        <v>3091</v>
      </c>
      <c r="F155" s="224" t="s">
        <v>3092</v>
      </c>
      <c r="G155" s="225" t="s">
        <v>390</v>
      </c>
      <c r="H155" s="226">
        <v>1900</v>
      </c>
      <c r="I155" s="227"/>
      <c r="J155" s="228">
        <f>ROUND(I155*H155,2)</f>
        <v>0</v>
      </c>
      <c r="K155" s="229"/>
      <c r="L155" s="230"/>
      <c r="M155" s="231" t="s">
        <v>1</v>
      </c>
      <c r="N155" s="232" t="s">
        <v>43</v>
      </c>
      <c r="O155" s="82"/>
      <c r="P155" s="191">
        <f>O155*H155</f>
        <v>0</v>
      </c>
      <c r="Q155" s="191">
        <v>0</v>
      </c>
      <c r="R155" s="191">
        <f>Q155*H155</f>
        <v>0</v>
      </c>
      <c r="S155" s="191">
        <v>0</v>
      </c>
      <c r="T155" s="192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193" t="s">
        <v>211</v>
      </c>
      <c r="AT155" s="193" t="s">
        <v>271</v>
      </c>
      <c r="AU155" s="193" t="s">
        <v>81</v>
      </c>
      <c r="AY155" s="19" t="s">
        <v>155</v>
      </c>
      <c r="BE155" s="194">
        <f>IF(N155="základná",J155,0)</f>
        <v>0</v>
      </c>
      <c r="BF155" s="194">
        <f>IF(N155="znížená",J155,0)</f>
        <v>0</v>
      </c>
      <c r="BG155" s="194">
        <f>IF(N155="zákl. prenesená",J155,0)</f>
        <v>0</v>
      </c>
      <c r="BH155" s="194">
        <f>IF(N155="zníž. prenesená",J155,0)</f>
        <v>0</v>
      </c>
      <c r="BI155" s="194">
        <f>IF(N155="nulová",J155,0)</f>
        <v>0</v>
      </c>
      <c r="BJ155" s="19" t="s">
        <v>85</v>
      </c>
      <c r="BK155" s="194">
        <f>ROUND(I155*H155,2)</f>
        <v>0</v>
      </c>
      <c r="BL155" s="19" t="s">
        <v>91</v>
      </c>
      <c r="BM155" s="193" t="s">
        <v>577</v>
      </c>
    </row>
    <row r="156" s="2" customFormat="1" ht="16.5" customHeight="1">
      <c r="A156" s="38"/>
      <c r="B156" s="180"/>
      <c r="C156" s="221" t="s">
        <v>393</v>
      </c>
      <c r="D156" s="221" t="s">
        <v>271</v>
      </c>
      <c r="E156" s="223" t="s">
        <v>3093</v>
      </c>
      <c r="F156" s="224" t="s">
        <v>3094</v>
      </c>
      <c r="G156" s="225" t="s">
        <v>390</v>
      </c>
      <c r="H156" s="226">
        <v>300</v>
      </c>
      <c r="I156" s="227"/>
      <c r="J156" s="228">
        <f>ROUND(I156*H156,2)</f>
        <v>0</v>
      </c>
      <c r="K156" s="229"/>
      <c r="L156" s="230"/>
      <c r="M156" s="231" t="s">
        <v>1</v>
      </c>
      <c r="N156" s="232" t="s">
        <v>43</v>
      </c>
      <c r="O156" s="82"/>
      <c r="P156" s="191">
        <f>O156*H156</f>
        <v>0</v>
      </c>
      <c r="Q156" s="191">
        <v>0</v>
      </c>
      <c r="R156" s="191">
        <f>Q156*H156</f>
        <v>0</v>
      </c>
      <c r="S156" s="191">
        <v>0</v>
      </c>
      <c r="T156" s="192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193" t="s">
        <v>211</v>
      </c>
      <c r="AT156" s="193" t="s">
        <v>271</v>
      </c>
      <c r="AU156" s="193" t="s">
        <v>81</v>
      </c>
      <c r="AY156" s="19" t="s">
        <v>155</v>
      </c>
      <c r="BE156" s="194">
        <f>IF(N156="základná",J156,0)</f>
        <v>0</v>
      </c>
      <c r="BF156" s="194">
        <f>IF(N156="znížená",J156,0)</f>
        <v>0</v>
      </c>
      <c r="BG156" s="194">
        <f>IF(N156="zákl. prenesená",J156,0)</f>
        <v>0</v>
      </c>
      <c r="BH156" s="194">
        <f>IF(N156="zníž. prenesená",J156,0)</f>
        <v>0</v>
      </c>
      <c r="BI156" s="194">
        <f>IF(N156="nulová",J156,0)</f>
        <v>0</v>
      </c>
      <c r="BJ156" s="19" t="s">
        <v>85</v>
      </c>
      <c r="BK156" s="194">
        <f>ROUND(I156*H156,2)</f>
        <v>0</v>
      </c>
      <c r="BL156" s="19" t="s">
        <v>91</v>
      </c>
      <c r="BM156" s="193" t="s">
        <v>585</v>
      </c>
    </row>
    <row r="157" s="2" customFormat="1" ht="16.5" customHeight="1">
      <c r="A157" s="38"/>
      <c r="B157" s="180"/>
      <c r="C157" s="221" t="s">
        <v>397</v>
      </c>
      <c r="D157" s="221" t="s">
        <v>271</v>
      </c>
      <c r="E157" s="223" t="s">
        <v>3095</v>
      </c>
      <c r="F157" s="224" t="s">
        <v>3096</v>
      </c>
      <c r="G157" s="225" t="s">
        <v>390</v>
      </c>
      <c r="H157" s="226">
        <v>63</v>
      </c>
      <c r="I157" s="227"/>
      <c r="J157" s="228">
        <f>ROUND(I157*H157,2)</f>
        <v>0</v>
      </c>
      <c r="K157" s="229"/>
      <c r="L157" s="230"/>
      <c r="M157" s="231" t="s">
        <v>1</v>
      </c>
      <c r="N157" s="232" t="s">
        <v>43</v>
      </c>
      <c r="O157" s="82"/>
      <c r="P157" s="191">
        <f>O157*H157</f>
        <v>0</v>
      </c>
      <c r="Q157" s="191">
        <v>0</v>
      </c>
      <c r="R157" s="191">
        <f>Q157*H157</f>
        <v>0</v>
      </c>
      <c r="S157" s="191">
        <v>0</v>
      </c>
      <c r="T157" s="192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193" t="s">
        <v>211</v>
      </c>
      <c r="AT157" s="193" t="s">
        <v>271</v>
      </c>
      <c r="AU157" s="193" t="s">
        <v>81</v>
      </c>
      <c r="AY157" s="19" t="s">
        <v>155</v>
      </c>
      <c r="BE157" s="194">
        <f>IF(N157="základná",J157,0)</f>
        <v>0</v>
      </c>
      <c r="BF157" s="194">
        <f>IF(N157="znížená",J157,0)</f>
        <v>0</v>
      </c>
      <c r="BG157" s="194">
        <f>IF(N157="zákl. prenesená",J157,0)</f>
        <v>0</v>
      </c>
      <c r="BH157" s="194">
        <f>IF(N157="zníž. prenesená",J157,0)</f>
        <v>0</v>
      </c>
      <c r="BI157" s="194">
        <f>IF(N157="nulová",J157,0)</f>
        <v>0</v>
      </c>
      <c r="BJ157" s="19" t="s">
        <v>85</v>
      </c>
      <c r="BK157" s="194">
        <f>ROUND(I157*H157,2)</f>
        <v>0</v>
      </c>
      <c r="BL157" s="19" t="s">
        <v>91</v>
      </c>
      <c r="BM157" s="193" t="s">
        <v>605</v>
      </c>
    </row>
    <row r="158" s="2" customFormat="1" ht="16.5" customHeight="1">
      <c r="A158" s="38"/>
      <c r="B158" s="180"/>
      <c r="C158" s="221" t="s">
        <v>401</v>
      </c>
      <c r="D158" s="221" t="s">
        <v>271</v>
      </c>
      <c r="E158" s="223" t="s">
        <v>3097</v>
      </c>
      <c r="F158" s="224" t="s">
        <v>3098</v>
      </c>
      <c r="G158" s="225" t="s">
        <v>390</v>
      </c>
      <c r="H158" s="226">
        <v>120</v>
      </c>
      <c r="I158" s="227"/>
      <c r="J158" s="228">
        <f>ROUND(I158*H158,2)</f>
        <v>0</v>
      </c>
      <c r="K158" s="229"/>
      <c r="L158" s="230"/>
      <c r="M158" s="231" t="s">
        <v>1</v>
      </c>
      <c r="N158" s="232" t="s">
        <v>43</v>
      </c>
      <c r="O158" s="82"/>
      <c r="P158" s="191">
        <f>O158*H158</f>
        <v>0</v>
      </c>
      <c r="Q158" s="191">
        <v>0</v>
      </c>
      <c r="R158" s="191">
        <f>Q158*H158</f>
        <v>0</v>
      </c>
      <c r="S158" s="191">
        <v>0</v>
      </c>
      <c r="T158" s="192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193" t="s">
        <v>211</v>
      </c>
      <c r="AT158" s="193" t="s">
        <v>271</v>
      </c>
      <c r="AU158" s="193" t="s">
        <v>81</v>
      </c>
      <c r="AY158" s="19" t="s">
        <v>155</v>
      </c>
      <c r="BE158" s="194">
        <f>IF(N158="základná",J158,0)</f>
        <v>0</v>
      </c>
      <c r="BF158" s="194">
        <f>IF(N158="znížená",J158,0)</f>
        <v>0</v>
      </c>
      <c r="BG158" s="194">
        <f>IF(N158="zákl. prenesená",J158,0)</f>
        <v>0</v>
      </c>
      <c r="BH158" s="194">
        <f>IF(N158="zníž. prenesená",J158,0)</f>
        <v>0</v>
      </c>
      <c r="BI158" s="194">
        <f>IF(N158="nulová",J158,0)</f>
        <v>0</v>
      </c>
      <c r="BJ158" s="19" t="s">
        <v>85</v>
      </c>
      <c r="BK158" s="194">
        <f>ROUND(I158*H158,2)</f>
        <v>0</v>
      </c>
      <c r="BL158" s="19" t="s">
        <v>91</v>
      </c>
      <c r="BM158" s="193" t="s">
        <v>623</v>
      </c>
    </row>
    <row r="159" s="2" customFormat="1" ht="16.5" customHeight="1">
      <c r="A159" s="38"/>
      <c r="B159" s="180"/>
      <c r="C159" s="221" t="s">
        <v>406</v>
      </c>
      <c r="D159" s="221" t="s">
        <v>271</v>
      </c>
      <c r="E159" s="223" t="s">
        <v>3099</v>
      </c>
      <c r="F159" s="224" t="s">
        <v>3100</v>
      </c>
      <c r="G159" s="225" t="s">
        <v>390</v>
      </c>
      <c r="H159" s="226">
        <v>9</v>
      </c>
      <c r="I159" s="227"/>
      <c r="J159" s="228">
        <f>ROUND(I159*H159,2)</f>
        <v>0</v>
      </c>
      <c r="K159" s="229"/>
      <c r="L159" s="230"/>
      <c r="M159" s="231" t="s">
        <v>1</v>
      </c>
      <c r="N159" s="232" t="s">
        <v>43</v>
      </c>
      <c r="O159" s="82"/>
      <c r="P159" s="191">
        <f>O159*H159</f>
        <v>0</v>
      </c>
      <c r="Q159" s="191">
        <v>0</v>
      </c>
      <c r="R159" s="191">
        <f>Q159*H159</f>
        <v>0</v>
      </c>
      <c r="S159" s="191">
        <v>0</v>
      </c>
      <c r="T159" s="192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193" t="s">
        <v>211</v>
      </c>
      <c r="AT159" s="193" t="s">
        <v>271</v>
      </c>
      <c r="AU159" s="193" t="s">
        <v>81</v>
      </c>
      <c r="AY159" s="19" t="s">
        <v>155</v>
      </c>
      <c r="BE159" s="194">
        <f>IF(N159="základná",J159,0)</f>
        <v>0</v>
      </c>
      <c r="BF159" s="194">
        <f>IF(N159="znížená",J159,0)</f>
        <v>0</v>
      </c>
      <c r="BG159" s="194">
        <f>IF(N159="zákl. prenesená",J159,0)</f>
        <v>0</v>
      </c>
      <c r="BH159" s="194">
        <f>IF(N159="zníž. prenesená",J159,0)</f>
        <v>0</v>
      </c>
      <c r="BI159" s="194">
        <f>IF(N159="nulová",J159,0)</f>
        <v>0</v>
      </c>
      <c r="BJ159" s="19" t="s">
        <v>85</v>
      </c>
      <c r="BK159" s="194">
        <f>ROUND(I159*H159,2)</f>
        <v>0</v>
      </c>
      <c r="BL159" s="19" t="s">
        <v>91</v>
      </c>
      <c r="BM159" s="193" t="s">
        <v>633</v>
      </c>
    </row>
    <row r="160" s="2" customFormat="1" ht="16.5" customHeight="1">
      <c r="A160" s="38"/>
      <c r="B160" s="180"/>
      <c r="C160" s="221" t="s">
        <v>410</v>
      </c>
      <c r="D160" s="221" t="s">
        <v>271</v>
      </c>
      <c r="E160" s="223" t="s">
        <v>3101</v>
      </c>
      <c r="F160" s="224" t="s">
        <v>3102</v>
      </c>
      <c r="G160" s="225" t="s">
        <v>390</v>
      </c>
      <c r="H160" s="226">
        <v>5</v>
      </c>
      <c r="I160" s="227"/>
      <c r="J160" s="228">
        <f>ROUND(I160*H160,2)</f>
        <v>0</v>
      </c>
      <c r="K160" s="229"/>
      <c r="L160" s="230"/>
      <c r="M160" s="231" t="s">
        <v>1</v>
      </c>
      <c r="N160" s="232" t="s">
        <v>43</v>
      </c>
      <c r="O160" s="82"/>
      <c r="P160" s="191">
        <f>O160*H160</f>
        <v>0</v>
      </c>
      <c r="Q160" s="191">
        <v>0</v>
      </c>
      <c r="R160" s="191">
        <f>Q160*H160</f>
        <v>0</v>
      </c>
      <c r="S160" s="191">
        <v>0</v>
      </c>
      <c r="T160" s="192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193" t="s">
        <v>211</v>
      </c>
      <c r="AT160" s="193" t="s">
        <v>271</v>
      </c>
      <c r="AU160" s="193" t="s">
        <v>81</v>
      </c>
      <c r="AY160" s="19" t="s">
        <v>155</v>
      </c>
      <c r="BE160" s="194">
        <f>IF(N160="základná",J160,0)</f>
        <v>0</v>
      </c>
      <c r="BF160" s="194">
        <f>IF(N160="znížená",J160,0)</f>
        <v>0</v>
      </c>
      <c r="BG160" s="194">
        <f>IF(N160="zákl. prenesená",J160,0)</f>
        <v>0</v>
      </c>
      <c r="BH160" s="194">
        <f>IF(N160="zníž. prenesená",J160,0)</f>
        <v>0</v>
      </c>
      <c r="BI160" s="194">
        <f>IF(N160="nulová",J160,0)</f>
        <v>0</v>
      </c>
      <c r="BJ160" s="19" t="s">
        <v>85</v>
      </c>
      <c r="BK160" s="194">
        <f>ROUND(I160*H160,2)</f>
        <v>0</v>
      </c>
      <c r="BL160" s="19" t="s">
        <v>91</v>
      </c>
      <c r="BM160" s="193" t="s">
        <v>644</v>
      </c>
    </row>
    <row r="161" s="2" customFormat="1" ht="16.5" customHeight="1">
      <c r="A161" s="38"/>
      <c r="B161" s="180"/>
      <c r="C161" s="221" t="s">
        <v>418</v>
      </c>
      <c r="D161" s="221" t="s">
        <v>271</v>
      </c>
      <c r="E161" s="223" t="s">
        <v>3103</v>
      </c>
      <c r="F161" s="224" t="s">
        <v>3104</v>
      </c>
      <c r="G161" s="225" t="s">
        <v>1162</v>
      </c>
      <c r="H161" s="247"/>
      <c r="I161" s="227"/>
      <c r="J161" s="228">
        <f>ROUND(I161*H161,2)</f>
        <v>0</v>
      </c>
      <c r="K161" s="229"/>
      <c r="L161" s="230"/>
      <c r="M161" s="231" t="s">
        <v>1</v>
      </c>
      <c r="N161" s="232" t="s">
        <v>43</v>
      </c>
      <c r="O161" s="82"/>
      <c r="P161" s="191">
        <f>O161*H161</f>
        <v>0</v>
      </c>
      <c r="Q161" s="191">
        <v>0</v>
      </c>
      <c r="R161" s="191">
        <f>Q161*H161</f>
        <v>0</v>
      </c>
      <c r="S161" s="191">
        <v>0</v>
      </c>
      <c r="T161" s="192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193" t="s">
        <v>211</v>
      </c>
      <c r="AT161" s="193" t="s">
        <v>271</v>
      </c>
      <c r="AU161" s="193" t="s">
        <v>81</v>
      </c>
      <c r="AY161" s="19" t="s">
        <v>155</v>
      </c>
      <c r="BE161" s="194">
        <f>IF(N161="základná",J161,0)</f>
        <v>0</v>
      </c>
      <c r="BF161" s="194">
        <f>IF(N161="znížená",J161,0)</f>
        <v>0</v>
      </c>
      <c r="BG161" s="194">
        <f>IF(N161="zákl. prenesená",J161,0)</f>
        <v>0</v>
      </c>
      <c r="BH161" s="194">
        <f>IF(N161="zníž. prenesená",J161,0)</f>
        <v>0</v>
      </c>
      <c r="BI161" s="194">
        <f>IF(N161="nulová",J161,0)</f>
        <v>0</v>
      </c>
      <c r="BJ161" s="19" t="s">
        <v>85</v>
      </c>
      <c r="BK161" s="194">
        <f>ROUND(I161*H161,2)</f>
        <v>0</v>
      </c>
      <c r="BL161" s="19" t="s">
        <v>91</v>
      </c>
      <c r="BM161" s="193" t="s">
        <v>664</v>
      </c>
    </row>
    <row r="162" s="2" customFormat="1" ht="16.5" customHeight="1">
      <c r="A162" s="38"/>
      <c r="B162" s="180"/>
      <c r="C162" s="181" t="s">
        <v>424</v>
      </c>
      <c r="D162" s="220" t="s">
        <v>157</v>
      </c>
      <c r="E162" s="182" t="s">
        <v>3105</v>
      </c>
      <c r="F162" s="183" t="s">
        <v>3106</v>
      </c>
      <c r="G162" s="184" t="s">
        <v>2779</v>
      </c>
      <c r="H162" s="185">
        <v>1</v>
      </c>
      <c r="I162" s="186"/>
      <c r="J162" s="187">
        <f>ROUND(I162*H162,2)</f>
        <v>0</v>
      </c>
      <c r="K162" s="188"/>
      <c r="L162" s="39"/>
      <c r="M162" s="189" t="s">
        <v>1</v>
      </c>
      <c r="N162" s="190" t="s">
        <v>43</v>
      </c>
      <c r="O162" s="82"/>
      <c r="P162" s="191">
        <f>O162*H162</f>
        <v>0</v>
      </c>
      <c r="Q162" s="191">
        <v>0</v>
      </c>
      <c r="R162" s="191">
        <f>Q162*H162</f>
        <v>0</v>
      </c>
      <c r="S162" s="191">
        <v>0</v>
      </c>
      <c r="T162" s="192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193" t="s">
        <v>91</v>
      </c>
      <c r="AT162" s="193" t="s">
        <v>157</v>
      </c>
      <c r="AU162" s="193" t="s">
        <v>81</v>
      </c>
      <c r="AY162" s="19" t="s">
        <v>155</v>
      </c>
      <c r="BE162" s="194">
        <f>IF(N162="základná",J162,0)</f>
        <v>0</v>
      </c>
      <c r="BF162" s="194">
        <f>IF(N162="znížená",J162,0)</f>
        <v>0</v>
      </c>
      <c r="BG162" s="194">
        <f>IF(N162="zákl. prenesená",J162,0)</f>
        <v>0</v>
      </c>
      <c r="BH162" s="194">
        <f>IF(N162="zníž. prenesená",J162,0)</f>
        <v>0</v>
      </c>
      <c r="BI162" s="194">
        <f>IF(N162="nulová",J162,0)</f>
        <v>0</v>
      </c>
      <c r="BJ162" s="19" t="s">
        <v>85</v>
      </c>
      <c r="BK162" s="194">
        <f>ROUND(I162*H162,2)</f>
        <v>0</v>
      </c>
      <c r="BL162" s="19" t="s">
        <v>91</v>
      </c>
      <c r="BM162" s="193" t="s">
        <v>683</v>
      </c>
    </row>
    <row r="163" s="2" customFormat="1" ht="16.5" customHeight="1">
      <c r="A163" s="38"/>
      <c r="B163" s="180"/>
      <c r="C163" s="181" t="s">
        <v>429</v>
      </c>
      <c r="D163" s="181" t="s">
        <v>157</v>
      </c>
      <c r="E163" s="182" t="s">
        <v>3107</v>
      </c>
      <c r="F163" s="183" t="s">
        <v>3108</v>
      </c>
      <c r="G163" s="184" t="s">
        <v>390</v>
      </c>
      <c r="H163" s="185">
        <v>300</v>
      </c>
      <c r="I163" s="186"/>
      <c r="J163" s="187">
        <f>ROUND(I163*H163,2)</f>
        <v>0</v>
      </c>
      <c r="K163" s="188"/>
      <c r="L163" s="39"/>
      <c r="M163" s="189" t="s">
        <v>1</v>
      </c>
      <c r="N163" s="190" t="s">
        <v>43</v>
      </c>
      <c r="O163" s="82"/>
      <c r="P163" s="191">
        <f>O163*H163</f>
        <v>0</v>
      </c>
      <c r="Q163" s="191">
        <v>0</v>
      </c>
      <c r="R163" s="191">
        <f>Q163*H163</f>
        <v>0</v>
      </c>
      <c r="S163" s="191">
        <v>0</v>
      </c>
      <c r="T163" s="192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193" t="s">
        <v>91</v>
      </c>
      <c r="AT163" s="193" t="s">
        <v>157</v>
      </c>
      <c r="AU163" s="193" t="s">
        <v>81</v>
      </c>
      <c r="AY163" s="19" t="s">
        <v>155</v>
      </c>
      <c r="BE163" s="194">
        <f>IF(N163="základná",J163,0)</f>
        <v>0</v>
      </c>
      <c r="BF163" s="194">
        <f>IF(N163="znížená",J163,0)</f>
        <v>0</v>
      </c>
      <c r="BG163" s="194">
        <f>IF(N163="zákl. prenesená",J163,0)</f>
        <v>0</v>
      </c>
      <c r="BH163" s="194">
        <f>IF(N163="zníž. prenesená",J163,0)</f>
        <v>0</v>
      </c>
      <c r="BI163" s="194">
        <f>IF(N163="nulová",J163,0)</f>
        <v>0</v>
      </c>
      <c r="BJ163" s="19" t="s">
        <v>85</v>
      </c>
      <c r="BK163" s="194">
        <f>ROUND(I163*H163,2)</f>
        <v>0</v>
      </c>
      <c r="BL163" s="19" t="s">
        <v>91</v>
      </c>
      <c r="BM163" s="193" t="s">
        <v>693</v>
      </c>
    </row>
    <row r="164" s="2" customFormat="1" ht="16.5" customHeight="1">
      <c r="A164" s="38"/>
      <c r="B164" s="180"/>
      <c r="C164" s="181" t="s">
        <v>433</v>
      </c>
      <c r="D164" s="181" t="s">
        <v>157</v>
      </c>
      <c r="E164" s="182" t="s">
        <v>3109</v>
      </c>
      <c r="F164" s="183" t="s">
        <v>3110</v>
      </c>
      <c r="G164" s="184" t="s">
        <v>390</v>
      </c>
      <c r="H164" s="185">
        <v>206</v>
      </c>
      <c r="I164" s="186"/>
      <c r="J164" s="187">
        <f>ROUND(I164*H164,2)</f>
        <v>0</v>
      </c>
      <c r="K164" s="188"/>
      <c r="L164" s="39"/>
      <c r="M164" s="189" t="s">
        <v>1</v>
      </c>
      <c r="N164" s="190" t="s">
        <v>43</v>
      </c>
      <c r="O164" s="82"/>
      <c r="P164" s="191">
        <f>O164*H164</f>
        <v>0</v>
      </c>
      <c r="Q164" s="191">
        <v>0</v>
      </c>
      <c r="R164" s="191">
        <f>Q164*H164</f>
        <v>0</v>
      </c>
      <c r="S164" s="191">
        <v>0</v>
      </c>
      <c r="T164" s="192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193" t="s">
        <v>91</v>
      </c>
      <c r="AT164" s="193" t="s">
        <v>157</v>
      </c>
      <c r="AU164" s="193" t="s">
        <v>81</v>
      </c>
      <c r="AY164" s="19" t="s">
        <v>155</v>
      </c>
      <c r="BE164" s="194">
        <f>IF(N164="základná",J164,0)</f>
        <v>0</v>
      </c>
      <c r="BF164" s="194">
        <f>IF(N164="znížená",J164,0)</f>
        <v>0</v>
      </c>
      <c r="BG164" s="194">
        <f>IF(N164="zákl. prenesená",J164,0)</f>
        <v>0</v>
      </c>
      <c r="BH164" s="194">
        <f>IF(N164="zníž. prenesená",J164,0)</f>
        <v>0</v>
      </c>
      <c r="BI164" s="194">
        <f>IF(N164="nulová",J164,0)</f>
        <v>0</v>
      </c>
      <c r="BJ164" s="19" t="s">
        <v>85</v>
      </c>
      <c r="BK164" s="194">
        <f>ROUND(I164*H164,2)</f>
        <v>0</v>
      </c>
      <c r="BL164" s="19" t="s">
        <v>91</v>
      </c>
      <c r="BM164" s="193" t="s">
        <v>704</v>
      </c>
    </row>
    <row r="165" s="12" customFormat="1" ht="25.92" customHeight="1">
      <c r="A165" s="12"/>
      <c r="B165" s="167"/>
      <c r="C165" s="12"/>
      <c r="D165" s="168" t="s">
        <v>76</v>
      </c>
      <c r="E165" s="169" t="s">
        <v>2455</v>
      </c>
      <c r="F165" s="169" t="s">
        <v>3111</v>
      </c>
      <c r="G165" s="12"/>
      <c r="H165" s="12"/>
      <c r="I165" s="170"/>
      <c r="J165" s="171">
        <f>BK165</f>
        <v>0</v>
      </c>
      <c r="K165" s="12"/>
      <c r="L165" s="167"/>
      <c r="M165" s="172"/>
      <c r="N165" s="173"/>
      <c r="O165" s="173"/>
      <c r="P165" s="174">
        <f>SUM(P166:P180)</f>
        <v>0</v>
      </c>
      <c r="Q165" s="173"/>
      <c r="R165" s="174">
        <f>SUM(R166:R180)</f>
        <v>0</v>
      </c>
      <c r="S165" s="173"/>
      <c r="T165" s="175">
        <f>SUM(T166:T180)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168" t="s">
        <v>81</v>
      </c>
      <c r="AT165" s="176" t="s">
        <v>76</v>
      </c>
      <c r="AU165" s="176" t="s">
        <v>7</v>
      </c>
      <c r="AY165" s="168" t="s">
        <v>155</v>
      </c>
      <c r="BK165" s="177">
        <f>SUM(BK166:BK180)</f>
        <v>0</v>
      </c>
    </row>
    <row r="166" s="2" customFormat="1" ht="16.5" customHeight="1">
      <c r="A166" s="38"/>
      <c r="B166" s="180"/>
      <c r="C166" s="181" t="s">
        <v>438</v>
      </c>
      <c r="D166" s="181" t="s">
        <v>157</v>
      </c>
      <c r="E166" s="182" t="s">
        <v>3112</v>
      </c>
      <c r="F166" s="183" t="s">
        <v>3113</v>
      </c>
      <c r="G166" s="184" t="s">
        <v>390</v>
      </c>
      <c r="H166" s="185">
        <v>40</v>
      </c>
      <c r="I166" s="186"/>
      <c r="J166" s="187">
        <f>ROUND(I166*H166,2)</f>
        <v>0</v>
      </c>
      <c r="K166" s="188"/>
      <c r="L166" s="39"/>
      <c r="M166" s="189" t="s">
        <v>1</v>
      </c>
      <c r="N166" s="190" t="s">
        <v>43</v>
      </c>
      <c r="O166" s="82"/>
      <c r="P166" s="191">
        <f>O166*H166</f>
        <v>0</v>
      </c>
      <c r="Q166" s="191">
        <v>0</v>
      </c>
      <c r="R166" s="191">
        <f>Q166*H166</f>
        <v>0</v>
      </c>
      <c r="S166" s="191">
        <v>0</v>
      </c>
      <c r="T166" s="192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193" t="s">
        <v>91</v>
      </c>
      <c r="AT166" s="193" t="s">
        <v>157</v>
      </c>
      <c r="AU166" s="193" t="s">
        <v>81</v>
      </c>
      <c r="AY166" s="19" t="s">
        <v>155</v>
      </c>
      <c r="BE166" s="194">
        <f>IF(N166="základná",J166,0)</f>
        <v>0</v>
      </c>
      <c r="BF166" s="194">
        <f>IF(N166="znížená",J166,0)</f>
        <v>0</v>
      </c>
      <c r="BG166" s="194">
        <f>IF(N166="zákl. prenesená",J166,0)</f>
        <v>0</v>
      </c>
      <c r="BH166" s="194">
        <f>IF(N166="zníž. prenesená",J166,0)</f>
        <v>0</v>
      </c>
      <c r="BI166" s="194">
        <f>IF(N166="nulová",J166,0)</f>
        <v>0</v>
      </c>
      <c r="BJ166" s="19" t="s">
        <v>85</v>
      </c>
      <c r="BK166" s="194">
        <f>ROUND(I166*H166,2)</f>
        <v>0</v>
      </c>
      <c r="BL166" s="19" t="s">
        <v>91</v>
      </c>
      <c r="BM166" s="193" t="s">
        <v>718</v>
      </c>
    </row>
    <row r="167" s="2" customFormat="1" ht="16.5" customHeight="1">
      <c r="A167" s="38"/>
      <c r="B167" s="180"/>
      <c r="C167" s="181" t="s">
        <v>443</v>
      </c>
      <c r="D167" s="181" t="s">
        <v>157</v>
      </c>
      <c r="E167" s="182" t="s">
        <v>3114</v>
      </c>
      <c r="F167" s="183" t="s">
        <v>3115</v>
      </c>
      <c r="G167" s="184" t="s">
        <v>390</v>
      </c>
      <c r="H167" s="185">
        <v>40</v>
      </c>
      <c r="I167" s="186"/>
      <c r="J167" s="187">
        <f>ROUND(I167*H167,2)</f>
        <v>0</v>
      </c>
      <c r="K167" s="188"/>
      <c r="L167" s="39"/>
      <c r="M167" s="189" t="s">
        <v>1</v>
      </c>
      <c r="N167" s="190" t="s">
        <v>43</v>
      </c>
      <c r="O167" s="82"/>
      <c r="P167" s="191">
        <f>O167*H167</f>
        <v>0</v>
      </c>
      <c r="Q167" s="191">
        <v>0</v>
      </c>
      <c r="R167" s="191">
        <f>Q167*H167</f>
        <v>0</v>
      </c>
      <c r="S167" s="191">
        <v>0</v>
      </c>
      <c r="T167" s="192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193" t="s">
        <v>91</v>
      </c>
      <c r="AT167" s="193" t="s">
        <v>157</v>
      </c>
      <c r="AU167" s="193" t="s">
        <v>81</v>
      </c>
      <c r="AY167" s="19" t="s">
        <v>155</v>
      </c>
      <c r="BE167" s="194">
        <f>IF(N167="základná",J167,0)</f>
        <v>0</v>
      </c>
      <c r="BF167" s="194">
        <f>IF(N167="znížená",J167,0)</f>
        <v>0</v>
      </c>
      <c r="BG167" s="194">
        <f>IF(N167="zákl. prenesená",J167,0)</f>
        <v>0</v>
      </c>
      <c r="BH167" s="194">
        <f>IF(N167="zníž. prenesená",J167,0)</f>
        <v>0</v>
      </c>
      <c r="BI167" s="194">
        <f>IF(N167="nulová",J167,0)</f>
        <v>0</v>
      </c>
      <c r="BJ167" s="19" t="s">
        <v>85</v>
      </c>
      <c r="BK167" s="194">
        <f>ROUND(I167*H167,2)</f>
        <v>0</v>
      </c>
      <c r="BL167" s="19" t="s">
        <v>91</v>
      </c>
      <c r="BM167" s="193" t="s">
        <v>733</v>
      </c>
    </row>
    <row r="168" s="2" customFormat="1" ht="16.5" customHeight="1">
      <c r="A168" s="38"/>
      <c r="B168" s="180"/>
      <c r="C168" s="181" t="s">
        <v>448</v>
      </c>
      <c r="D168" s="181" t="s">
        <v>157</v>
      </c>
      <c r="E168" s="182" t="s">
        <v>3116</v>
      </c>
      <c r="F168" s="183" t="s">
        <v>3117</v>
      </c>
      <c r="G168" s="184" t="s">
        <v>822</v>
      </c>
      <c r="H168" s="185">
        <v>65</v>
      </c>
      <c r="I168" s="186"/>
      <c r="J168" s="187">
        <f>ROUND(I168*H168,2)</f>
        <v>0</v>
      </c>
      <c r="K168" s="188"/>
      <c r="L168" s="39"/>
      <c r="M168" s="189" t="s">
        <v>1</v>
      </c>
      <c r="N168" s="190" t="s">
        <v>43</v>
      </c>
      <c r="O168" s="82"/>
      <c r="P168" s="191">
        <f>O168*H168</f>
        <v>0</v>
      </c>
      <c r="Q168" s="191">
        <v>0</v>
      </c>
      <c r="R168" s="191">
        <f>Q168*H168</f>
        <v>0</v>
      </c>
      <c r="S168" s="191">
        <v>0</v>
      </c>
      <c r="T168" s="192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193" t="s">
        <v>91</v>
      </c>
      <c r="AT168" s="193" t="s">
        <v>157</v>
      </c>
      <c r="AU168" s="193" t="s">
        <v>81</v>
      </c>
      <c r="AY168" s="19" t="s">
        <v>155</v>
      </c>
      <c r="BE168" s="194">
        <f>IF(N168="základná",J168,0)</f>
        <v>0</v>
      </c>
      <c r="BF168" s="194">
        <f>IF(N168="znížená",J168,0)</f>
        <v>0</v>
      </c>
      <c r="BG168" s="194">
        <f>IF(N168="zákl. prenesená",J168,0)</f>
        <v>0</v>
      </c>
      <c r="BH168" s="194">
        <f>IF(N168="zníž. prenesená",J168,0)</f>
        <v>0</v>
      </c>
      <c r="BI168" s="194">
        <f>IF(N168="nulová",J168,0)</f>
        <v>0</v>
      </c>
      <c r="BJ168" s="19" t="s">
        <v>85</v>
      </c>
      <c r="BK168" s="194">
        <f>ROUND(I168*H168,2)</f>
        <v>0</v>
      </c>
      <c r="BL168" s="19" t="s">
        <v>91</v>
      </c>
      <c r="BM168" s="193" t="s">
        <v>746</v>
      </c>
    </row>
    <row r="169" s="2" customFormat="1" ht="16.5" customHeight="1">
      <c r="A169" s="38"/>
      <c r="B169" s="180"/>
      <c r="C169" s="181" t="s">
        <v>452</v>
      </c>
      <c r="D169" s="181" t="s">
        <v>157</v>
      </c>
      <c r="E169" s="182" t="s">
        <v>3118</v>
      </c>
      <c r="F169" s="183" t="s">
        <v>3119</v>
      </c>
      <c r="G169" s="184" t="s">
        <v>822</v>
      </c>
      <c r="H169" s="185">
        <v>28</v>
      </c>
      <c r="I169" s="186"/>
      <c r="J169" s="187">
        <f>ROUND(I169*H169,2)</f>
        <v>0</v>
      </c>
      <c r="K169" s="188"/>
      <c r="L169" s="39"/>
      <c r="M169" s="189" t="s">
        <v>1</v>
      </c>
      <c r="N169" s="190" t="s">
        <v>43</v>
      </c>
      <c r="O169" s="82"/>
      <c r="P169" s="191">
        <f>O169*H169</f>
        <v>0</v>
      </c>
      <c r="Q169" s="191">
        <v>0</v>
      </c>
      <c r="R169" s="191">
        <f>Q169*H169</f>
        <v>0</v>
      </c>
      <c r="S169" s="191">
        <v>0</v>
      </c>
      <c r="T169" s="192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193" t="s">
        <v>91</v>
      </c>
      <c r="AT169" s="193" t="s">
        <v>157</v>
      </c>
      <c r="AU169" s="193" t="s">
        <v>81</v>
      </c>
      <c r="AY169" s="19" t="s">
        <v>155</v>
      </c>
      <c r="BE169" s="194">
        <f>IF(N169="základná",J169,0)</f>
        <v>0</v>
      </c>
      <c r="BF169" s="194">
        <f>IF(N169="znížená",J169,0)</f>
        <v>0</v>
      </c>
      <c r="BG169" s="194">
        <f>IF(N169="zákl. prenesená",J169,0)</f>
        <v>0</v>
      </c>
      <c r="BH169" s="194">
        <f>IF(N169="zníž. prenesená",J169,0)</f>
        <v>0</v>
      </c>
      <c r="BI169" s="194">
        <f>IF(N169="nulová",J169,0)</f>
        <v>0</v>
      </c>
      <c r="BJ169" s="19" t="s">
        <v>85</v>
      </c>
      <c r="BK169" s="194">
        <f>ROUND(I169*H169,2)</f>
        <v>0</v>
      </c>
      <c r="BL169" s="19" t="s">
        <v>91</v>
      </c>
      <c r="BM169" s="193" t="s">
        <v>764</v>
      </c>
    </row>
    <row r="170" s="2" customFormat="1" ht="16.5" customHeight="1">
      <c r="A170" s="38"/>
      <c r="B170" s="180"/>
      <c r="C170" s="181" t="s">
        <v>458</v>
      </c>
      <c r="D170" s="181" t="s">
        <v>157</v>
      </c>
      <c r="E170" s="182" t="s">
        <v>3120</v>
      </c>
      <c r="F170" s="183" t="s">
        <v>3121</v>
      </c>
      <c r="G170" s="184" t="s">
        <v>822</v>
      </c>
      <c r="H170" s="185">
        <v>95</v>
      </c>
      <c r="I170" s="186"/>
      <c r="J170" s="187">
        <f>ROUND(I170*H170,2)</f>
        <v>0</v>
      </c>
      <c r="K170" s="188"/>
      <c r="L170" s="39"/>
      <c r="M170" s="189" t="s">
        <v>1</v>
      </c>
      <c r="N170" s="190" t="s">
        <v>43</v>
      </c>
      <c r="O170" s="82"/>
      <c r="P170" s="191">
        <f>O170*H170</f>
        <v>0</v>
      </c>
      <c r="Q170" s="191">
        <v>0</v>
      </c>
      <c r="R170" s="191">
        <f>Q170*H170</f>
        <v>0</v>
      </c>
      <c r="S170" s="191">
        <v>0</v>
      </c>
      <c r="T170" s="192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193" t="s">
        <v>91</v>
      </c>
      <c r="AT170" s="193" t="s">
        <v>157</v>
      </c>
      <c r="AU170" s="193" t="s">
        <v>81</v>
      </c>
      <c r="AY170" s="19" t="s">
        <v>155</v>
      </c>
      <c r="BE170" s="194">
        <f>IF(N170="základná",J170,0)</f>
        <v>0</v>
      </c>
      <c r="BF170" s="194">
        <f>IF(N170="znížená",J170,0)</f>
        <v>0</v>
      </c>
      <c r="BG170" s="194">
        <f>IF(N170="zákl. prenesená",J170,0)</f>
        <v>0</v>
      </c>
      <c r="BH170" s="194">
        <f>IF(N170="zníž. prenesená",J170,0)</f>
        <v>0</v>
      </c>
      <c r="BI170" s="194">
        <f>IF(N170="nulová",J170,0)</f>
        <v>0</v>
      </c>
      <c r="BJ170" s="19" t="s">
        <v>85</v>
      </c>
      <c r="BK170" s="194">
        <f>ROUND(I170*H170,2)</f>
        <v>0</v>
      </c>
      <c r="BL170" s="19" t="s">
        <v>91</v>
      </c>
      <c r="BM170" s="193" t="s">
        <v>774</v>
      </c>
    </row>
    <row r="171" s="2" customFormat="1" ht="16.5" customHeight="1">
      <c r="A171" s="38"/>
      <c r="B171" s="180"/>
      <c r="C171" s="181" t="s">
        <v>467</v>
      </c>
      <c r="D171" s="181" t="s">
        <v>157</v>
      </c>
      <c r="E171" s="182" t="s">
        <v>3122</v>
      </c>
      <c r="F171" s="183" t="s">
        <v>3123</v>
      </c>
      <c r="G171" s="184" t="s">
        <v>390</v>
      </c>
      <c r="H171" s="185">
        <v>120</v>
      </c>
      <c r="I171" s="186"/>
      <c r="J171" s="187">
        <f>ROUND(I171*H171,2)</f>
        <v>0</v>
      </c>
      <c r="K171" s="188"/>
      <c r="L171" s="39"/>
      <c r="M171" s="189" t="s">
        <v>1</v>
      </c>
      <c r="N171" s="190" t="s">
        <v>43</v>
      </c>
      <c r="O171" s="82"/>
      <c r="P171" s="191">
        <f>O171*H171</f>
        <v>0</v>
      </c>
      <c r="Q171" s="191">
        <v>0</v>
      </c>
      <c r="R171" s="191">
        <f>Q171*H171</f>
        <v>0</v>
      </c>
      <c r="S171" s="191">
        <v>0</v>
      </c>
      <c r="T171" s="192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193" t="s">
        <v>91</v>
      </c>
      <c r="AT171" s="193" t="s">
        <v>157</v>
      </c>
      <c r="AU171" s="193" t="s">
        <v>81</v>
      </c>
      <c r="AY171" s="19" t="s">
        <v>155</v>
      </c>
      <c r="BE171" s="194">
        <f>IF(N171="základná",J171,0)</f>
        <v>0</v>
      </c>
      <c r="BF171" s="194">
        <f>IF(N171="znížená",J171,0)</f>
        <v>0</v>
      </c>
      <c r="BG171" s="194">
        <f>IF(N171="zákl. prenesená",J171,0)</f>
        <v>0</v>
      </c>
      <c r="BH171" s="194">
        <f>IF(N171="zníž. prenesená",J171,0)</f>
        <v>0</v>
      </c>
      <c r="BI171" s="194">
        <f>IF(N171="nulová",J171,0)</f>
        <v>0</v>
      </c>
      <c r="BJ171" s="19" t="s">
        <v>85</v>
      </c>
      <c r="BK171" s="194">
        <f>ROUND(I171*H171,2)</f>
        <v>0</v>
      </c>
      <c r="BL171" s="19" t="s">
        <v>91</v>
      </c>
      <c r="BM171" s="193" t="s">
        <v>782</v>
      </c>
    </row>
    <row r="172" s="2" customFormat="1" ht="16.5" customHeight="1">
      <c r="A172" s="38"/>
      <c r="B172" s="180"/>
      <c r="C172" s="181" t="s">
        <v>475</v>
      </c>
      <c r="D172" s="181" t="s">
        <v>157</v>
      </c>
      <c r="E172" s="182" t="s">
        <v>3124</v>
      </c>
      <c r="F172" s="183" t="s">
        <v>3125</v>
      </c>
      <c r="G172" s="184" t="s">
        <v>390</v>
      </c>
      <c r="H172" s="185">
        <v>5</v>
      </c>
      <c r="I172" s="186"/>
      <c r="J172" s="187">
        <f>ROUND(I172*H172,2)</f>
        <v>0</v>
      </c>
      <c r="K172" s="188"/>
      <c r="L172" s="39"/>
      <c r="M172" s="189" t="s">
        <v>1</v>
      </c>
      <c r="N172" s="190" t="s">
        <v>43</v>
      </c>
      <c r="O172" s="82"/>
      <c r="P172" s="191">
        <f>O172*H172</f>
        <v>0</v>
      </c>
      <c r="Q172" s="191">
        <v>0</v>
      </c>
      <c r="R172" s="191">
        <f>Q172*H172</f>
        <v>0</v>
      </c>
      <c r="S172" s="191">
        <v>0</v>
      </c>
      <c r="T172" s="192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193" t="s">
        <v>91</v>
      </c>
      <c r="AT172" s="193" t="s">
        <v>157</v>
      </c>
      <c r="AU172" s="193" t="s">
        <v>81</v>
      </c>
      <c r="AY172" s="19" t="s">
        <v>155</v>
      </c>
      <c r="BE172" s="194">
        <f>IF(N172="základná",J172,0)</f>
        <v>0</v>
      </c>
      <c r="BF172" s="194">
        <f>IF(N172="znížená",J172,0)</f>
        <v>0</v>
      </c>
      <c r="BG172" s="194">
        <f>IF(N172="zákl. prenesená",J172,0)</f>
        <v>0</v>
      </c>
      <c r="BH172" s="194">
        <f>IF(N172="zníž. prenesená",J172,0)</f>
        <v>0</v>
      </c>
      <c r="BI172" s="194">
        <f>IF(N172="nulová",J172,0)</f>
        <v>0</v>
      </c>
      <c r="BJ172" s="19" t="s">
        <v>85</v>
      </c>
      <c r="BK172" s="194">
        <f>ROUND(I172*H172,2)</f>
        <v>0</v>
      </c>
      <c r="BL172" s="19" t="s">
        <v>91</v>
      </c>
      <c r="BM172" s="193" t="s">
        <v>815</v>
      </c>
    </row>
    <row r="173" s="2" customFormat="1" ht="16.5" customHeight="1">
      <c r="A173" s="38"/>
      <c r="B173" s="180"/>
      <c r="C173" s="181" t="s">
        <v>485</v>
      </c>
      <c r="D173" s="181" t="s">
        <v>157</v>
      </c>
      <c r="E173" s="182" t="s">
        <v>3126</v>
      </c>
      <c r="F173" s="183" t="s">
        <v>3127</v>
      </c>
      <c r="G173" s="184" t="s">
        <v>390</v>
      </c>
      <c r="H173" s="185">
        <v>5</v>
      </c>
      <c r="I173" s="186"/>
      <c r="J173" s="187">
        <f>ROUND(I173*H173,2)</f>
        <v>0</v>
      </c>
      <c r="K173" s="188"/>
      <c r="L173" s="39"/>
      <c r="M173" s="189" t="s">
        <v>1</v>
      </c>
      <c r="N173" s="190" t="s">
        <v>43</v>
      </c>
      <c r="O173" s="82"/>
      <c r="P173" s="191">
        <f>O173*H173</f>
        <v>0</v>
      </c>
      <c r="Q173" s="191">
        <v>0</v>
      </c>
      <c r="R173" s="191">
        <f>Q173*H173</f>
        <v>0</v>
      </c>
      <c r="S173" s="191">
        <v>0</v>
      </c>
      <c r="T173" s="192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193" t="s">
        <v>91</v>
      </c>
      <c r="AT173" s="193" t="s">
        <v>157</v>
      </c>
      <c r="AU173" s="193" t="s">
        <v>81</v>
      </c>
      <c r="AY173" s="19" t="s">
        <v>155</v>
      </c>
      <c r="BE173" s="194">
        <f>IF(N173="základná",J173,0)</f>
        <v>0</v>
      </c>
      <c r="BF173" s="194">
        <f>IF(N173="znížená",J173,0)</f>
        <v>0</v>
      </c>
      <c r="BG173" s="194">
        <f>IF(N173="zákl. prenesená",J173,0)</f>
        <v>0</v>
      </c>
      <c r="BH173" s="194">
        <f>IF(N173="zníž. prenesená",J173,0)</f>
        <v>0</v>
      </c>
      <c r="BI173" s="194">
        <f>IF(N173="nulová",J173,0)</f>
        <v>0</v>
      </c>
      <c r="BJ173" s="19" t="s">
        <v>85</v>
      </c>
      <c r="BK173" s="194">
        <f>ROUND(I173*H173,2)</f>
        <v>0</v>
      </c>
      <c r="BL173" s="19" t="s">
        <v>91</v>
      </c>
      <c r="BM173" s="193" t="s">
        <v>824</v>
      </c>
    </row>
    <row r="174" s="2" customFormat="1" ht="16.5" customHeight="1">
      <c r="A174" s="38"/>
      <c r="B174" s="180"/>
      <c r="C174" s="181" t="s">
        <v>495</v>
      </c>
      <c r="D174" s="181" t="s">
        <v>157</v>
      </c>
      <c r="E174" s="182" t="s">
        <v>3128</v>
      </c>
      <c r="F174" s="183" t="s">
        <v>3129</v>
      </c>
      <c r="G174" s="184" t="s">
        <v>822</v>
      </c>
      <c r="H174" s="185">
        <v>5</v>
      </c>
      <c r="I174" s="186"/>
      <c r="J174" s="187">
        <f>ROUND(I174*H174,2)</f>
        <v>0</v>
      </c>
      <c r="K174" s="188"/>
      <c r="L174" s="39"/>
      <c r="M174" s="189" t="s">
        <v>1</v>
      </c>
      <c r="N174" s="190" t="s">
        <v>43</v>
      </c>
      <c r="O174" s="82"/>
      <c r="P174" s="191">
        <f>O174*H174</f>
        <v>0</v>
      </c>
      <c r="Q174" s="191">
        <v>0</v>
      </c>
      <c r="R174" s="191">
        <f>Q174*H174</f>
        <v>0</v>
      </c>
      <c r="S174" s="191">
        <v>0</v>
      </c>
      <c r="T174" s="192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193" t="s">
        <v>91</v>
      </c>
      <c r="AT174" s="193" t="s">
        <v>157</v>
      </c>
      <c r="AU174" s="193" t="s">
        <v>81</v>
      </c>
      <c r="AY174" s="19" t="s">
        <v>155</v>
      </c>
      <c r="BE174" s="194">
        <f>IF(N174="základná",J174,0)</f>
        <v>0</v>
      </c>
      <c r="BF174" s="194">
        <f>IF(N174="znížená",J174,0)</f>
        <v>0</v>
      </c>
      <c r="BG174" s="194">
        <f>IF(N174="zákl. prenesená",J174,0)</f>
        <v>0</v>
      </c>
      <c r="BH174" s="194">
        <f>IF(N174="zníž. prenesená",J174,0)</f>
        <v>0</v>
      </c>
      <c r="BI174" s="194">
        <f>IF(N174="nulová",J174,0)</f>
        <v>0</v>
      </c>
      <c r="BJ174" s="19" t="s">
        <v>85</v>
      </c>
      <c r="BK174" s="194">
        <f>ROUND(I174*H174,2)</f>
        <v>0</v>
      </c>
      <c r="BL174" s="19" t="s">
        <v>91</v>
      </c>
      <c r="BM174" s="193" t="s">
        <v>832</v>
      </c>
    </row>
    <row r="175" s="2" customFormat="1" ht="16.5" customHeight="1">
      <c r="A175" s="38"/>
      <c r="B175" s="180"/>
      <c r="C175" s="181" t="s">
        <v>499</v>
      </c>
      <c r="D175" s="181" t="s">
        <v>157</v>
      </c>
      <c r="E175" s="182" t="s">
        <v>3130</v>
      </c>
      <c r="F175" s="183" t="s">
        <v>3131</v>
      </c>
      <c r="G175" s="184" t="s">
        <v>285</v>
      </c>
      <c r="H175" s="185">
        <v>60</v>
      </c>
      <c r="I175" s="186"/>
      <c r="J175" s="187">
        <f>ROUND(I175*H175,2)</f>
        <v>0</v>
      </c>
      <c r="K175" s="188"/>
      <c r="L175" s="39"/>
      <c r="M175" s="189" t="s">
        <v>1</v>
      </c>
      <c r="N175" s="190" t="s">
        <v>43</v>
      </c>
      <c r="O175" s="82"/>
      <c r="P175" s="191">
        <f>O175*H175</f>
        <v>0</v>
      </c>
      <c r="Q175" s="191">
        <v>0</v>
      </c>
      <c r="R175" s="191">
        <f>Q175*H175</f>
        <v>0</v>
      </c>
      <c r="S175" s="191">
        <v>0</v>
      </c>
      <c r="T175" s="192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193" t="s">
        <v>91</v>
      </c>
      <c r="AT175" s="193" t="s">
        <v>157</v>
      </c>
      <c r="AU175" s="193" t="s">
        <v>81</v>
      </c>
      <c r="AY175" s="19" t="s">
        <v>155</v>
      </c>
      <c r="BE175" s="194">
        <f>IF(N175="základná",J175,0)</f>
        <v>0</v>
      </c>
      <c r="BF175" s="194">
        <f>IF(N175="znížená",J175,0)</f>
        <v>0</v>
      </c>
      <c r="BG175" s="194">
        <f>IF(N175="zákl. prenesená",J175,0)</f>
        <v>0</v>
      </c>
      <c r="BH175" s="194">
        <f>IF(N175="zníž. prenesená",J175,0)</f>
        <v>0</v>
      </c>
      <c r="BI175" s="194">
        <f>IF(N175="nulová",J175,0)</f>
        <v>0</v>
      </c>
      <c r="BJ175" s="19" t="s">
        <v>85</v>
      </c>
      <c r="BK175" s="194">
        <f>ROUND(I175*H175,2)</f>
        <v>0</v>
      </c>
      <c r="BL175" s="19" t="s">
        <v>91</v>
      </c>
      <c r="BM175" s="193" t="s">
        <v>845</v>
      </c>
    </row>
    <row r="176" s="2" customFormat="1" ht="16.5" customHeight="1">
      <c r="A176" s="38"/>
      <c r="B176" s="180"/>
      <c r="C176" s="181" t="s">
        <v>507</v>
      </c>
      <c r="D176" s="220" t="s">
        <v>157</v>
      </c>
      <c r="E176" s="182" t="s">
        <v>3132</v>
      </c>
      <c r="F176" s="183" t="s">
        <v>3133</v>
      </c>
      <c r="G176" s="184" t="s">
        <v>2779</v>
      </c>
      <c r="H176" s="185">
        <v>1</v>
      </c>
      <c r="I176" s="186"/>
      <c r="J176" s="187">
        <f>ROUND(I176*H176,2)</f>
        <v>0</v>
      </c>
      <c r="K176" s="188"/>
      <c r="L176" s="39"/>
      <c r="M176" s="189" t="s">
        <v>1</v>
      </c>
      <c r="N176" s="190" t="s">
        <v>43</v>
      </c>
      <c r="O176" s="82"/>
      <c r="P176" s="191">
        <f>O176*H176</f>
        <v>0</v>
      </c>
      <c r="Q176" s="191">
        <v>0</v>
      </c>
      <c r="R176" s="191">
        <f>Q176*H176</f>
        <v>0</v>
      </c>
      <c r="S176" s="191">
        <v>0</v>
      </c>
      <c r="T176" s="192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193" t="s">
        <v>91</v>
      </c>
      <c r="AT176" s="193" t="s">
        <v>157</v>
      </c>
      <c r="AU176" s="193" t="s">
        <v>81</v>
      </c>
      <c r="AY176" s="19" t="s">
        <v>155</v>
      </c>
      <c r="BE176" s="194">
        <f>IF(N176="základná",J176,0)</f>
        <v>0</v>
      </c>
      <c r="BF176" s="194">
        <f>IF(N176="znížená",J176,0)</f>
        <v>0</v>
      </c>
      <c r="BG176" s="194">
        <f>IF(N176="zákl. prenesená",J176,0)</f>
        <v>0</v>
      </c>
      <c r="BH176" s="194">
        <f>IF(N176="zníž. prenesená",J176,0)</f>
        <v>0</v>
      </c>
      <c r="BI176" s="194">
        <f>IF(N176="nulová",J176,0)</f>
        <v>0</v>
      </c>
      <c r="BJ176" s="19" t="s">
        <v>85</v>
      </c>
      <c r="BK176" s="194">
        <f>ROUND(I176*H176,2)</f>
        <v>0</v>
      </c>
      <c r="BL176" s="19" t="s">
        <v>91</v>
      </c>
      <c r="BM176" s="193" t="s">
        <v>858</v>
      </c>
    </row>
    <row r="177" s="2" customFormat="1" ht="16.5" customHeight="1">
      <c r="A177" s="38"/>
      <c r="B177" s="180"/>
      <c r="C177" s="181" t="s">
        <v>511</v>
      </c>
      <c r="D177" s="181" t="s">
        <v>157</v>
      </c>
      <c r="E177" s="182" t="s">
        <v>3134</v>
      </c>
      <c r="F177" s="183" t="s">
        <v>3135</v>
      </c>
      <c r="G177" s="184" t="s">
        <v>2348</v>
      </c>
      <c r="H177" s="185">
        <v>80</v>
      </c>
      <c r="I177" s="186"/>
      <c r="J177" s="187">
        <f>ROUND(I177*H177,2)</f>
        <v>0</v>
      </c>
      <c r="K177" s="188"/>
      <c r="L177" s="39"/>
      <c r="M177" s="189" t="s">
        <v>1</v>
      </c>
      <c r="N177" s="190" t="s">
        <v>43</v>
      </c>
      <c r="O177" s="82"/>
      <c r="P177" s="191">
        <f>O177*H177</f>
        <v>0</v>
      </c>
      <c r="Q177" s="191">
        <v>0</v>
      </c>
      <c r="R177" s="191">
        <f>Q177*H177</f>
        <v>0</v>
      </c>
      <c r="S177" s="191">
        <v>0</v>
      </c>
      <c r="T177" s="192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193" t="s">
        <v>91</v>
      </c>
      <c r="AT177" s="193" t="s">
        <v>157</v>
      </c>
      <c r="AU177" s="193" t="s">
        <v>81</v>
      </c>
      <c r="AY177" s="19" t="s">
        <v>155</v>
      </c>
      <c r="BE177" s="194">
        <f>IF(N177="základná",J177,0)</f>
        <v>0</v>
      </c>
      <c r="BF177" s="194">
        <f>IF(N177="znížená",J177,0)</f>
        <v>0</v>
      </c>
      <c r="BG177" s="194">
        <f>IF(N177="zákl. prenesená",J177,0)</f>
        <v>0</v>
      </c>
      <c r="BH177" s="194">
        <f>IF(N177="zníž. prenesená",J177,0)</f>
        <v>0</v>
      </c>
      <c r="BI177" s="194">
        <f>IF(N177="nulová",J177,0)</f>
        <v>0</v>
      </c>
      <c r="BJ177" s="19" t="s">
        <v>85</v>
      </c>
      <c r="BK177" s="194">
        <f>ROUND(I177*H177,2)</f>
        <v>0</v>
      </c>
      <c r="BL177" s="19" t="s">
        <v>91</v>
      </c>
      <c r="BM177" s="193" t="s">
        <v>867</v>
      </c>
    </row>
    <row r="178" s="2" customFormat="1" ht="16.5" customHeight="1">
      <c r="A178" s="38"/>
      <c r="B178" s="180"/>
      <c r="C178" s="181" t="s">
        <v>518</v>
      </c>
      <c r="D178" s="181" t="s">
        <v>157</v>
      </c>
      <c r="E178" s="182" t="s">
        <v>3136</v>
      </c>
      <c r="F178" s="183" t="s">
        <v>3137</v>
      </c>
      <c r="G178" s="184" t="s">
        <v>2348</v>
      </c>
      <c r="H178" s="185">
        <v>48</v>
      </c>
      <c r="I178" s="186"/>
      <c r="J178" s="187">
        <f>ROUND(I178*H178,2)</f>
        <v>0</v>
      </c>
      <c r="K178" s="188"/>
      <c r="L178" s="39"/>
      <c r="M178" s="189" t="s">
        <v>1</v>
      </c>
      <c r="N178" s="190" t="s">
        <v>43</v>
      </c>
      <c r="O178" s="82"/>
      <c r="P178" s="191">
        <f>O178*H178</f>
        <v>0</v>
      </c>
      <c r="Q178" s="191">
        <v>0</v>
      </c>
      <c r="R178" s="191">
        <f>Q178*H178</f>
        <v>0</v>
      </c>
      <c r="S178" s="191">
        <v>0</v>
      </c>
      <c r="T178" s="192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193" t="s">
        <v>91</v>
      </c>
      <c r="AT178" s="193" t="s">
        <v>157</v>
      </c>
      <c r="AU178" s="193" t="s">
        <v>81</v>
      </c>
      <c r="AY178" s="19" t="s">
        <v>155</v>
      </c>
      <c r="BE178" s="194">
        <f>IF(N178="základná",J178,0)</f>
        <v>0</v>
      </c>
      <c r="BF178" s="194">
        <f>IF(N178="znížená",J178,0)</f>
        <v>0</v>
      </c>
      <c r="BG178" s="194">
        <f>IF(N178="zákl. prenesená",J178,0)</f>
        <v>0</v>
      </c>
      <c r="BH178" s="194">
        <f>IF(N178="zníž. prenesená",J178,0)</f>
        <v>0</v>
      </c>
      <c r="BI178" s="194">
        <f>IF(N178="nulová",J178,0)</f>
        <v>0</v>
      </c>
      <c r="BJ178" s="19" t="s">
        <v>85</v>
      </c>
      <c r="BK178" s="194">
        <f>ROUND(I178*H178,2)</f>
        <v>0</v>
      </c>
      <c r="BL178" s="19" t="s">
        <v>91</v>
      </c>
      <c r="BM178" s="193" t="s">
        <v>877</v>
      </c>
    </row>
    <row r="179" s="2" customFormat="1" ht="16.5" customHeight="1">
      <c r="A179" s="38"/>
      <c r="B179" s="180"/>
      <c r="C179" s="181" t="s">
        <v>522</v>
      </c>
      <c r="D179" s="181" t="s">
        <v>157</v>
      </c>
      <c r="E179" s="182" t="s">
        <v>3138</v>
      </c>
      <c r="F179" s="183" t="s">
        <v>3139</v>
      </c>
      <c r="G179" s="184" t="s">
        <v>390</v>
      </c>
      <c r="H179" s="185">
        <v>1</v>
      </c>
      <c r="I179" s="186"/>
      <c r="J179" s="187">
        <f>ROUND(I179*H179,2)</f>
        <v>0</v>
      </c>
      <c r="K179" s="188"/>
      <c r="L179" s="39"/>
      <c r="M179" s="189" t="s">
        <v>1</v>
      </c>
      <c r="N179" s="190" t="s">
        <v>43</v>
      </c>
      <c r="O179" s="82"/>
      <c r="P179" s="191">
        <f>O179*H179</f>
        <v>0</v>
      </c>
      <c r="Q179" s="191">
        <v>0</v>
      </c>
      <c r="R179" s="191">
        <f>Q179*H179</f>
        <v>0</v>
      </c>
      <c r="S179" s="191">
        <v>0</v>
      </c>
      <c r="T179" s="192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193" t="s">
        <v>91</v>
      </c>
      <c r="AT179" s="193" t="s">
        <v>157</v>
      </c>
      <c r="AU179" s="193" t="s">
        <v>81</v>
      </c>
      <c r="AY179" s="19" t="s">
        <v>155</v>
      </c>
      <c r="BE179" s="194">
        <f>IF(N179="základná",J179,0)</f>
        <v>0</v>
      </c>
      <c r="BF179" s="194">
        <f>IF(N179="znížená",J179,0)</f>
        <v>0</v>
      </c>
      <c r="BG179" s="194">
        <f>IF(N179="zákl. prenesená",J179,0)</f>
        <v>0</v>
      </c>
      <c r="BH179" s="194">
        <f>IF(N179="zníž. prenesená",J179,0)</f>
        <v>0</v>
      </c>
      <c r="BI179" s="194">
        <f>IF(N179="nulová",J179,0)</f>
        <v>0</v>
      </c>
      <c r="BJ179" s="19" t="s">
        <v>85</v>
      </c>
      <c r="BK179" s="194">
        <f>ROUND(I179*H179,2)</f>
        <v>0</v>
      </c>
      <c r="BL179" s="19" t="s">
        <v>91</v>
      </c>
      <c r="BM179" s="193" t="s">
        <v>914</v>
      </c>
    </row>
    <row r="180" s="2" customFormat="1" ht="16.5" customHeight="1">
      <c r="A180" s="38"/>
      <c r="B180" s="180"/>
      <c r="C180" s="181" t="s">
        <v>533</v>
      </c>
      <c r="D180" s="181" t="s">
        <v>157</v>
      </c>
      <c r="E180" s="182" t="s">
        <v>3140</v>
      </c>
      <c r="F180" s="183" t="s">
        <v>3141</v>
      </c>
      <c r="G180" s="184" t="s">
        <v>390</v>
      </c>
      <c r="H180" s="185">
        <v>1</v>
      </c>
      <c r="I180" s="186"/>
      <c r="J180" s="187">
        <f>ROUND(I180*H180,2)</f>
        <v>0</v>
      </c>
      <c r="K180" s="188"/>
      <c r="L180" s="39"/>
      <c r="M180" s="242" t="s">
        <v>1</v>
      </c>
      <c r="N180" s="243" t="s">
        <v>43</v>
      </c>
      <c r="O180" s="244"/>
      <c r="P180" s="245">
        <f>O180*H180</f>
        <v>0</v>
      </c>
      <c r="Q180" s="245">
        <v>0</v>
      </c>
      <c r="R180" s="245">
        <f>Q180*H180</f>
        <v>0</v>
      </c>
      <c r="S180" s="245">
        <v>0</v>
      </c>
      <c r="T180" s="246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193" t="s">
        <v>91</v>
      </c>
      <c r="AT180" s="193" t="s">
        <v>157</v>
      </c>
      <c r="AU180" s="193" t="s">
        <v>81</v>
      </c>
      <c r="AY180" s="19" t="s">
        <v>155</v>
      </c>
      <c r="BE180" s="194">
        <f>IF(N180="základná",J180,0)</f>
        <v>0</v>
      </c>
      <c r="BF180" s="194">
        <f>IF(N180="znížená",J180,0)</f>
        <v>0</v>
      </c>
      <c r="BG180" s="194">
        <f>IF(N180="zákl. prenesená",J180,0)</f>
        <v>0</v>
      </c>
      <c r="BH180" s="194">
        <f>IF(N180="zníž. prenesená",J180,0)</f>
        <v>0</v>
      </c>
      <c r="BI180" s="194">
        <f>IF(N180="nulová",J180,0)</f>
        <v>0</v>
      </c>
      <c r="BJ180" s="19" t="s">
        <v>85</v>
      </c>
      <c r="BK180" s="194">
        <f>ROUND(I180*H180,2)</f>
        <v>0</v>
      </c>
      <c r="BL180" s="19" t="s">
        <v>91</v>
      </c>
      <c r="BM180" s="193" t="s">
        <v>929</v>
      </c>
    </row>
    <row r="181" s="2" customFormat="1" ht="6.96" customHeight="1">
      <c r="A181" s="38"/>
      <c r="B181" s="65"/>
      <c r="C181" s="66"/>
      <c r="D181" s="66"/>
      <c r="E181" s="66"/>
      <c r="F181" s="66"/>
      <c r="G181" s="66"/>
      <c r="H181" s="66"/>
      <c r="I181" s="66"/>
      <c r="J181" s="66"/>
      <c r="K181" s="66"/>
      <c r="L181" s="39"/>
      <c r="M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</row>
  </sheetData>
  <autoFilter ref="C119:K180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99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7</v>
      </c>
    </row>
    <row r="4" s="1" customFormat="1" ht="24.96" customHeight="1">
      <c r="B4" s="22"/>
      <c r="D4" s="23" t="s">
        <v>100</v>
      </c>
      <c r="L4" s="22"/>
      <c r="M4" s="125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16.5" customHeight="1">
      <c r="B7" s="22"/>
      <c r="E7" s="126" t="str">
        <f>'Rekapitulácia stavby'!K6</f>
        <v>Prístavba objektu Strednej zdravotníckej školy</v>
      </c>
      <c r="F7" s="32"/>
      <c r="G7" s="32"/>
      <c r="H7" s="32"/>
      <c r="L7" s="22"/>
    </row>
    <row r="8" s="2" customFormat="1" ht="12" customHeight="1">
      <c r="A8" s="38"/>
      <c r="B8" s="39"/>
      <c r="C8" s="38"/>
      <c r="D8" s="32" t="s">
        <v>101</v>
      </c>
      <c r="E8" s="38"/>
      <c r="F8" s="38"/>
      <c r="G8" s="38"/>
      <c r="H8" s="38"/>
      <c r="I8" s="38"/>
      <c r="J8" s="38"/>
      <c r="K8" s="38"/>
      <c r="L8" s="60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39"/>
      <c r="C9" s="38"/>
      <c r="D9" s="38"/>
      <c r="E9" s="72" t="s">
        <v>3142</v>
      </c>
      <c r="F9" s="38"/>
      <c r="G9" s="38"/>
      <c r="H9" s="38"/>
      <c r="I9" s="38"/>
      <c r="J9" s="38"/>
      <c r="K9" s="38"/>
      <c r="L9" s="60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39"/>
      <c r="C10" s="38"/>
      <c r="D10" s="38"/>
      <c r="E10" s="38"/>
      <c r="F10" s="38"/>
      <c r="G10" s="38"/>
      <c r="H10" s="38"/>
      <c r="I10" s="38"/>
      <c r="J10" s="38"/>
      <c r="K10" s="38"/>
      <c r="L10" s="60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39"/>
      <c r="C11" s="38"/>
      <c r="D11" s="32" t="s">
        <v>18</v>
      </c>
      <c r="E11" s="38"/>
      <c r="F11" s="27" t="s">
        <v>1</v>
      </c>
      <c r="G11" s="38"/>
      <c r="H11" s="38"/>
      <c r="I11" s="32" t="s">
        <v>19</v>
      </c>
      <c r="J11" s="27" t="s">
        <v>1</v>
      </c>
      <c r="K11" s="38"/>
      <c r="L11" s="60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39"/>
      <c r="C12" s="38"/>
      <c r="D12" s="32" t="s">
        <v>20</v>
      </c>
      <c r="E12" s="38"/>
      <c r="F12" s="27" t="s">
        <v>21</v>
      </c>
      <c r="G12" s="38"/>
      <c r="H12" s="38"/>
      <c r="I12" s="32" t="s">
        <v>22</v>
      </c>
      <c r="J12" s="74" t="str">
        <f>'Rekapitulácia stavby'!AN8</f>
        <v>10. 1. 2025</v>
      </c>
      <c r="K12" s="38"/>
      <c r="L12" s="60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39"/>
      <c r="C13" s="38"/>
      <c r="D13" s="38"/>
      <c r="E13" s="38"/>
      <c r="F13" s="38"/>
      <c r="G13" s="38"/>
      <c r="H13" s="38"/>
      <c r="I13" s="38"/>
      <c r="J13" s="38"/>
      <c r="K13" s="38"/>
      <c r="L13" s="60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24</v>
      </c>
      <c r="E14" s="38"/>
      <c r="F14" s="38"/>
      <c r="G14" s="38"/>
      <c r="H14" s="38"/>
      <c r="I14" s="32" t="s">
        <v>25</v>
      </c>
      <c r="J14" s="27" t="s">
        <v>1</v>
      </c>
      <c r="K14" s="38"/>
      <c r="L14" s="60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39"/>
      <c r="C15" s="38"/>
      <c r="D15" s="38"/>
      <c r="E15" s="27" t="s">
        <v>26</v>
      </c>
      <c r="F15" s="38"/>
      <c r="G15" s="38"/>
      <c r="H15" s="38"/>
      <c r="I15" s="32" t="s">
        <v>27</v>
      </c>
      <c r="J15" s="27" t="s">
        <v>1</v>
      </c>
      <c r="K15" s="38"/>
      <c r="L15" s="60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39"/>
      <c r="C16" s="38"/>
      <c r="D16" s="38"/>
      <c r="E16" s="38"/>
      <c r="F16" s="38"/>
      <c r="G16" s="38"/>
      <c r="H16" s="38"/>
      <c r="I16" s="38"/>
      <c r="J16" s="38"/>
      <c r="K16" s="38"/>
      <c r="L16" s="60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39"/>
      <c r="C17" s="38"/>
      <c r="D17" s="32" t="s">
        <v>28</v>
      </c>
      <c r="E17" s="38"/>
      <c r="F17" s="38"/>
      <c r="G17" s="38"/>
      <c r="H17" s="38"/>
      <c r="I17" s="32" t="s">
        <v>25</v>
      </c>
      <c r="J17" s="33" t="str">
        <f>'Rekapitulácia stavby'!AN13</f>
        <v>Vyplň údaj</v>
      </c>
      <c r="K17" s="38"/>
      <c r="L17" s="60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39"/>
      <c r="C18" s="38"/>
      <c r="D18" s="38"/>
      <c r="E18" s="33" t="str">
        <f>'Rekapitulácia stavby'!E14</f>
        <v>Vyplň údaj</v>
      </c>
      <c r="F18" s="27"/>
      <c r="G18" s="27"/>
      <c r="H18" s="27"/>
      <c r="I18" s="32" t="s">
        <v>27</v>
      </c>
      <c r="J18" s="33" t="str">
        <f>'Rekapitulácia stavby'!AN14</f>
        <v>Vyplň údaj</v>
      </c>
      <c r="K18" s="38"/>
      <c r="L18" s="60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60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39"/>
      <c r="C20" s="38"/>
      <c r="D20" s="32" t="s">
        <v>30</v>
      </c>
      <c r="E20" s="38"/>
      <c r="F20" s="38"/>
      <c r="G20" s="38"/>
      <c r="H20" s="38"/>
      <c r="I20" s="32" t="s">
        <v>25</v>
      </c>
      <c r="J20" s="27" t="s">
        <v>1</v>
      </c>
      <c r="K20" s="38"/>
      <c r="L20" s="60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39"/>
      <c r="C21" s="38"/>
      <c r="D21" s="38"/>
      <c r="E21" s="27" t="s">
        <v>31</v>
      </c>
      <c r="F21" s="38"/>
      <c r="G21" s="38"/>
      <c r="H21" s="38"/>
      <c r="I21" s="32" t="s">
        <v>27</v>
      </c>
      <c r="J21" s="27" t="s">
        <v>1</v>
      </c>
      <c r="K21" s="38"/>
      <c r="L21" s="60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39"/>
      <c r="C22" s="38"/>
      <c r="D22" s="38"/>
      <c r="E22" s="38"/>
      <c r="F22" s="38"/>
      <c r="G22" s="38"/>
      <c r="H22" s="38"/>
      <c r="I22" s="38"/>
      <c r="J22" s="38"/>
      <c r="K22" s="38"/>
      <c r="L22" s="60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39"/>
      <c r="C23" s="38"/>
      <c r="D23" s="32" t="s">
        <v>33</v>
      </c>
      <c r="E23" s="38"/>
      <c r="F23" s="38"/>
      <c r="G23" s="38"/>
      <c r="H23" s="38"/>
      <c r="I23" s="32" t="s">
        <v>25</v>
      </c>
      <c r="J23" s="27" t="s">
        <v>1</v>
      </c>
      <c r="K23" s="38"/>
      <c r="L23" s="60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39"/>
      <c r="C24" s="38"/>
      <c r="D24" s="38"/>
      <c r="E24" s="27" t="s">
        <v>34</v>
      </c>
      <c r="F24" s="38"/>
      <c r="G24" s="38"/>
      <c r="H24" s="38"/>
      <c r="I24" s="32" t="s">
        <v>27</v>
      </c>
      <c r="J24" s="27" t="s">
        <v>1</v>
      </c>
      <c r="K24" s="38"/>
      <c r="L24" s="60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39"/>
      <c r="C25" s="38"/>
      <c r="D25" s="38"/>
      <c r="E25" s="38"/>
      <c r="F25" s="38"/>
      <c r="G25" s="38"/>
      <c r="H25" s="38"/>
      <c r="I25" s="38"/>
      <c r="J25" s="38"/>
      <c r="K25" s="38"/>
      <c r="L25" s="60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39"/>
      <c r="C26" s="38"/>
      <c r="D26" s="32" t="s">
        <v>35</v>
      </c>
      <c r="E26" s="38"/>
      <c r="F26" s="38"/>
      <c r="G26" s="38"/>
      <c r="H26" s="38"/>
      <c r="I26" s="38"/>
      <c r="J26" s="38"/>
      <c r="K26" s="38"/>
      <c r="L26" s="60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27"/>
      <c r="B27" s="128"/>
      <c r="C27" s="127"/>
      <c r="D27" s="127"/>
      <c r="E27" s="36" t="s">
        <v>1</v>
      </c>
      <c r="F27" s="36"/>
      <c r="G27" s="36"/>
      <c r="H27" s="36"/>
      <c r="I27" s="127"/>
      <c r="J27" s="127"/>
      <c r="K27" s="127"/>
      <c r="L27" s="129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</row>
    <row r="28" s="2" customFormat="1" ht="6.96" customHeigh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60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39"/>
      <c r="C29" s="38"/>
      <c r="D29" s="95"/>
      <c r="E29" s="95"/>
      <c r="F29" s="95"/>
      <c r="G29" s="95"/>
      <c r="H29" s="95"/>
      <c r="I29" s="95"/>
      <c r="J29" s="95"/>
      <c r="K29" s="95"/>
      <c r="L29" s="60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39"/>
      <c r="C30" s="38"/>
      <c r="D30" s="130" t="s">
        <v>37</v>
      </c>
      <c r="E30" s="38"/>
      <c r="F30" s="38"/>
      <c r="G30" s="38"/>
      <c r="H30" s="38"/>
      <c r="I30" s="38"/>
      <c r="J30" s="101">
        <f>ROUND(J124, 2)</f>
        <v>0</v>
      </c>
      <c r="K30" s="38"/>
      <c r="L30" s="60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5"/>
      <c r="E31" s="95"/>
      <c r="F31" s="95"/>
      <c r="G31" s="95"/>
      <c r="H31" s="95"/>
      <c r="I31" s="95"/>
      <c r="J31" s="95"/>
      <c r="K31" s="95"/>
      <c r="L31" s="60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39"/>
      <c r="C32" s="38"/>
      <c r="D32" s="38"/>
      <c r="E32" s="38"/>
      <c r="F32" s="43" t="s">
        <v>39</v>
      </c>
      <c r="G32" s="38"/>
      <c r="H32" s="38"/>
      <c r="I32" s="43" t="s">
        <v>38</v>
      </c>
      <c r="J32" s="43" t="s">
        <v>40</v>
      </c>
      <c r="K32" s="38"/>
      <c r="L32" s="60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39"/>
      <c r="C33" s="38"/>
      <c r="D33" s="131" t="s">
        <v>41</v>
      </c>
      <c r="E33" s="45" t="s">
        <v>42</v>
      </c>
      <c r="F33" s="132">
        <f>ROUND((SUM(BE124:BE215)),  2)</f>
        <v>0</v>
      </c>
      <c r="G33" s="133"/>
      <c r="H33" s="133"/>
      <c r="I33" s="134">
        <v>0</v>
      </c>
      <c r="J33" s="132">
        <f>ROUND(((SUM(BE124:BE215))*I33),  2)</f>
        <v>0</v>
      </c>
      <c r="K33" s="38"/>
      <c r="L33" s="60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45" t="s">
        <v>43</v>
      </c>
      <c r="F34" s="132">
        <f>ROUND((SUM(BF124:BF215)),  2)</f>
        <v>0</v>
      </c>
      <c r="G34" s="133"/>
      <c r="H34" s="133"/>
      <c r="I34" s="134">
        <v>0.23000000000000001</v>
      </c>
      <c r="J34" s="132">
        <f>ROUND(((SUM(BF124:BF215))*I34),  2)</f>
        <v>0</v>
      </c>
      <c r="K34" s="38"/>
      <c r="L34" s="60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39"/>
      <c r="C35" s="38"/>
      <c r="D35" s="38"/>
      <c r="E35" s="32" t="s">
        <v>44</v>
      </c>
      <c r="F35" s="135">
        <f>ROUND((SUM(BG124:BG215)),  2)</f>
        <v>0</v>
      </c>
      <c r="G35" s="38"/>
      <c r="H35" s="38"/>
      <c r="I35" s="136">
        <v>0</v>
      </c>
      <c r="J35" s="135">
        <f>0</f>
        <v>0</v>
      </c>
      <c r="K35" s="38"/>
      <c r="L35" s="60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39"/>
      <c r="C36" s="38"/>
      <c r="D36" s="38"/>
      <c r="E36" s="32" t="s">
        <v>45</v>
      </c>
      <c r="F36" s="135">
        <f>ROUND((SUM(BH124:BH215)),  2)</f>
        <v>0</v>
      </c>
      <c r="G36" s="38"/>
      <c r="H36" s="38"/>
      <c r="I36" s="136">
        <v>0.23000000000000001</v>
      </c>
      <c r="J36" s="135">
        <f>0</f>
        <v>0</v>
      </c>
      <c r="K36" s="38"/>
      <c r="L36" s="60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45" t="s">
        <v>46</v>
      </c>
      <c r="F37" s="132">
        <f>ROUND((SUM(BI124:BI215)),  2)</f>
        <v>0</v>
      </c>
      <c r="G37" s="133"/>
      <c r="H37" s="133"/>
      <c r="I37" s="134">
        <v>0</v>
      </c>
      <c r="J37" s="132">
        <f>0</f>
        <v>0</v>
      </c>
      <c r="K37" s="38"/>
      <c r="L37" s="60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39"/>
      <c r="C38" s="38"/>
      <c r="D38" s="38"/>
      <c r="E38" s="38"/>
      <c r="F38" s="38"/>
      <c r="G38" s="38"/>
      <c r="H38" s="38"/>
      <c r="I38" s="38"/>
      <c r="J38" s="38"/>
      <c r="K38" s="38"/>
      <c r="L38" s="60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39"/>
      <c r="C39" s="137"/>
      <c r="D39" s="138" t="s">
        <v>47</v>
      </c>
      <c r="E39" s="86"/>
      <c r="F39" s="86"/>
      <c r="G39" s="139" t="s">
        <v>48</v>
      </c>
      <c r="H39" s="140" t="s">
        <v>49</v>
      </c>
      <c r="I39" s="86"/>
      <c r="J39" s="141">
        <f>SUM(J30:J37)</f>
        <v>0</v>
      </c>
      <c r="K39" s="142"/>
      <c r="L39" s="60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60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2"/>
      <c r="L41" s="22"/>
    </row>
    <row r="42" s="1" customFormat="1" ht="14.4" customHeight="1">
      <c r="B42" s="22"/>
      <c r="L42" s="22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60"/>
      <c r="D50" s="61" t="s">
        <v>50</v>
      </c>
      <c r="E50" s="62"/>
      <c r="F50" s="62"/>
      <c r="G50" s="61" t="s">
        <v>51</v>
      </c>
      <c r="H50" s="62"/>
      <c r="I50" s="62"/>
      <c r="J50" s="62"/>
      <c r="K50" s="62"/>
      <c r="L50" s="60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63" t="s">
        <v>52</v>
      </c>
      <c r="E61" s="41"/>
      <c r="F61" s="143" t="s">
        <v>53</v>
      </c>
      <c r="G61" s="63" t="s">
        <v>52</v>
      </c>
      <c r="H61" s="41"/>
      <c r="I61" s="41"/>
      <c r="J61" s="144" t="s">
        <v>53</v>
      </c>
      <c r="K61" s="41"/>
      <c r="L61" s="60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61" t="s">
        <v>54</v>
      </c>
      <c r="E65" s="64"/>
      <c r="F65" s="64"/>
      <c r="G65" s="61" t="s">
        <v>55</v>
      </c>
      <c r="H65" s="64"/>
      <c r="I65" s="64"/>
      <c r="J65" s="64"/>
      <c r="K65" s="64"/>
      <c r="L65" s="60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63" t="s">
        <v>52</v>
      </c>
      <c r="E76" s="41"/>
      <c r="F76" s="143" t="s">
        <v>53</v>
      </c>
      <c r="G76" s="63" t="s">
        <v>52</v>
      </c>
      <c r="H76" s="41"/>
      <c r="I76" s="41"/>
      <c r="J76" s="144" t="s">
        <v>53</v>
      </c>
      <c r="K76" s="41"/>
      <c r="L76" s="60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0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0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103</v>
      </c>
      <c r="D82" s="38"/>
      <c r="E82" s="38"/>
      <c r="F82" s="38"/>
      <c r="G82" s="38"/>
      <c r="H82" s="38"/>
      <c r="I82" s="38"/>
      <c r="J82" s="38"/>
      <c r="K82" s="38"/>
      <c r="L82" s="60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60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60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26" t="str">
        <f>E7</f>
        <v>Prístavba objektu Strednej zdravotníckej školy</v>
      </c>
      <c r="F85" s="32"/>
      <c r="G85" s="32"/>
      <c r="H85" s="32"/>
      <c r="I85" s="38"/>
      <c r="J85" s="38"/>
      <c r="K85" s="38"/>
      <c r="L85" s="60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101</v>
      </c>
      <c r="D86" s="38"/>
      <c r="E86" s="38"/>
      <c r="F86" s="38"/>
      <c r="G86" s="38"/>
      <c r="H86" s="38"/>
      <c r="I86" s="38"/>
      <c r="J86" s="38"/>
      <c r="K86" s="38"/>
      <c r="L86" s="60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38"/>
      <c r="D87" s="38"/>
      <c r="E87" s="72" t="str">
        <f>E9</f>
        <v>6 - Lokálny zdroj FVZ PAC 17kW , PDC 15,51 kWp</v>
      </c>
      <c r="F87" s="38"/>
      <c r="G87" s="38"/>
      <c r="H87" s="38"/>
      <c r="I87" s="38"/>
      <c r="J87" s="38"/>
      <c r="K87" s="38"/>
      <c r="L87" s="60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60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38"/>
      <c r="E89" s="38"/>
      <c r="F89" s="27" t="str">
        <f>F12</f>
        <v>parc.č.2514/1 Banská Bystrica</v>
      </c>
      <c r="G89" s="38"/>
      <c r="H89" s="38"/>
      <c r="I89" s="32" t="s">
        <v>22</v>
      </c>
      <c r="J89" s="74" t="str">
        <f>IF(J12="","",J12)</f>
        <v>10. 1. 2025</v>
      </c>
      <c r="K89" s="38"/>
      <c r="L89" s="60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60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38"/>
      <c r="E91" s="38"/>
      <c r="F91" s="27" t="str">
        <f>E15</f>
        <v>Banskobystrický samosprávny kraj</v>
      </c>
      <c r="G91" s="38"/>
      <c r="H91" s="38"/>
      <c r="I91" s="32" t="s">
        <v>30</v>
      </c>
      <c r="J91" s="36" t="str">
        <f>E21</f>
        <v>Ing.Marek Mečír</v>
      </c>
      <c r="K91" s="38"/>
      <c r="L91" s="60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38"/>
      <c r="E92" s="38"/>
      <c r="F92" s="27" t="str">
        <f>IF(E18="","",E18)</f>
        <v>Vyplň údaj</v>
      </c>
      <c r="G92" s="38"/>
      <c r="H92" s="38"/>
      <c r="I92" s="32" t="s">
        <v>33</v>
      </c>
      <c r="J92" s="36" t="str">
        <f>E24</f>
        <v>Stanislav Hlubina</v>
      </c>
      <c r="K92" s="38"/>
      <c r="L92" s="60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60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45" t="s">
        <v>104</v>
      </c>
      <c r="D94" s="137"/>
      <c r="E94" s="137"/>
      <c r="F94" s="137"/>
      <c r="G94" s="137"/>
      <c r="H94" s="137"/>
      <c r="I94" s="137"/>
      <c r="J94" s="146" t="s">
        <v>105</v>
      </c>
      <c r="K94" s="137"/>
      <c r="L94" s="60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60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47" t="s">
        <v>106</v>
      </c>
      <c r="D96" s="38"/>
      <c r="E96" s="38"/>
      <c r="F96" s="38"/>
      <c r="G96" s="38"/>
      <c r="H96" s="38"/>
      <c r="I96" s="38"/>
      <c r="J96" s="101">
        <f>J124</f>
        <v>0</v>
      </c>
      <c r="K96" s="38"/>
      <c r="L96" s="60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9" t="s">
        <v>107</v>
      </c>
    </row>
    <row r="97" s="9" customFormat="1" ht="24.96" customHeight="1">
      <c r="A97" s="9"/>
      <c r="B97" s="148"/>
      <c r="C97" s="9"/>
      <c r="D97" s="149" t="s">
        <v>3143</v>
      </c>
      <c r="E97" s="150"/>
      <c r="F97" s="150"/>
      <c r="G97" s="150"/>
      <c r="H97" s="150"/>
      <c r="I97" s="150"/>
      <c r="J97" s="151">
        <f>J125</f>
        <v>0</v>
      </c>
      <c r="K97" s="9"/>
      <c r="L97" s="148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48"/>
      <c r="C98" s="9"/>
      <c r="D98" s="149" t="s">
        <v>3144</v>
      </c>
      <c r="E98" s="150"/>
      <c r="F98" s="150"/>
      <c r="G98" s="150"/>
      <c r="H98" s="150"/>
      <c r="I98" s="150"/>
      <c r="J98" s="151">
        <f>J144</f>
        <v>0</v>
      </c>
      <c r="K98" s="9"/>
      <c r="L98" s="148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48"/>
      <c r="C99" s="9"/>
      <c r="D99" s="149" t="s">
        <v>3145</v>
      </c>
      <c r="E99" s="150"/>
      <c r="F99" s="150"/>
      <c r="G99" s="150"/>
      <c r="H99" s="150"/>
      <c r="I99" s="150"/>
      <c r="J99" s="151">
        <f>J146</f>
        <v>0</v>
      </c>
      <c r="K99" s="9"/>
      <c r="L99" s="148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48"/>
      <c r="C100" s="9"/>
      <c r="D100" s="149" t="s">
        <v>3146</v>
      </c>
      <c r="E100" s="150"/>
      <c r="F100" s="150"/>
      <c r="G100" s="150"/>
      <c r="H100" s="150"/>
      <c r="I100" s="150"/>
      <c r="J100" s="151">
        <f>J185</f>
        <v>0</v>
      </c>
      <c r="K100" s="9"/>
      <c r="L100" s="148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48"/>
      <c r="C101" s="9"/>
      <c r="D101" s="149" t="s">
        <v>3147</v>
      </c>
      <c r="E101" s="150"/>
      <c r="F101" s="150"/>
      <c r="G101" s="150"/>
      <c r="H101" s="150"/>
      <c r="I101" s="150"/>
      <c r="J101" s="151">
        <f>J187</f>
        <v>0</v>
      </c>
      <c r="K101" s="9"/>
      <c r="L101" s="148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48"/>
      <c r="C102" s="9"/>
      <c r="D102" s="149" t="s">
        <v>3148</v>
      </c>
      <c r="E102" s="150"/>
      <c r="F102" s="150"/>
      <c r="G102" s="150"/>
      <c r="H102" s="150"/>
      <c r="I102" s="150"/>
      <c r="J102" s="151">
        <f>J189</f>
        <v>0</v>
      </c>
      <c r="K102" s="9"/>
      <c r="L102" s="148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48"/>
      <c r="C103" s="9"/>
      <c r="D103" s="149" t="s">
        <v>3149</v>
      </c>
      <c r="E103" s="150"/>
      <c r="F103" s="150"/>
      <c r="G103" s="150"/>
      <c r="H103" s="150"/>
      <c r="I103" s="150"/>
      <c r="J103" s="151">
        <f>J206</f>
        <v>0</v>
      </c>
      <c r="K103" s="9"/>
      <c r="L103" s="148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48"/>
      <c r="C104" s="9"/>
      <c r="D104" s="149" t="s">
        <v>3146</v>
      </c>
      <c r="E104" s="150"/>
      <c r="F104" s="150"/>
      <c r="G104" s="150"/>
      <c r="H104" s="150"/>
      <c r="I104" s="150"/>
      <c r="J104" s="151">
        <f>J214</f>
        <v>0</v>
      </c>
      <c r="K104" s="9"/>
      <c r="L104" s="148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2" customFormat="1" ht="21.84" customHeight="1">
      <c r="A105" s="38"/>
      <c r="B105" s="39"/>
      <c r="C105" s="38"/>
      <c r="D105" s="38"/>
      <c r="E105" s="38"/>
      <c r="F105" s="38"/>
      <c r="G105" s="38"/>
      <c r="H105" s="38"/>
      <c r="I105" s="38"/>
      <c r="J105" s="38"/>
      <c r="K105" s="38"/>
      <c r="L105" s="60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6.96" customHeight="1">
      <c r="A106" s="38"/>
      <c r="B106" s="65"/>
      <c r="C106" s="66"/>
      <c r="D106" s="66"/>
      <c r="E106" s="66"/>
      <c r="F106" s="66"/>
      <c r="G106" s="66"/>
      <c r="H106" s="66"/>
      <c r="I106" s="66"/>
      <c r="J106" s="66"/>
      <c r="K106" s="66"/>
      <c r="L106" s="60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10" s="2" customFormat="1" ht="6.96" customHeight="1">
      <c r="A110" s="38"/>
      <c r="B110" s="67"/>
      <c r="C110" s="68"/>
      <c r="D110" s="68"/>
      <c r="E110" s="68"/>
      <c r="F110" s="68"/>
      <c r="G110" s="68"/>
      <c r="H110" s="68"/>
      <c r="I110" s="68"/>
      <c r="J110" s="68"/>
      <c r="K110" s="68"/>
      <c r="L110" s="60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24.96" customHeight="1">
      <c r="A111" s="38"/>
      <c r="B111" s="39"/>
      <c r="C111" s="23" t="s">
        <v>141</v>
      </c>
      <c r="D111" s="38"/>
      <c r="E111" s="38"/>
      <c r="F111" s="38"/>
      <c r="G111" s="38"/>
      <c r="H111" s="38"/>
      <c r="I111" s="38"/>
      <c r="J111" s="38"/>
      <c r="K111" s="38"/>
      <c r="L111" s="60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38"/>
      <c r="D112" s="38"/>
      <c r="E112" s="38"/>
      <c r="F112" s="38"/>
      <c r="G112" s="38"/>
      <c r="H112" s="38"/>
      <c r="I112" s="38"/>
      <c r="J112" s="38"/>
      <c r="K112" s="38"/>
      <c r="L112" s="60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16</v>
      </c>
      <c r="D113" s="38"/>
      <c r="E113" s="38"/>
      <c r="F113" s="38"/>
      <c r="G113" s="38"/>
      <c r="H113" s="38"/>
      <c r="I113" s="38"/>
      <c r="J113" s="38"/>
      <c r="K113" s="38"/>
      <c r="L113" s="60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38"/>
      <c r="D114" s="38"/>
      <c r="E114" s="126" t="str">
        <f>E7</f>
        <v>Prístavba objektu Strednej zdravotníckej školy</v>
      </c>
      <c r="F114" s="32"/>
      <c r="G114" s="32"/>
      <c r="H114" s="32"/>
      <c r="I114" s="38"/>
      <c r="J114" s="38"/>
      <c r="K114" s="38"/>
      <c r="L114" s="60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101</v>
      </c>
      <c r="D115" s="38"/>
      <c r="E115" s="38"/>
      <c r="F115" s="38"/>
      <c r="G115" s="38"/>
      <c r="H115" s="38"/>
      <c r="I115" s="38"/>
      <c r="J115" s="38"/>
      <c r="K115" s="38"/>
      <c r="L115" s="60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6.5" customHeight="1">
      <c r="A116" s="38"/>
      <c r="B116" s="39"/>
      <c r="C116" s="38"/>
      <c r="D116" s="38"/>
      <c r="E116" s="72" t="str">
        <f>E9</f>
        <v>6 - Lokálny zdroj FVZ PAC 17kW , PDC 15,51 kWp</v>
      </c>
      <c r="F116" s="38"/>
      <c r="G116" s="38"/>
      <c r="H116" s="38"/>
      <c r="I116" s="38"/>
      <c r="J116" s="38"/>
      <c r="K116" s="38"/>
      <c r="L116" s="60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38"/>
      <c r="D117" s="38"/>
      <c r="E117" s="38"/>
      <c r="F117" s="38"/>
      <c r="G117" s="38"/>
      <c r="H117" s="38"/>
      <c r="I117" s="38"/>
      <c r="J117" s="38"/>
      <c r="K117" s="38"/>
      <c r="L117" s="60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20</v>
      </c>
      <c r="D118" s="38"/>
      <c r="E118" s="38"/>
      <c r="F118" s="27" t="str">
        <f>F12</f>
        <v>parc.č.2514/1 Banská Bystrica</v>
      </c>
      <c r="G118" s="38"/>
      <c r="H118" s="38"/>
      <c r="I118" s="32" t="s">
        <v>22</v>
      </c>
      <c r="J118" s="74" t="str">
        <f>IF(J12="","",J12)</f>
        <v>10. 1. 2025</v>
      </c>
      <c r="K118" s="38"/>
      <c r="L118" s="60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38"/>
      <c r="D119" s="38"/>
      <c r="E119" s="38"/>
      <c r="F119" s="38"/>
      <c r="G119" s="38"/>
      <c r="H119" s="38"/>
      <c r="I119" s="38"/>
      <c r="J119" s="38"/>
      <c r="K119" s="38"/>
      <c r="L119" s="60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24</v>
      </c>
      <c r="D120" s="38"/>
      <c r="E120" s="38"/>
      <c r="F120" s="27" t="str">
        <f>E15</f>
        <v>Banskobystrický samosprávny kraj</v>
      </c>
      <c r="G120" s="38"/>
      <c r="H120" s="38"/>
      <c r="I120" s="32" t="s">
        <v>30</v>
      </c>
      <c r="J120" s="36" t="str">
        <f>E21</f>
        <v>Ing.Marek Mečír</v>
      </c>
      <c r="K120" s="38"/>
      <c r="L120" s="60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5.15" customHeight="1">
      <c r="A121" s="38"/>
      <c r="B121" s="39"/>
      <c r="C121" s="32" t="s">
        <v>28</v>
      </c>
      <c r="D121" s="38"/>
      <c r="E121" s="38"/>
      <c r="F121" s="27" t="str">
        <f>IF(E18="","",E18)</f>
        <v>Vyplň údaj</v>
      </c>
      <c r="G121" s="38"/>
      <c r="H121" s="38"/>
      <c r="I121" s="32" t="s">
        <v>33</v>
      </c>
      <c r="J121" s="36" t="str">
        <f>E24</f>
        <v>Stanislav Hlubina</v>
      </c>
      <c r="K121" s="38"/>
      <c r="L121" s="60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0.32" customHeight="1">
      <c r="A122" s="38"/>
      <c r="B122" s="39"/>
      <c r="C122" s="38"/>
      <c r="D122" s="38"/>
      <c r="E122" s="38"/>
      <c r="F122" s="38"/>
      <c r="G122" s="38"/>
      <c r="H122" s="38"/>
      <c r="I122" s="38"/>
      <c r="J122" s="38"/>
      <c r="K122" s="38"/>
      <c r="L122" s="60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11" customFormat="1" ht="29.28" customHeight="1">
      <c r="A123" s="156"/>
      <c r="B123" s="157"/>
      <c r="C123" s="158" t="s">
        <v>142</v>
      </c>
      <c r="D123" s="159" t="s">
        <v>62</v>
      </c>
      <c r="E123" s="159" t="s">
        <v>58</v>
      </c>
      <c r="F123" s="159" t="s">
        <v>59</v>
      </c>
      <c r="G123" s="159" t="s">
        <v>143</v>
      </c>
      <c r="H123" s="159" t="s">
        <v>144</v>
      </c>
      <c r="I123" s="159" t="s">
        <v>145</v>
      </c>
      <c r="J123" s="160" t="s">
        <v>105</v>
      </c>
      <c r="K123" s="161" t="s">
        <v>146</v>
      </c>
      <c r="L123" s="162"/>
      <c r="M123" s="91" t="s">
        <v>1</v>
      </c>
      <c r="N123" s="92" t="s">
        <v>41</v>
      </c>
      <c r="O123" s="92" t="s">
        <v>147</v>
      </c>
      <c r="P123" s="92" t="s">
        <v>148</v>
      </c>
      <c r="Q123" s="92" t="s">
        <v>149</v>
      </c>
      <c r="R123" s="92" t="s">
        <v>150</v>
      </c>
      <c r="S123" s="92" t="s">
        <v>151</v>
      </c>
      <c r="T123" s="93" t="s">
        <v>152</v>
      </c>
      <c r="U123" s="156"/>
      <c r="V123" s="156"/>
      <c r="W123" s="156"/>
      <c r="X123" s="156"/>
      <c r="Y123" s="156"/>
      <c r="Z123" s="156"/>
      <c r="AA123" s="156"/>
      <c r="AB123" s="156"/>
      <c r="AC123" s="156"/>
      <c r="AD123" s="156"/>
      <c r="AE123" s="156"/>
    </row>
    <row r="124" s="2" customFormat="1" ht="22.8" customHeight="1">
      <c r="A124" s="38"/>
      <c r="B124" s="39"/>
      <c r="C124" s="98" t="s">
        <v>106</v>
      </c>
      <c r="D124" s="38"/>
      <c r="E124" s="38"/>
      <c r="F124" s="38"/>
      <c r="G124" s="38"/>
      <c r="H124" s="38"/>
      <c r="I124" s="38"/>
      <c r="J124" s="163">
        <f>BK124</f>
        <v>0</v>
      </c>
      <c r="K124" s="38"/>
      <c r="L124" s="39"/>
      <c r="M124" s="94"/>
      <c r="N124" s="78"/>
      <c r="O124" s="95"/>
      <c r="P124" s="164">
        <f>P125+P144+P146+P185+P187+P189+P206+P214</f>
        <v>0</v>
      </c>
      <c r="Q124" s="95"/>
      <c r="R124" s="164">
        <f>R125+R144+R146+R185+R187+R189+R206+R214</f>
        <v>0</v>
      </c>
      <c r="S124" s="95"/>
      <c r="T124" s="165">
        <f>T125+T144+T146+T185+T187+T189+T206+T214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9" t="s">
        <v>76</v>
      </c>
      <c r="AU124" s="19" t="s">
        <v>107</v>
      </c>
      <c r="BK124" s="166">
        <f>BK125+BK144+BK146+BK185+BK187+BK189+BK206+BK214</f>
        <v>0</v>
      </c>
    </row>
    <row r="125" s="12" customFormat="1" ht="25.92" customHeight="1">
      <c r="A125" s="12"/>
      <c r="B125" s="167"/>
      <c r="C125" s="12"/>
      <c r="D125" s="168" t="s">
        <v>76</v>
      </c>
      <c r="E125" s="169" t="s">
        <v>298</v>
      </c>
      <c r="F125" s="169" t="s">
        <v>3150</v>
      </c>
      <c r="G125" s="12"/>
      <c r="H125" s="12"/>
      <c r="I125" s="170"/>
      <c r="J125" s="171">
        <f>BK125</f>
        <v>0</v>
      </c>
      <c r="K125" s="12"/>
      <c r="L125" s="167"/>
      <c r="M125" s="172"/>
      <c r="N125" s="173"/>
      <c r="O125" s="173"/>
      <c r="P125" s="174">
        <f>SUM(P126:P143)</f>
        <v>0</v>
      </c>
      <c r="Q125" s="173"/>
      <c r="R125" s="174">
        <f>SUM(R126:R143)</f>
        <v>0</v>
      </c>
      <c r="S125" s="173"/>
      <c r="T125" s="175">
        <f>SUM(T126:T143)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168" t="s">
        <v>81</v>
      </c>
      <c r="AT125" s="176" t="s">
        <v>76</v>
      </c>
      <c r="AU125" s="176" t="s">
        <v>7</v>
      </c>
      <c r="AY125" s="168" t="s">
        <v>155</v>
      </c>
      <c r="BK125" s="177">
        <f>SUM(BK126:BK143)</f>
        <v>0</v>
      </c>
    </row>
    <row r="126" s="2" customFormat="1" ht="16.5" customHeight="1">
      <c r="A126" s="38"/>
      <c r="B126" s="180"/>
      <c r="C126" s="221" t="s">
        <v>81</v>
      </c>
      <c r="D126" s="221" t="s">
        <v>271</v>
      </c>
      <c r="E126" s="223" t="s">
        <v>3151</v>
      </c>
      <c r="F126" s="224" t="s">
        <v>3152</v>
      </c>
      <c r="G126" s="225" t="s">
        <v>390</v>
      </c>
      <c r="H126" s="226">
        <v>94</v>
      </c>
      <c r="I126" s="227"/>
      <c r="J126" s="228">
        <f>ROUND(I126*H126,2)</f>
        <v>0</v>
      </c>
      <c r="K126" s="229"/>
      <c r="L126" s="230"/>
      <c r="M126" s="231" t="s">
        <v>1</v>
      </c>
      <c r="N126" s="232" t="s">
        <v>43</v>
      </c>
      <c r="O126" s="82"/>
      <c r="P126" s="191">
        <f>O126*H126</f>
        <v>0</v>
      </c>
      <c r="Q126" s="191">
        <v>0</v>
      </c>
      <c r="R126" s="191">
        <f>Q126*H126</f>
        <v>0</v>
      </c>
      <c r="S126" s="191">
        <v>0</v>
      </c>
      <c r="T126" s="192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193" t="s">
        <v>211</v>
      </c>
      <c r="AT126" s="193" t="s">
        <v>271</v>
      </c>
      <c r="AU126" s="193" t="s">
        <v>81</v>
      </c>
      <c r="AY126" s="19" t="s">
        <v>155</v>
      </c>
      <c r="BE126" s="194">
        <f>IF(N126="základná",J126,0)</f>
        <v>0</v>
      </c>
      <c r="BF126" s="194">
        <f>IF(N126="znížená",J126,0)</f>
        <v>0</v>
      </c>
      <c r="BG126" s="194">
        <f>IF(N126="zákl. prenesená",J126,0)</f>
        <v>0</v>
      </c>
      <c r="BH126" s="194">
        <f>IF(N126="zníž. prenesená",J126,0)</f>
        <v>0</v>
      </c>
      <c r="BI126" s="194">
        <f>IF(N126="nulová",J126,0)</f>
        <v>0</v>
      </c>
      <c r="BJ126" s="19" t="s">
        <v>85</v>
      </c>
      <c r="BK126" s="194">
        <f>ROUND(I126*H126,2)</f>
        <v>0</v>
      </c>
      <c r="BL126" s="19" t="s">
        <v>91</v>
      </c>
      <c r="BM126" s="193" t="s">
        <v>85</v>
      </c>
    </row>
    <row r="127" s="2" customFormat="1" ht="16.5" customHeight="1">
      <c r="A127" s="38"/>
      <c r="B127" s="180"/>
      <c r="C127" s="221" t="s">
        <v>85</v>
      </c>
      <c r="D127" s="221" t="s">
        <v>271</v>
      </c>
      <c r="E127" s="223" t="s">
        <v>3153</v>
      </c>
      <c r="F127" s="224" t="s">
        <v>3154</v>
      </c>
      <c r="G127" s="225" t="s">
        <v>390</v>
      </c>
      <c r="H127" s="226">
        <v>188</v>
      </c>
      <c r="I127" s="227"/>
      <c r="J127" s="228">
        <f>ROUND(I127*H127,2)</f>
        <v>0</v>
      </c>
      <c r="K127" s="229"/>
      <c r="L127" s="230"/>
      <c r="M127" s="231" t="s">
        <v>1</v>
      </c>
      <c r="N127" s="232" t="s">
        <v>43</v>
      </c>
      <c r="O127" s="82"/>
      <c r="P127" s="191">
        <f>O127*H127</f>
        <v>0</v>
      </c>
      <c r="Q127" s="191">
        <v>0</v>
      </c>
      <c r="R127" s="191">
        <f>Q127*H127</f>
        <v>0</v>
      </c>
      <c r="S127" s="191">
        <v>0</v>
      </c>
      <c r="T127" s="192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193" t="s">
        <v>211</v>
      </c>
      <c r="AT127" s="193" t="s">
        <v>271</v>
      </c>
      <c r="AU127" s="193" t="s">
        <v>81</v>
      </c>
      <c r="AY127" s="19" t="s">
        <v>155</v>
      </c>
      <c r="BE127" s="194">
        <f>IF(N127="základná",J127,0)</f>
        <v>0</v>
      </c>
      <c r="BF127" s="194">
        <f>IF(N127="znížená",J127,0)</f>
        <v>0</v>
      </c>
      <c r="BG127" s="194">
        <f>IF(N127="zákl. prenesená",J127,0)</f>
        <v>0</v>
      </c>
      <c r="BH127" s="194">
        <f>IF(N127="zníž. prenesená",J127,0)</f>
        <v>0</v>
      </c>
      <c r="BI127" s="194">
        <f>IF(N127="nulová",J127,0)</f>
        <v>0</v>
      </c>
      <c r="BJ127" s="19" t="s">
        <v>85</v>
      </c>
      <c r="BK127" s="194">
        <f>ROUND(I127*H127,2)</f>
        <v>0</v>
      </c>
      <c r="BL127" s="19" t="s">
        <v>91</v>
      </c>
      <c r="BM127" s="193" t="s">
        <v>91</v>
      </c>
    </row>
    <row r="128" s="2" customFormat="1" ht="16.5" customHeight="1">
      <c r="A128" s="38"/>
      <c r="B128" s="180"/>
      <c r="C128" s="221" t="s">
        <v>88</v>
      </c>
      <c r="D128" s="221" t="s">
        <v>271</v>
      </c>
      <c r="E128" s="223" t="s">
        <v>3155</v>
      </c>
      <c r="F128" s="224" t="s">
        <v>3156</v>
      </c>
      <c r="G128" s="225" t="s">
        <v>390</v>
      </c>
      <c r="H128" s="226">
        <v>188</v>
      </c>
      <c r="I128" s="227"/>
      <c r="J128" s="228">
        <f>ROUND(I128*H128,2)</f>
        <v>0</v>
      </c>
      <c r="K128" s="229"/>
      <c r="L128" s="230"/>
      <c r="M128" s="231" t="s">
        <v>1</v>
      </c>
      <c r="N128" s="232" t="s">
        <v>43</v>
      </c>
      <c r="O128" s="82"/>
      <c r="P128" s="191">
        <f>O128*H128</f>
        <v>0</v>
      </c>
      <c r="Q128" s="191">
        <v>0</v>
      </c>
      <c r="R128" s="191">
        <f>Q128*H128</f>
        <v>0</v>
      </c>
      <c r="S128" s="191">
        <v>0</v>
      </c>
      <c r="T128" s="192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193" t="s">
        <v>211</v>
      </c>
      <c r="AT128" s="193" t="s">
        <v>271</v>
      </c>
      <c r="AU128" s="193" t="s">
        <v>81</v>
      </c>
      <c r="AY128" s="19" t="s">
        <v>155</v>
      </c>
      <c r="BE128" s="194">
        <f>IF(N128="základná",J128,0)</f>
        <v>0</v>
      </c>
      <c r="BF128" s="194">
        <f>IF(N128="znížená",J128,0)</f>
        <v>0</v>
      </c>
      <c r="BG128" s="194">
        <f>IF(N128="zákl. prenesená",J128,0)</f>
        <v>0</v>
      </c>
      <c r="BH128" s="194">
        <f>IF(N128="zníž. prenesená",J128,0)</f>
        <v>0</v>
      </c>
      <c r="BI128" s="194">
        <f>IF(N128="nulová",J128,0)</f>
        <v>0</v>
      </c>
      <c r="BJ128" s="19" t="s">
        <v>85</v>
      </c>
      <c r="BK128" s="194">
        <f>ROUND(I128*H128,2)</f>
        <v>0</v>
      </c>
      <c r="BL128" s="19" t="s">
        <v>91</v>
      </c>
      <c r="BM128" s="193" t="s">
        <v>97</v>
      </c>
    </row>
    <row r="129" s="2" customFormat="1" ht="16.5" customHeight="1">
      <c r="A129" s="38"/>
      <c r="B129" s="180"/>
      <c r="C129" s="221" t="s">
        <v>91</v>
      </c>
      <c r="D129" s="221" t="s">
        <v>271</v>
      </c>
      <c r="E129" s="223" t="s">
        <v>3157</v>
      </c>
      <c r="F129" s="224" t="s">
        <v>3158</v>
      </c>
      <c r="G129" s="225" t="s">
        <v>390</v>
      </c>
      <c r="H129" s="226">
        <v>94</v>
      </c>
      <c r="I129" s="227"/>
      <c r="J129" s="228">
        <f>ROUND(I129*H129,2)</f>
        <v>0</v>
      </c>
      <c r="K129" s="229"/>
      <c r="L129" s="230"/>
      <c r="M129" s="231" t="s">
        <v>1</v>
      </c>
      <c r="N129" s="232" t="s">
        <v>43</v>
      </c>
      <c r="O129" s="82"/>
      <c r="P129" s="191">
        <f>O129*H129</f>
        <v>0</v>
      </c>
      <c r="Q129" s="191">
        <v>0</v>
      </c>
      <c r="R129" s="191">
        <f>Q129*H129</f>
        <v>0</v>
      </c>
      <c r="S129" s="191">
        <v>0</v>
      </c>
      <c r="T129" s="192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193" t="s">
        <v>211</v>
      </c>
      <c r="AT129" s="193" t="s">
        <v>271</v>
      </c>
      <c r="AU129" s="193" t="s">
        <v>81</v>
      </c>
      <c r="AY129" s="19" t="s">
        <v>155</v>
      </c>
      <c r="BE129" s="194">
        <f>IF(N129="základná",J129,0)</f>
        <v>0</v>
      </c>
      <c r="BF129" s="194">
        <f>IF(N129="znížená",J129,0)</f>
        <v>0</v>
      </c>
      <c r="BG129" s="194">
        <f>IF(N129="zákl. prenesená",J129,0)</f>
        <v>0</v>
      </c>
      <c r="BH129" s="194">
        <f>IF(N129="zníž. prenesená",J129,0)</f>
        <v>0</v>
      </c>
      <c r="BI129" s="194">
        <f>IF(N129="nulová",J129,0)</f>
        <v>0</v>
      </c>
      <c r="BJ129" s="19" t="s">
        <v>85</v>
      </c>
      <c r="BK129" s="194">
        <f>ROUND(I129*H129,2)</f>
        <v>0</v>
      </c>
      <c r="BL129" s="19" t="s">
        <v>91</v>
      </c>
      <c r="BM129" s="193" t="s">
        <v>211</v>
      </c>
    </row>
    <row r="130" s="2" customFormat="1" ht="16.5" customHeight="1">
      <c r="A130" s="38"/>
      <c r="B130" s="180"/>
      <c r="C130" s="221" t="s">
        <v>94</v>
      </c>
      <c r="D130" s="221" t="s">
        <v>271</v>
      </c>
      <c r="E130" s="223" t="s">
        <v>3159</v>
      </c>
      <c r="F130" s="224" t="s">
        <v>3160</v>
      </c>
      <c r="G130" s="225" t="s">
        <v>390</v>
      </c>
      <c r="H130" s="226">
        <v>106</v>
      </c>
      <c r="I130" s="227"/>
      <c r="J130" s="228">
        <f>ROUND(I130*H130,2)</f>
        <v>0</v>
      </c>
      <c r="K130" s="229"/>
      <c r="L130" s="230"/>
      <c r="M130" s="231" t="s">
        <v>1</v>
      </c>
      <c r="N130" s="232" t="s">
        <v>43</v>
      </c>
      <c r="O130" s="82"/>
      <c r="P130" s="191">
        <f>O130*H130</f>
        <v>0</v>
      </c>
      <c r="Q130" s="191">
        <v>0</v>
      </c>
      <c r="R130" s="191">
        <f>Q130*H130</f>
        <v>0</v>
      </c>
      <c r="S130" s="191">
        <v>0</v>
      </c>
      <c r="T130" s="192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193" t="s">
        <v>211</v>
      </c>
      <c r="AT130" s="193" t="s">
        <v>271</v>
      </c>
      <c r="AU130" s="193" t="s">
        <v>81</v>
      </c>
      <c r="AY130" s="19" t="s">
        <v>155</v>
      </c>
      <c r="BE130" s="194">
        <f>IF(N130="základná",J130,0)</f>
        <v>0</v>
      </c>
      <c r="BF130" s="194">
        <f>IF(N130="znížená",J130,0)</f>
        <v>0</v>
      </c>
      <c r="BG130" s="194">
        <f>IF(N130="zákl. prenesená",J130,0)</f>
        <v>0</v>
      </c>
      <c r="BH130" s="194">
        <f>IF(N130="zníž. prenesená",J130,0)</f>
        <v>0</v>
      </c>
      <c r="BI130" s="194">
        <f>IF(N130="nulová",J130,0)</f>
        <v>0</v>
      </c>
      <c r="BJ130" s="19" t="s">
        <v>85</v>
      </c>
      <c r="BK130" s="194">
        <f>ROUND(I130*H130,2)</f>
        <v>0</v>
      </c>
      <c r="BL130" s="19" t="s">
        <v>91</v>
      </c>
      <c r="BM130" s="193" t="s">
        <v>220</v>
      </c>
    </row>
    <row r="131" s="2" customFormat="1" ht="16.5" customHeight="1">
      <c r="A131" s="38"/>
      <c r="B131" s="180"/>
      <c r="C131" s="221" t="s">
        <v>97</v>
      </c>
      <c r="D131" s="221" t="s">
        <v>271</v>
      </c>
      <c r="E131" s="223" t="s">
        <v>3161</v>
      </c>
      <c r="F131" s="224" t="s">
        <v>3162</v>
      </c>
      <c r="G131" s="225" t="s">
        <v>390</v>
      </c>
      <c r="H131" s="226">
        <v>34</v>
      </c>
      <c r="I131" s="227"/>
      <c r="J131" s="228">
        <f>ROUND(I131*H131,2)</f>
        <v>0</v>
      </c>
      <c r="K131" s="229"/>
      <c r="L131" s="230"/>
      <c r="M131" s="231" t="s">
        <v>1</v>
      </c>
      <c r="N131" s="232" t="s">
        <v>43</v>
      </c>
      <c r="O131" s="82"/>
      <c r="P131" s="191">
        <f>O131*H131</f>
        <v>0</v>
      </c>
      <c r="Q131" s="191">
        <v>0</v>
      </c>
      <c r="R131" s="191">
        <f>Q131*H131</f>
        <v>0</v>
      </c>
      <c r="S131" s="191">
        <v>0</v>
      </c>
      <c r="T131" s="192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193" t="s">
        <v>211</v>
      </c>
      <c r="AT131" s="193" t="s">
        <v>271</v>
      </c>
      <c r="AU131" s="193" t="s">
        <v>81</v>
      </c>
      <c r="AY131" s="19" t="s">
        <v>155</v>
      </c>
      <c r="BE131" s="194">
        <f>IF(N131="základná",J131,0)</f>
        <v>0</v>
      </c>
      <c r="BF131" s="194">
        <f>IF(N131="znížená",J131,0)</f>
        <v>0</v>
      </c>
      <c r="BG131" s="194">
        <f>IF(N131="zákl. prenesená",J131,0)</f>
        <v>0</v>
      </c>
      <c r="BH131" s="194">
        <f>IF(N131="zníž. prenesená",J131,0)</f>
        <v>0</v>
      </c>
      <c r="BI131" s="194">
        <f>IF(N131="nulová",J131,0)</f>
        <v>0</v>
      </c>
      <c r="BJ131" s="19" t="s">
        <v>85</v>
      </c>
      <c r="BK131" s="194">
        <f>ROUND(I131*H131,2)</f>
        <v>0</v>
      </c>
      <c r="BL131" s="19" t="s">
        <v>91</v>
      </c>
      <c r="BM131" s="193" t="s">
        <v>229</v>
      </c>
    </row>
    <row r="132" s="2" customFormat="1" ht="16.5" customHeight="1">
      <c r="A132" s="38"/>
      <c r="B132" s="180"/>
      <c r="C132" s="221" t="s">
        <v>195</v>
      </c>
      <c r="D132" s="221" t="s">
        <v>271</v>
      </c>
      <c r="E132" s="223" t="s">
        <v>3163</v>
      </c>
      <c r="F132" s="224" t="s">
        <v>3164</v>
      </c>
      <c r="G132" s="225" t="s">
        <v>390</v>
      </c>
      <c r="H132" s="226">
        <v>24</v>
      </c>
      <c r="I132" s="227"/>
      <c r="J132" s="228">
        <f>ROUND(I132*H132,2)</f>
        <v>0</v>
      </c>
      <c r="K132" s="229"/>
      <c r="L132" s="230"/>
      <c r="M132" s="231" t="s">
        <v>1</v>
      </c>
      <c r="N132" s="232" t="s">
        <v>43</v>
      </c>
      <c r="O132" s="82"/>
      <c r="P132" s="191">
        <f>O132*H132</f>
        <v>0</v>
      </c>
      <c r="Q132" s="191">
        <v>0</v>
      </c>
      <c r="R132" s="191">
        <f>Q132*H132</f>
        <v>0</v>
      </c>
      <c r="S132" s="191">
        <v>0</v>
      </c>
      <c r="T132" s="192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193" t="s">
        <v>211</v>
      </c>
      <c r="AT132" s="193" t="s">
        <v>271</v>
      </c>
      <c r="AU132" s="193" t="s">
        <v>81</v>
      </c>
      <c r="AY132" s="19" t="s">
        <v>155</v>
      </c>
      <c r="BE132" s="194">
        <f>IF(N132="základná",J132,0)</f>
        <v>0</v>
      </c>
      <c r="BF132" s="194">
        <f>IF(N132="znížená",J132,0)</f>
        <v>0</v>
      </c>
      <c r="BG132" s="194">
        <f>IF(N132="zákl. prenesená",J132,0)</f>
        <v>0</v>
      </c>
      <c r="BH132" s="194">
        <f>IF(N132="zníž. prenesená",J132,0)</f>
        <v>0</v>
      </c>
      <c r="BI132" s="194">
        <f>IF(N132="nulová",J132,0)</f>
        <v>0</v>
      </c>
      <c r="BJ132" s="19" t="s">
        <v>85</v>
      </c>
      <c r="BK132" s="194">
        <f>ROUND(I132*H132,2)</f>
        <v>0</v>
      </c>
      <c r="BL132" s="19" t="s">
        <v>91</v>
      </c>
      <c r="BM132" s="193" t="s">
        <v>246</v>
      </c>
    </row>
    <row r="133" s="2" customFormat="1" ht="16.5" customHeight="1">
      <c r="A133" s="38"/>
      <c r="B133" s="180"/>
      <c r="C133" s="221" t="s">
        <v>211</v>
      </c>
      <c r="D133" s="221" t="s">
        <v>271</v>
      </c>
      <c r="E133" s="223" t="s">
        <v>3165</v>
      </c>
      <c r="F133" s="224" t="s">
        <v>3166</v>
      </c>
      <c r="G133" s="225" t="s">
        <v>390</v>
      </c>
      <c r="H133" s="226">
        <v>62</v>
      </c>
      <c r="I133" s="227"/>
      <c r="J133" s="228">
        <f>ROUND(I133*H133,2)</f>
        <v>0</v>
      </c>
      <c r="K133" s="229"/>
      <c r="L133" s="230"/>
      <c r="M133" s="231" t="s">
        <v>1</v>
      </c>
      <c r="N133" s="232" t="s">
        <v>43</v>
      </c>
      <c r="O133" s="82"/>
      <c r="P133" s="191">
        <f>O133*H133</f>
        <v>0</v>
      </c>
      <c r="Q133" s="191">
        <v>0</v>
      </c>
      <c r="R133" s="191">
        <f>Q133*H133</f>
        <v>0</v>
      </c>
      <c r="S133" s="191">
        <v>0</v>
      </c>
      <c r="T133" s="192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193" t="s">
        <v>211</v>
      </c>
      <c r="AT133" s="193" t="s">
        <v>271</v>
      </c>
      <c r="AU133" s="193" t="s">
        <v>81</v>
      </c>
      <c r="AY133" s="19" t="s">
        <v>155</v>
      </c>
      <c r="BE133" s="194">
        <f>IF(N133="základná",J133,0)</f>
        <v>0</v>
      </c>
      <c r="BF133" s="194">
        <f>IF(N133="znížená",J133,0)</f>
        <v>0</v>
      </c>
      <c r="BG133" s="194">
        <f>IF(N133="zákl. prenesená",J133,0)</f>
        <v>0</v>
      </c>
      <c r="BH133" s="194">
        <f>IF(N133="zníž. prenesená",J133,0)</f>
        <v>0</v>
      </c>
      <c r="BI133" s="194">
        <f>IF(N133="nulová",J133,0)</f>
        <v>0</v>
      </c>
      <c r="BJ133" s="19" t="s">
        <v>85</v>
      </c>
      <c r="BK133" s="194">
        <f>ROUND(I133*H133,2)</f>
        <v>0</v>
      </c>
      <c r="BL133" s="19" t="s">
        <v>91</v>
      </c>
      <c r="BM133" s="193" t="s">
        <v>256</v>
      </c>
    </row>
    <row r="134" s="2" customFormat="1" ht="16.5" customHeight="1">
      <c r="A134" s="38"/>
      <c r="B134" s="180"/>
      <c r="C134" s="221" t="s">
        <v>215</v>
      </c>
      <c r="D134" s="221" t="s">
        <v>271</v>
      </c>
      <c r="E134" s="223" t="s">
        <v>3167</v>
      </c>
      <c r="F134" s="224" t="s">
        <v>3168</v>
      </c>
      <c r="G134" s="225" t="s">
        <v>390</v>
      </c>
      <c r="H134" s="226">
        <v>62</v>
      </c>
      <c r="I134" s="227"/>
      <c r="J134" s="228">
        <f>ROUND(I134*H134,2)</f>
        <v>0</v>
      </c>
      <c r="K134" s="229"/>
      <c r="L134" s="230"/>
      <c r="M134" s="231" t="s">
        <v>1</v>
      </c>
      <c r="N134" s="232" t="s">
        <v>43</v>
      </c>
      <c r="O134" s="82"/>
      <c r="P134" s="191">
        <f>O134*H134</f>
        <v>0</v>
      </c>
      <c r="Q134" s="191">
        <v>0</v>
      </c>
      <c r="R134" s="191">
        <f>Q134*H134</f>
        <v>0</v>
      </c>
      <c r="S134" s="191">
        <v>0</v>
      </c>
      <c r="T134" s="192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193" t="s">
        <v>211</v>
      </c>
      <c r="AT134" s="193" t="s">
        <v>271</v>
      </c>
      <c r="AU134" s="193" t="s">
        <v>81</v>
      </c>
      <c r="AY134" s="19" t="s">
        <v>155</v>
      </c>
      <c r="BE134" s="194">
        <f>IF(N134="základná",J134,0)</f>
        <v>0</v>
      </c>
      <c r="BF134" s="194">
        <f>IF(N134="znížená",J134,0)</f>
        <v>0</v>
      </c>
      <c r="BG134" s="194">
        <f>IF(N134="zákl. prenesená",J134,0)</f>
        <v>0</v>
      </c>
      <c r="BH134" s="194">
        <f>IF(N134="zníž. prenesená",J134,0)</f>
        <v>0</v>
      </c>
      <c r="BI134" s="194">
        <f>IF(N134="nulová",J134,0)</f>
        <v>0</v>
      </c>
      <c r="BJ134" s="19" t="s">
        <v>85</v>
      </c>
      <c r="BK134" s="194">
        <f>ROUND(I134*H134,2)</f>
        <v>0</v>
      </c>
      <c r="BL134" s="19" t="s">
        <v>91</v>
      </c>
      <c r="BM134" s="193" t="s">
        <v>294</v>
      </c>
    </row>
    <row r="135" s="2" customFormat="1" ht="16.5" customHeight="1">
      <c r="A135" s="38"/>
      <c r="B135" s="180"/>
      <c r="C135" s="221" t="s">
        <v>220</v>
      </c>
      <c r="D135" s="221" t="s">
        <v>271</v>
      </c>
      <c r="E135" s="223" t="s">
        <v>3169</v>
      </c>
      <c r="F135" s="224" t="s">
        <v>3170</v>
      </c>
      <c r="G135" s="225" t="s">
        <v>390</v>
      </c>
      <c r="H135" s="226">
        <v>1</v>
      </c>
      <c r="I135" s="227"/>
      <c r="J135" s="228">
        <f>ROUND(I135*H135,2)</f>
        <v>0</v>
      </c>
      <c r="K135" s="229"/>
      <c r="L135" s="230"/>
      <c r="M135" s="231" t="s">
        <v>1</v>
      </c>
      <c r="N135" s="232" t="s">
        <v>43</v>
      </c>
      <c r="O135" s="82"/>
      <c r="P135" s="191">
        <f>O135*H135</f>
        <v>0</v>
      </c>
      <c r="Q135" s="191">
        <v>0</v>
      </c>
      <c r="R135" s="191">
        <f>Q135*H135</f>
        <v>0</v>
      </c>
      <c r="S135" s="191">
        <v>0</v>
      </c>
      <c r="T135" s="192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193" t="s">
        <v>211</v>
      </c>
      <c r="AT135" s="193" t="s">
        <v>271</v>
      </c>
      <c r="AU135" s="193" t="s">
        <v>81</v>
      </c>
      <c r="AY135" s="19" t="s">
        <v>155</v>
      </c>
      <c r="BE135" s="194">
        <f>IF(N135="základná",J135,0)</f>
        <v>0</v>
      </c>
      <c r="BF135" s="194">
        <f>IF(N135="znížená",J135,0)</f>
        <v>0</v>
      </c>
      <c r="BG135" s="194">
        <f>IF(N135="zákl. prenesená",J135,0)</f>
        <v>0</v>
      </c>
      <c r="BH135" s="194">
        <f>IF(N135="zníž. prenesená",J135,0)</f>
        <v>0</v>
      </c>
      <c r="BI135" s="194">
        <f>IF(N135="nulová",J135,0)</f>
        <v>0</v>
      </c>
      <c r="BJ135" s="19" t="s">
        <v>85</v>
      </c>
      <c r="BK135" s="194">
        <f>ROUND(I135*H135,2)</f>
        <v>0</v>
      </c>
      <c r="BL135" s="19" t="s">
        <v>91</v>
      </c>
      <c r="BM135" s="193" t="s">
        <v>312</v>
      </c>
    </row>
    <row r="136" s="2" customFormat="1" ht="16.5" customHeight="1">
      <c r="A136" s="38"/>
      <c r="B136" s="180"/>
      <c r="C136" s="221" t="s">
        <v>225</v>
      </c>
      <c r="D136" s="221" t="s">
        <v>271</v>
      </c>
      <c r="E136" s="223" t="s">
        <v>3171</v>
      </c>
      <c r="F136" s="224" t="s">
        <v>3172</v>
      </c>
      <c r="G136" s="225" t="s">
        <v>390</v>
      </c>
      <c r="H136" s="226">
        <v>60</v>
      </c>
      <c r="I136" s="227"/>
      <c r="J136" s="228">
        <f>ROUND(I136*H136,2)</f>
        <v>0</v>
      </c>
      <c r="K136" s="229"/>
      <c r="L136" s="230"/>
      <c r="M136" s="231" t="s">
        <v>1</v>
      </c>
      <c r="N136" s="232" t="s">
        <v>43</v>
      </c>
      <c r="O136" s="82"/>
      <c r="P136" s="191">
        <f>O136*H136</f>
        <v>0</v>
      </c>
      <c r="Q136" s="191">
        <v>0</v>
      </c>
      <c r="R136" s="191">
        <f>Q136*H136</f>
        <v>0</v>
      </c>
      <c r="S136" s="191">
        <v>0</v>
      </c>
      <c r="T136" s="192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193" t="s">
        <v>211</v>
      </c>
      <c r="AT136" s="193" t="s">
        <v>271</v>
      </c>
      <c r="AU136" s="193" t="s">
        <v>81</v>
      </c>
      <c r="AY136" s="19" t="s">
        <v>155</v>
      </c>
      <c r="BE136" s="194">
        <f>IF(N136="základná",J136,0)</f>
        <v>0</v>
      </c>
      <c r="BF136" s="194">
        <f>IF(N136="znížená",J136,0)</f>
        <v>0</v>
      </c>
      <c r="BG136" s="194">
        <f>IF(N136="zákl. prenesená",J136,0)</f>
        <v>0</v>
      </c>
      <c r="BH136" s="194">
        <f>IF(N136="zníž. prenesená",J136,0)</f>
        <v>0</v>
      </c>
      <c r="BI136" s="194">
        <f>IF(N136="nulová",J136,0)</f>
        <v>0</v>
      </c>
      <c r="BJ136" s="19" t="s">
        <v>85</v>
      </c>
      <c r="BK136" s="194">
        <f>ROUND(I136*H136,2)</f>
        <v>0</v>
      </c>
      <c r="BL136" s="19" t="s">
        <v>91</v>
      </c>
      <c r="BM136" s="193" t="s">
        <v>322</v>
      </c>
    </row>
    <row r="137" s="2" customFormat="1" ht="16.5" customHeight="1">
      <c r="A137" s="38"/>
      <c r="B137" s="180"/>
      <c r="C137" s="221" t="s">
        <v>229</v>
      </c>
      <c r="D137" s="221" t="s">
        <v>271</v>
      </c>
      <c r="E137" s="223" t="s">
        <v>3173</v>
      </c>
      <c r="F137" s="224" t="s">
        <v>3174</v>
      </c>
      <c r="G137" s="225" t="s">
        <v>390</v>
      </c>
      <c r="H137" s="226">
        <v>128</v>
      </c>
      <c r="I137" s="227"/>
      <c r="J137" s="228">
        <f>ROUND(I137*H137,2)</f>
        <v>0</v>
      </c>
      <c r="K137" s="229"/>
      <c r="L137" s="230"/>
      <c r="M137" s="231" t="s">
        <v>1</v>
      </c>
      <c r="N137" s="232" t="s">
        <v>43</v>
      </c>
      <c r="O137" s="82"/>
      <c r="P137" s="191">
        <f>O137*H137</f>
        <v>0</v>
      </c>
      <c r="Q137" s="191">
        <v>0</v>
      </c>
      <c r="R137" s="191">
        <f>Q137*H137</f>
        <v>0</v>
      </c>
      <c r="S137" s="191">
        <v>0</v>
      </c>
      <c r="T137" s="192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193" t="s">
        <v>211</v>
      </c>
      <c r="AT137" s="193" t="s">
        <v>271</v>
      </c>
      <c r="AU137" s="193" t="s">
        <v>81</v>
      </c>
      <c r="AY137" s="19" t="s">
        <v>155</v>
      </c>
      <c r="BE137" s="194">
        <f>IF(N137="základná",J137,0)</f>
        <v>0</v>
      </c>
      <c r="BF137" s="194">
        <f>IF(N137="znížená",J137,0)</f>
        <v>0</v>
      </c>
      <c r="BG137" s="194">
        <f>IF(N137="zákl. prenesená",J137,0)</f>
        <v>0</v>
      </c>
      <c r="BH137" s="194">
        <f>IF(N137="zníž. prenesená",J137,0)</f>
        <v>0</v>
      </c>
      <c r="BI137" s="194">
        <f>IF(N137="nulová",J137,0)</f>
        <v>0</v>
      </c>
      <c r="BJ137" s="19" t="s">
        <v>85</v>
      </c>
      <c r="BK137" s="194">
        <f>ROUND(I137*H137,2)</f>
        <v>0</v>
      </c>
      <c r="BL137" s="19" t="s">
        <v>91</v>
      </c>
      <c r="BM137" s="193" t="s">
        <v>337</v>
      </c>
    </row>
    <row r="138" s="2" customFormat="1" ht="16.5" customHeight="1">
      <c r="A138" s="38"/>
      <c r="B138" s="180"/>
      <c r="C138" s="221" t="s">
        <v>233</v>
      </c>
      <c r="D138" s="221" t="s">
        <v>271</v>
      </c>
      <c r="E138" s="223" t="s">
        <v>3175</v>
      </c>
      <c r="F138" s="224" t="s">
        <v>3176</v>
      </c>
      <c r="G138" s="225" t="s">
        <v>822</v>
      </c>
      <c r="H138" s="226">
        <v>400</v>
      </c>
      <c r="I138" s="227"/>
      <c r="J138" s="228">
        <f>ROUND(I138*H138,2)</f>
        <v>0</v>
      </c>
      <c r="K138" s="229"/>
      <c r="L138" s="230"/>
      <c r="M138" s="231" t="s">
        <v>1</v>
      </c>
      <c r="N138" s="232" t="s">
        <v>43</v>
      </c>
      <c r="O138" s="82"/>
      <c r="P138" s="191">
        <f>O138*H138</f>
        <v>0</v>
      </c>
      <c r="Q138" s="191">
        <v>0</v>
      </c>
      <c r="R138" s="191">
        <f>Q138*H138</f>
        <v>0</v>
      </c>
      <c r="S138" s="191">
        <v>0</v>
      </c>
      <c r="T138" s="192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193" t="s">
        <v>211</v>
      </c>
      <c r="AT138" s="193" t="s">
        <v>271</v>
      </c>
      <c r="AU138" s="193" t="s">
        <v>81</v>
      </c>
      <c r="AY138" s="19" t="s">
        <v>155</v>
      </c>
      <c r="BE138" s="194">
        <f>IF(N138="základná",J138,0)</f>
        <v>0</v>
      </c>
      <c r="BF138" s="194">
        <f>IF(N138="znížená",J138,0)</f>
        <v>0</v>
      </c>
      <c r="BG138" s="194">
        <f>IF(N138="zákl. prenesená",J138,0)</f>
        <v>0</v>
      </c>
      <c r="BH138" s="194">
        <f>IF(N138="zníž. prenesená",J138,0)</f>
        <v>0</v>
      </c>
      <c r="BI138" s="194">
        <f>IF(N138="nulová",J138,0)</f>
        <v>0</v>
      </c>
      <c r="BJ138" s="19" t="s">
        <v>85</v>
      </c>
      <c r="BK138" s="194">
        <f>ROUND(I138*H138,2)</f>
        <v>0</v>
      </c>
      <c r="BL138" s="19" t="s">
        <v>91</v>
      </c>
      <c r="BM138" s="193" t="s">
        <v>350</v>
      </c>
    </row>
    <row r="139" s="2" customFormat="1" ht="16.5" customHeight="1">
      <c r="A139" s="38"/>
      <c r="B139" s="180"/>
      <c r="C139" s="221" t="s">
        <v>246</v>
      </c>
      <c r="D139" s="221" t="s">
        <v>271</v>
      </c>
      <c r="E139" s="223" t="s">
        <v>3177</v>
      </c>
      <c r="F139" s="224" t="s">
        <v>3178</v>
      </c>
      <c r="G139" s="225" t="s">
        <v>822</v>
      </c>
      <c r="H139" s="226">
        <v>60</v>
      </c>
      <c r="I139" s="227"/>
      <c r="J139" s="228">
        <f>ROUND(I139*H139,2)</f>
        <v>0</v>
      </c>
      <c r="K139" s="229"/>
      <c r="L139" s="230"/>
      <c r="M139" s="231" t="s">
        <v>1</v>
      </c>
      <c r="N139" s="232" t="s">
        <v>43</v>
      </c>
      <c r="O139" s="82"/>
      <c r="P139" s="191">
        <f>O139*H139</f>
        <v>0</v>
      </c>
      <c r="Q139" s="191">
        <v>0</v>
      </c>
      <c r="R139" s="191">
        <f>Q139*H139</f>
        <v>0</v>
      </c>
      <c r="S139" s="191">
        <v>0</v>
      </c>
      <c r="T139" s="192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193" t="s">
        <v>211</v>
      </c>
      <c r="AT139" s="193" t="s">
        <v>271</v>
      </c>
      <c r="AU139" s="193" t="s">
        <v>81</v>
      </c>
      <c r="AY139" s="19" t="s">
        <v>155</v>
      </c>
      <c r="BE139" s="194">
        <f>IF(N139="základná",J139,0)</f>
        <v>0</v>
      </c>
      <c r="BF139" s="194">
        <f>IF(N139="znížená",J139,0)</f>
        <v>0</v>
      </c>
      <c r="BG139" s="194">
        <f>IF(N139="zákl. prenesená",J139,0)</f>
        <v>0</v>
      </c>
      <c r="BH139" s="194">
        <f>IF(N139="zníž. prenesená",J139,0)</f>
        <v>0</v>
      </c>
      <c r="BI139" s="194">
        <f>IF(N139="nulová",J139,0)</f>
        <v>0</v>
      </c>
      <c r="BJ139" s="19" t="s">
        <v>85</v>
      </c>
      <c r="BK139" s="194">
        <f>ROUND(I139*H139,2)</f>
        <v>0</v>
      </c>
      <c r="BL139" s="19" t="s">
        <v>91</v>
      </c>
      <c r="BM139" s="193" t="s">
        <v>367</v>
      </c>
    </row>
    <row r="140" s="2" customFormat="1" ht="16.5" customHeight="1">
      <c r="A140" s="38"/>
      <c r="B140" s="180"/>
      <c r="C140" s="221" t="s">
        <v>250</v>
      </c>
      <c r="D140" s="221" t="s">
        <v>271</v>
      </c>
      <c r="E140" s="223" t="s">
        <v>3179</v>
      </c>
      <c r="F140" s="224" t="s">
        <v>3180</v>
      </c>
      <c r="G140" s="225" t="s">
        <v>390</v>
      </c>
      <c r="H140" s="226">
        <v>94</v>
      </c>
      <c r="I140" s="227"/>
      <c r="J140" s="228">
        <f>ROUND(I140*H140,2)</f>
        <v>0</v>
      </c>
      <c r="K140" s="229"/>
      <c r="L140" s="230"/>
      <c r="M140" s="231" t="s">
        <v>1</v>
      </c>
      <c r="N140" s="232" t="s">
        <v>43</v>
      </c>
      <c r="O140" s="82"/>
      <c r="P140" s="191">
        <f>O140*H140</f>
        <v>0</v>
      </c>
      <c r="Q140" s="191">
        <v>0</v>
      </c>
      <c r="R140" s="191">
        <f>Q140*H140</f>
        <v>0</v>
      </c>
      <c r="S140" s="191">
        <v>0</v>
      </c>
      <c r="T140" s="192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193" t="s">
        <v>211</v>
      </c>
      <c r="AT140" s="193" t="s">
        <v>271</v>
      </c>
      <c r="AU140" s="193" t="s">
        <v>81</v>
      </c>
      <c r="AY140" s="19" t="s">
        <v>155</v>
      </c>
      <c r="BE140" s="194">
        <f>IF(N140="základná",J140,0)</f>
        <v>0</v>
      </c>
      <c r="BF140" s="194">
        <f>IF(N140="znížená",J140,0)</f>
        <v>0</v>
      </c>
      <c r="BG140" s="194">
        <f>IF(N140="zákl. prenesená",J140,0)</f>
        <v>0</v>
      </c>
      <c r="BH140" s="194">
        <f>IF(N140="zníž. prenesená",J140,0)</f>
        <v>0</v>
      </c>
      <c r="BI140" s="194">
        <f>IF(N140="nulová",J140,0)</f>
        <v>0</v>
      </c>
      <c r="BJ140" s="19" t="s">
        <v>85</v>
      </c>
      <c r="BK140" s="194">
        <f>ROUND(I140*H140,2)</f>
        <v>0</v>
      </c>
      <c r="BL140" s="19" t="s">
        <v>91</v>
      </c>
      <c r="BM140" s="193" t="s">
        <v>379</v>
      </c>
    </row>
    <row r="141" s="2" customFormat="1" ht="16.5" customHeight="1">
      <c r="A141" s="38"/>
      <c r="B141" s="180"/>
      <c r="C141" s="181" t="s">
        <v>256</v>
      </c>
      <c r="D141" s="181" t="s">
        <v>157</v>
      </c>
      <c r="E141" s="182" t="s">
        <v>3181</v>
      </c>
      <c r="F141" s="183" t="s">
        <v>3182</v>
      </c>
      <c r="G141" s="184" t="s">
        <v>2348</v>
      </c>
      <c r="H141" s="185">
        <v>50</v>
      </c>
      <c r="I141" s="186"/>
      <c r="J141" s="187">
        <f>ROUND(I141*H141,2)</f>
        <v>0</v>
      </c>
      <c r="K141" s="188"/>
      <c r="L141" s="39"/>
      <c r="M141" s="189" t="s">
        <v>1</v>
      </c>
      <c r="N141" s="190" t="s">
        <v>43</v>
      </c>
      <c r="O141" s="82"/>
      <c r="P141" s="191">
        <f>O141*H141</f>
        <v>0</v>
      </c>
      <c r="Q141" s="191">
        <v>0</v>
      </c>
      <c r="R141" s="191">
        <f>Q141*H141</f>
        <v>0</v>
      </c>
      <c r="S141" s="191">
        <v>0</v>
      </c>
      <c r="T141" s="192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193" t="s">
        <v>91</v>
      </c>
      <c r="AT141" s="193" t="s">
        <v>157</v>
      </c>
      <c r="AU141" s="193" t="s">
        <v>81</v>
      </c>
      <c r="AY141" s="19" t="s">
        <v>155</v>
      </c>
      <c r="BE141" s="194">
        <f>IF(N141="základná",J141,0)</f>
        <v>0</v>
      </c>
      <c r="BF141" s="194">
        <f>IF(N141="znížená",J141,0)</f>
        <v>0</v>
      </c>
      <c r="BG141" s="194">
        <f>IF(N141="zákl. prenesená",J141,0)</f>
        <v>0</v>
      </c>
      <c r="BH141" s="194">
        <f>IF(N141="zníž. prenesená",J141,0)</f>
        <v>0</v>
      </c>
      <c r="BI141" s="194">
        <f>IF(N141="nulová",J141,0)</f>
        <v>0</v>
      </c>
      <c r="BJ141" s="19" t="s">
        <v>85</v>
      </c>
      <c r="BK141" s="194">
        <f>ROUND(I141*H141,2)</f>
        <v>0</v>
      </c>
      <c r="BL141" s="19" t="s">
        <v>91</v>
      </c>
      <c r="BM141" s="193" t="s">
        <v>387</v>
      </c>
    </row>
    <row r="142" s="2" customFormat="1" ht="16.5" customHeight="1">
      <c r="A142" s="38"/>
      <c r="B142" s="180"/>
      <c r="C142" s="181" t="s">
        <v>288</v>
      </c>
      <c r="D142" s="181" t="s">
        <v>157</v>
      </c>
      <c r="E142" s="182" t="s">
        <v>3183</v>
      </c>
      <c r="F142" s="183" t="s">
        <v>3184</v>
      </c>
      <c r="G142" s="184" t="s">
        <v>2348</v>
      </c>
      <c r="H142" s="185">
        <v>4</v>
      </c>
      <c r="I142" s="186"/>
      <c r="J142" s="187">
        <f>ROUND(I142*H142,2)</f>
        <v>0</v>
      </c>
      <c r="K142" s="188"/>
      <c r="L142" s="39"/>
      <c r="M142" s="189" t="s">
        <v>1</v>
      </c>
      <c r="N142" s="190" t="s">
        <v>43</v>
      </c>
      <c r="O142" s="82"/>
      <c r="P142" s="191">
        <f>O142*H142</f>
        <v>0</v>
      </c>
      <c r="Q142" s="191">
        <v>0</v>
      </c>
      <c r="R142" s="191">
        <f>Q142*H142</f>
        <v>0</v>
      </c>
      <c r="S142" s="191">
        <v>0</v>
      </c>
      <c r="T142" s="192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193" t="s">
        <v>91</v>
      </c>
      <c r="AT142" s="193" t="s">
        <v>157</v>
      </c>
      <c r="AU142" s="193" t="s">
        <v>81</v>
      </c>
      <c r="AY142" s="19" t="s">
        <v>155</v>
      </c>
      <c r="BE142" s="194">
        <f>IF(N142="základná",J142,0)</f>
        <v>0</v>
      </c>
      <c r="BF142" s="194">
        <f>IF(N142="znížená",J142,0)</f>
        <v>0</v>
      </c>
      <c r="BG142" s="194">
        <f>IF(N142="zákl. prenesená",J142,0)</f>
        <v>0</v>
      </c>
      <c r="BH142" s="194">
        <f>IF(N142="zníž. prenesená",J142,0)</f>
        <v>0</v>
      </c>
      <c r="BI142" s="194">
        <f>IF(N142="nulová",J142,0)</f>
        <v>0</v>
      </c>
      <c r="BJ142" s="19" t="s">
        <v>85</v>
      </c>
      <c r="BK142" s="194">
        <f>ROUND(I142*H142,2)</f>
        <v>0</v>
      </c>
      <c r="BL142" s="19" t="s">
        <v>91</v>
      </c>
      <c r="BM142" s="193" t="s">
        <v>397</v>
      </c>
    </row>
    <row r="143" s="2" customFormat="1" ht="16.5" customHeight="1">
      <c r="A143" s="38"/>
      <c r="B143" s="180"/>
      <c r="C143" s="221" t="s">
        <v>294</v>
      </c>
      <c r="D143" s="221" t="s">
        <v>271</v>
      </c>
      <c r="E143" s="223" t="s">
        <v>3185</v>
      </c>
      <c r="F143" s="224" t="s">
        <v>3186</v>
      </c>
      <c r="G143" s="225" t="s">
        <v>390</v>
      </c>
      <c r="H143" s="226">
        <v>1</v>
      </c>
      <c r="I143" s="227"/>
      <c r="J143" s="228">
        <f>ROUND(I143*H143,2)</f>
        <v>0</v>
      </c>
      <c r="K143" s="229"/>
      <c r="L143" s="230"/>
      <c r="M143" s="231" t="s">
        <v>1</v>
      </c>
      <c r="N143" s="232" t="s">
        <v>43</v>
      </c>
      <c r="O143" s="82"/>
      <c r="P143" s="191">
        <f>O143*H143</f>
        <v>0</v>
      </c>
      <c r="Q143" s="191">
        <v>0</v>
      </c>
      <c r="R143" s="191">
        <f>Q143*H143</f>
        <v>0</v>
      </c>
      <c r="S143" s="191">
        <v>0</v>
      </c>
      <c r="T143" s="192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193" t="s">
        <v>211</v>
      </c>
      <c r="AT143" s="193" t="s">
        <v>271</v>
      </c>
      <c r="AU143" s="193" t="s">
        <v>81</v>
      </c>
      <c r="AY143" s="19" t="s">
        <v>155</v>
      </c>
      <c r="BE143" s="194">
        <f>IF(N143="základná",J143,0)</f>
        <v>0</v>
      </c>
      <c r="BF143" s="194">
        <f>IF(N143="znížená",J143,0)</f>
        <v>0</v>
      </c>
      <c r="BG143" s="194">
        <f>IF(N143="zákl. prenesená",J143,0)</f>
        <v>0</v>
      </c>
      <c r="BH143" s="194">
        <f>IF(N143="zníž. prenesená",J143,0)</f>
        <v>0</v>
      </c>
      <c r="BI143" s="194">
        <f>IF(N143="nulová",J143,0)</f>
        <v>0</v>
      </c>
      <c r="BJ143" s="19" t="s">
        <v>85</v>
      </c>
      <c r="BK143" s="194">
        <f>ROUND(I143*H143,2)</f>
        <v>0</v>
      </c>
      <c r="BL143" s="19" t="s">
        <v>91</v>
      </c>
      <c r="BM143" s="193" t="s">
        <v>406</v>
      </c>
    </row>
    <row r="144" s="12" customFormat="1" ht="25.92" customHeight="1">
      <c r="A144" s="12"/>
      <c r="B144" s="167"/>
      <c r="C144" s="12"/>
      <c r="D144" s="168" t="s">
        <v>76</v>
      </c>
      <c r="E144" s="169" t="s">
        <v>2815</v>
      </c>
      <c r="F144" s="169" t="s">
        <v>1</v>
      </c>
      <c r="G144" s="12"/>
      <c r="H144" s="12"/>
      <c r="I144" s="170"/>
      <c r="J144" s="171">
        <f>BK144</f>
        <v>0</v>
      </c>
      <c r="K144" s="12"/>
      <c r="L144" s="167"/>
      <c r="M144" s="172"/>
      <c r="N144" s="173"/>
      <c r="O144" s="173"/>
      <c r="P144" s="174">
        <f>P145</f>
        <v>0</v>
      </c>
      <c r="Q144" s="173"/>
      <c r="R144" s="174">
        <f>R145</f>
        <v>0</v>
      </c>
      <c r="S144" s="173"/>
      <c r="T144" s="175">
        <f>T145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168" t="s">
        <v>81</v>
      </c>
      <c r="AT144" s="176" t="s">
        <v>76</v>
      </c>
      <c r="AU144" s="176" t="s">
        <v>7</v>
      </c>
      <c r="AY144" s="168" t="s">
        <v>155</v>
      </c>
      <c r="BK144" s="177">
        <f>BK145</f>
        <v>0</v>
      </c>
    </row>
    <row r="145" s="2" customFormat="1" ht="16.5" customHeight="1">
      <c r="A145" s="38"/>
      <c r="B145" s="180"/>
      <c r="C145" s="181" t="s">
        <v>305</v>
      </c>
      <c r="D145" s="181" t="s">
        <v>157</v>
      </c>
      <c r="E145" s="182" t="s">
        <v>3187</v>
      </c>
      <c r="F145" s="183" t="s">
        <v>3188</v>
      </c>
      <c r="G145" s="184" t="s">
        <v>3189</v>
      </c>
      <c r="H145" s="185">
        <v>60</v>
      </c>
      <c r="I145" s="186"/>
      <c r="J145" s="187">
        <f>ROUND(I145*H145,2)</f>
        <v>0</v>
      </c>
      <c r="K145" s="188"/>
      <c r="L145" s="39"/>
      <c r="M145" s="189" t="s">
        <v>1</v>
      </c>
      <c r="N145" s="190" t="s">
        <v>43</v>
      </c>
      <c r="O145" s="82"/>
      <c r="P145" s="191">
        <f>O145*H145</f>
        <v>0</v>
      </c>
      <c r="Q145" s="191">
        <v>0</v>
      </c>
      <c r="R145" s="191">
        <f>Q145*H145</f>
        <v>0</v>
      </c>
      <c r="S145" s="191">
        <v>0</v>
      </c>
      <c r="T145" s="192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193" t="s">
        <v>91</v>
      </c>
      <c r="AT145" s="193" t="s">
        <v>157</v>
      </c>
      <c r="AU145" s="193" t="s">
        <v>81</v>
      </c>
      <c r="AY145" s="19" t="s">
        <v>155</v>
      </c>
      <c r="BE145" s="194">
        <f>IF(N145="základná",J145,0)</f>
        <v>0</v>
      </c>
      <c r="BF145" s="194">
        <f>IF(N145="znížená",J145,0)</f>
        <v>0</v>
      </c>
      <c r="BG145" s="194">
        <f>IF(N145="zákl. prenesená",J145,0)</f>
        <v>0</v>
      </c>
      <c r="BH145" s="194">
        <f>IF(N145="zníž. prenesená",J145,0)</f>
        <v>0</v>
      </c>
      <c r="BI145" s="194">
        <f>IF(N145="nulová",J145,0)</f>
        <v>0</v>
      </c>
      <c r="BJ145" s="19" t="s">
        <v>85</v>
      </c>
      <c r="BK145" s="194">
        <f>ROUND(I145*H145,2)</f>
        <v>0</v>
      </c>
      <c r="BL145" s="19" t="s">
        <v>91</v>
      </c>
      <c r="BM145" s="193" t="s">
        <v>418</v>
      </c>
    </row>
    <row r="146" s="12" customFormat="1" ht="25.92" customHeight="1">
      <c r="A146" s="12"/>
      <c r="B146" s="167"/>
      <c r="C146" s="12"/>
      <c r="D146" s="168" t="s">
        <v>76</v>
      </c>
      <c r="E146" s="169" t="s">
        <v>2421</v>
      </c>
      <c r="F146" s="169" t="s">
        <v>3190</v>
      </c>
      <c r="G146" s="12"/>
      <c r="H146" s="12"/>
      <c r="I146" s="170"/>
      <c r="J146" s="171">
        <f>BK146</f>
        <v>0</v>
      </c>
      <c r="K146" s="12"/>
      <c r="L146" s="167"/>
      <c r="M146" s="172"/>
      <c r="N146" s="173"/>
      <c r="O146" s="173"/>
      <c r="P146" s="174">
        <f>SUM(P147:P184)</f>
        <v>0</v>
      </c>
      <c r="Q146" s="173"/>
      <c r="R146" s="174">
        <f>SUM(R147:R184)</f>
        <v>0</v>
      </c>
      <c r="S146" s="173"/>
      <c r="T146" s="175">
        <f>SUM(T147:T184)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168" t="s">
        <v>81</v>
      </c>
      <c r="AT146" s="176" t="s">
        <v>76</v>
      </c>
      <c r="AU146" s="176" t="s">
        <v>7</v>
      </c>
      <c r="AY146" s="168" t="s">
        <v>155</v>
      </c>
      <c r="BK146" s="177">
        <f>SUM(BK147:BK184)</f>
        <v>0</v>
      </c>
    </row>
    <row r="147" s="2" customFormat="1" ht="21.75" customHeight="1">
      <c r="A147" s="38"/>
      <c r="B147" s="180"/>
      <c r="C147" s="221" t="s">
        <v>312</v>
      </c>
      <c r="D147" s="221" t="s">
        <v>271</v>
      </c>
      <c r="E147" s="223" t="s">
        <v>3191</v>
      </c>
      <c r="F147" s="224" t="s">
        <v>3192</v>
      </c>
      <c r="G147" s="225" t="s">
        <v>390</v>
      </c>
      <c r="H147" s="226">
        <v>33</v>
      </c>
      <c r="I147" s="227"/>
      <c r="J147" s="228">
        <f>ROUND(I147*H147,2)</f>
        <v>0</v>
      </c>
      <c r="K147" s="229"/>
      <c r="L147" s="230"/>
      <c r="M147" s="231" t="s">
        <v>1</v>
      </c>
      <c r="N147" s="232" t="s">
        <v>43</v>
      </c>
      <c r="O147" s="82"/>
      <c r="P147" s="191">
        <f>O147*H147</f>
        <v>0</v>
      </c>
      <c r="Q147" s="191">
        <v>0</v>
      </c>
      <c r="R147" s="191">
        <f>Q147*H147</f>
        <v>0</v>
      </c>
      <c r="S147" s="191">
        <v>0</v>
      </c>
      <c r="T147" s="192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193" t="s">
        <v>211</v>
      </c>
      <c r="AT147" s="193" t="s">
        <v>271</v>
      </c>
      <c r="AU147" s="193" t="s">
        <v>81</v>
      </c>
      <c r="AY147" s="19" t="s">
        <v>155</v>
      </c>
      <c r="BE147" s="194">
        <f>IF(N147="základná",J147,0)</f>
        <v>0</v>
      </c>
      <c r="BF147" s="194">
        <f>IF(N147="znížená",J147,0)</f>
        <v>0</v>
      </c>
      <c r="BG147" s="194">
        <f>IF(N147="zákl. prenesená",J147,0)</f>
        <v>0</v>
      </c>
      <c r="BH147" s="194">
        <f>IF(N147="zníž. prenesená",J147,0)</f>
        <v>0</v>
      </c>
      <c r="BI147" s="194">
        <f>IF(N147="nulová",J147,0)</f>
        <v>0</v>
      </c>
      <c r="BJ147" s="19" t="s">
        <v>85</v>
      </c>
      <c r="BK147" s="194">
        <f>ROUND(I147*H147,2)</f>
        <v>0</v>
      </c>
      <c r="BL147" s="19" t="s">
        <v>91</v>
      </c>
      <c r="BM147" s="193" t="s">
        <v>429</v>
      </c>
    </row>
    <row r="148" s="2" customFormat="1" ht="16.5" customHeight="1">
      <c r="A148" s="38"/>
      <c r="B148" s="180"/>
      <c r="C148" s="181" t="s">
        <v>316</v>
      </c>
      <c r="D148" s="181" t="s">
        <v>157</v>
      </c>
      <c r="E148" s="182" t="s">
        <v>3193</v>
      </c>
      <c r="F148" s="183" t="s">
        <v>3194</v>
      </c>
      <c r="G148" s="184" t="s">
        <v>390</v>
      </c>
      <c r="H148" s="185">
        <v>33</v>
      </c>
      <c r="I148" s="186"/>
      <c r="J148" s="187">
        <f>ROUND(I148*H148,2)</f>
        <v>0</v>
      </c>
      <c r="K148" s="188"/>
      <c r="L148" s="39"/>
      <c r="M148" s="189" t="s">
        <v>1</v>
      </c>
      <c r="N148" s="190" t="s">
        <v>43</v>
      </c>
      <c r="O148" s="82"/>
      <c r="P148" s="191">
        <f>O148*H148</f>
        <v>0</v>
      </c>
      <c r="Q148" s="191">
        <v>0</v>
      </c>
      <c r="R148" s="191">
        <f>Q148*H148</f>
        <v>0</v>
      </c>
      <c r="S148" s="191">
        <v>0</v>
      </c>
      <c r="T148" s="192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193" t="s">
        <v>91</v>
      </c>
      <c r="AT148" s="193" t="s">
        <v>157</v>
      </c>
      <c r="AU148" s="193" t="s">
        <v>81</v>
      </c>
      <c r="AY148" s="19" t="s">
        <v>155</v>
      </c>
      <c r="BE148" s="194">
        <f>IF(N148="základná",J148,0)</f>
        <v>0</v>
      </c>
      <c r="BF148" s="194">
        <f>IF(N148="znížená",J148,0)</f>
        <v>0</v>
      </c>
      <c r="BG148" s="194">
        <f>IF(N148="zákl. prenesená",J148,0)</f>
        <v>0</v>
      </c>
      <c r="BH148" s="194">
        <f>IF(N148="zníž. prenesená",J148,0)</f>
        <v>0</v>
      </c>
      <c r="BI148" s="194">
        <f>IF(N148="nulová",J148,0)</f>
        <v>0</v>
      </c>
      <c r="BJ148" s="19" t="s">
        <v>85</v>
      </c>
      <c r="BK148" s="194">
        <f>ROUND(I148*H148,2)</f>
        <v>0</v>
      </c>
      <c r="BL148" s="19" t="s">
        <v>91</v>
      </c>
      <c r="BM148" s="193" t="s">
        <v>438</v>
      </c>
    </row>
    <row r="149" s="2" customFormat="1" ht="16.5" customHeight="1">
      <c r="A149" s="38"/>
      <c r="B149" s="180"/>
      <c r="C149" s="221" t="s">
        <v>322</v>
      </c>
      <c r="D149" s="221" t="s">
        <v>271</v>
      </c>
      <c r="E149" s="223" t="s">
        <v>3195</v>
      </c>
      <c r="F149" s="224" t="s">
        <v>3196</v>
      </c>
      <c r="G149" s="225" t="s">
        <v>390</v>
      </c>
      <c r="H149" s="226">
        <v>1</v>
      </c>
      <c r="I149" s="227"/>
      <c r="J149" s="228">
        <f>ROUND(I149*H149,2)</f>
        <v>0</v>
      </c>
      <c r="K149" s="229"/>
      <c r="L149" s="230"/>
      <c r="M149" s="231" t="s">
        <v>1</v>
      </c>
      <c r="N149" s="232" t="s">
        <v>43</v>
      </c>
      <c r="O149" s="82"/>
      <c r="P149" s="191">
        <f>O149*H149</f>
        <v>0</v>
      </c>
      <c r="Q149" s="191">
        <v>0</v>
      </c>
      <c r="R149" s="191">
        <f>Q149*H149</f>
        <v>0</v>
      </c>
      <c r="S149" s="191">
        <v>0</v>
      </c>
      <c r="T149" s="192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193" t="s">
        <v>211</v>
      </c>
      <c r="AT149" s="193" t="s">
        <v>271</v>
      </c>
      <c r="AU149" s="193" t="s">
        <v>81</v>
      </c>
      <c r="AY149" s="19" t="s">
        <v>155</v>
      </c>
      <c r="BE149" s="194">
        <f>IF(N149="základná",J149,0)</f>
        <v>0</v>
      </c>
      <c r="BF149" s="194">
        <f>IF(N149="znížená",J149,0)</f>
        <v>0</v>
      </c>
      <c r="BG149" s="194">
        <f>IF(N149="zákl. prenesená",J149,0)</f>
        <v>0</v>
      </c>
      <c r="BH149" s="194">
        <f>IF(N149="zníž. prenesená",J149,0)</f>
        <v>0</v>
      </c>
      <c r="BI149" s="194">
        <f>IF(N149="nulová",J149,0)</f>
        <v>0</v>
      </c>
      <c r="BJ149" s="19" t="s">
        <v>85</v>
      </c>
      <c r="BK149" s="194">
        <f>ROUND(I149*H149,2)</f>
        <v>0</v>
      </c>
      <c r="BL149" s="19" t="s">
        <v>91</v>
      </c>
      <c r="BM149" s="193" t="s">
        <v>448</v>
      </c>
    </row>
    <row r="150" s="2" customFormat="1" ht="16.5" customHeight="1">
      <c r="A150" s="38"/>
      <c r="B150" s="180"/>
      <c r="C150" s="181" t="s">
        <v>8</v>
      </c>
      <c r="D150" s="181" t="s">
        <v>157</v>
      </c>
      <c r="E150" s="182" t="s">
        <v>3197</v>
      </c>
      <c r="F150" s="183" t="s">
        <v>3198</v>
      </c>
      <c r="G150" s="184" t="s">
        <v>390</v>
      </c>
      <c r="H150" s="185">
        <v>1</v>
      </c>
      <c r="I150" s="186"/>
      <c r="J150" s="187">
        <f>ROUND(I150*H150,2)</f>
        <v>0</v>
      </c>
      <c r="K150" s="188"/>
      <c r="L150" s="39"/>
      <c r="M150" s="189" t="s">
        <v>1</v>
      </c>
      <c r="N150" s="190" t="s">
        <v>43</v>
      </c>
      <c r="O150" s="82"/>
      <c r="P150" s="191">
        <f>O150*H150</f>
        <v>0</v>
      </c>
      <c r="Q150" s="191">
        <v>0</v>
      </c>
      <c r="R150" s="191">
        <f>Q150*H150</f>
        <v>0</v>
      </c>
      <c r="S150" s="191">
        <v>0</v>
      </c>
      <c r="T150" s="192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193" t="s">
        <v>91</v>
      </c>
      <c r="AT150" s="193" t="s">
        <v>157</v>
      </c>
      <c r="AU150" s="193" t="s">
        <v>81</v>
      </c>
      <c r="AY150" s="19" t="s">
        <v>155</v>
      </c>
      <c r="BE150" s="194">
        <f>IF(N150="základná",J150,0)</f>
        <v>0</v>
      </c>
      <c r="BF150" s="194">
        <f>IF(N150="znížená",J150,0)</f>
        <v>0</v>
      </c>
      <c r="BG150" s="194">
        <f>IF(N150="zákl. prenesená",J150,0)</f>
        <v>0</v>
      </c>
      <c r="BH150" s="194">
        <f>IF(N150="zníž. prenesená",J150,0)</f>
        <v>0</v>
      </c>
      <c r="BI150" s="194">
        <f>IF(N150="nulová",J150,0)</f>
        <v>0</v>
      </c>
      <c r="BJ150" s="19" t="s">
        <v>85</v>
      </c>
      <c r="BK150" s="194">
        <f>ROUND(I150*H150,2)</f>
        <v>0</v>
      </c>
      <c r="BL150" s="19" t="s">
        <v>91</v>
      </c>
      <c r="BM150" s="193" t="s">
        <v>458</v>
      </c>
    </row>
    <row r="151" s="2" customFormat="1" ht="16.5" customHeight="1">
      <c r="A151" s="38"/>
      <c r="B151" s="180"/>
      <c r="C151" s="221" t="s">
        <v>337</v>
      </c>
      <c r="D151" s="221" t="s">
        <v>271</v>
      </c>
      <c r="E151" s="223" t="s">
        <v>3199</v>
      </c>
      <c r="F151" s="224" t="s">
        <v>3200</v>
      </c>
      <c r="G151" s="225" t="s">
        <v>390</v>
      </c>
      <c r="H151" s="226">
        <v>1</v>
      </c>
      <c r="I151" s="227"/>
      <c r="J151" s="228">
        <f>ROUND(I151*H151,2)</f>
        <v>0</v>
      </c>
      <c r="K151" s="229"/>
      <c r="L151" s="230"/>
      <c r="M151" s="231" t="s">
        <v>1</v>
      </c>
      <c r="N151" s="232" t="s">
        <v>43</v>
      </c>
      <c r="O151" s="82"/>
      <c r="P151" s="191">
        <f>O151*H151</f>
        <v>0</v>
      </c>
      <c r="Q151" s="191">
        <v>0</v>
      </c>
      <c r="R151" s="191">
        <f>Q151*H151</f>
        <v>0</v>
      </c>
      <c r="S151" s="191">
        <v>0</v>
      </c>
      <c r="T151" s="192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193" t="s">
        <v>211</v>
      </c>
      <c r="AT151" s="193" t="s">
        <v>271</v>
      </c>
      <c r="AU151" s="193" t="s">
        <v>81</v>
      </c>
      <c r="AY151" s="19" t="s">
        <v>155</v>
      </c>
      <c r="BE151" s="194">
        <f>IF(N151="základná",J151,0)</f>
        <v>0</v>
      </c>
      <c r="BF151" s="194">
        <f>IF(N151="znížená",J151,0)</f>
        <v>0</v>
      </c>
      <c r="BG151" s="194">
        <f>IF(N151="zákl. prenesená",J151,0)</f>
        <v>0</v>
      </c>
      <c r="BH151" s="194">
        <f>IF(N151="zníž. prenesená",J151,0)</f>
        <v>0</v>
      </c>
      <c r="BI151" s="194">
        <f>IF(N151="nulová",J151,0)</f>
        <v>0</v>
      </c>
      <c r="BJ151" s="19" t="s">
        <v>85</v>
      </c>
      <c r="BK151" s="194">
        <f>ROUND(I151*H151,2)</f>
        <v>0</v>
      </c>
      <c r="BL151" s="19" t="s">
        <v>91</v>
      </c>
      <c r="BM151" s="193" t="s">
        <v>475</v>
      </c>
    </row>
    <row r="152" s="2" customFormat="1" ht="16.5" customHeight="1">
      <c r="A152" s="38"/>
      <c r="B152" s="180"/>
      <c r="C152" s="221" t="s">
        <v>341</v>
      </c>
      <c r="D152" s="221" t="s">
        <v>271</v>
      </c>
      <c r="E152" s="223" t="s">
        <v>3201</v>
      </c>
      <c r="F152" s="224" t="s">
        <v>3202</v>
      </c>
      <c r="G152" s="225" t="s">
        <v>390</v>
      </c>
      <c r="H152" s="226">
        <v>3</v>
      </c>
      <c r="I152" s="227"/>
      <c r="J152" s="228">
        <f>ROUND(I152*H152,2)</f>
        <v>0</v>
      </c>
      <c r="K152" s="229"/>
      <c r="L152" s="230"/>
      <c r="M152" s="231" t="s">
        <v>1</v>
      </c>
      <c r="N152" s="232" t="s">
        <v>43</v>
      </c>
      <c r="O152" s="82"/>
      <c r="P152" s="191">
        <f>O152*H152</f>
        <v>0</v>
      </c>
      <c r="Q152" s="191">
        <v>0</v>
      </c>
      <c r="R152" s="191">
        <f>Q152*H152</f>
        <v>0</v>
      </c>
      <c r="S152" s="191">
        <v>0</v>
      </c>
      <c r="T152" s="192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193" t="s">
        <v>211</v>
      </c>
      <c r="AT152" s="193" t="s">
        <v>271</v>
      </c>
      <c r="AU152" s="193" t="s">
        <v>81</v>
      </c>
      <c r="AY152" s="19" t="s">
        <v>155</v>
      </c>
      <c r="BE152" s="194">
        <f>IF(N152="základná",J152,0)</f>
        <v>0</v>
      </c>
      <c r="BF152" s="194">
        <f>IF(N152="znížená",J152,0)</f>
        <v>0</v>
      </c>
      <c r="BG152" s="194">
        <f>IF(N152="zákl. prenesená",J152,0)</f>
        <v>0</v>
      </c>
      <c r="BH152" s="194">
        <f>IF(N152="zníž. prenesená",J152,0)</f>
        <v>0</v>
      </c>
      <c r="BI152" s="194">
        <f>IF(N152="nulová",J152,0)</f>
        <v>0</v>
      </c>
      <c r="BJ152" s="19" t="s">
        <v>85</v>
      </c>
      <c r="BK152" s="194">
        <f>ROUND(I152*H152,2)</f>
        <v>0</v>
      </c>
      <c r="BL152" s="19" t="s">
        <v>91</v>
      </c>
      <c r="BM152" s="193" t="s">
        <v>495</v>
      </c>
    </row>
    <row r="153" s="2" customFormat="1" ht="16.5" customHeight="1">
      <c r="A153" s="38"/>
      <c r="B153" s="180"/>
      <c r="C153" s="181" t="s">
        <v>350</v>
      </c>
      <c r="D153" s="181" t="s">
        <v>157</v>
      </c>
      <c r="E153" s="182" t="s">
        <v>3203</v>
      </c>
      <c r="F153" s="183" t="s">
        <v>3204</v>
      </c>
      <c r="G153" s="184" t="s">
        <v>390</v>
      </c>
      <c r="H153" s="185">
        <v>1</v>
      </c>
      <c r="I153" s="186"/>
      <c r="J153" s="187">
        <f>ROUND(I153*H153,2)</f>
        <v>0</v>
      </c>
      <c r="K153" s="188"/>
      <c r="L153" s="39"/>
      <c r="M153" s="189" t="s">
        <v>1</v>
      </c>
      <c r="N153" s="190" t="s">
        <v>43</v>
      </c>
      <c r="O153" s="82"/>
      <c r="P153" s="191">
        <f>O153*H153</f>
        <v>0</v>
      </c>
      <c r="Q153" s="191">
        <v>0</v>
      </c>
      <c r="R153" s="191">
        <f>Q153*H153</f>
        <v>0</v>
      </c>
      <c r="S153" s="191">
        <v>0</v>
      </c>
      <c r="T153" s="192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193" t="s">
        <v>91</v>
      </c>
      <c r="AT153" s="193" t="s">
        <v>157</v>
      </c>
      <c r="AU153" s="193" t="s">
        <v>81</v>
      </c>
      <c r="AY153" s="19" t="s">
        <v>155</v>
      </c>
      <c r="BE153" s="194">
        <f>IF(N153="základná",J153,0)</f>
        <v>0</v>
      </c>
      <c r="BF153" s="194">
        <f>IF(N153="znížená",J153,0)</f>
        <v>0</v>
      </c>
      <c r="BG153" s="194">
        <f>IF(N153="zákl. prenesená",J153,0)</f>
        <v>0</v>
      </c>
      <c r="BH153" s="194">
        <f>IF(N153="zníž. prenesená",J153,0)</f>
        <v>0</v>
      </c>
      <c r="BI153" s="194">
        <f>IF(N153="nulová",J153,0)</f>
        <v>0</v>
      </c>
      <c r="BJ153" s="19" t="s">
        <v>85</v>
      </c>
      <c r="BK153" s="194">
        <f>ROUND(I153*H153,2)</f>
        <v>0</v>
      </c>
      <c r="BL153" s="19" t="s">
        <v>91</v>
      </c>
      <c r="BM153" s="193" t="s">
        <v>507</v>
      </c>
    </row>
    <row r="154" s="2" customFormat="1" ht="16.5" customHeight="1">
      <c r="A154" s="38"/>
      <c r="B154" s="180"/>
      <c r="C154" s="221" t="s">
        <v>361</v>
      </c>
      <c r="D154" s="221" t="s">
        <v>271</v>
      </c>
      <c r="E154" s="223" t="s">
        <v>3205</v>
      </c>
      <c r="F154" s="224" t="s">
        <v>3206</v>
      </c>
      <c r="G154" s="225" t="s">
        <v>390</v>
      </c>
      <c r="H154" s="226">
        <v>1</v>
      </c>
      <c r="I154" s="227"/>
      <c r="J154" s="228">
        <f>ROUND(I154*H154,2)</f>
        <v>0</v>
      </c>
      <c r="K154" s="229"/>
      <c r="L154" s="230"/>
      <c r="M154" s="231" t="s">
        <v>1</v>
      </c>
      <c r="N154" s="232" t="s">
        <v>43</v>
      </c>
      <c r="O154" s="82"/>
      <c r="P154" s="191">
        <f>O154*H154</f>
        <v>0</v>
      </c>
      <c r="Q154" s="191">
        <v>0</v>
      </c>
      <c r="R154" s="191">
        <f>Q154*H154</f>
        <v>0</v>
      </c>
      <c r="S154" s="191">
        <v>0</v>
      </c>
      <c r="T154" s="192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193" t="s">
        <v>211</v>
      </c>
      <c r="AT154" s="193" t="s">
        <v>271</v>
      </c>
      <c r="AU154" s="193" t="s">
        <v>81</v>
      </c>
      <c r="AY154" s="19" t="s">
        <v>155</v>
      </c>
      <c r="BE154" s="194">
        <f>IF(N154="základná",J154,0)</f>
        <v>0</v>
      </c>
      <c r="BF154" s="194">
        <f>IF(N154="znížená",J154,0)</f>
        <v>0</v>
      </c>
      <c r="BG154" s="194">
        <f>IF(N154="zákl. prenesená",J154,0)</f>
        <v>0</v>
      </c>
      <c r="BH154" s="194">
        <f>IF(N154="zníž. prenesená",J154,0)</f>
        <v>0</v>
      </c>
      <c r="BI154" s="194">
        <f>IF(N154="nulová",J154,0)</f>
        <v>0</v>
      </c>
      <c r="BJ154" s="19" t="s">
        <v>85</v>
      </c>
      <c r="BK154" s="194">
        <f>ROUND(I154*H154,2)</f>
        <v>0</v>
      </c>
      <c r="BL154" s="19" t="s">
        <v>91</v>
      </c>
      <c r="BM154" s="193" t="s">
        <v>518</v>
      </c>
    </row>
    <row r="155" s="2" customFormat="1" ht="16.5" customHeight="1">
      <c r="A155" s="38"/>
      <c r="B155" s="180"/>
      <c r="C155" s="181" t="s">
        <v>367</v>
      </c>
      <c r="D155" s="181" t="s">
        <v>157</v>
      </c>
      <c r="E155" s="182" t="s">
        <v>3207</v>
      </c>
      <c r="F155" s="183" t="s">
        <v>3208</v>
      </c>
      <c r="G155" s="184" t="s">
        <v>390</v>
      </c>
      <c r="H155" s="185">
        <v>1</v>
      </c>
      <c r="I155" s="186"/>
      <c r="J155" s="187">
        <f>ROUND(I155*H155,2)</f>
        <v>0</v>
      </c>
      <c r="K155" s="188"/>
      <c r="L155" s="39"/>
      <c r="M155" s="189" t="s">
        <v>1</v>
      </c>
      <c r="N155" s="190" t="s">
        <v>43</v>
      </c>
      <c r="O155" s="82"/>
      <c r="P155" s="191">
        <f>O155*H155</f>
        <v>0</v>
      </c>
      <c r="Q155" s="191">
        <v>0</v>
      </c>
      <c r="R155" s="191">
        <f>Q155*H155</f>
        <v>0</v>
      </c>
      <c r="S155" s="191">
        <v>0</v>
      </c>
      <c r="T155" s="192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193" t="s">
        <v>91</v>
      </c>
      <c r="AT155" s="193" t="s">
        <v>157</v>
      </c>
      <c r="AU155" s="193" t="s">
        <v>81</v>
      </c>
      <c r="AY155" s="19" t="s">
        <v>155</v>
      </c>
      <c r="BE155" s="194">
        <f>IF(N155="základná",J155,0)</f>
        <v>0</v>
      </c>
      <c r="BF155" s="194">
        <f>IF(N155="znížená",J155,0)</f>
        <v>0</v>
      </c>
      <c r="BG155" s="194">
        <f>IF(N155="zákl. prenesená",J155,0)</f>
        <v>0</v>
      </c>
      <c r="BH155" s="194">
        <f>IF(N155="zníž. prenesená",J155,0)</f>
        <v>0</v>
      </c>
      <c r="BI155" s="194">
        <f>IF(N155="nulová",J155,0)</f>
        <v>0</v>
      </c>
      <c r="BJ155" s="19" t="s">
        <v>85</v>
      </c>
      <c r="BK155" s="194">
        <f>ROUND(I155*H155,2)</f>
        <v>0</v>
      </c>
      <c r="BL155" s="19" t="s">
        <v>91</v>
      </c>
      <c r="BM155" s="193" t="s">
        <v>533</v>
      </c>
    </row>
    <row r="156" s="2" customFormat="1" ht="16.5" customHeight="1">
      <c r="A156" s="38"/>
      <c r="B156" s="180"/>
      <c r="C156" s="221" t="s">
        <v>373</v>
      </c>
      <c r="D156" s="221" t="s">
        <v>271</v>
      </c>
      <c r="E156" s="223" t="s">
        <v>3209</v>
      </c>
      <c r="F156" s="224" t="s">
        <v>3210</v>
      </c>
      <c r="G156" s="225" t="s">
        <v>390</v>
      </c>
      <c r="H156" s="226">
        <v>12</v>
      </c>
      <c r="I156" s="227"/>
      <c r="J156" s="228">
        <f>ROUND(I156*H156,2)</f>
        <v>0</v>
      </c>
      <c r="K156" s="229"/>
      <c r="L156" s="230"/>
      <c r="M156" s="231" t="s">
        <v>1</v>
      </c>
      <c r="N156" s="232" t="s">
        <v>43</v>
      </c>
      <c r="O156" s="82"/>
      <c r="P156" s="191">
        <f>O156*H156</f>
        <v>0</v>
      </c>
      <c r="Q156" s="191">
        <v>0</v>
      </c>
      <c r="R156" s="191">
        <f>Q156*H156</f>
        <v>0</v>
      </c>
      <c r="S156" s="191">
        <v>0</v>
      </c>
      <c r="T156" s="192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193" t="s">
        <v>211</v>
      </c>
      <c r="AT156" s="193" t="s">
        <v>271</v>
      </c>
      <c r="AU156" s="193" t="s">
        <v>81</v>
      </c>
      <c r="AY156" s="19" t="s">
        <v>155</v>
      </c>
      <c r="BE156" s="194">
        <f>IF(N156="základná",J156,0)</f>
        <v>0</v>
      </c>
      <c r="BF156" s="194">
        <f>IF(N156="znížená",J156,0)</f>
        <v>0</v>
      </c>
      <c r="BG156" s="194">
        <f>IF(N156="zákl. prenesená",J156,0)</f>
        <v>0</v>
      </c>
      <c r="BH156" s="194">
        <f>IF(N156="zníž. prenesená",J156,0)</f>
        <v>0</v>
      </c>
      <c r="BI156" s="194">
        <f>IF(N156="nulová",J156,0)</f>
        <v>0</v>
      </c>
      <c r="BJ156" s="19" t="s">
        <v>85</v>
      </c>
      <c r="BK156" s="194">
        <f>ROUND(I156*H156,2)</f>
        <v>0</v>
      </c>
      <c r="BL156" s="19" t="s">
        <v>91</v>
      </c>
      <c r="BM156" s="193" t="s">
        <v>550</v>
      </c>
    </row>
    <row r="157" s="2" customFormat="1" ht="16.5" customHeight="1">
      <c r="A157" s="38"/>
      <c r="B157" s="180"/>
      <c r="C157" s="181" t="s">
        <v>379</v>
      </c>
      <c r="D157" s="181" t="s">
        <v>157</v>
      </c>
      <c r="E157" s="182" t="s">
        <v>3211</v>
      </c>
      <c r="F157" s="183" t="s">
        <v>3212</v>
      </c>
      <c r="G157" s="184" t="s">
        <v>390</v>
      </c>
      <c r="H157" s="185">
        <v>12</v>
      </c>
      <c r="I157" s="186"/>
      <c r="J157" s="187">
        <f>ROUND(I157*H157,2)</f>
        <v>0</v>
      </c>
      <c r="K157" s="188"/>
      <c r="L157" s="39"/>
      <c r="M157" s="189" t="s">
        <v>1</v>
      </c>
      <c r="N157" s="190" t="s">
        <v>43</v>
      </c>
      <c r="O157" s="82"/>
      <c r="P157" s="191">
        <f>O157*H157</f>
        <v>0</v>
      </c>
      <c r="Q157" s="191">
        <v>0</v>
      </c>
      <c r="R157" s="191">
        <f>Q157*H157</f>
        <v>0</v>
      </c>
      <c r="S157" s="191">
        <v>0</v>
      </c>
      <c r="T157" s="192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193" t="s">
        <v>91</v>
      </c>
      <c r="AT157" s="193" t="s">
        <v>157</v>
      </c>
      <c r="AU157" s="193" t="s">
        <v>81</v>
      </c>
      <c r="AY157" s="19" t="s">
        <v>155</v>
      </c>
      <c r="BE157" s="194">
        <f>IF(N157="základná",J157,0)</f>
        <v>0</v>
      </c>
      <c r="BF157" s="194">
        <f>IF(N157="znížená",J157,0)</f>
        <v>0</v>
      </c>
      <c r="BG157" s="194">
        <f>IF(N157="zákl. prenesená",J157,0)</f>
        <v>0</v>
      </c>
      <c r="BH157" s="194">
        <f>IF(N157="zníž. prenesená",J157,0)</f>
        <v>0</v>
      </c>
      <c r="BI157" s="194">
        <f>IF(N157="nulová",J157,0)</f>
        <v>0</v>
      </c>
      <c r="BJ157" s="19" t="s">
        <v>85</v>
      </c>
      <c r="BK157" s="194">
        <f>ROUND(I157*H157,2)</f>
        <v>0</v>
      </c>
      <c r="BL157" s="19" t="s">
        <v>91</v>
      </c>
      <c r="BM157" s="193" t="s">
        <v>559</v>
      </c>
    </row>
    <row r="158" s="2" customFormat="1" ht="16.5" customHeight="1">
      <c r="A158" s="38"/>
      <c r="B158" s="180"/>
      <c r="C158" s="221" t="s">
        <v>383</v>
      </c>
      <c r="D158" s="221" t="s">
        <v>271</v>
      </c>
      <c r="E158" s="223" t="s">
        <v>3213</v>
      </c>
      <c r="F158" s="224" t="s">
        <v>3214</v>
      </c>
      <c r="G158" s="225" t="s">
        <v>390</v>
      </c>
      <c r="H158" s="226">
        <v>33</v>
      </c>
      <c r="I158" s="227"/>
      <c r="J158" s="228">
        <f>ROUND(I158*H158,2)</f>
        <v>0</v>
      </c>
      <c r="K158" s="229"/>
      <c r="L158" s="230"/>
      <c r="M158" s="231" t="s">
        <v>1</v>
      </c>
      <c r="N158" s="232" t="s">
        <v>43</v>
      </c>
      <c r="O158" s="82"/>
      <c r="P158" s="191">
        <f>O158*H158</f>
        <v>0</v>
      </c>
      <c r="Q158" s="191">
        <v>0</v>
      </c>
      <c r="R158" s="191">
        <f>Q158*H158</f>
        <v>0</v>
      </c>
      <c r="S158" s="191">
        <v>0</v>
      </c>
      <c r="T158" s="192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193" t="s">
        <v>211</v>
      </c>
      <c r="AT158" s="193" t="s">
        <v>271</v>
      </c>
      <c r="AU158" s="193" t="s">
        <v>81</v>
      </c>
      <c r="AY158" s="19" t="s">
        <v>155</v>
      </c>
      <c r="BE158" s="194">
        <f>IF(N158="základná",J158,0)</f>
        <v>0</v>
      </c>
      <c r="BF158" s="194">
        <f>IF(N158="znížená",J158,0)</f>
        <v>0</v>
      </c>
      <c r="BG158" s="194">
        <f>IF(N158="zákl. prenesená",J158,0)</f>
        <v>0</v>
      </c>
      <c r="BH158" s="194">
        <f>IF(N158="zníž. prenesená",J158,0)</f>
        <v>0</v>
      </c>
      <c r="BI158" s="194">
        <f>IF(N158="nulová",J158,0)</f>
        <v>0</v>
      </c>
      <c r="BJ158" s="19" t="s">
        <v>85</v>
      </c>
      <c r="BK158" s="194">
        <f>ROUND(I158*H158,2)</f>
        <v>0</v>
      </c>
      <c r="BL158" s="19" t="s">
        <v>91</v>
      </c>
      <c r="BM158" s="193" t="s">
        <v>569</v>
      </c>
    </row>
    <row r="159" s="2" customFormat="1" ht="16.5" customHeight="1">
      <c r="A159" s="38"/>
      <c r="B159" s="180"/>
      <c r="C159" s="181" t="s">
        <v>387</v>
      </c>
      <c r="D159" s="181" t="s">
        <v>157</v>
      </c>
      <c r="E159" s="182" t="s">
        <v>3215</v>
      </c>
      <c r="F159" s="183" t="s">
        <v>3216</v>
      </c>
      <c r="G159" s="184" t="s">
        <v>390</v>
      </c>
      <c r="H159" s="185">
        <v>33</v>
      </c>
      <c r="I159" s="186"/>
      <c r="J159" s="187">
        <f>ROUND(I159*H159,2)</f>
        <v>0</v>
      </c>
      <c r="K159" s="188"/>
      <c r="L159" s="39"/>
      <c r="M159" s="189" t="s">
        <v>1</v>
      </c>
      <c r="N159" s="190" t="s">
        <v>43</v>
      </c>
      <c r="O159" s="82"/>
      <c r="P159" s="191">
        <f>O159*H159</f>
        <v>0</v>
      </c>
      <c r="Q159" s="191">
        <v>0</v>
      </c>
      <c r="R159" s="191">
        <f>Q159*H159</f>
        <v>0</v>
      </c>
      <c r="S159" s="191">
        <v>0</v>
      </c>
      <c r="T159" s="192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193" t="s">
        <v>91</v>
      </c>
      <c r="AT159" s="193" t="s">
        <v>157</v>
      </c>
      <c r="AU159" s="193" t="s">
        <v>81</v>
      </c>
      <c r="AY159" s="19" t="s">
        <v>155</v>
      </c>
      <c r="BE159" s="194">
        <f>IF(N159="základná",J159,0)</f>
        <v>0</v>
      </c>
      <c r="BF159" s="194">
        <f>IF(N159="znížená",J159,0)</f>
        <v>0</v>
      </c>
      <c r="BG159" s="194">
        <f>IF(N159="zákl. prenesená",J159,0)</f>
        <v>0</v>
      </c>
      <c r="BH159" s="194">
        <f>IF(N159="zníž. prenesená",J159,0)</f>
        <v>0</v>
      </c>
      <c r="BI159" s="194">
        <f>IF(N159="nulová",J159,0)</f>
        <v>0</v>
      </c>
      <c r="BJ159" s="19" t="s">
        <v>85</v>
      </c>
      <c r="BK159" s="194">
        <f>ROUND(I159*H159,2)</f>
        <v>0</v>
      </c>
      <c r="BL159" s="19" t="s">
        <v>91</v>
      </c>
      <c r="BM159" s="193" t="s">
        <v>577</v>
      </c>
    </row>
    <row r="160" s="2" customFormat="1" ht="16.5" customHeight="1">
      <c r="A160" s="38"/>
      <c r="B160" s="180"/>
      <c r="C160" s="221" t="s">
        <v>393</v>
      </c>
      <c r="D160" s="221" t="s">
        <v>271</v>
      </c>
      <c r="E160" s="223" t="s">
        <v>3217</v>
      </c>
      <c r="F160" s="224" t="s">
        <v>3218</v>
      </c>
      <c r="G160" s="225" t="s">
        <v>285</v>
      </c>
      <c r="H160" s="226">
        <v>400</v>
      </c>
      <c r="I160" s="227"/>
      <c r="J160" s="228">
        <f>ROUND(I160*H160,2)</f>
        <v>0</v>
      </c>
      <c r="K160" s="229"/>
      <c r="L160" s="230"/>
      <c r="M160" s="231" t="s">
        <v>1</v>
      </c>
      <c r="N160" s="232" t="s">
        <v>43</v>
      </c>
      <c r="O160" s="82"/>
      <c r="P160" s="191">
        <f>O160*H160</f>
        <v>0</v>
      </c>
      <c r="Q160" s="191">
        <v>0</v>
      </c>
      <c r="R160" s="191">
        <f>Q160*H160</f>
        <v>0</v>
      </c>
      <c r="S160" s="191">
        <v>0</v>
      </c>
      <c r="T160" s="192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193" t="s">
        <v>211</v>
      </c>
      <c r="AT160" s="193" t="s">
        <v>271</v>
      </c>
      <c r="AU160" s="193" t="s">
        <v>81</v>
      </c>
      <c r="AY160" s="19" t="s">
        <v>155</v>
      </c>
      <c r="BE160" s="194">
        <f>IF(N160="základná",J160,0)</f>
        <v>0</v>
      </c>
      <c r="BF160" s="194">
        <f>IF(N160="znížená",J160,0)</f>
        <v>0</v>
      </c>
      <c r="BG160" s="194">
        <f>IF(N160="zákl. prenesená",J160,0)</f>
        <v>0</v>
      </c>
      <c r="BH160" s="194">
        <f>IF(N160="zníž. prenesená",J160,0)</f>
        <v>0</v>
      </c>
      <c r="BI160" s="194">
        <f>IF(N160="nulová",J160,0)</f>
        <v>0</v>
      </c>
      <c r="BJ160" s="19" t="s">
        <v>85</v>
      </c>
      <c r="BK160" s="194">
        <f>ROUND(I160*H160,2)</f>
        <v>0</v>
      </c>
      <c r="BL160" s="19" t="s">
        <v>91</v>
      </c>
      <c r="BM160" s="193" t="s">
        <v>585</v>
      </c>
    </row>
    <row r="161" s="2" customFormat="1" ht="16.5" customHeight="1">
      <c r="A161" s="38"/>
      <c r="B161" s="180"/>
      <c r="C161" s="221" t="s">
        <v>397</v>
      </c>
      <c r="D161" s="221" t="s">
        <v>271</v>
      </c>
      <c r="E161" s="223" t="s">
        <v>3219</v>
      </c>
      <c r="F161" s="224" t="s">
        <v>3220</v>
      </c>
      <c r="G161" s="225" t="s">
        <v>285</v>
      </c>
      <c r="H161" s="226">
        <v>150</v>
      </c>
      <c r="I161" s="227"/>
      <c r="J161" s="228">
        <f>ROUND(I161*H161,2)</f>
        <v>0</v>
      </c>
      <c r="K161" s="229"/>
      <c r="L161" s="230"/>
      <c r="M161" s="231" t="s">
        <v>1</v>
      </c>
      <c r="N161" s="232" t="s">
        <v>43</v>
      </c>
      <c r="O161" s="82"/>
      <c r="P161" s="191">
        <f>O161*H161</f>
        <v>0</v>
      </c>
      <c r="Q161" s="191">
        <v>0</v>
      </c>
      <c r="R161" s="191">
        <f>Q161*H161</f>
        <v>0</v>
      </c>
      <c r="S161" s="191">
        <v>0</v>
      </c>
      <c r="T161" s="192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193" t="s">
        <v>211</v>
      </c>
      <c r="AT161" s="193" t="s">
        <v>271</v>
      </c>
      <c r="AU161" s="193" t="s">
        <v>81</v>
      </c>
      <c r="AY161" s="19" t="s">
        <v>155</v>
      </c>
      <c r="BE161" s="194">
        <f>IF(N161="základná",J161,0)</f>
        <v>0</v>
      </c>
      <c r="BF161" s="194">
        <f>IF(N161="znížená",J161,0)</f>
        <v>0</v>
      </c>
      <c r="BG161" s="194">
        <f>IF(N161="zákl. prenesená",J161,0)</f>
        <v>0</v>
      </c>
      <c r="BH161" s="194">
        <f>IF(N161="zníž. prenesená",J161,0)</f>
        <v>0</v>
      </c>
      <c r="BI161" s="194">
        <f>IF(N161="nulová",J161,0)</f>
        <v>0</v>
      </c>
      <c r="BJ161" s="19" t="s">
        <v>85</v>
      </c>
      <c r="BK161" s="194">
        <f>ROUND(I161*H161,2)</f>
        <v>0</v>
      </c>
      <c r="BL161" s="19" t="s">
        <v>91</v>
      </c>
      <c r="BM161" s="193" t="s">
        <v>605</v>
      </c>
    </row>
    <row r="162" s="2" customFormat="1" ht="16.5" customHeight="1">
      <c r="A162" s="38"/>
      <c r="B162" s="180"/>
      <c r="C162" s="221" t="s">
        <v>401</v>
      </c>
      <c r="D162" s="221" t="s">
        <v>271</v>
      </c>
      <c r="E162" s="223" t="s">
        <v>3221</v>
      </c>
      <c r="F162" s="224" t="s">
        <v>3222</v>
      </c>
      <c r="G162" s="225" t="s">
        <v>285</v>
      </c>
      <c r="H162" s="226">
        <v>500</v>
      </c>
      <c r="I162" s="227"/>
      <c r="J162" s="228">
        <f>ROUND(I162*H162,2)</f>
        <v>0</v>
      </c>
      <c r="K162" s="229"/>
      <c r="L162" s="230"/>
      <c r="M162" s="231" t="s">
        <v>1</v>
      </c>
      <c r="N162" s="232" t="s">
        <v>43</v>
      </c>
      <c r="O162" s="82"/>
      <c r="P162" s="191">
        <f>O162*H162</f>
        <v>0</v>
      </c>
      <c r="Q162" s="191">
        <v>0</v>
      </c>
      <c r="R162" s="191">
        <f>Q162*H162</f>
        <v>0</v>
      </c>
      <c r="S162" s="191">
        <v>0</v>
      </c>
      <c r="T162" s="192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193" t="s">
        <v>211</v>
      </c>
      <c r="AT162" s="193" t="s">
        <v>271</v>
      </c>
      <c r="AU162" s="193" t="s">
        <v>81</v>
      </c>
      <c r="AY162" s="19" t="s">
        <v>155</v>
      </c>
      <c r="BE162" s="194">
        <f>IF(N162="základná",J162,0)</f>
        <v>0</v>
      </c>
      <c r="BF162" s="194">
        <f>IF(N162="znížená",J162,0)</f>
        <v>0</v>
      </c>
      <c r="BG162" s="194">
        <f>IF(N162="zákl. prenesená",J162,0)</f>
        <v>0</v>
      </c>
      <c r="BH162" s="194">
        <f>IF(N162="zníž. prenesená",J162,0)</f>
        <v>0</v>
      </c>
      <c r="BI162" s="194">
        <f>IF(N162="nulová",J162,0)</f>
        <v>0</v>
      </c>
      <c r="BJ162" s="19" t="s">
        <v>85</v>
      </c>
      <c r="BK162" s="194">
        <f>ROUND(I162*H162,2)</f>
        <v>0</v>
      </c>
      <c r="BL162" s="19" t="s">
        <v>91</v>
      </c>
      <c r="BM162" s="193" t="s">
        <v>623</v>
      </c>
    </row>
    <row r="163" s="2" customFormat="1" ht="16.5" customHeight="1">
      <c r="A163" s="38"/>
      <c r="B163" s="180"/>
      <c r="C163" s="221" t="s">
        <v>406</v>
      </c>
      <c r="D163" s="221" t="s">
        <v>271</v>
      </c>
      <c r="E163" s="223" t="s">
        <v>3223</v>
      </c>
      <c r="F163" s="224" t="s">
        <v>3224</v>
      </c>
      <c r="G163" s="225" t="s">
        <v>285</v>
      </c>
      <c r="H163" s="226">
        <v>500</v>
      </c>
      <c r="I163" s="227"/>
      <c r="J163" s="228">
        <f>ROUND(I163*H163,2)</f>
        <v>0</v>
      </c>
      <c r="K163" s="229"/>
      <c r="L163" s="230"/>
      <c r="M163" s="231" t="s">
        <v>1</v>
      </c>
      <c r="N163" s="232" t="s">
        <v>43</v>
      </c>
      <c r="O163" s="82"/>
      <c r="P163" s="191">
        <f>O163*H163</f>
        <v>0</v>
      </c>
      <c r="Q163" s="191">
        <v>0</v>
      </c>
      <c r="R163" s="191">
        <f>Q163*H163</f>
        <v>0</v>
      </c>
      <c r="S163" s="191">
        <v>0</v>
      </c>
      <c r="T163" s="192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193" t="s">
        <v>211</v>
      </c>
      <c r="AT163" s="193" t="s">
        <v>271</v>
      </c>
      <c r="AU163" s="193" t="s">
        <v>81</v>
      </c>
      <c r="AY163" s="19" t="s">
        <v>155</v>
      </c>
      <c r="BE163" s="194">
        <f>IF(N163="základná",J163,0)</f>
        <v>0</v>
      </c>
      <c r="BF163" s="194">
        <f>IF(N163="znížená",J163,0)</f>
        <v>0</v>
      </c>
      <c r="BG163" s="194">
        <f>IF(N163="zákl. prenesená",J163,0)</f>
        <v>0</v>
      </c>
      <c r="BH163" s="194">
        <f>IF(N163="zníž. prenesená",J163,0)</f>
        <v>0</v>
      </c>
      <c r="BI163" s="194">
        <f>IF(N163="nulová",J163,0)</f>
        <v>0</v>
      </c>
      <c r="BJ163" s="19" t="s">
        <v>85</v>
      </c>
      <c r="BK163" s="194">
        <f>ROUND(I163*H163,2)</f>
        <v>0</v>
      </c>
      <c r="BL163" s="19" t="s">
        <v>91</v>
      </c>
      <c r="BM163" s="193" t="s">
        <v>633</v>
      </c>
    </row>
    <row r="164" s="2" customFormat="1" ht="16.5" customHeight="1">
      <c r="A164" s="38"/>
      <c r="B164" s="180"/>
      <c r="C164" s="181" t="s">
        <v>410</v>
      </c>
      <c r="D164" s="181" t="s">
        <v>157</v>
      </c>
      <c r="E164" s="182" t="s">
        <v>3225</v>
      </c>
      <c r="F164" s="183" t="s">
        <v>3226</v>
      </c>
      <c r="G164" s="184" t="s">
        <v>285</v>
      </c>
      <c r="H164" s="185">
        <v>500</v>
      </c>
      <c r="I164" s="186"/>
      <c r="J164" s="187">
        <f>ROUND(I164*H164,2)</f>
        <v>0</v>
      </c>
      <c r="K164" s="188"/>
      <c r="L164" s="39"/>
      <c r="M164" s="189" t="s">
        <v>1</v>
      </c>
      <c r="N164" s="190" t="s">
        <v>43</v>
      </c>
      <c r="O164" s="82"/>
      <c r="P164" s="191">
        <f>O164*H164</f>
        <v>0</v>
      </c>
      <c r="Q164" s="191">
        <v>0</v>
      </c>
      <c r="R164" s="191">
        <f>Q164*H164</f>
        <v>0</v>
      </c>
      <c r="S164" s="191">
        <v>0</v>
      </c>
      <c r="T164" s="192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193" t="s">
        <v>91</v>
      </c>
      <c r="AT164" s="193" t="s">
        <v>157</v>
      </c>
      <c r="AU164" s="193" t="s">
        <v>81</v>
      </c>
      <c r="AY164" s="19" t="s">
        <v>155</v>
      </c>
      <c r="BE164" s="194">
        <f>IF(N164="základná",J164,0)</f>
        <v>0</v>
      </c>
      <c r="BF164" s="194">
        <f>IF(N164="znížená",J164,0)</f>
        <v>0</v>
      </c>
      <c r="BG164" s="194">
        <f>IF(N164="zákl. prenesená",J164,0)</f>
        <v>0</v>
      </c>
      <c r="BH164" s="194">
        <f>IF(N164="zníž. prenesená",J164,0)</f>
        <v>0</v>
      </c>
      <c r="BI164" s="194">
        <f>IF(N164="nulová",J164,0)</f>
        <v>0</v>
      </c>
      <c r="BJ164" s="19" t="s">
        <v>85</v>
      </c>
      <c r="BK164" s="194">
        <f>ROUND(I164*H164,2)</f>
        <v>0</v>
      </c>
      <c r="BL164" s="19" t="s">
        <v>91</v>
      </c>
      <c r="BM164" s="193" t="s">
        <v>644</v>
      </c>
    </row>
    <row r="165" s="2" customFormat="1" ht="16.5" customHeight="1">
      <c r="A165" s="38"/>
      <c r="B165" s="180"/>
      <c r="C165" s="221" t="s">
        <v>418</v>
      </c>
      <c r="D165" s="221" t="s">
        <v>271</v>
      </c>
      <c r="E165" s="223" t="s">
        <v>3227</v>
      </c>
      <c r="F165" s="224" t="s">
        <v>3228</v>
      </c>
      <c r="G165" s="225" t="s">
        <v>285</v>
      </c>
      <c r="H165" s="226">
        <v>150</v>
      </c>
      <c r="I165" s="227"/>
      <c r="J165" s="228">
        <f>ROUND(I165*H165,2)</f>
        <v>0</v>
      </c>
      <c r="K165" s="229"/>
      <c r="L165" s="230"/>
      <c r="M165" s="231" t="s">
        <v>1</v>
      </c>
      <c r="N165" s="232" t="s">
        <v>43</v>
      </c>
      <c r="O165" s="82"/>
      <c r="P165" s="191">
        <f>O165*H165</f>
        <v>0</v>
      </c>
      <c r="Q165" s="191">
        <v>0</v>
      </c>
      <c r="R165" s="191">
        <f>Q165*H165</f>
        <v>0</v>
      </c>
      <c r="S165" s="191">
        <v>0</v>
      </c>
      <c r="T165" s="192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193" t="s">
        <v>211</v>
      </c>
      <c r="AT165" s="193" t="s">
        <v>271</v>
      </c>
      <c r="AU165" s="193" t="s">
        <v>81</v>
      </c>
      <c r="AY165" s="19" t="s">
        <v>155</v>
      </c>
      <c r="BE165" s="194">
        <f>IF(N165="základná",J165,0)</f>
        <v>0</v>
      </c>
      <c r="BF165" s="194">
        <f>IF(N165="znížená",J165,0)</f>
        <v>0</v>
      </c>
      <c r="BG165" s="194">
        <f>IF(N165="zákl. prenesená",J165,0)</f>
        <v>0</v>
      </c>
      <c r="BH165" s="194">
        <f>IF(N165="zníž. prenesená",J165,0)</f>
        <v>0</v>
      </c>
      <c r="BI165" s="194">
        <f>IF(N165="nulová",J165,0)</f>
        <v>0</v>
      </c>
      <c r="BJ165" s="19" t="s">
        <v>85</v>
      </c>
      <c r="BK165" s="194">
        <f>ROUND(I165*H165,2)</f>
        <v>0</v>
      </c>
      <c r="BL165" s="19" t="s">
        <v>91</v>
      </c>
      <c r="BM165" s="193" t="s">
        <v>664</v>
      </c>
    </row>
    <row r="166" s="2" customFormat="1" ht="16.5" customHeight="1">
      <c r="A166" s="38"/>
      <c r="B166" s="180"/>
      <c r="C166" s="221" t="s">
        <v>424</v>
      </c>
      <c r="D166" s="221" t="s">
        <v>271</v>
      </c>
      <c r="E166" s="223" t="s">
        <v>3229</v>
      </c>
      <c r="F166" s="224" t="s">
        <v>3230</v>
      </c>
      <c r="G166" s="225" t="s">
        <v>285</v>
      </c>
      <c r="H166" s="226">
        <v>30</v>
      </c>
      <c r="I166" s="227"/>
      <c r="J166" s="228">
        <f>ROUND(I166*H166,2)</f>
        <v>0</v>
      </c>
      <c r="K166" s="229"/>
      <c r="L166" s="230"/>
      <c r="M166" s="231" t="s">
        <v>1</v>
      </c>
      <c r="N166" s="232" t="s">
        <v>43</v>
      </c>
      <c r="O166" s="82"/>
      <c r="P166" s="191">
        <f>O166*H166</f>
        <v>0</v>
      </c>
      <c r="Q166" s="191">
        <v>0</v>
      </c>
      <c r="R166" s="191">
        <f>Q166*H166</f>
        <v>0</v>
      </c>
      <c r="S166" s="191">
        <v>0</v>
      </c>
      <c r="T166" s="192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193" t="s">
        <v>211</v>
      </c>
      <c r="AT166" s="193" t="s">
        <v>271</v>
      </c>
      <c r="AU166" s="193" t="s">
        <v>81</v>
      </c>
      <c r="AY166" s="19" t="s">
        <v>155</v>
      </c>
      <c r="BE166" s="194">
        <f>IF(N166="základná",J166,0)</f>
        <v>0</v>
      </c>
      <c r="BF166" s="194">
        <f>IF(N166="znížená",J166,0)</f>
        <v>0</v>
      </c>
      <c r="BG166" s="194">
        <f>IF(N166="zákl. prenesená",J166,0)</f>
        <v>0</v>
      </c>
      <c r="BH166" s="194">
        <f>IF(N166="zníž. prenesená",J166,0)</f>
        <v>0</v>
      </c>
      <c r="BI166" s="194">
        <f>IF(N166="nulová",J166,0)</f>
        <v>0</v>
      </c>
      <c r="BJ166" s="19" t="s">
        <v>85</v>
      </c>
      <c r="BK166" s="194">
        <f>ROUND(I166*H166,2)</f>
        <v>0</v>
      </c>
      <c r="BL166" s="19" t="s">
        <v>91</v>
      </c>
      <c r="BM166" s="193" t="s">
        <v>683</v>
      </c>
    </row>
    <row r="167" s="2" customFormat="1" ht="16.5" customHeight="1">
      <c r="A167" s="38"/>
      <c r="B167" s="180"/>
      <c r="C167" s="221" t="s">
        <v>429</v>
      </c>
      <c r="D167" s="221" t="s">
        <v>271</v>
      </c>
      <c r="E167" s="223" t="s">
        <v>3231</v>
      </c>
      <c r="F167" s="224" t="s">
        <v>3232</v>
      </c>
      <c r="G167" s="225" t="s">
        <v>285</v>
      </c>
      <c r="H167" s="226">
        <v>60</v>
      </c>
      <c r="I167" s="227"/>
      <c r="J167" s="228">
        <f>ROUND(I167*H167,2)</f>
        <v>0</v>
      </c>
      <c r="K167" s="229"/>
      <c r="L167" s="230"/>
      <c r="M167" s="231" t="s">
        <v>1</v>
      </c>
      <c r="N167" s="232" t="s">
        <v>43</v>
      </c>
      <c r="O167" s="82"/>
      <c r="P167" s="191">
        <f>O167*H167</f>
        <v>0</v>
      </c>
      <c r="Q167" s="191">
        <v>0</v>
      </c>
      <c r="R167" s="191">
        <f>Q167*H167</f>
        <v>0</v>
      </c>
      <c r="S167" s="191">
        <v>0</v>
      </c>
      <c r="T167" s="192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193" t="s">
        <v>211</v>
      </c>
      <c r="AT167" s="193" t="s">
        <v>271</v>
      </c>
      <c r="AU167" s="193" t="s">
        <v>81</v>
      </c>
      <c r="AY167" s="19" t="s">
        <v>155</v>
      </c>
      <c r="BE167" s="194">
        <f>IF(N167="základná",J167,0)</f>
        <v>0</v>
      </c>
      <c r="BF167" s="194">
        <f>IF(N167="znížená",J167,0)</f>
        <v>0</v>
      </c>
      <c r="BG167" s="194">
        <f>IF(N167="zákl. prenesená",J167,0)</f>
        <v>0</v>
      </c>
      <c r="BH167" s="194">
        <f>IF(N167="zníž. prenesená",J167,0)</f>
        <v>0</v>
      </c>
      <c r="BI167" s="194">
        <f>IF(N167="nulová",J167,0)</f>
        <v>0</v>
      </c>
      <c r="BJ167" s="19" t="s">
        <v>85</v>
      </c>
      <c r="BK167" s="194">
        <f>ROUND(I167*H167,2)</f>
        <v>0</v>
      </c>
      <c r="BL167" s="19" t="s">
        <v>91</v>
      </c>
      <c r="BM167" s="193" t="s">
        <v>693</v>
      </c>
    </row>
    <row r="168" s="2" customFormat="1" ht="16.5" customHeight="1">
      <c r="A168" s="38"/>
      <c r="B168" s="180"/>
      <c r="C168" s="221" t="s">
        <v>433</v>
      </c>
      <c r="D168" s="221" t="s">
        <v>271</v>
      </c>
      <c r="E168" s="223" t="s">
        <v>3233</v>
      </c>
      <c r="F168" s="224" t="s">
        <v>3234</v>
      </c>
      <c r="G168" s="225" t="s">
        <v>285</v>
      </c>
      <c r="H168" s="226">
        <v>30</v>
      </c>
      <c r="I168" s="227"/>
      <c r="J168" s="228">
        <f>ROUND(I168*H168,2)</f>
        <v>0</v>
      </c>
      <c r="K168" s="229"/>
      <c r="L168" s="230"/>
      <c r="M168" s="231" t="s">
        <v>1</v>
      </c>
      <c r="N168" s="232" t="s">
        <v>43</v>
      </c>
      <c r="O168" s="82"/>
      <c r="P168" s="191">
        <f>O168*H168</f>
        <v>0</v>
      </c>
      <c r="Q168" s="191">
        <v>0</v>
      </c>
      <c r="R168" s="191">
        <f>Q168*H168</f>
        <v>0</v>
      </c>
      <c r="S168" s="191">
        <v>0</v>
      </c>
      <c r="T168" s="192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193" t="s">
        <v>211</v>
      </c>
      <c r="AT168" s="193" t="s">
        <v>271</v>
      </c>
      <c r="AU168" s="193" t="s">
        <v>81</v>
      </c>
      <c r="AY168" s="19" t="s">
        <v>155</v>
      </c>
      <c r="BE168" s="194">
        <f>IF(N168="základná",J168,0)</f>
        <v>0</v>
      </c>
      <c r="BF168" s="194">
        <f>IF(N168="znížená",J168,0)</f>
        <v>0</v>
      </c>
      <c r="BG168" s="194">
        <f>IF(N168="zákl. prenesená",J168,0)</f>
        <v>0</v>
      </c>
      <c r="BH168" s="194">
        <f>IF(N168="zníž. prenesená",J168,0)</f>
        <v>0</v>
      </c>
      <c r="BI168" s="194">
        <f>IF(N168="nulová",J168,0)</f>
        <v>0</v>
      </c>
      <c r="BJ168" s="19" t="s">
        <v>85</v>
      </c>
      <c r="BK168" s="194">
        <f>ROUND(I168*H168,2)</f>
        <v>0</v>
      </c>
      <c r="BL168" s="19" t="s">
        <v>91</v>
      </c>
      <c r="BM168" s="193" t="s">
        <v>704</v>
      </c>
    </row>
    <row r="169" s="2" customFormat="1" ht="16.5" customHeight="1">
      <c r="A169" s="38"/>
      <c r="B169" s="180"/>
      <c r="C169" s="181" t="s">
        <v>438</v>
      </c>
      <c r="D169" s="181" t="s">
        <v>157</v>
      </c>
      <c r="E169" s="182" t="s">
        <v>3235</v>
      </c>
      <c r="F169" s="183" t="s">
        <v>3236</v>
      </c>
      <c r="G169" s="184" t="s">
        <v>390</v>
      </c>
      <c r="H169" s="185">
        <v>20</v>
      </c>
      <c r="I169" s="186"/>
      <c r="J169" s="187">
        <f>ROUND(I169*H169,2)</f>
        <v>0</v>
      </c>
      <c r="K169" s="188"/>
      <c r="L169" s="39"/>
      <c r="M169" s="189" t="s">
        <v>1</v>
      </c>
      <c r="N169" s="190" t="s">
        <v>43</v>
      </c>
      <c r="O169" s="82"/>
      <c r="P169" s="191">
        <f>O169*H169</f>
        <v>0</v>
      </c>
      <c r="Q169" s="191">
        <v>0</v>
      </c>
      <c r="R169" s="191">
        <f>Q169*H169</f>
        <v>0</v>
      </c>
      <c r="S169" s="191">
        <v>0</v>
      </c>
      <c r="T169" s="192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193" t="s">
        <v>91</v>
      </c>
      <c r="AT169" s="193" t="s">
        <v>157</v>
      </c>
      <c r="AU169" s="193" t="s">
        <v>81</v>
      </c>
      <c r="AY169" s="19" t="s">
        <v>155</v>
      </c>
      <c r="BE169" s="194">
        <f>IF(N169="základná",J169,0)</f>
        <v>0</v>
      </c>
      <c r="BF169" s="194">
        <f>IF(N169="znížená",J169,0)</f>
        <v>0</v>
      </c>
      <c r="BG169" s="194">
        <f>IF(N169="zákl. prenesená",J169,0)</f>
        <v>0</v>
      </c>
      <c r="BH169" s="194">
        <f>IF(N169="zníž. prenesená",J169,0)</f>
        <v>0</v>
      </c>
      <c r="BI169" s="194">
        <f>IF(N169="nulová",J169,0)</f>
        <v>0</v>
      </c>
      <c r="BJ169" s="19" t="s">
        <v>85</v>
      </c>
      <c r="BK169" s="194">
        <f>ROUND(I169*H169,2)</f>
        <v>0</v>
      </c>
      <c r="BL169" s="19" t="s">
        <v>91</v>
      </c>
      <c r="BM169" s="193" t="s">
        <v>718</v>
      </c>
    </row>
    <row r="170" s="2" customFormat="1" ht="16.5" customHeight="1">
      <c r="A170" s="38"/>
      <c r="B170" s="180"/>
      <c r="C170" s="181" t="s">
        <v>443</v>
      </c>
      <c r="D170" s="181" t="s">
        <v>157</v>
      </c>
      <c r="E170" s="182" t="s">
        <v>3237</v>
      </c>
      <c r="F170" s="183" t="s">
        <v>3238</v>
      </c>
      <c r="G170" s="184" t="s">
        <v>285</v>
      </c>
      <c r="H170" s="185">
        <v>100</v>
      </c>
      <c r="I170" s="186"/>
      <c r="J170" s="187">
        <f>ROUND(I170*H170,2)</f>
        <v>0</v>
      </c>
      <c r="K170" s="188"/>
      <c r="L170" s="39"/>
      <c r="M170" s="189" t="s">
        <v>1</v>
      </c>
      <c r="N170" s="190" t="s">
        <v>43</v>
      </c>
      <c r="O170" s="82"/>
      <c r="P170" s="191">
        <f>O170*H170</f>
        <v>0</v>
      </c>
      <c r="Q170" s="191">
        <v>0</v>
      </c>
      <c r="R170" s="191">
        <f>Q170*H170</f>
        <v>0</v>
      </c>
      <c r="S170" s="191">
        <v>0</v>
      </c>
      <c r="T170" s="192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193" t="s">
        <v>91</v>
      </c>
      <c r="AT170" s="193" t="s">
        <v>157</v>
      </c>
      <c r="AU170" s="193" t="s">
        <v>81</v>
      </c>
      <c r="AY170" s="19" t="s">
        <v>155</v>
      </c>
      <c r="BE170" s="194">
        <f>IF(N170="základná",J170,0)</f>
        <v>0</v>
      </c>
      <c r="BF170" s="194">
        <f>IF(N170="znížená",J170,0)</f>
        <v>0</v>
      </c>
      <c r="BG170" s="194">
        <f>IF(N170="zákl. prenesená",J170,0)</f>
        <v>0</v>
      </c>
      <c r="BH170" s="194">
        <f>IF(N170="zníž. prenesená",J170,0)</f>
        <v>0</v>
      </c>
      <c r="BI170" s="194">
        <f>IF(N170="nulová",J170,0)</f>
        <v>0</v>
      </c>
      <c r="BJ170" s="19" t="s">
        <v>85</v>
      </c>
      <c r="BK170" s="194">
        <f>ROUND(I170*H170,2)</f>
        <v>0</v>
      </c>
      <c r="BL170" s="19" t="s">
        <v>91</v>
      </c>
      <c r="BM170" s="193" t="s">
        <v>733</v>
      </c>
    </row>
    <row r="171" s="2" customFormat="1" ht="16.5" customHeight="1">
      <c r="A171" s="38"/>
      <c r="B171" s="180"/>
      <c r="C171" s="181" t="s">
        <v>448</v>
      </c>
      <c r="D171" s="181" t="s">
        <v>157</v>
      </c>
      <c r="E171" s="182" t="s">
        <v>3239</v>
      </c>
      <c r="F171" s="183" t="s">
        <v>3240</v>
      </c>
      <c r="G171" s="184" t="s">
        <v>390</v>
      </c>
      <c r="H171" s="185">
        <v>20</v>
      </c>
      <c r="I171" s="186"/>
      <c r="J171" s="187">
        <f>ROUND(I171*H171,2)</f>
        <v>0</v>
      </c>
      <c r="K171" s="188"/>
      <c r="L171" s="39"/>
      <c r="M171" s="189" t="s">
        <v>1</v>
      </c>
      <c r="N171" s="190" t="s">
        <v>43</v>
      </c>
      <c r="O171" s="82"/>
      <c r="P171" s="191">
        <f>O171*H171</f>
        <v>0</v>
      </c>
      <c r="Q171" s="191">
        <v>0</v>
      </c>
      <c r="R171" s="191">
        <f>Q171*H171</f>
        <v>0</v>
      </c>
      <c r="S171" s="191">
        <v>0</v>
      </c>
      <c r="T171" s="192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193" t="s">
        <v>91</v>
      </c>
      <c r="AT171" s="193" t="s">
        <v>157</v>
      </c>
      <c r="AU171" s="193" t="s">
        <v>81</v>
      </c>
      <c r="AY171" s="19" t="s">
        <v>155</v>
      </c>
      <c r="BE171" s="194">
        <f>IF(N171="základná",J171,0)</f>
        <v>0</v>
      </c>
      <c r="BF171" s="194">
        <f>IF(N171="znížená",J171,0)</f>
        <v>0</v>
      </c>
      <c r="BG171" s="194">
        <f>IF(N171="zákl. prenesená",J171,0)</f>
        <v>0</v>
      </c>
      <c r="BH171" s="194">
        <f>IF(N171="zníž. prenesená",J171,0)</f>
        <v>0</v>
      </c>
      <c r="BI171" s="194">
        <f>IF(N171="nulová",J171,0)</f>
        <v>0</v>
      </c>
      <c r="BJ171" s="19" t="s">
        <v>85</v>
      </c>
      <c r="BK171" s="194">
        <f>ROUND(I171*H171,2)</f>
        <v>0</v>
      </c>
      <c r="BL171" s="19" t="s">
        <v>91</v>
      </c>
      <c r="BM171" s="193" t="s">
        <v>746</v>
      </c>
    </row>
    <row r="172" s="2" customFormat="1" ht="16.5" customHeight="1">
      <c r="A172" s="38"/>
      <c r="B172" s="180"/>
      <c r="C172" s="181" t="s">
        <v>452</v>
      </c>
      <c r="D172" s="181" t="s">
        <v>157</v>
      </c>
      <c r="E172" s="182" t="s">
        <v>3241</v>
      </c>
      <c r="F172" s="183" t="s">
        <v>3242</v>
      </c>
      <c r="G172" s="184" t="s">
        <v>285</v>
      </c>
      <c r="H172" s="185">
        <v>30</v>
      </c>
      <c r="I172" s="186"/>
      <c r="J172" s="187">
        <f>ROUND(I172*H172,2)</f>
        <v>0</v>
      </c>
      <c r="K172" s="188"/>
      <c r="L172" s="39"/>
      <c r="M172" s="189" t="s">
        <v>1</v>
      </c>
      <c r="N172" s="190" t="s">
        <v>43</v>
      </c>
      <c r="O172" s="82"/>
      <c r="P172" s="191">
        <f>O172*H172</f>
        <v>0</v>
      </c>
      <c r="Q172" s="191">
        <v>0</v>
      </c>
      <c r="R172" s="191">
        <f>Q172*H172</f>
        <v>0</v>
      </c>
      <c r="S172" s="191">
        <v>0</v>
      </c>
      <c r="T172" s="192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193" t="s">
        <v>91</v>
      </c>
      <c r="AT172" s="193" t="s">
        <v>157</v>
      </c>
      <c r="AU172" s="193" t="s">
        <v>81</v>
      </c>
      <c r="AY172" s="19" t="s">
        <v>155</v>
      </c>
      <c r="BE172" s="194">
        <f>IF(N172="základná",J172,0)</f>
        <v>0</v>
      </c>
      <c r="BF172" s="194">
        <f>IF(N172="znížená",J172,0)</f>
        <v>0</v>
      </c>
      <c r="BG172" s="194">
        <f>IF(N172="zákl. prenesená",J172,0)</f>
        <v>0</v>
      </c>
      <c r="BH172" s="194">
        <f>IF(N172="zníž. prenesená",J172,0)</f>
        <v>0</v>
      </c>
      <c r="BI172" s="194">
        <f>IF(N172="nulová",J172,0)</f>
        <v>0</v>
      </c>
      <c r="BJ172" s="19" t="s">
        <v>85</v>
      </c>
      <c r="BK172" s="194">
        <f>ROUND(I172*H172,2)</f>
        <v>0</v>
      </c>
      <c r="BL172" s="19" t="s">
        <v>91</v>
      </c>
      <c r="BM172" s="193" t="s">
        <v>764</v>
      </c>
    </row>
    <row r="173" s="2" customFormat="1" ht="16.5" customHeight="1">
      <c r="A173" s="38"/>
      <c r="B173" s="180"/>
      <c r="C173" s="221" t="s">
        <v>458</v>
      </c>
      <c r="D173" s="221" t="s">
        <v>271</v>
      </c>
      <c r="E173" s="223" t="s">
        <v>3243</v>
      </c>
      <c r="F173" s="224" t="s">
        <v>3244</v>
      </c>
      <c r="G173" s="225" t="s">
        <v>285</v>
      </c>
      <c r="H173" s="226">
        <v>60</v>
      </c>
      <c r="I173" s="227"/>
      <c r="J173" s="228">
        <f>ROUND(I173*H173,2)</f>
        <v>0</v>
      </c>
      <c r="K173" s="229"/>
      <c r="L173" s="230"/>
      <c r="M173" s="231" t="s">
        <v>1</v>
      </c>
      <c r="N173" s="232" t="s">
        <v>43</v>
      </c>
      <c r="O173" s="82"/>
      <c r="P173" s="191">
        <f>O173*H173</f>
        <v>0</v>
      </c>
      <c r="Q173" s="191">
        <v>0</v>
      </c>
      <c r="R173" s="191">
        <f>Q173*H173</f>
        <v>0</v>
      </c>
      <c r="S173" s="191">
        <v>0</v>
      </c>
      <c r="T173" s="192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193" t="s">
        <v>211</v>
      </c>
      <c r="AT173" s="193" t="s">
        <v>271</v>
      </c>
      <c r="AU173" s="193" t="s">
        <v>81</v>
      </c>
      <c r="AY173" s="19" t="s">
        <v>155</v>
      </c>
      <c r="BE173" s="194">
        <f>IF(N173="základná",J173,0)</f>
        <v>0</v>
      </c>
      <c r="BF173" s="194">
        <f>IF(N173="znížená",J173,0)</f>
        <v>0</v>
      </c>
      <c r="BG173" s="194">
        <f>IF(N173="zákl. prenesená",J173,0)</f>
        <v>0</v>
      </c>
      <c r="BH173" s="194">
        <f>IF(N173="zníž. prenesená",J173,0)</f>
        <v>0</v>
      </c>
      <c r="BI173" s="194">
        <f>IF(N173="nulová",J173,0)</f>
        <v>0</v>
      </c>
      <c r="BJ173" s="19" t="s">
        <v>85</v>
      </c>
      <c r="BK173" s="194">
        <f>ROUND(I173*H173,2)</f>
        <v>0</v>
      </c>
      <c r="BL173" s="19" t="s">
        <v>91</v>
      </c>
      <c r="BM173" s="193" t="s">
        <v>774</v>
      </c>
    </row>
    <row r="174" s="2" customFormat="1" ht="16.5" customHeight="1">
      <c r="A174" s="38"/>
      <c r="B174" s="180"/>
      <c r="C174" s="221" t="s">
        <v>467</v>
      </c>
      <c r="D174" s="221" t="s">
        <v>271</v>
      </c>
      <c r="E174" s="223" t="s">
        <v>3245</v>
      </c>
      <c r="F174" s="224" t="s">
        <v>3246</v>
      </c>
      <c r="G174" s="225" t="s">
        <v>285</v>
      </c>
      <c r="H174" s="226">
        <v>60</v>
      </c>
      <c r="I174" s="227"/>
      <c r="J174" s="228">
        <f>ROUND(I174*H174,2)</f>
        <v>0</v>
      </c>
      <c r="K174" s="229"/>
      <c r="L174" s="230"/>
      <c r="M174" s="231" t="s">
        <v>1</v>
      </c>
      <c r="N174" s="232" t="s">
        <v>43</v>
      </c>
      <c r="O174" s="82"/>
      <c r="P174" s="191">
        <f>O174*H174</f>
        <v>0</v>
      </c>
      <c r="Q174" s="191">
        <v>0</v>
      </c>
      <c r="R174" s="191">
        <f>Q174*H174</f>
        <v>0</v>
      </c>
      <c r="S174" s="191">
        <v>0</v>
      </c>
      <c r="T174" s="192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193" t="s">
        <v>211</v>
      </c>
      <c r="AT174" s="193" t="s">
        <v>271</v>
      </c>
      <c r="AU174" s="193" t="s">
        <v>81</v>
      </c>
      <c r="AY174" s="19" t="s">
        <v>155</v>
      </c>
      <c r="BE174" s="194">
        <f>IF(N174="základná",J174,0)</f>
        <v>0</v>
      </c>
      <c r="BF174" s="194">
        <f>IF(N174="znížená",J174,0)</f>
        <v>0</v>
      </c>
      <c r="BG174" s="194">
        <f>IF(N174="zákl. prenesená",J174,0)</f>
        <v>0</v>
      </c>
      <c r="BH174" s="194">
        <f>IF(N174="zníž. prenesená",J174,0)</f>
        <v>0</v>
      </c>
      <c r="BI174" s="194">
        <f>IF(N174="nulová",J174,0)</f>
        <v>0</v>
      </c>
      <c r="BJ174" s="19" t="s">
        <v>85</v>
      </c>
      <c r="BK174" s="194">
        <f>ROUND(I174*H174,2)</f>
        <v>0</v>
      </c>
      <c r="BL174" s="19" t="s">
        <v>91</v>
      </c>
      <c r="BM174" s="193" t="s">
        <v>782</v>
      </c>
    </row>
    <row r="175" s="2" customFormat="1" ht="24.15" customHeight="1">
      <c r="A175" s="38"/>
      <c r="B175" s="180"/>
      <c r="C175" s="181" t="s">
        <v>475</v>
      </c>
      <c r="D175" s="181" t="s">
        <v>157</v>
      </c>
      <c r="E175" s="182" t="s">
        <v>3247</v>
      </c>
      <c r="F175" s="183" t="s">
        <v>3248</v>
      </c>
      <c r="G175" s="184" t="s">
        <v>285</v>
      </c>
      <c r="H175" s="185">
        <v>60</v>
      </c>
      <c r="I175" s="186"/>
      <c r="J175" s="187">
        <f>ROUND(I175*H175,2)</f>
        <v>0</v>
      </c>
      <c r="K175" s="188"/>
      <c r="L175" s="39"/>
      <c r="M175" s="189" t="s">
        <v>1</v>
      </c>
      <c r="N175" s="190" t="s">
        <v>43</v>
      </c>
      <c r="O175" s="82"/>
      <c r="P175" s="191">
        <f>O175*H175</f>
        <v>0</v>
      </c>
      <c r="Q175" s="191">
        <v>0</v>
      </c>
      <c r="R175" s="191">
        <f>Q175*H175</f>
        <v>0</v>
      </c>
      <c r="S175" s="191">
        <v>0</v>
      </c>
      <c r="T175" s="192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193" t="s">
        <v>91</v>
      </c>
      <c r="AT175" s="193" t="s">
        <v>157</v>
      </c>
      <c r="AU175" s="193" t="s">
        <v>81</v>
      </c>
      <c r="AY175" s="19" t="s">
        <v>155</v>
      </c>
      <c r="BE175" s="194">
        <f>IF(N175="základná",J175,0)</f>
        <v>0</v>
      </c>
      <c r="BF175" s="194">
        <f>IF(N175="znížená",J175,0)</f>
        <v>0</v>
      </c>
      <c r="BG175" s="194">
        <f>IF(N175="zákl. prenesená",J175,0)</f>
        <v>0</v>
      </c>
      <c r="BH175" s="194">
        <f>IF(N175="zníž. prenesená",J175,0)</f>
        <v>0</v>
      </c>
      <c r="BI175" s="194">
        <f>IF(N175="nulová",J175,0)</f>
        <v>0</v>
      </c>
      <c r="BJ175" s="19" t="s">
        <v>85</v>
      </c>
      <c r="BK175" s="194">
        <f>ROUND(I175*H175,2)</f>
        <v>0</v>
      </c>
      <c r="BL175" s="19" t="s">
        <v>91</v>
      </c>
      <c r="BM175" s="193" t="s">
        <v>815</v>
      </c>
    </row>
    <row r="176" s="2" customFormat="1" ht="24.15" customHeight="1">
      <c r="A176" s="38"/>
      <c r="B176" s="180"/>
      <c r="C176" s="181" t="s">
        <v>485</v>
      </c>
      <c r="D176" s="181" t="s">
        <v>157</v>
      </c>
      <c r="E176" s="182" t="s">
        <v>3249</v>
      </c>
      <c r="F176" s="183" t="s">
        <v>3250</v>
      </c>
      <c r="G176" s="184" t="s">
        <v>390</v>
      </c>
      <c r="H176" s="185">
        <v>1</v>
      </c>
      <c r="I176" s="186"/>
      <c r="J176" s="187">
        <f>ROUND(I176*H176,2)</f>
        <v>0</v>
      </c>
      <c r="K176" s="188"/>
      <c r="L176" s="39"/>
      <c r="M176" s="189" t="s">
        <v>1</v>
      </c>
      <c r="N176" s="190" t="s">
        <v>43</v>
      </c>
      <c r="O176" s="82"/>
      <c r="P176" s="191">
        <f>O176*H176</f>
        <v>0</v>
      </c>
      <c r="Q176" s="191">
        <v>0</v>
      </c>
      <c r="R176" s="191">
        <f>Q176*H176</f>
        <v>0</v>
      </c>
      <c r="S176" s="191">
        <v>0</v>
      </c>
      <c r="T176" s="192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193" t="s">
        <v>91</v>
      </c>
      <c r="AT176" s="193" t="s">
        <v>157</v>
      </c>
      <c r="AU176" s="193" t="s">
        <v>81</v>
      </c>
      <c r="AY176" s="19" t="s">
        <v>155</v>
      </c>
      <c r="BE176" s="194">
        <f>IF(N176="základná",J176,0)</f>
        <v>0</v>
      </c>
      <c r="BF176" s="194">
        <f>IF(N176="znížená",J176,0)</f>
        <v>0</v>
      </c>
      <c r="BG176" s="194">
        <f>IF(N176="zákl. prenesená",J176,0)</f>
        <v>0</v>
      </c>
      <c r="BH176" s="194">
        <f>IF(N176="zníž. prenesená",J176,0)</f>
        <v>0</v>
      </c>
      <c r="BI176" s="194">
        <f>IF(N176="nulová",J176,0)</f>
        <v>0</v>
      </c>
      <c r="BJ176" s="19" t="s">
        <v>85</v>
      </c>
      <c r="BK176" s="194">
        <f>ROUND(I176*H176,2)</f>
        <v>0</v>
      </c>
      <c r="BL176" s="19" t="s">
        <v>91</v>
      </c>
      <c r="BM176" s="193" t="s">
        <v>824</v>
      </c>
    </row>
    <row r="177" s="2" customFormat="1" ht="24.15" customHeight="1">
      <c r="A177" s="38"/>
      <c r="B177" s="180"/>
      <c r="C177" s="221" t="s">
        <v>495</v>
      </c>
      <c r="D177" s="221" t="s">
        <v>271</v>
      </c>
      <c r="E177" s="223" t="s">
        <v>3251</v>
      </c>
      <c r="F177" s="224" t="s">
        <v>3252</v>
      </c>
      <c r="G177" s="225" t="s">
        <v>390</v>
      </c>
      <c r="H177" s="226">
        <v>1</v>
      </c>
      <c r="I177" s="227"/>
      <c r="J177" s="228">
        <f>ROUND(I177*H177,2)</f>
        <v>0</v>
      </c>
      <c r="K177" s="229"/>
      <c r="L177" s="230"/>
      <c r="M177" s="231" t="s">
        <v>1</v>
      </c>
      <c r="N177" s="232" t="s">
        <v>43</v>
      </c>
      <c r="O177" s="82"/>
      <c r="P177" s="191">
        <f>O177*H177</f>
        <v>0</v>
      </c>
      <c r="Q177" s="191">
        <v>0</v>
      </c>
      <c r="R177" s="191">
        <f>Q177*H177</f>
        <v>0</v>
      </c>
      <c r="S177" s="191">
        <v>0</v>
      </c>
      <c r="T177" s="192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193" t="s">
        <v>211</v>
      </c>
      <c r="AT177" s="193" t="s">
        <v>271</v>
      </c>
      <c r="AU177" s="193" t="s">
        <v>81</v>
      </c>
      <c r="AY177" s="19" t="s">
        <v>155</v>
      </c>
      <c r="BE177" s="194">
        <f>IF(N177="základná",J177,0)</f>
        <v>0</v>
      </c>
      <c r="BF177" s="194">
        <f>IF(N177="znížená",J177,0)</f>
        <v>0</v>
      </c>
      <c r="BG177" s="194">
        <f>IF(N177="zákl. prenesená",J177,0)</f>
        <v>0</v>
      </c>
      <c r="BH177" s="194">
        <f>IF(N177="zníž. prenesená",J177,0)</f>
        <v>0</v>
      </c>
      <c r="BI177" s="194">
        <f>IF(N177="nulová",J177,0)</f>
        <v>0</v>
      </c>
      <c r="BJ177" s="19" t="s">
        <v>85</v>
      </c>
      <c r="BK177" s="194">
        <f>ROUND(I177*H177,2)</f>
        <v>0</v>
      </c>
      <c r="BL177" s="19" t="s">
        <v>91</v>
      </c>
      <c r="BM177" s="193" t="s">
        <v>832</v>
      </c>
    </row>
    <row r="178" s="2" customFormat="1" ht="24.15" customHeight="1">
      <c r="A178" s="38"/>
      <c r="B178" s="180"/>
      <c r="C178" s="221" t="s">
        <v>499</v>
      </c>
      <c r="D178" s="221" t="s">
        <v>271</v>
      </c>
      <c r="E178" s="223" t="s">
        <v>3253</v>
      </c>
      <c r="F178" s="224" t="s">
        <v>3254</v>
      </c>
      <c r="G178" s="225" t="s">
        <v>390</v>
      </c>
      <c r="H178" s="226">
        <v>1</v>
      </c>
      <c r="I178" s="227"/>
      <c r="J178" s="228">
        <f>ROUND(I178*H178,2)</f>
        <v>0</v>
      </c>
      <c r="K178" s="229"/>
      <c r="L178" s="230"/>
      <c r="M178" s="231" t="s">
        <v>1</v>
      </c>
      <c r="N178" s="232" t="s">
        <v>43</v>
      </c>
      <c r="O178" s="82"/>
      <c r="P178" s="191">
        <f>O178*H178</f>
        <v>0</v>
      </c>
      <c r="Q178" s="191">
        <v>0</v>
      </c>
      <c r="R178" s="191">
        <f>Q178*H178</f>
        <v>0</v>
      </c>
      <c r="S178" s="191">
        <v>0</v>
      </c>
      <c r="T178" s="192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193" t="s">
        <v>211</v>
      </c>
      <c r="AT178" s="193" t="s">
        <v>271</v>
      </c>
      <c r="AU178" s="193" t="s">
        <v>81</v>
      </c>
      <c r="AY178" s="19" t="s">
        <v>155</v>
      </c>
      <c r="BE178" s="194">
        <f>IF(N178="základná",J178,0)</f>
        <v>0</v>
      </c>
      <c r="BF178" s="194">
        <f>IF(N178="znížená",J178,0)</f>
        <v>0</v>
      </c>
      <c r="BG178" s="194">
        <f>IF(N178="zákl. prenesená",J178,0)</f>
        <v>0</v>
      </c>
      <c r="BH178" s="194">
        <f>IF(N178="zníž. prenesená",J178,0)</f>
        <v>0</v>
      </c>
      <c r="BI178" s="194">
        <f>IF(N178="nulová",J178,0)</f>
        <v>0</v>
      </c>
      <c r="BJ178" s="19" t="s">
        <v>85</v>
      </c>
      <c r="BK178" s="194">
        <f>ROUND(I178*H178,2)</f>
        <v>0</v>
      </c>
      <c r="BL178" s="19" t="s">
        <v>91</v>
      </c>
      <c r="BM178" s="193" t="s">
        <v>845</v>
      </c>
    </row>
    <row r="179" s="2" customFormat="1" ht="16.5" customHeight="1">
      <c r="A179" s="38"/>
      <c r="B179" s="180"/>
      <c r="C179" s="221" t="s">
        <v>507</v>
      </c>
      <c r="D179" s="221" t="s">
        <v>271</v>
      </c>
      <c r="E179" s="223" t="s">
        <v>3255</v>
      </c>
      <c r="F179" s="224" t="s">
        <v>3256</v>
      </c>
      <c r="G179" s="225" t="s">
        <v>390</v>
      </c>
      <c r="H179" s="226">
        <v>1</v>
      </c>
      <c r="I179" s="227"/>
      <c r="J179" s="228">
        <f>ROUND(I179*H179,2)</f>
        <v>0</v>
      </c>
      <c r="K179" s="229"/>
      <c r="L179" s="230"/>
      <c r="M179" s="231" t="s">
        <v>1</v>
      </c>
      <c r="N179" s="232" t="s">
        <v>43</v>
      </c>
      <c r="O179" s="82"/>
      <c r="P179" s="191">
        <f>O179*H179</f>
        <v>0</v>
      </c>
      <c r="Q179" s="191">
        <v>0</v>
      </c>
      <c r="R179" s="191">
        <f>Q179*H179</f>
        <v>0</v>
      </c>
      <c r="S179" s="191">
        <v>0</v>
      </c>
      <c r="T179" s="192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193" t="s">
        <v>211</v>
      </c>
      <c r="AT179" s="193" t="s">
        <v>271</v>
      </c>
      <c r="AU179" s="193" t="s">
        <v>81</v>
      </c>
      <c r="AY179" s="19" t="s">
        <v>155</v>
      </c>
      <c r="BE179" s="194">
        <f>IF(N179="základná",J179,0)</f>
        <v>0</v>
      </c>
      <c r="BF179" s="194">
        <f>IF(N179="znížená",J179,0)</f>
        <v>0</v>
      </c>
      <c r="BG179" s="194">
        <f>IF(N179="zákl. prenesená",J179,0)</f>
        <v>0</v>
      </c>
      <c r="BH179" s="194">
        <f>IF(N179="zníž. prenesená",J179,0)</f>
        <v>0</v>
      </c>
      <c r="BI179" s="194">
        <f>IF(N179="nulová",J179,0)</f>
        <v>0</v>
      </c>
      <c r="BJ179" s="19" t="s">
        <v>85</v>
      </c>
      <c r="BK179" s="194">
        <f>ROUND(I179*H179,2)</f>
        <v>0</v>
      </c>
      <c r="BL179" s="19" t="s">
        <v>91</v>
      </c>
      <c r="BM179" s="193" t="s">
        <v>858</v>
      </c>
    </row>
    <row r="180" s="2" customFormat="1" ht="16.5" customHeight="1">
      <c r="A180" s="38"/>
      <c r="B180" s="180"/>
      <c r="C180" s="181" t="s">
        <v>511</v>
      </c>
      <c r="D180" s="181" t="s">
        <v>157</v>
      </c>
      <c r="E180" s="182" t="s">
        <v>3257</v>
      </c>
      <c r="F180" s="183" t="s">
        <v>3258</v>
      </c>
      <c r="G180" s="184" t="s">
        <v>390</v>
      </c>
      <c r="H180" s="185">
        <v>1</v>
      </c>
      <c r="I180" s="186"/>
      <c r="J180" s="187">
        <f>ROUND(I180*H180,2)</f>
        <v>0</v>
      </c>
      <c r="K180" s="188"/>
      <c r="L180" s="39"/>
      <c r="M180" s="189" t="s">
        <v>1</v>
      </c>
      <c r="N180" s="190" t="s">
        <v>43</v>
      </c>
      <c r="O180" s="82"/>
      <c r="P180" s="191">
        <f>O180*H180</f>
        <v>0</v>
      </c>
      <c r="Q180" s="191">
        <v>0</v>
      </c>
      <c r="R180" s="191">
        <f>Q180*H180</f>
        <v>0</v>
      </c>
      <c r="S180" s="191">
        <v>0</v>
      </c>
      <c r="T180" s="192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193" t="s">
        <v>91</v>
      </c>
      <c r="AT180" s="193" t="s">
        <v>157</v>
      </c>
      <c r="AU180" s="193" t="s">
        <v>81</v>
      </c>
      <c r="AY180" s="19" t="s">
        <v>155</v>
      </c>
      <c r="BE180" s="194">
        <f>IF(N180="základná",J180,0)</f>
        <v>0</v>
      </c>
      <c r="BF180" s="194">
        <f>IF(N180="znížená",J180,0)</f>
        <v>0</v>
      </c>
      <c r="BG180" s="194">
        <f>IF(N180="zákl. prenesená",J180,0)</f>
        <v>0</v>
      </c>
      <c r="BH180" s="194">
        <f>IF(N180="zníž. prenesená",J180,0)</f>
        <v>0</v>
      </c>
      <c r="BI180" s="194">
        <f>IF(N180="nulová",J180,0)</f>
        <v>0</v>
      </c>
      <c r="BJ180" s="19" t="s">
        <v>85</v>
      </c>
      <c r="BK180" s="194">
        <f>ROUND(I180*H180,2)</f>
        <v>0</v>
      </c>
      <c r="BL180" s="19" t="s">
        <v>91</v>
      </c>
      <c r="BM180" s="193" t="s">
        <v>867</v>
      </c>
    </row>
    <row r="181" s="2" customFormat="1" ht="24.15" customHeight="1">
      <c r="A181" s="38"/>
      <c r="B181" s="180"/>
      <c r="C181" s="221" t="s">
        <v>518</v>
      </c>
      <c r="D181" s="221" t="s">
        <v>271</v>
      </c>
      <c r="E181" s="223" t="s">
        <v>3259</v>
      </c>
      <c r="F181" s="224" t="s">
        <v>3260</v>
      </c>
      <c r="G181" s="225" t="s">
        <v>285</v>
      </c>
      <c r="H181" s="226">
        <v>50</v>
      </c>
      <c r="I181" s="227"/>
      <c r="J181" s="228">
        <f>ROUND(I181*H181,2)</f>
        <v>0</v>
      </c>
      <c r="K181" s="229"/>
      <c r="L181" s="230"/>
      <c r="M181" s="231" t="s">
        <v>1</v>
      </c>
      <c r="N181" s="232" t="s">
        <v>43</v>
      </c>
      <c r="O181" s="82"/>
      <c r="P181" s="191">
        <f>O181*H181</f>
        <v>0</v>
      </c>
      <c r="Q181" s="191">
        <v>0</v>
      </c>
      <c r="R181" s="191">
        <f>Q181*H181</f>
        <v>0</v>
      </c>
      <c r="S181" s="191">
        <v>0</v>
      </c>
      <c r="T181" s="192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193" t="s">
        <v>211</v>
      </c>
      <c r="AT181" s="193" t="s">
        <v>271</v>
      </c>
      <c r="AU181" s="193" t="s">
        <v>81</v>
      </c>
      <c r="AY181" s="19" t="s">
        <v>155</v>
      </c>
      <c r="BE181" s="194">
        <f>IF(N181="základná",J181,0)</f>
        <v>0</v>
      </c>
      <c r="BF181" s="194">
        <f>IF(N181="znížená",J181,0)</f>
        <v>0</v>
      </c>
      <c r="BG181" s="194">
        <f>IF(N181="zákl. prenesená",J181,0)</f>
        <v>0</v>
      </c>
      <c r="BH181" s="194">
        <f>IF(N181="zníž. prenesená",J181,0)</f>
        <v>0</v>
      </c>
      <c r="BI181" s="194">
        <f>IF(N181="nulová",J181,0)</f>
        <v>0</v>
      </c>
      <c r="BJ181" s="19" t="s">
        <v>85</v>
      </c>
      <c r="BK181" s="194">
        <f>ROUND(I181*H181,2)</f>
        <v>0</v>
      </c>
      <c r="BL181" s="19" t="s">
        <v>91</v>
      </c>
      <c r="BM181" s="193" t="s">
        <v>877</v>
      </c>
    </row>
    <row r="182" s="2" customFormat="1" ht="16.5" customHeight="1">
      <c r="A182" s="38"/>
      <c r="B182" s="180"/>
      <c r="C182" s="221" t="s">
        <v>522</v>
      </c>
      <c r="D182" s="221" t="s">
        <v>271</v>
      </c>
      <c r="E182" s="223" t="s">
        <v>3261</v>
      </c>
      <c r="F182" s="224" t="s">
        <v>3262</v>
      </c>
      <c r="G182" s="225" t="s">
        <v>390</v>
      </c>
      <c r="H182" s="226">
        <v>100</v>
      </c>
      <c r="I182" s="227"/>
      <c r="J182" s="228">
        <f>ROUND(I182*H182,2)</f>
        <v>0</v>
      </c>
      <c r="K182" s="229"/>
      <c r="L182" s="230"/>
      <c r="M182" s="231" t="s">
        <v>1</v>
      </c>
      <c r="N182" s="232" t="s">
        <v>43</v>
      </c>
      <c r="O182" s="82"/>
      <c r="P182" s="191">
        <f>O182*H182</f>
        <v>0</v>
      </c>
      <c r="Q182" s="191">
        <v>0</v>
      </c>
      <c r="R182" s="191">
        <f>Q182*H182</f>
        <v>0</v>
      </c>
      <c r="S182" s="191">
        <v>0</v>
      </c>
      <c r="T182" s="192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193" t="s">
        <v>211</v>
      </c>
      <c r="AT182" s="193" t="s">
        <v>271</v>
      </c>
      <c r="AU182" s="193" t="s">
        <v>81</v>
      </c>
      <c r="AY182" s="19" t="s">
        <v>155</v>
      </c>
      <c r="BE182" s="194">
        <f>IF(N182="základná",J182,0)</f>
        <v>0</v>
      </c>
      <c r="BF182" s="194">
        <f>IF(N182="znížená",J182,0)</f>
        <v>0</v>
      </c>
      <c r="BG182" s="194">
        <f>IF(N182="zákl. prenesená",J182,0)</f>
        <v>0</v>
      </c>
      <c r="BH182" s="194">
        <f>IF(N182="zníž. prenesená",J182,0)</f>
        <v>0</v>
      </c>
      <c r="BI182" s="194">
        <f>IF(N182="nulová",J182,0)</f>
        <v>0</v>
      </c>
      <c r="BJ182" s="19" t="s">
        <v>85</v>
      </c>
      <c r="BK182" s="194">
        <f>ROUND(I182*H182,2)</f>
        <v>0</v>
      </c>
      <c r="BL182" s="19" t="s">
        <v>91</v>
      </c>
      <c r="BM182" s="193" t="s">
        <v>914</v>
      </c>
    </row>
    <row r="183" s="2" customFormat="1" ht="24.15" customHeight="1">
      <c r="A183" s="38"/>
      <c r="B183" s="180"/>
      <c r="C183" s="181" t="s">
        <v>533</v>
      </c>
      <c r="D183" s="181" t="s">
        <v>157</v>
      </c>
      <c r="E183" s="182" t="s">
        <v>3263</v>
      </c>
      <c r="F183" s="183" t="s">
        <v>3264</v>
      </c>
      <c r="G183" s="184" t="s">
        <v>285</v>
      </c>
      <c r="H183" s="185">
        <v>50</v>
      </c>
      <c r="I183" s="186"/>
      <c r="J183" s="187">
        <f>ROUND(I183*H183,2)</f>
        <v>0</v>
      </c>
      <c r="K183" s="188"/>
      <c r="L183" s="39"/>
      <c r="M183" s="189" t="s">
        <v>1</v>
      </c>
      <c r="N183" s="190" t="s">
        <v>43</v>
      </c>
      <c r="O183" s="82"/>
      <c r="P183" s="191">
        <f>O183*H183</f>
        <v>0</v>
      </c>
      <c r="Q183" s="191">
        <v>0</v>
      </c>
      <c r="R183" s="191">
        <f>Q183*H183</f>
        <v>0</v>
      </c>
      <c r="S183" s="191">
        <v>0</v>
      </c>
      <c r="T183" s="192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193" t="s">
        <v>91</v>
      </c>
      <c r="AT183" s="193" t="s">
        <v>157</v>
      </c>
      <c r="AU183" s="193" t="s">
        <v>81</v>
      </c>
      <c r="AY183" s="19" t="s">
        <v>155</v>
      </c>
      <c r="BE183" s="194">
        <f>IF(N183="základná",J183,0)</f>
        <v>0</v>
      </c>
      <c r="BF183" s="194">
        <f>IF(N183="znížená",J183,0)</f>
        <v>0</v>
      </c>
      <c r="BG183" s="194">
        <f>IF(N183="zákl. prenesená",J183,0)</f>
        <v>0</v>
      </c>
      <c r="BH183" s="194">
        <f>IF(N183="zníž. prenesená",J183,0)</f>
        <v>0</v>
      </c>
      <c r="BI183" s="194">
        <f>IF(N183="nulová",J183,0)</f>
        <v>0</v>
      </c>
      <c r="BJ183" s="19" t="s">
        <v>85</v>
      </c>
      <c r="BK183" s="194">
        <f>ROUND(I183*H183,2)</f>
        <v>0</v>
      </c>
      <c r="BL183" s="19" t="s">
        <v>91</v>
      </c>
      <c r="BM183" s="193" t="s">
        <v>929</v>
      </c>
    </row>
    <row r="184" s="2" customFormat="1" ht="16.5" customHeight="1">
      <c r="A184" s="38"/>
      <c r="B184" s="180"/>
      <c r="C184" s="181" t="s">
        <v>544</v>
      </c>
      <c r="D184" s="181" t="s">
        <v>157</v>
      </c>
      <c r="E184" s="182" t="s">
        <v>3265</v>
      </c>
      <c r="F184" s="183" t="s">
        <v>3266</v>
      </c>
      <c r="G184" s="184" t="s">
        <v>390</v>
      </c>
      <c r="H184" s="185">
        <v>1</v>
      </c>
      <c r="I184" s="186"/>
      <c r="J184" s="187">
        <f>ROUND(I184*H184,2)</f>
        <v>0</v>
      </c>
      <c r="K184" s="188"/>
      <c r="L184" s="39"/>
      <c r="M184" s="189" t="s">
        <v>1</v>
      </c>
      <c r="N184" s="190" t="s">
        <v>43</v>
      </c>
      <c r="O184" s="82"/>
      <c r="P184" s="191">
        <f>O184*H184</f>
        <v>0</v>
      </c>
      <c r="Q184" s="191">
        <v>0</v>
      </c>
      <c r="R184" s="191">
        <f>Q184*H184</f>
        <v>0</v>
      </c>
      <c r="S184" s="191">
        <v>0</v>
      </c>
      <c r="T184" s="192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193" t="s">
        <v>91</v>
      </c>
      <c r="AT184" s="193" t="s">
        <v>157</v>
      </c>
      <c r="AU184" s="193" t="s">
        <v>81</v>
      </c>
      <c r="AY184" s="19" t="s">
        <v>155</v>
      </c>
      <c r="BE184" s="194">
        <f>IF(N184="základná",J184,0)</f>
        <v>0</v>
      </c>
      <c r="BF184" s="194">
        <f>IF(N184="znížená",J184,0)</f>
        <v>0</v>
      </c>
      <c r="BG184" s="194">
        <f>IF(N184="zákl. prenesená",J184,0)</f>
        <v>0</v>
      </c>
      <c r="BH184" s="194">
        <f>IF(N184="zníž. prenesená",J184,0)</f>
        <v>0</v>
      </c>
      <c r="BI184" s="194">
        <f>IF(N184="nulová",J184,0)</f>
        <v>0</v>
      </c>
      <c r="BJ184" s="19" t="s">
        <v>85</v>
      </c>
      <c r="BK184" s="194">
        <f>ROUND(I184*H184,2)</f>
        <v>0</v>
      </c>
      <c r="BL184" s="19" t="s">
        <v>91</v>
      </c>
      <c r="BM184" s="193" t="s">
        <v>940</v>
      </c>
    </row>
    <row r="185" s="12" customFormat="1" ht="25.92" customHeight="1">
      <c r="A185" s="12"/>
      <c r="B185" s="167"/>
      <c r="C185" s="12"/>
      <c r="D185" s="168" t="s">
        <v>76</v>
      </c>
      <c r="E185" s="169" t="s">
        <v>2455</v>
      </c>
      <c r="F185" s="169" t="s">
        <v>3267</v>
      </c>
      <c r="G185" s="12"/>
      <c r="H185" s="12"/>
      <c r="I185" s="170"/>
      <c r="J185" s="171">
        <f>BK185</f>
        <v>0</v>
      </c>
      <c r="K185" s="12"/>
      <c r="L185" s="167"/>
      <c r="M185" s="172"/>
      <c r="N185" s="173"/>
      <c r="O185" s="173"/>
      <c r="P185" s="174">
        <f>P186</f>
        <v>0</v>
      </c>
      <c r="Q185" s="173"/>
      <c r="R185" s="174">
        <f>R186</f>
        <v>0</v>
      </c>
      <c r="S185" s="173"/>
      <c r="T185" s="175">
        <f>T186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168" t="s">
        <v>81</v>
      </c>
      <c r="AT185" s="176" t="s">
        <v>76</v>
      </c>
      <c r="AU185" s="176" t="s">
        <v>7</v>
      </c>
      <c r="AY185" s="168" t="s">
        <v>155</v>
      </c>
      <c r="BK185" s="177">
        <f>BK186</f>
        <v>0</v>
      </c>
    </row>
    <row r="186" s="2" customFormat="1" ht="24.15" customHeight="1">
      <c r="A186" s="38"/>
      <c r="B186" s="180"/>
      <c r="C186" s="181" t="s">
        <v>550</v>
      </c>
      <c r="D186" s="181" t="s">
        <v>157</v>
      </c>
      <c r="E186" s="182" t="s">
        <v>2722</v>
      </c>
      <c r="F186" s="183" t="s">
        <v>3268</v>
      </c>
      <c r="G186" s="184" t="s">
        <v>3269</v>
      </c>
      <c r="H186" s="185">
        <v>1</v>
      </c>
      <c r="I186" s="186"/>
      <c r="J186" s="187">
        <f>ROUND(I186*H186,2)</f>
        <v>0</v>
      </c>
      <c r="K186" s="188"/>
      <c r="L186" s="39"/>
      <c r="M186" s="189" t="s">
        <v>1</v>
      </c>
      <c r="N186" s="190" t="s">
        <v>43</v>
      </c>
      <c r="O186" s="82"/>
      <c r="P186" s="191">
        <f>O186*H186</f>
        <v>0</v>
      </c>
      <c r="Q186" s="191">
        <v>0</v>
      </c>
      <c r="R186" s="191">
        <f>Q186*H186</f>
        <v>0</v>
      </c>
      <c r="S186" s="191">
        <v>0</v>
      </c>
      <c r="T186" s="192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193" t="s">
        <v>91</v>
      </c>
      <c r="AT186" s="193" t="s">
        <v>157</v>
      </c>
      <c r="AU186" s="193" t="s">
        <v>81</v>
      </c>
      <c r="AY186" s="19" t="s">
        <v>155</v>
      </c>
      <c r="BE186" s="194">
        <f>IF(N186="základná",J186,0)</f>
        <v>0</v>
      </c>
      <c r="BF186" s="194">
        <f>IF(N186="znížená",J186,0)</f>
        <v>0</v>
      </c>
      <c r="BG186" s="194">
        <f>IF(N186="zákl. prenesená",J186,0)</f>
        <v>0</v>
      </c>
      <c r="BH186" s="194">
        <f>IF(N186="zníž. prenesená",J186,0)</f>
        <v>0</v>
      </c>
      <c r="BI186" s="194">
        <f>IF(N186="nulová",J186,0)</f>
        <v>0</v>
      </c>
      <c r="BJ186" s="19" t="s">
        <v>85</v>
      </c>
      <c r="BK186" s="194">
        <f>ROUND(I186*H186,2)</f>
        <v>0</v>
      </c>
      <c r="BL186" s="19" t="s">
        <v>91</v>
      </c>
      <c r="BM186" s="193" t="s">
        <v>949</v>
      </c>
    </row>
    <row r="187" s="12" customFormat="1" ht="25.92" customHeight="1">
      <c r="A187" s="12"/>
      <c r="B187" s="167"/>
      <c r="C187" s="12"/>
      <c r="D187" s="168" t="s">
        <v>76</v>
      </c>
      <c r="E187" s="169" t="s">
        <v>2550</v>
      </c>
      <c r="F187" s="169" t="s">
        <v>3270</v>
      </c>
      <c r="G187" s="12"/>
      <c r="H187" s="12"/>
      <c r="I187" s="170"/>
      <c r="J187" s="171">
        <f>BK187</f>
        <v>0</v>
      </c>
      <c r="K187" s="12"/>
      <c r="L187" s="167"/>
      <c r="M187" s="172"/>
      <c r="N187" s="173"/>
      <c r="O187" s="173"/>
      <c r="P187" s="174">
        <f>P188</f>
        <v>0</v>
      </c>
      <c r="Q187" s="173"/>
      <c r="R187" s="174">
        <f>R188</f>
        <v>0</v>
      </c>
      <c r="S187" s="173"/>
      <c r="T187" s="175">
        <f>T188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168" t="s">
        <v>81</v>
      </c>
      <c r="AT187" s="176" t="s">
        <v>76</v>
      </c>
      <c r="AU187" s="176" t="s">
        <v>7</v>
      </c>
      <c r="AY187" s="168" t="s">
        <v>155</v>
      </c>
      <c r="BK187" s="177">
        <f>BK188</f>
        <v>0</v>
      </c>
    </row>
    <row r="188" s="2" customFormat="1" ht="24.15" customHeight="1">
      <c r="A188" s="38"/>
      <c r="B188" s="180"/>
      <c r="C188" s="181" t="s">
        <v>555</v>
      </c>
      <c r="D188" s="181" t="s">
        <v>157</v>
      </c>
      <c r="E188" s="182" t="s">
        <v>3271</v>
      </c>
      <c r="F188" s="183" t="s">
        <v>3272</v>
      </c>
      <c r="G188" s="184" t="s">
        <v>3189</v>
      </c>
      <c r="H188" s="185">
        <v>60</v>
      </c>
      <c r="I188" s="186"/>
      <c r="J188" s="187">
        <f>ROUND(I188*H188,2)</f>
        <v>0</v>
      </c>
      <c r="K188" s="188"/>
      <c r="L188" s="39"/>
      <c r="M188" s="189" t="s">
        <v>1</v>
      </c>
      <c r="N188" s="190" t="s">
        <v>43</v>
      </c>
      <c r="O188" s="82"/>
      <c r="P188" s="191">
        <f>O188*H188</f>
        <v>0</v>
      </c>
      <c r="Q188" s="191">
        <v>0</v>
      </c>
      <c r="R188" s="191">
        <f>Q188*H188</f>
        <v>0</v>
      </c>
      <c r="S188" s="191">
        <v>0</v>
      </c>
      <c r="T188" s="192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193" t="s">
        <v>91</v>
      </c>
      <c r="AT188" s="193" t="s">
        <v>157</v>
      </c>
      <c r="AU188" s="193" t="s">
        <v>81</v>
      </c>
      <c r="AY188" s="19" t="s">
        <v>155</v>
      </c>
      <c r="BE188" s="194">
        <f>IF(N188="základná",J188,0)</f>
        <v>0</v>
      </c>
      <c r="BF188" s="194">
        <f>IF(N188="znížená",J188,0)</f>
        <v>0</v>
      </c>
      <c r="BG188" s="194">
        <f>IF(N188="zákl. prenesená",J188,0)</f>
        <v>0</v>
      </c>
      <c r="BH188" s="194">
        <f>IF(N188="zníž. prenesená",J188,0)</f>
        <v>0</v>
      </c>
      <c r="BI188" s="194">
        <f>IF(N188="nulová",J188,0)</f>
        <v>0</v>
      </c>
      <c r="BJ188" s="19" t="s">
        <v>85</v>
      </c>
      <c r="BK188" s="194">
        <f>ROUND(I188*H188,2)</f>
        <v>0</v>
      </c>
      <c r="BL188" s="19" t="s">
        <v>91</v>
      </c>
      <c r="BM188" s="193" t="s">
        <v>963</v>
      </c>
    </row>
    <row r="189" s="12" customFormat="1" ht="25.92" customHeight="1">
      <c r="A189" s="12"/>
      <c r="B189" s="167"/>
      <c r="C189" s="12"/>
      <c r="D189" s="168" t="s">
        <v>76</v>
      </c>
      <c r="E189" s="169" t="s">
        <v>2614</v>
      </c>
      <c r="F189" s="169" t="s">
        <v>3273</v>
      </c>
      <c r="G189" s="12"/>
      <c r="H189" s="12"/>
      <c r="I189" s="170"/>
      <c r="J189" s="171">
        <f>BK189</f>
        <v>0</v>
      </c>
      <c r="K189" s="12"/>
      <c r="L189" s="167"/>
      <c r="M189" s="172"/>
      <c r="N189" s="173"/>
      <c r="O189" s="173"/>
      <c r="P189" s="174">
        <f>SUM(P190:P205)</f>
        <v>0</v>
      </c>
      <c r="Q189" s="173"/>
      <c r="R189" s="174">
        <f>SUM(R190:R205)</f>
        <v>0</v>
      </c>
      <c r="S189" s="173"/>
      <c r="T189" s="175">
        <f>SUM(T190:T205)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168" t="s">
        <v>81</v>
      </c>
      <c r="AT189" s="176" t="s">
        <v>76</v>
      </c>
      <c r="AU189" s="176" t="s">
        <v>7</v>
      </c>
      <c r="AY189" s="168" t="s">
        <v>155</v>
      </c>
      <c r="BK189" s="177">
        <f>SUM(BK190:BK205)</f>
        <v>0</v>
      </c>
    </row>
    <row r="190" s="2" customFormat="1" ht="16.5" customHeight="1">
      <c r="A190" s="38"/>
      <c r="B190" s="180"/>
      <c r="C190" s="221" t="s">
        <v>559</v>
      </c>
      <c r="D190" s="221" t="s">
        <v>271</v>
      </c>
      <c r="E190" s="223" t="s">
        <v>3274</v>
      </c>
      <c r="F190" s="224" t="s">
        <v>3275</v>
      </c>
      <c r="G190" s="225" t="s">
        <v>390</v>
      </c>
      <c r="H190" s="226">
        <v>1</v>
      </c>
      <c r="I190" s="227"/>
      <c r="J190" s="228">
        <f>ROUND(I190*H190,2)</f>
        <v>0</v>
      </c>
      <c r="K190" s="229"/>
      <c r="L190" s="230"/>
      <c r="M190" s="231" t="s">
        <v>1</v>
      </c>
      <c r="N190" s="232" t="s">
        <v>43</v>
      </c>
      <c r="O190" s="82"/>
      <c r="P190" s="191">
        <f>O190*H190</f>
        <v>0</v>
      </c>
      <c r="Q190" s="191">
        <v>0</v>
      </c>
      <c r="R190" s="191">
        <f>Q190*H190</f>
        <v>0</v>
      </c>
      <c r="S190" s="191">
        <v>0</v>
      </c>
      <c r="T190" s="192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193" t="s">
        <v>211</v>
      </c>
      <c r="AT190" s="193" t="s">
        <v>271</v>
      </c>
      <c r="AU190" s="193" t="s">
        <v>81</v>
      </c>
      <c r="AY190" s="19" t="s">
        <v>155</v>
      </c>
      <c r="BE190" s="194">
        <f>IF(N190="základná",J190,0)</f>
        <v>0</v>
      </c>
      <c r="BF190" s="194">
        <f>IF(N190="znížená",J190,0)</f>
        <v>0</v>
      </c>
      <c r="BG190" s="194">
        <f>IF(N190="zákl. prenesená",J190,0)</f>
        <v>0</v>
      </c>
      <c r="BH190" s="194">
        <f>IF(N190="zníž. prenesená",J190,0)</f>
        <v>0</v>
      </c>
      <c r="BI190" s="194">
        <f>IF(N190="nulová",J190,0)</f>
        <v>0</v>
      </c>
      <c r="BJ190" s="19" t="s">
        <v>85</v>
      </c>
      <c r="BK190" s="194">
        <f>ROUND(I190*H190,2)</f>
        <v>0</v>
      </c>
      <c r="BL190" s="19" t="s">
        <v>91</v>
      </c>
      <c r="BM190" s="193" t="s">
        <v>978</v>
      </c>
    </row>
    <row r="191" s="2" customFormat="1" ht="21.75" customHeight="1">
      <c r="A191" s="38"/>
      <c r="B191" s="180"/>
      <c r="C191" s="221" t="s">
        <v>565</v>
      </c>
      <c r="D191" s="221" t="s">
        <v>271</v>
      </c>
      <c r="E191" s="223" t="s">
        <v>3276</v>
      </c>
      <c r="F191" s="224" t="s">
        <v>3277</v>
      </c>
      <c r="G191" s="225" t="s">
        <v>390</v>
      </c>
      <c r="H191" s="226">
        <v>1</v>
      </c>
      <c r="I191" s="227"/>
      <c r="J191" s="228">
        <f>ROUND(I191*H191,2)</f>
        <v>0</v>
      </c>
      <c r="K191" s="229"/>
      <c r="L191" s="230"/>
      <c r="M191" s="231" t="s">
        <v>1</v>
      </c>
      <c r="N191" s="232" t="s">
        <v>43</v>
      </c>
      <c r="O191" s="82"/>
      <c r="P191" s="191">
        <f>O191*H191</f>
        <v>0</v>
      </c>
      <c r="Q191" s="191">
        <v>0</v>
      </c>
      <c r="R191" s="191">
        <f>Q191*H191</f>
        <v>0</v>
      </c>
      <c r="S191" s="191">
        <v>0</v>
      </c>
      <c r="T191" s="192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193" t="s">
        <v>211</v>
      </c>
      <c r="AT191" s="193" t="s">
        <v>271</v>
      </c>
      <c r="AU191" s="193" t="s">
        <v>81</v>
      </c>
      <c r="AY191" s="19" t="s">
        <v>155</v>
      </c>
      <c r="BE191" s="194">
        <f>IF(N191="základná",J191,0)</f>
        <v>0</v>
      </c>
      <c r="BF191" s="194">
        <f>IF(N191="znížená",J191,0)</f>
        <v>0</v>
      </c>
      <c r="BG191" s="194">
        <f>IF(N191="zákl. prenesená",J191,0)</f>
        <v>0</v>
      </c>
      <c r="BH191" s="194">
        <f>IF(N191="zníž. prenesená",J191,0)</f>
        <v>0</v>
      </c>
      <c r="BI191" s="194">
        <f>IF(N191="nulová",J191,0)</f>
        <v>0</v>
      </c>
      <c r="BJ191" s="19" t="s">
        <v>85</v>
      </c>
      <c r="BK191" s="194">
        <f>ROUND(I191*H191,2)</f>
        <v>0</v>
      </c>
      <c r="BL191" s="19" t="s">
        <v>91</v>
      </c>
      <c r="BM191" s="193" t="s">
        <v>988</v>
      </c>
    </row>
    <row r="192" s="2" customFormat="1" ht="24.15" customHeight="1">
      <c r="A192" s="38"/>
      <c r="B192" s="180"/>
      <c r="C192" s="221" t="s">
        <v>569</v>
      </c>
      <c r="D192" s="221" t="s">
        <v>271</v>
      </c>
      <c r="E192" s="223" t="s">
        <v>3278</v>
      </c>
      <c r="F192" s="224" t="s">
        <v>3279</v>
      </c>
      <c r="G192" s="225" t="s">
        <v>390</v>
      </c>
      <c r="H192" s="226">
        <v>1</v>
      </c>
      <c r="I192" s="227"/>
      <c r="J192" s="228">
        <f>ROUND(I192*H192,2)</f>
        <v>0</v>
      </c>
      <c r="K192" s="229"/>
      <c r="L192" s="230"/>
      <c r="M192" s="231" t="s">
        <v>1</v>
      </c>
      <c r="N192" s="232" t="s">
        <v>43</v>
      </c>
      <c r="O192" s="82"/>
      <c r="P192" s="191">
        <f>O192*H192</f>
        <v>0</v>
      </c>
      <c r="Q192" s="191">
        <v>0</v>
      </c>
      <c r="R192" s="191">
        <f>Q192*H192</f>
        <v>0</v>
      </c>
      <c r="S192" s="191">
        <v>0</v>
      </c>
      <c r="T192" s="192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193" t="s">
        <v>211</v>
      </c>
      <c r="AT192" s="193" t="s">
        <v>271</v>
      </c>
      <c r="AU192" s="193" t="s">
        <v>81</v>
      </c>
      <c r="AY192" s="19" t="s">
        <v>155</v>
      </c>
      <c r="BE192" s="194">
        <f>IF(N192="základná",J192,0)</f>
        <v>0</v>
      </c>
      <c r="BF192" s="194">
        <f>IF(N192="znížená",J192,0)</f>
        <v>0</v>
      </c>
      <c r="BG192" s="194">
        <f>IF(N192="zákl. prenesená",J192,0)</f>
        <v>0</v>
      </c>
      <c r="BH192" s="194">
        <f>IF(N192="zníž. prenesená",J192,0)</f>
        <v>0</v>
      </c>
      <c r="BI192" s="194">
        <f>IF(N192="nulová",J192,0)</f>
        <v>0</v>
      </c>
      <c r="BJ192" s="19" t="s">
        <v>85</v>
      </c>
      <c r="BK192" s="194">
        <f>ROUND(I192*H192,2)</f>
        <v>0</v>
      </c>
      <c r="BL192" s="19" t="s">
        <v>91</v>
      </c>
      <c r="BM192" s="193" t="s">
        <v>998</v>
      </c>
    </row>
    <row r="193" s="2" customFormat="1" ht="21.75" customHeight="1">
      <c r="A193" s="38"/>
      <c r="B193" s="180"/>
      <c r="C193" s="221" t="s">
        <v>573</v>
      </c>
      <c r="D193" s="221" t="s">
        <v>271</v>
      </c>
      <c r="E193" s="223" t="s">
        <v>3280</v>
      </c>
      <c r="F193" s="224" t="s">
        <v>3281</v>
      </c>
      <c r="G193" s="225" t="s">
        <v>390</v>
      </c>
      <c r="H193" s="226">
        <v>3</v>
      </c>
      <c r="I193" s="227"/>
      <c r="J193" s="228">
        <f>ROUND(I193*H193,2)</f>
        <v>0</v>
      </c>
      <c r="K193" s="229"/>
      <c r="L193" s="230"/>
      <c r="M193" s="231" t="s">
        <v>1</v>
      </c>
      <c r="N193" s="232" t="s">
        <v>43</v>
      </c>
      <c r="O193" s="82"/>
      <c r="P193" s="191">
        <f>O193*H193</f>
        <v>0</v>
      </c>
      <c r="Q193" s="191">
        <v>0</v>
      </c>
      <c r="R193" s="191">
        <f>Q193*H193</f>
        <v>0</v>
      </c>
      <c r="S193" s="191">
        <v>0</v>
      </c>
      <c r="T193" s="192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193" t="s">
        <v>211</v>
      </c>
      <c r="AT193" s="193" t="s">
        <v>271</v>
      </c>
      <c r="AU193" s="193" t="s">
        <v>81</v>
      </c>
      <c r="AY193" s="19" t="s">
        <v>155</v>
      </c>
      <c r="BE193" s="194">
        <f>IF(N193="základná",J193,0)</f>
        <v>0</v>
      </c>
      <c r="BF193" s="194">
        <f>IF(N193="znížená",J193,0)</f>
        <v>0</v>
      </c>
      <c r="BG193" s="194">
        <f>IF(N193="zákl. prenesená",J193,0)</f>
        <v>0</v>
      </c>
      <c r="BH193" s="194">
        <f>IF(N193="zníž. prenesená",J193,0)</f>
        <v>0</v>
      </c>
      <c r="BI193" s="194">
        <f>IF(N193="nulová",J193,0)</f>
        <v>0</v>
      </c>
      <c r="BJ193" s="19" t="s">
        <v>85</v>
      </c>
      <c r="BK193" s="194">
        <f>ROUND(I193*H193,2)</f>
        <v>0</v>
      </c>
      <c r="BL193" s="19" t="s">
        <v>91</v>
      </c>
      <c r="BM193" s="193" t="s">
        <v>1013</v>
      </c>
    </row>
    <row r="194" s="2" customFormat="1" ht="21.75" customHeight="1">
      <c r="A194" s="38"/>
      <c r="B194" s="180"/>
      <c r="C194" s="221" t="s">
        <v>577</v>
      </c>
      <c r="D194" s="221" t="s">
        <v>271</v>
      </c>
      <c r="E194" s="223" t="s">
        <v>3282</v>
      </c>
      <c r="F194" s="224" t="s">
        <v>3283</v>
      </c>
      <c r="G194" s="225" t="s">
        <v>390</v>
      </c>
      <c r="H194" s="226">
        <v>2</v>
      </c>
      <c r="I194" s="227"/>
      <c r="J194" s="228">
        <f>ROUND(I194*H194,2)</f>
        <v>0</v>
      </c>
      <c r="K194" s="229"/>
      <c r="L194" s="230"/>
      <c r="M194" s="231" t="s">
        <v>1</v>
      </c>
      <c r="N194" s="232" t="s">
        <v>43</v>
      </c>
      <c r="O194" s="82"/>
      <c r="P194" s="191">
        <f>O194*H194</f>
        <v>0</v>
      </c>
      <c r="Q194" s="191">
        <v>0</v>
      </c>
      <c r="R194" s="191">
        <f>Q194*H194</f>
        <v>0</v>
      </c>
      <c r="S194" s="191">
        <v>0</v>
      </c>
      <c r="T194" s="192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193" t="s">
        <v>211</v>
      </c>
      <c r="AT194" s="193" t="s">
        <v>271</v>
      </c>
      <c r="AU194" s="193" t="s">
        <v>81</v>
      </c>
      <c r="AY194" s="19" t="s">
        <v>155</v>
      </c>
      <c r="BE194" s="194">
        <f>IF(N194="základná",J194,0)</f>
        <v>0</v>
      </c>
      <c r="BF194" s="194">
        <f>IF(N194="znížená",J194,0)</f>
        <v>0</v>
      </c>
      <c r="BG194" s="194">
        <f>IF(N194="zákl. prenesená",J194,0)</f>
        <v>0</v>
      </c>
      <c r="BH194" s="194">
        <f>IF(N194="zníž. prenesená",J194,0)</f>
        <v>0</v>
      </c>
      <c r="BI194" s="194">
        <f>IF(N194="nulová",J194,0)</f>
        <v>0</v>
      </c>
      <c r="BJ194" s="19" t="s">
        <v>85</v>
      </c>
      <c r="BK194" s="194">
        <f>ROUND(I194*H194,2)</f>
        <v>0</v>
      </c>
      <c r="BL194" s="19" t="s">
        <v>91</v>
      </c>
      <c r="BM194" s="193" t="s">
        <v>1025</v>
      </c>
    </row>
    <row r="195" s="2" customFormat="1" ht="16.5" customHeight="1">
      <c r="A195" s="38"/>
      <c r="B195" s="180"/>
      <c r="C195" s="221" t="s">
        <v>581</v>
      </c>
      <c r="D195" s="221" t="s">
        <v>271</v>
      </c>
      <c r="E195" s="223" t="s">
        <v>3284</v>
      </c>
      <c r="F195" s="224" t="s">
        <v>3285</v>
      </c>
      <c r="G195" s="225" t="s">
        <v>390</v>
      </c>
      <c r="H195" s="226">
        <v>2</v>
      </c>
      <c r="I195" s="227"/>
      <c r="J195" s="228">
        <f>ROUND(I195*H195,2)</f>
        <v>0</v>
      </c>
      <c r="K195" s="229"/>
      <c r="L195" s="230"/>
      <c r="M195" s="231" t="s">
        <v>1</v>
      </c>
      <c r="N195" s="232" t="s">
        <v>43</v>
      </c>
      <c r="O195" s="82"/>
      <c r="P195" s="191">
        <f>O195*H195</f>
        <v>0</v>
      </c>
      <c r="Q195" s="191">
        <v>0</v>
      </c>
      <c r="R195" s="191">
        <f>Q195*H195</f>
        <v>0</v>
      </c>
      <c r="S195" s="191">
        <v>0</v>
      </c>
      <c r="T195" s="192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193" t="s">
        <v>211</v>
      </c>
      <c r="AT195" s="193" t="s">
        <v>271</v>
      </c>
      <c r="AU195" s="193" t="s">
        <v>81</v>
      </c>
      <c r="AY195" s="19" t="s">
        <v>155</v>
      </c>
      <c r="BE195" s="194">
        <f>IF(N195="základná",J195,0)</f>
        <v>0</v>
      </c>
      <c r="BF195" s="194">
        <f>IF(N195="znížená",J195,0)</f>
        <v>0</v>
      </c>
      <c r="BG195" s="194">
        <f>IF(N195="zákl. prenesená",J195,0)</f>
        <v>0</v>
      </c>
      <c r="BH195" s="194">
        <f>IF(N195="zníž. prenesená",J195,0)</f>
        <v>0</v>
      </c>
      <c r="BI195" s="194">
        <f>IF(N195="nulová",J195,0)</f>
        <v>0</v>
      </c>
      <c r="BJ195" s="19" t="s">
        <v>85</v>
      </c>
      <c r="BK195" s="194">
        <f>ROUND(I195*H195,2)</f>
        <v>0</v>
      </c>
      <c r="BL195" s="19" t="s">
        <v>91</v>
      </c>
      <c r="BM195" s="193" t="s">
        <v>1040</v>
      </c>
    </row>
    <row r="196" s="2" customFormat="1" ht="24.15" customHeight="1">
      <c r="A196" s="38"/>
      <c r="B196" s="180"/>
      <c r="C196" s="221" t="s">
        <v>585</v>
      </c>
      <c r="D196" s="221" t="s">
        <v>271</v>
      </c>
      <c r="E196" s="223" t="s">
        <v>3286</v>
      </c>
      <c r="F196" s="224" t="s">
        <v>3287</v>
      </c>
      <c r="G196" s="225" t="s">
        <v>390</v>
      </c>
      <c r="H196" s="226">
        <v>1</v>
      </c>
      <c r="I196" s="227"/>
      <c r="J196" s="228">
        <f>ROUND(I196*H196,2)</f>
        <v>0</v>
      </c>
      <c r="K196" s="229"/>
      <c r="L196" s="230"/>
      <c r="M196" s="231" t="s">
        <v>1</v>
      </c>
      <c r="N196" s="232" t="s">
        <v>43</v>
      </c>
      <c r="O196" s="82"/>
      <c r="P196" s="191">
        <f>O196*H196</f>
        <v>0</v>
      </c>
      <c r="Q196" s="191">
        <v>0</v>
      </c>
      <c r="R196" s="191">
        <f>Q196*H196</f>
        <v>0</v>
      </c>
      <c r="S196" s="191">
        <v>0</v>
      </c>
      <c r="T196" s="192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193" t="s">
        <v>211</v>
      </c>
      <c r="AT196" s="193" t="s">
        <v>271</v>
      </c>
      <c r="AU196" s="193" t="s">
        <v>81</v>
      </c>
      <c r="AY196" s="19" t="s">
        <v>155</v>
      </c>
      <c r="BE196" s="194">
        <f>IF(N196="základná",J196,0)</f>
        <v>0</v>
      </c>
      <c r="BF196" s="194">
        <f>IF(N196="znížená",J196,0)</f>
        <v>0</v>
      </c>
      <c r="BG196" s="194">
        <f>IF(N196="zákl. prenesená",J196,0)</f>
        <v>0</v>
      </c>
      <c r="BH196" s="194">
        <f>IF(N196="zníž. prenesená",J196,0)</f>
        <v>0</v>
      </c>
      <c r="BI196" s="194">
        <f>IF(N196="nulová",J196,0)</f>
        <v>0</v>
      </c>
      <c r="BJ196" s="19" t="s">
        <v>85</v>
      </c>
      <c r="BK196" s="194">
        <f>ROUND(I196*H196,2)</f>
        <v>0</v>
      </c>
      <c r="BL196" s="19" t="s">
        <v>91</v>
      </c>
      <c r="BM196" s="193" t="s">
        <v>1048</v>
      </c>
    </row>
    <row r="197" s="2" customFormat="1" ht="16.5" customHeight="1">
      <c r="A197" s="38"/>
      <c r="B197" s="180"/>
      <c r="C197" s="221" t="s">
        <v>590</v>
      </c>
      <c r="D197" s="221" t="s">
        <v>271</v>
      </c>
      <c r="E197" s="223" t="s">
        <v>3288</v>
      </c>
      <c r="F197" s="224" t="s">
        <v>3289</v>
      </c>
      <c r="G197" s="225" t="s">
        <v>390</v>
      </c>
      <c r="H197" s="226">
        <v>2</v>
      </c>
      <c r="I197" s="227"/>
      <c r="J197" s="228">
        <f>ROUND(I197*H197,2)</f>
        <v>0</v>
      </c>
      <c r="K197" s="229"/>
      <c r="L197" s="230"/>
      <c r="M197" s="231" t="s">
        <v>1</v>
      </c>
      <c r="N197" s="232" t="s">
        <v>43</v>
      </c>
      <c r="O197" s="82"/>
      <c r="P197" s="191">
        <f>O197*H197</f>
        <v>0</v>
      </c>
      <c r="Q197" s="191">
        <v>0</v>
      </c>
      <c r="R197" s="191">
        <f>Q197*H197</f>
        <v>0</v>
      </c>
      <c r="S197" s="191">
        <v>0</v>
      </c>
      <c r="T197" s="192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193" t="s">
        <v>211</v>
      </c>
      <c r="AT197" s="193" t="s">
        <v>271</v>
      </c>
      <c r="AU197" s="193" t="s">
        <v>81</v>
      </c>
      <c r="AY197" s="19" t="s">
        <v>155</v>
      </c>
      <c r="BE197" s="194">
        <f>IF(N197="základná",J197,0)</f>
        <v>0</v>
      </c>
      <c r="BF197" s="194">
        <f>IF(N197="znížená",J197,0)</f>
        <v>0</v>
      </c>
      <c r="BG197" s="194">
        <f>IF(N197="zákl. prenesená",J197,0)</f>
        <v>0</v>
      </c>
      <c r="BH197" s="194">
        <f>IF(N197="zníž. prenesená",J197,0)</f>
        <v>0</v>
      </c>
      <c r="BI197" s="194">
        <f>IF(N197="nulová",J197,0)</f>
        <v>0</v>
      </c>
      <c r="BJ197" s="19" t="s">
        <v>85</v>
      </c>
      <c r="BK197" s="194">
        <f>ROUND(I197*H197,2)</f>
        <v>0</v>
      </c>
      <c r="BL197" s="19" t="s">
        <v>91</v>
      </c>
      <c r="BM197" s="193" t="s">
        <v>1057</v>
      </c>
    </row>
    <row r="198" s="2" customFormat="1" ht="21.75" customHeight="1">
      <c r="A198" s="38"/>
      <c r="B198" s="180"/>
      <c r="C198" s="221" t="s">
        <v>605</v>
      </c>
      <c r="D198" s="221" t="s">
        <v>271</v>
      </c>
      <c r="E198" s="223" t="s">
        <v>3290</v>
      </c>
      <c r="F198" s="224" t="s">
        <v>3291</v>
      </c>
      <c r="G198" s="225" t="s">
        <v>390</v>
      </c>
      <c r="H198" s="226">
        <v>2</v>
      </c>
      <c r="I198" s="227"/>
      <c r="J198" s="228">
        <f>ROUND(I198*H198,2)</f>
        <v>0</v>
      </c>
      <c r="K198" s="229"/>
      <c r="L198" s="230"/>
      <c r="M198" s="231" t="s">
        <v>1</v>
      </c>
      <c r="N198" s="232" t="s">
        <v>43</v>
      </c>
      <c r="O198" s="82"/>
      <c r="P198" s="191">
        <f>O198*H198</f>
        <v>0</v>
      </c>
      <c r="Q198" s="191">
        <v>0</v>
      </c>
      <c r="R198" s="191">
        <f>Q198*H198</f>
        <v>0</v>
      </c>
      <c r="S198" s="191">
        <v>0</v>
      </c>
      <c r="T198" s="192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193" t="s">
        <v>211</v>
      </c>
      <c r="AT198" s="193" t="s">
        <v>271</v>
      </c>
      <c r="AU198" s="193" t="s">
        <v>81</v>
      </c>
      <c r="AY198" s="19" t="s">
        <v>155</v>
      </c>
      <c r="BE198" s="194">
        <f>IF(N198="základná",J198,0)</f>
        <v>0</v>
      </c>
      <c r="BF198" s="194">
        <f>IF(N198="znížená",J198,0)</f>
        <v>0</v>
      </c>
      <c r="BG198" s="194">
        <f>IF(N198="zákl. prenesená",J198,0)</f>
        <v>0</v>
      </c>
      <c r="BH198" s="194">
        <f>IF(N198="zníž. prenesená",J198,0)</f>
        <v>0</v>
      </c>
      <c r="BI198" s="194">
        <f>IF(N198="nulová",J198,0)</f>
        <v>0</v>
      </c>
      <c r="BJ198" s="19" t="s">
        <v>85</v>
      </c>
      <c r="BK198" s="194">
        <f>ROUND(I198*H198,2)</f>
        <v>0</v>
      </c>
      <c r="BL198" s="19" t="s">
        <v>91</v>
      </c>
      <c r="BM198" s="193" t="s">
        <v>1066</v>
      </c>
    </row>
    <row r="199" s="2" customFormat="1" ht="21.75" customHeight="1">
      <c r="A199" s="38"/>
      <c r="B199" s="180"/>
      <c r="C199" s="221" t="s">
        <v>615</v>
      </c>
      <c r="D199" s="221" t="s">
        <v>271</v>
      </c>
      <c r="E199" s="223" t="s">
        <v>3292</v>
      </c>
      <c r="F199" s="224" t="s">
        <v>3293</v>
      </c>
      <c r="G199" s="225" t="s">
        <v>390</v>
      </c>
      <c r="H199" s="226">
        <v>6</v>
      </c>
      <c r="I199" s="227"/>
      <c r="J199" s="228">
        <f>ROUND(I199*H199,2)</f>
        <v>0</v>
      </c>
      <c r="K199" s="229"/>
      <c r="L199" s="230"/>
      <c r="M199" s="231" t="s">
        <v>1</v>
      </c>
      <c r="N199" s="232" t="s">
        <v>43</v>
      </c>
      <c r="O199" s="82"/>
      <c r="P199" s="191">
        <f>O199*H199</f>
        <v>0</v>
      </c>
      <c r="Q199" s="191">
        <v>0</v>
      </c>
      <c r="R199" s="191">
        <f>Q199*H199</f>
        <v>0</v>
      </c>
      <c r="S199" s="191">
        <v>0</v>
      </c>
      <c r="T199" s="192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193" t="s">
        <v>211</v>
      </c>
      <c r="AT199" s="193" t="s">
        <v>271</v>
      </c>
      <c r="AU199" s="193" t="s">
        <v>81</v>
      </c>
      <c r="AY199" s="19" t="s">
        <v>155</v>
      </c>
      <c r="BE199" s="194">
        <f>IF(N199="základná",J199,0)</f>
        <v>0</v>
      </c>
      <c r="BF199" s="194">
        <f>IF(N199="znížená",J199,0)</f>
        <v>0</v>
      </c>
      <c r="BG199" s="194">
        <f>IF(N199="zákl. prenesená",J199,0)</f>
        <v>0</v>
      </c>
      <c r="BH199" s="194">
        <f>IF(N199="zníž. prenesená",J199,0)</f>
        <v>0</v>
      </c>
      <c r="BI199" s="194">
        <f>IF(N199="nulová",J199,0)</f>
        <v>0</v>
      </c>
      <c r="BJ199" s="19" t="s">
        <v>85</v>
      </c>
      <c r="BK199" s="194">
        <f>ROUND(I199*H199,2)</f>
        <v>0</v>
      </c>
      <c r="BL199" s="19" t="s">
        <v>91</v>
      </c>
      <c r="BM199" s="193" t="s">
        <v>1079</v>
      </c>
    </row>
    <row r="200" s="2" customFormat="1" ht="16.5" customHeight="1">
      <c r="A200" s="38"/>
      <c r="B200" s="180"/>
      <c r="C200" s="221" t="s">
        <v>623</v>
      </c>
      <c r="D200" s="221" t="s">
        <v>271</v>
      </c>
      <c r="E200" s="223" t="s">
        <v>3294</v>
      </c>
      <c r="F200" s="224" t="s">
        <v>3295</v>
      </c>
      <c r="G200" s="225" t="s">
        <v>390</v>
      </c>
      <c r="H200" s="226">
        <v>1</v>
      </c>
      <c r="I200" s="227"/>
      <c r="J200" s="228">
        <f>ROUND(I200*H200,2)</f>
        <v>0</v>
      </c>
      <c r="K200" s="229"/>
      <c r="L200" s="230"/>
      <c r="M200" s="231" t="s">
        <v>1</v>
      </c>
      <c r="N200" s="232" t="s">
        <v>43</v>
      </c>
      <c r="O200" s="82"/>
      <c r="P200" s="191">
        <f>O200*H200</f>
        <v>0</v>
      </c>
      <c r="Q200" s="191">
        <v>0</v>
      </c>
      <c r="R200" s="191">
        <f>Q200*H200</f>
        <v>0</v>
      </c>
      <c r="S200" s="191">
        <v>0</v>
      </c>
      <c r="T200" s="192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193" t="s">
        <v>211</v>
      </c>
      <c r="AT200" s="193" t="s">
        <v>271</v>
      </c>
      <c r="AU200" s="193" t="s">
        <v>81</v>
      </c>
      <c r="AY200" s="19" t="s">
        <v>155</v>
      </c>
      <c r="BE200" s="194">
        <f>IF(N200="základná",J200,0)</f>
        <v>0</v>
      </c>
      <c r="BF200" s="194">
        <f>IF(N200="znížená",J200,0)</f>
        <v>0</v>
      </c>
      <c r="BG200" s="194">
        <f>IF(N200="zákl. prenesená",J200,0)</f>
        <v>0</v>
      </c>
      <c r="BH200" s="194">
        <f>IF(N200="zníž. prenesená",J200,0)</f>
        <v>0</v>
      </c>
      <c r="BI200" s="194">
        <f>IF(N200="nulová",J200,0)</f>
        <v>0</v>
      </c>
      <c r="BJ200" s="19" t="s">
        <v>85</v>
      </c>
      <c r="BK200" s="194">
        <f>ROUND(I200*H200,2)</f>
        <v>0</v>
      </c>
      <c r="BL200" s="19" t="s">
        <v>91</v>
      </c>
      <c r="BM200" s="193" t="s">
        <v>1089</v>
      </c>
    </row>
    <row r="201" s="2" customFormat="1" ht="16.5" customHeight="1">
      <c r="A201" s="38"/>
      <c r="B201" s="180"/>
      <c r="C201" s="221" t="s">
        <v>628</v>
      </c>
      <c r="D201" s="221" t="s">
        <v>271</v>
      </c>
      <c r="E201" s="223" t="s">
        <v>3296</v>
      </c>
      <c r="F201" s="224" t="s">
        <v>3297</v>
      </c>
      <c r="G201" s="225" t="s">
        <v>390</v>
      </c>
      <c r="H201" s="226">
        <v>1</v>
      </c>
      <c r="I201" s="227"/>
      <c r="J201" s="228">
        <f>ROUND(I201*H201,2)</f>
        <v>0</v>
      </c>
      <c r="K201" s="229"/>
      <c r="L201" s="230"/>
      <c r="M201" s="231" t="s">
        <v>1</v>
      </c>
      <c r="N201" s="232" t="s">
        <v>43</v>
      </c>
      <c r="O201" s="82"/>
      <c r="P201" s="191">
        <f>O201*H201</f>
        <v>0</v>
      </c>
      <c r="Q201" s="191">
        <v>0</v>
      </c>
      <c r="R201" s="191">
        <f>Q201*H201</f>
        <v>0</v>
      </c>
      <c r="S201" s="191">
        <v>0</v>
      </c>
      <c r="T201" s="192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193" t="s">
        <v>211</v>
      </c>
      <c r="AT201" s="193" t="s">
        <v>271</v>
      </c>
      <c r="AU201" s="193" t="s">
        <v>81</v>
      </c>
      <c r="AY201" s="19" t="s">
        <v>155</v>
      </c>
      <c r="BE201" s="194">
        <f>IF(N201="základná",J201,0)</f>
        <v>0</v>
      </c>
      <c r="BF201" s="194">
        <f>IF(N201="znížená",J201,0)</f>
        <v>0</v>
      </c>
      <c r="BG201" s="194">
        <f>IF(N201="zákl. prenesená",J201,0)</f>
        <v>0</v>
      </c>
      <c r="BH201" s="194">
        <f>IF(N201="zníž. prenesená",J201,0)</f>
        <v>0</v>
      </c>
      <c r="BI201" s="194">
        <f>IF(N201="nulová",J201,0)</f>
        <v>0</v>
      </c>
      <c r="BJ201" s="19" t="s">
        <v>85</v>
      </c>
      <c r="BK201" s="194">
        <f>ROUND(I201*H201,2)</f>
        <v>0</v>
      </c>
      <c r="BL201" s="19" t="s">
        <v>91</v>
      </c>
      <c r="BM201" s="193" t="s">
        <v>1101</v>
      </c>
    </row>
    <row r="202" s="2" customFormat="1" ht="24.15" customHeight="1">
      <c r="A202" s="38"/>
      <c r="B202" s="180"/>
      <c r="C202" s="221" t="s">
        <v>633</v>
      </c>
      <c r="D202" s="221" t="s">
        <v>271</v>
      </c>
      <c r="E202" s="223" t="s">
        <v>3298</v>
      </c>
      <c r="F202" s="224" t="s">
        <v>3299</v>
      </c>
      <c r="G202" s="225" t="s">
        <v>390</v>
      </c>
      <c r="H202" s="226">
        <v>1</v>
      </c>
      <c r="I202" s="227"/>
      <c r="J202" s="228">
        <f>ROUND(I202*H202,2)</f>
        <v>0</v>
      </c>
      <c r="K202" s="229"/>
      <c r="L202" s="230"/>
      <c r="M202" s="231" t="s">
        <v>1</v>
      </c>
      <c r="N202" s="232" t="s">
        <v>43</v>
      </c>
      <c r="O202" s="82"/>
      <c r="P202" s="191">
        <f>O202*H202</f>
        <v>0</v>
      </c>
      <c r="Q202" s="191">
        <v>0</v>
      </c>
      <c r="R202" s="191">
        <f>Q202*H202</f>
        <v>0</v>
      </c>
      <c r="S202" s="191">
        <v>0</v>
      </c>
      <c r="T202" s="192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193" t="s">
        <v>211</v>
      </c>
      <c r="AT202" s="193" t="s">
        <v>271</v>
      </c>
      <c r="AU202" s="193" t="s">
        <v>81</v>
      </c>
      <c r="AY202" s="19" t="s">
        <v>155</v>
      </c>
      <c r="BE202" s="194">
        <f>IF(N202="základná",J202,0)</f>
        <v>0</v>
      </c>
      <c r="BF202" s="194">
        <f>IF(N202="znížená",J202,0)</f>
        <v>0</v>
      </c>
      <c r="BG202" s="194">
        <f>IF(N202="zákl. prenesená",J202,0)</f>
        <v>0</v>
      </c>
      <c r="BH202" s="194">
        <f>IF(N202="zníž. prenesená",J202,0)</f>
        <v>0</v>
      </c>
      <c r="BI202" s="194">
        <f>IF(N202="nulová",J202,0)</f>
        <v>0</v>
      </c>
      <c r="BJ202" s="19" t="s">
        <v>85</v>
      </c>
      <c r="BK202" s="194">
        <f>ROUND(I202*H202,2)</f>
        <v>0</v>
      </c>
      <c r="BL202" s="19" t="s">
        <v>91</v>
      </c>
      <c r="BM202" s="193" t="s">
        <v>1111</v>
      </c>
    </row>
    <row r="203" s="2" customFormat="1" ht="21.75" customHeight="1">
      <c r="A203" s="38"/>
      <c r="B203" s="180"/>
      <c r="C203" s="181" t="s">
        <v>639</v>
      </c>
      <c r="D203" s="181" t="s">
        <v>157</v>
      </c>
      <c r="E203" s="182" t="s">
        <v>3300</v>
      </c>
      <c r="F203" s="183" t="s">
        <v>3301</v>
      </c>
      <c r="G203" s="184" t="s">
        <v>390</v>
      </c>
      <c r="H203" s="185">
        <v>15</v>
      </c>
      <c r="I203" s="186"/>
      <c r="J203" s="187">
        <f>ROUND(I203*H203,2)</f>
        <v>0</v>
      </c>
      <c r="K203" s="188"/>
      <c r="L203" s="39"/>
      <c r="M203" s="189" t="s">
        <v>1</v>
      </c>
      <c r="N203" s="190" t="s">
        <v>43</v>
      </c>
      <c r="O203" s="82"/>
      <c r="P203" s="191">
        <f>O203*H203</f>
        <v>0</v>
      </c>
      <c r="Q203" s="191">
        <v>0</v>
      </c>
      <c r="R203" s="191">
        <f>Q203*H203</f>
        <v>0</v>
      </c>
      <c r="S203" s="191">
        <v>0</v>
      </c>
      <c r="T203" s="192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193" t="s">
        <v>91</v>
      </c>
      <c r="AT203" s="193" t="s">
        <v>157</v>
      </c>
      <c r="AU203" s="193" t="s">
        <v>81</v>
      </c>
      <c r="AY203" s="19" t="s">
        <v>155</v>
      </c>
      <c r="BE203" s="194">
        <f>IF(N203="základná",J203,0)</f>
        <v>0</v>
      </c>
      <c r="BF203" s="194">
        <f>IF(N203="znížená",J203,0)</f>
        <v>0</v>
      </c>
      <c r="BG203" s="194">
        <f>IF(N203="zákl. prenesená",J203,0)</f>
        <v>0</v>
      </c>
      <c r="BH203" s="194">
        <f>IF(N203="zníž. prenesená",J203,0)</f>
        <v>0</v>
      </c>
      <c r="BI203" s="194">
        <f>IF(N203="nulová",J203,0)</f>
        <v>0</v>
      </c>
      <c r="BJ203" s="19" t="s">
        <v>85</v>
      </c>
      <c r="BK203" s="194">
        <f>ROUND(I203*H203,2)</f>
        <v>0</v>
      </c>
      <c r="BL203" s="19" t="s">
        <v>91</v>
      </c>
      <c r="BM203" s="193" t="s">
        <v>1123</v>
      </c>
    </row>
    <row r="204" s="2" customFormat="1" ht="21.75" customHeight="1">
      <c r="A204" s="38"/>
      <c r="B204" s="180"/>
      <c r="C204" s="181" t="s">
        <v>644</v>
      </c>
      <c r="D204" s="181" t="s">
        <v>157</v>
      </c>
      <c r="E204" s="182" t="s">
        <v>3302</v>
      </c>
      <c r="F204" s="183" t="s">
        <v>3303</v>
      </c>
      <c r="G204" s="184" t="s">
        <v>390</v>
      </c>
      <c r="H204" s="185">
        <v>10</v>
      </c>
      <c r="I204" s="186"/>
      <c r="J204" s="187">
        <f>ROUND(I204*H204,2)</f>
        <v>0</v>
      </c>
      <c r="K204" s="188"/>
      <c r="L204" s="39"/>
      <c r="M204" s="189" t="s">
        <v>1</v>
      </c>
      <c r="N204" s="190" t="s">
        <v>43</v>
      </c>
      <c r="O204" s="82"/>
      <c r="P204" s="191">
        <f>O204*H204</f>
        <v>0</v>
      </c>
      <c r="Q204" s="191">
        <v>0</v>
      </c>
      <c r="R204" s="191">
        <f>Q204*H204</f>
        <v>0</v>
      </c>
      <c r="S204" s="191">
        <v>0</v>
      </c>
      <c r="T204" s="192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193" t="s">
        <v>91</v>
      </c>
      <c r="AT204" s="193" t="s">
        <v>157</v>
      </c>
      <c r="AU204" s="193" t="s">
        <v>81</v>
      </c>
      <c r="AY204" s="19" t="s">
        <v>155</v>
      </c>
      <c r="BE204" s="194">
        <f>IF(N204="základná",J204,0)</f>
        <v>0</v>
      </c>
      <c r="BF204" s="194">
        <f>IF(N204="znížená",J204,0)</f>
        <v>0</v>
      </c>
      <c r="BG204" s="194">
        <f>IF(N204="zákl. prenesená",J204,0)</f>
        <v>0</v>
      </c>
      <c r="BH204" s="194">
        <f>IF(N204="zníž. prenesená",J204,0)</f>
        <v>0</v>
      </c>
      <c r="BI204" s="194">
        <f>IF(N204="nulová",J204,0)</f>
        <v>0</v>
      </c>
      <c r="BJ204" s="19" t="s">
        <v>85</v>
      </c>
      <c r="BK204" s="194">
        <f>ROUND(I204*H204,2)</f>
        <v>0</v>
      </c>
      <c r="BL204" s="19" t="s">
        <v>91</v>
      </c>
      <c r="BM204" s="193" t="s">
        <v>1133</v>
      </c>
    </row>
    <row r="205" s="2" customFormat="1" ht="16.5" customHeight="1">
      <c r="A205" s="38"/>
      <c r="B205" s="180"/>
      <c r="C205" s="221" t="s">
        <v>656</v>
      </c>
      <c r="D205" s="221" t="s">
        <v>271</v>
      </c>
      <c r="E205" s="223" t="s">
        <v>3185</v>
      </c>
      <c r="F205" s="224" t="s">
        <v>3186</v>
      </c>
      <c r="G205" s="225" t="s">
        <v>390</v>
      </c>
      <c r="H205" s="226">
        <v>1</v>
      </c>
      <c r="I205" s="227"/>
      <c r="J205" s="228">
        <f>ROUND(I205*H205,2)</f>
        <v>0</v>
      </c>
      <c r="K205" s="229"/>
      <c r="L205" s="230"/>
      <c r="M205" s="231" t="s">
        <v>1</v>
      </c>
      <c r="N205" s="232" t="s">
        <v>43</v>
      </c>
      <c r="O205" s="82"/>
      <c r="P205" s="191">
        <f>O205*H205</f>
        <v>0</v>
      </c>
      <c r="Q205" s="191">
        <v>0</v>
      </c>
      <c r="R205" s="191">
        <f>Q205*H205</f>
        <v>0</v>
      </c>
      <c r="S205" s="191">
        <v>0</v>
      </c>
      <c r="T205" s="192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193" t="s">
        <v>211</v>
      </c>
      <c r="AT205" s="193" t="s">
        <v>271</v>
      </c>
      <c r="AU205" s="193" t="s">
        <v>81</v>
      </c>
      <c r="AY205" s="19" t="s">
        <v>155</v>
      </c>
      <c r="BE205" s="194">
        <f>IF(N205="základná",J205,0)</f>
        <v>0</v>
      </c>
      <c r="BF205" s="194">
        <f>IF(N205="znížená",J205,0)</f>
        <v>0</v>
      </c>
      <c r="BG205" s="194">
        <f>IF(N205="zákl. prenesená",J205,0)</f>
        <v>0</v>
      </c>
      <c r="BH205" s="194">
        <f>IF(N205="zníž. prenesená",J205,0)</f>
        <v>0</v>
      </c>
      <c r="BI205" s="194">
        <f>IF(N205="nulová",J205,0)</f>
        <v>0</v>
      </c>
      <c r="BJ205" s="19" t="s">
        <v>85</v>
      </c>
      <c r="BK205" s="194">
        <f>ROUND(I205*H205,2)</f>
        <v>0</v>
      </c>
      <c r="BL205" s="19" t="s">
        <v>91</v>
      </c>
      <c r="BM205" s="193" t="s">
        <v>1145</v>
      </c>
    </row>
    <row r="206" s="12" customFormat="1" ht="25.92" customHeight="1">
      <c r="A206" s="12"/>
      <c r="B206" s="167"/>
      <c r="C206" s="12"/>
      <c r="D206" s="168" t="s">
        <v>76</v>
      </c>
      <c r="E206" s="169" t="s">
        <v>3304</v>
      </c>
      <c r="F206" s="169" t="s">
        <v>3305</v>
      </c>
      <c r="G206" s="12"/>
      <c r="H206" s="12"/>
      <c r="I206" s="170"/>
      <c r="J206" s="171">
        <f>BK206</f>
        <v>0</v>
      </c>
      <c r="K206" s="12"/>
      <c r="L206" s="167"/>
      <c r="M206" s="172"/>
      <c r="N206" s="173"/>
      <c r="O206" s="173"/>
      <c r="P206" s="174">
        <f>SUM(P207:P213)</f>
        <v>0</v>
      </c>
      <c r="Q206" s="173"/>
      <c r="R206" s="174">
        <f>SUM(R207:R213)</f>
        <v>0</v>
      </c>
      <c r="S206" s="173"/>
      <c r="T206" s="175">
        <f>SUM(T207:T213)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168" t="s">
        <v>81</v>
      </c>
      <c r="AT206" s="176" t="s">
        <v>76</v>
      </c>
      <c r="AU206" s="176" t="s">
        <v>7</v>
      </c>
      <c r="AY206" s="168" t="s">
        <v>155</v>
      </c>
      <c r="BK206" s="177">
        <f>SUM(BK207:BK213)</f>
        <v>0</v>
      </c>
    </row>
    <row r="207" s="2" customFormat="1" ht="24.15" customHeight="1">
      <c r="A207" s="38"/>
      <c r="B207" s="180"/>
      <c r="C207" s="221" t="s">
        <v>664</v>
      </c>
      <c r="D207" s="221" t="s">
        <v>271</v>
      </c>
      <c r="E207" s="223" t="s">
        <v>3306</v>
      </c>
      <c r="F207" s="224" t="s">
        <v>3307</v>
      </c>
      <c r="G207" s="225" t="s">
        <v>390</v>
      </c>
      <c r="H207" s="226">
        <v>2</v>
      </c>
      <c r="I207" s="227"/>
      <c r="J207" s="228">
        <f>ROUND(I207*H207,2)</f>
        <v>0</v>
      </c>
      <c r="K207" s="229"/>
      <c r="L207" s="230"/>
      <c r="M207" s="231" t="s">
        <v>1</v>
      </c>
      <c r="N207" s="232" t="s">
        <v>43</v>
      </c>
      <c r="O207" s="82"/>
      <c r="P207" s="191">
        <f>O207*H207</f>
        <v>0</v>
      </c>
      <c r="Q207" s="191">
        <v>0</v>
      </c>
      <c r="R207" s="191">
        <f>Q207*H207</f>
        <v>0</v>
      </c>
      <c r="S207" s="191">
        <v>0</v>
      </c>
      <c r="T207" s="192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193" t="s">
        <v>211</v>
      </c>
      <c r="AT207" s="193" t="s">
        <v>271</v>
      </c>
      <c r="AU207" s="193" t="s">
        <v>81</v>
      </c>
      <c r="AY207" s="19" t="s">
        <v>155</v>
      </c>
      <c r="BE207" s="194">
        <f>IF(N207="základná",J207,0)</f>
        <v>0</v>
      </c>
      <c r="BF207" s="194">
        <f>IF(N207="znížená",J207,0)</f>
        <v>0</v>
      </c>
      <c r="BG207" s="194">
        <f>IF(N207="zákl. prenesená",J207,0)</f>
        <v>0</v>
      </c>
      <c r="BH207" s="194">
        <f>IF(N207="zníž. prenesená",J207,0)</f>
        <v>0</v>
      </c>
      <c r="BI207" s="194">
        <f>IF(N207="nulová",J207,0)</f>
        <v>0</v>
      </c>
      <c r="BJ207" s="19" t="s">
        <v>85</v>
      </c>
      <c r="BK207" s="194">
        <f>ROUND(I207*H207,2)</f>
        <v>0</v>
      </c>
      <c r="BL207" s="19" t="s">
        <v>91</v>
      </c>
      <c r="BM207" s="193" t="s">
        <v>1155</v>
      </c>
    </row>
    <row r="208" s="2" customFormat="1" ht="24.15" customHeight="1">
      <c r="A208" s="38"/>
      <c r="B208" s="180"/>
      <c r="C208" s="221" t="s">
        <v>679</v>
      </c>
      <c r="D208" s="221" t="s">
        <v>271</v>
      </c>
      <c r="E208" s="223" t="s">
        <v>3308</v>
      </c>
      <c r="F208" s="224" t="s">
        <v>3309</v>
      </c>
      <c r="G208" s="225" t="s">
        <v>390</v>
      </c>
      <c r="H208" s="226">
        <v>4</v>
      </c>
      <c r="I208" s="227"/>
      <c r="J208" s="228">
        <f>ROUND(I208*H208,2)</f>
        <v>0</v>
      </c>
      <c r="K208" s="229"/>
      <c r="L208" s="230"/>
      <c r="M208" s="231" t="s">
        <v>1</v>
      </c>
      <c r="N208" s="232" t="s">
        <v>43</v>
      </c>
      <c r="O208" s="82"/>
      <c r="P208" s="191">
        <f>O208*H208</f>
        <v>0</v>
      </c>
      <c r="Q208" s="191">
        <v>0</v>
      </c>
      <c r="R208" s="191">
        <f>Q208*H208</f>
        <v>0</v>
      </c>
      <c r="S208" s="191">
        <v>0</v>
      </c>
      <c r="T208" s="192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193" t="s">
        <v>211</v>
      </c>
      <c r="AT208" s="193" t="s">
        <v>271</v>
      </c>
      <c r="AU208" s="193" t="s">
        <v>81</v>
      </c>
      <c r="AY208" s="19" t="s">
        <v>155</v>
      </c>
      <c r="BE208" s="194">
        <f>IF(N208="základná",J208,0)</f>
        <v>0</v>
      </c>
      <c r="BF208" s="194">
        <f>IF(N208="znížená",J208,0)</f>
        <v>0</v>
      </c>
      <c r="BG208" s="194">
        <f>IF(N208="zákl. prenesená",J208,0)</f>
        <v>0</v>
      </c>
      <c r="BH208" s="194">
        <f>IF(N208="zníž. prenesená",J208,0)</f>
        <v>0</v>
      </c>
      <c r="BI208" s="194">
        <f>IF(N208="nulová",J208,0)</f>
        <v>0</v>
      </c>
      <c r="BJ208" s="19" t="s">
        <v>85</v>
      </c>
      <c r="BK208" s="194">
        <f>ROUND(I208*H208,2)</f>
        <v>0</v>
      </c>
      <c r="BL208" s="19" t="s">
        <v>91</v>
      </c>
      <c r="BM208" s="193" t="s">
        <v>1166</v>
      </c>
    </row>
    <row r="209" s="2" customFormat="1" ht="24.15" customHeight="1">
      <c r="A209" s="38"/>
      <c r="B209" s="180"/>
      <c r="C209" s="221" t="s">
        <v>683</v>
      </c>
      <c r="D209" s="221" t="s">
        <v>271</v>
      </c>
      <c r="E209" s="223" t="s">
        <v>3310</v>
      </c>
      <c r="F209" s="224" t="s">
        <v>3311</v>
      </c>
      <c r="G209" s="225" t="s">
        <v>390</v>
      </c>
      <c r="H209" s="226">
        <v>2</v>
      </c>
      <c r="I209" s="227"/>
      <c r="J209" s="228">
        <f>ROUND(I209*H209,2)</f>
        <v>0</v>
      </c>
      <c r="K209" s="229"/>
      <c r="L209" s="230"/>
      <c r="M209" s="231" t="s">
        <v>1</v>
      </c>
      <c r="N209" s="232" t="s">
        <v>43</v>
      </c>
      <c r="O209" s="82"/>
      <c r="P209" s="191">
        <f>O209*H209</f>
        <v>0</v>
      </c>
      <c r="Q209" s="191">
        <v>0</v>
      </c>
      <c r="R209" s="191">
        <f>Q209*H209</f>
        <v>0</v>
      </c>
      <c r="S209" s="191">
        <v>0</v>
      </c>
      <c r="T209" s="192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193" t="s">
        <v>211</v>
      </c>
      <c r="AT209" s="193" t="s">
        <v>271</v>
      </c>
      <c r="AU209" s="193" t="s">
        <v>81</v>
      </c>
      <c r="AY209" s="19" t="s">
        <v>155</v>
      </c>
      <c r="BE209" s="194">
        <f>IF(N209="základná",J209,0)</f>
        <v>0</v>
      </c>
      <c r="BF209" s="194">
        <f>IF(N209="znížená",J209,0)</f>
        <v>0</v>
      </c>
      <c r="BG209" s="194">
        <f>IF(N209="zákl. prenesená",J209,0)</f>
        <v>0</v>
      </c>
      <c r="BH209" s="194">
        <f>IF(N209="zníž. prenesená",J209,0)</f>
        <v>0</v>
      </c>
      <c r="BI209" s="194">
        <f>IF(N209="nulová",J209,0)</f>
        <v>0</v>
      </c>
      <c r="BJ209" s="19" t="s">
        <v>85</v>
      </c>
      <c r="BK209" s="194">
        <f>ROUND(I209*H209,2)</f>
        <v>0</v>
      </c>
      <c r="BL209" s="19" t="s">
        <v>91</v>
      </c>
      <c r="BM209" s="193" t="s">
        <v>1180</v>
      </c>
    </row>
    <row r="210" s="2" customFormat="1" ht="21.75" customHeight="1">
      <c r="A210" s="38"/>
      <c r="B210" s="180"/>
      <c r="C210" s="221" t="s">
        <v>689</v>
      </c>
      <c r="D210" s="221" t="s">
        <v>271</v>
      </c>
      <c r="E210" s="223" t="s">
        <v>3312</v>
      </c>
      <c r="F210" s="224" t="s">
        <v>3313</v>
      </c>
      <c r="G210" s="225" t="s">
        <v>390</v>
      </c>
      <c r="H210" s="226">
        <v>1</v>
      </c>
      <c r="I210" s="227"/>
      <c r="J210" s="228">
        <f>ROUND(I210*H210,2)</f>
        <v>0</v>
      </c>
      <c r="K210" s="229"/>
      <c r="L210" s="230"/>
      <c r="M210" s="231" t="s">
        <v>1</v>
      </c>
      <c r="N210" s="232" t="s">
        <v>43</v>
      </c>
      <c r="O210" s="82"/>
      <c r="P210" s="191">
        <f>O210*H210</f>
        <v>0</v>
      </c>
      <c r="Q210" s="191">
        <v>0</v>
      </c>
      <c r="R210" s="191">
        <f>Q210*H210</f>
        <v>0</v>
      </c>
      <c r="S210" s="191">
        <v>0</v>
      </c>
      <c r="T210" s="192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193" t="s">
        <v>211</v>
      </c>
      <c r="AT210" s="193" t="s">
        <v>271</v>
      </c>
      <c r="AU210" s="193" t="s">
        <v>81</v>
      </c>
      <c r="AY210" s="19" t="s">
        <v>155</v>
      </c>
      <c r="BE210" s="194">
        <f>IF(N210="základná",J210,0)</f>
        <v>0</v>
      </c>
      <c r="BF210" s="194">
        <f>IF(N210="znížená",J210,0)</f>
        <v>0</v>
      </c>
      <c r="BG210" s="194">
        <f>IF(N210="zákl. prenesená",J210,0)</f>
        <v>0</v>
      </c>
      <c r="BH210" s="194">
        <f>IF(N210="zníž. prenesená",J210,0)</f>
        <v>0</v>
      </c>
      <c r="BI210" s="194">
        <f>IF(N210="nulová",J210,0)</f>
        <v>0</v>
      </c>
      <c r="BJ210" s="19" t="s">
        <v>85</v>
      </c>
      <c r="BK210" s="194">
        <f>ROUND(I210*H210,2)</f>
        <v>0</v>
      </c>
      <c r="BL210" s="19" t="s">
        <v>91</v>
      </c>
      <c r="BM210" s="193" t="s">
        <v>1192</v>
      </c>
    </row>
    <row r="211" s="2" customFormat="1" ht="21.75" customHeight="1">
      <c r="A211" s="38"/>
      <c r="B211" s="180"/>
      <c r="C211" s="181" t="s">
        <v>693</v>
      </c>
      <c r="D211" s="181" t="s">
        <v>157</v>
      </c>
      <c r="E211" s="182" t="s">
        <v>3314</v>
      </c>
      <c r="F211" s="183" t="s">
        <v>3315</v>
      </c>
      <c r="G211" s="184" t="s">
        <v>390</v>
      </c>
      <c r="H211" s="185">
        <v>12</v>
      </c>
      <c r="I211" s="186"/>
      <c r="J211" s="187">
        <f>ROUND(I211*H211,2)</f>
        <v>0</v>
      </c>
      <c r="K211" s="188"/>
      <c r="L211" s="39"/>
      <c r="M211" s="189" t="s">
        <v>1</v>
      </c>
      <c r="N211" s="190" t="s">
        <v>43</v>
      </c>
      <c r="O211" s="82"/>
      <c r="P211" s="191">
        <f>O211*H211</f>
        <v>0</v>
      </c>
      <c r="Q211" s="191">
        <v>0</v>
      </c>
      <c r="R211" s="191">
        <f>Q211*H211</f>
        <v>0</v>
      </c>
      <c r="S211" s="191">
        <v>0</v>
      </c>
      <c r="T211" s="192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193" t="s">
        <v>91</v>
      </c>
      <c r="AT211" s="193" t="s">
        <v>157</v>
      </c>
      <c r="AU211" s="193" t="s">
        <v>81</v>
      </c>
      <c r="AY211" s="19" t="s">
        <v>155</v>
      </c>
      <c r="BE211" s="194">
        <f>IF(N211="základná",J211,0)</f>
        <v>0</v>
      </c>
      <c r="BF211" s="194">
        <f>IF(N211="znížená",J211,0)</f>
        <v>0</v>
      </c>
      <c r="BG211" s="194">
        <f>IF(N211="zákl. prenesená",J211,0)</f>
        <v>0</v>
      </c>
      <c r="BH211" s="194">
        <f>IF(N211="zníž. prenesená",J211,0)</f>
        <v>0</v>
      </c>
      <c r="BI211" s="194">
        <f>IF(N211="nulová",J211,0)</f>
        <v>0</v>
      </c>
      <c r="BJ211" s="19" t="s">
        <v>85</v>
      </c>
      <c r="BK211" s="194">
        <f>ROUND(I211*H211,2)</f>
        <v>0</v>
      </c>
      <c r="BL211" s="19" t="s">
        <v>91</v>
      </c>
      <c r="BM211" s="193" t="s">
        <v>1202</v>
      </c>
    </row>
    <row r="212" s="2" customFormat="1" ht="16.5" customHeight="1">
      <c r="A212" s="38"/>
      <c r="B212" s="180"/>
      <c r="C212" s="181" t="s">
        <v>700</v>
      </c>
      <c r="D212" s="181" t="s">
        <v>157</v>
      </c>
      <c r="E212" s="182" t="s">
        <v>3265</v>
      </c>
      <c r="F212" s="183" t="s">
        <v>3266</v>
      </c>
      <c r="G212" s="184" t="s">
        <v>390</v>
      </c>
      <c r="H212" s="185">
        <v>1</v>
      </c>
      <c r="I212" s="186"/>
      <c r="J212" s="187">
        <f>ROUND(I212*H212,2)</f>
        <v>0</v>
      </c>
      <c r="K212" s="188"/>
      <c r="L212" s="39"/>
      <c r="M212" s="189" t="s">
        <v>1</v>
      </c>
      <c r="N212" s="190" t="s">
        <v>43</v>
      </c>
      <c r="O212" s="82"/>
      <c r="P212" s="191">
        <f>O212*H212</f>
        <v>0</v>
      </c>
      <c r="Q212" s="191">
        <v>0</v>
      </c>
      <c r="R212" s="191">
        <f>Q212*H212</f>
        <v>0</v>
      </c>
      <c r="S212" s="191">
        <v>0</v>
      </c>
      <c r="T212" s="192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193" t="s">
        <v>91</v>
      </c>
      <c r="AT212" s="193" t="s">
        <v>157</v>
      </c>
      <c r="AU212" s="193" t="s">
        <v>81</v>
      </c>
      <c r="AY212" s="19" t="s">
        <v>155</v>
      </c>
      <c r="BE212" s="194">
        <f>IF(N212="základná",J212,0)</f>
        <v>0</v>
      </c>
      <c r="BF212" s="194">
        <f>IF(N212="znížená",J212,0)</f>
        <v>0</v>
      </c>
      <c r="BG212" s="194">
        <f>IF(N212="zákl. prenesená",J212,0)</f>
        <v>0</v>
      </c>
      <c r="BH212" s="194">
        <f>IF(N212="zníž. prenesená",J212,0)</f>
        <v>0</v>
      </c>
      <c r="BI212" s="194">
        <f>IF(N212="nulová",J212,0)</f>
        <v>0</v>
      </c>
      <c r="BJ212" s="19" t="s">
        <v>85</v>
      </c>
      <c r="BK212" s="194">
        <f>ROUND(I212*H212,2)</f>
        <v>0</v>
      </c>
      <c r="BL212" s="19" t="s">
        <v>91</v>
      </c>
      <c r="BM212" s="193" t="s">
        <v>1213</v>
      </c>
    </row>
    <row r="213" s="2" customFormat="1" ht="16.5" customHeight="1">
      <c r="A213" s="38"/>
      <c r="B213" s="180"/>
      <c r="C213" s="221" t="s">
        <v>704</v>
      </c>
      <c r="D213" s="221" t="s">
        <v>271</v>
      </c>
      <c r="E213" s="223" t="s">
        <v>3185</v>
      </c>
      <c r="F213" s="224" t="s">
        <v>3186</v>
      </c>
      <c r="G213" s="225" t="s">
        <v>390</v>
      </c>
      <c r="H213" s="226">
        <v>1</v>
      </c>
      <c r="I213" s="227"/>
      <c r="J213" s="228">
        <f>ROUND(I213*H213,2)</f>
        <v>0</v>
      </c>
      <c r="K213" s="229"/>
      <c r="L213" s="230"/>
      <c r="M213" s="231" t="s">
        <v>1</v>
      </c>
      <c r="N213" s="232" t="s">
        <v>43</v>
      </c>
      <c r="O213" s="82"/>
      <c r="P213" s="191">
        <f>O213*H213</f>
        <v>0</v>
      </c>
      <c r="Q213" s="191">
        <v>0</v>
      </c>
      <c r="R213" s="191">
        <f>Q213*H213</f>
        <v>0</v>
      </c>
      <c r="S213" s="191">
        <v>0</v>
      </c>
      <c r="T213" s="192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193" t="s">
        <v>211</v>
      </c>
      <c r="AT213" s="193" t="s">
        <v>271</v>
      </c>
      <c r="AU213" s="193" t="s">
        <v>81</v>
      </c>
      <c r="AY213" s="19" t="s">
        <v>155</v>
      </c>
      <c r="BE213" s="194">
        <f>IF(N213="základná",J213,0)</f>
        <v>0</v>
      </c>
      <c r="BF213" s="194">
        <f>IF(N213="znížená",J213,0)</f>
        <v>0</v>
      </c>
      <c r="BG213" s="194">
        <f>IF(N213="zákl. prenesená",J213,0)</f>
        <v>0</v>
      </c>
      <c r="BH213" s="194">
        <f>IF(N213="zníž. prenesená",J213,0)</f>
        <v>0</v>
      </c>
      <c r="BI213" s="194">
        <f>IF(N213="nulová",J213,0)</f>
        <v>0</v>
      </c>
      <c r="BJ213" s="19" t="s">
        <v>85</v>
      </c>
      <c r="BK213" s="194">
        <f>ROUND(I213*H213,2)</f>
        <v>0</v>
      </c>
      <c r="BL213" s="19" t="s">
        <v>91</v>
      </c>
      <c r="BM213" s="193" t="s">
        <v>1226</v>
      </c>
    </row>
    <row r="214" s="12" customFormat="1" ht="25.92" customHeight="1">
      <c r="A214" s="12"/>
      <c r="B214" s="167"/>
      <c r="C214" s="12"/>
      <c r="D214" s="168" t="s">
        <v>76</v>
      </c>
      <c r="E214" s="169" t="s">
        <v>2455</v>
      </c>
      <c r="F214" s="169" t="s">
        <v>3267</v>
      </c>
      <c r="G214" s="12"/>
      <c r="H214" s="12"/>
      <c r="I214" s="170"/>
      <c r="J214" s="171">
        <f>BK214</f>
        <v>0</v>
      </c>
      <c r="K214" s="12"/>
      <c r="L214" s="167"/>
      <c r="M214" s="172"/>
      <c r="N214" s="173"/>
      <c r="O214" s="173"/>
      <c r="P214" s="174">
        <f>P215</f>
        <v>0</v>
      </c>
      <c r="Q214" s="173"/>
      <c r="R214" s="174">
        <f>R215</f>
        <v>0</v>
      </c>
      <c r="S214" s="173"/>
      <c r="T214" s="175">
        <f>T215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168" t="s">
        <v>81</v>
      </c>
      <c r="AT214" s="176" t="s">
        <v>76</v>
      </c>
      <c r="AU214" s="176" t="s">
        <v>7</v>
      </c>
      <c r="AY214" s="168" t="s">
        <v>155</v>
      </c>
      <c r="BK214" s="177">
        <f>BK215</f>
        <v>0</v>
      </c>
    </row>
    <row r="215" s="2" customFormat="1" ht="24.15" customHeight="1">
      <c r="A215" s="38"/>
      <c r="B215" s="180"/>
      <c r="C215" s="181" t="s">
        <v>713</v>
      </c>
      <c r="D215" s="181" t="s">
        <v>157</v>
      </c>
      <c r="E215" s="182" t="s">
        <v>3316</v>
      </c>
      <c r="F215" s="183" t="s">
        <v>3268</v>
      </c>
      <c r="G215" s="184" t="s">
        <v>3269</v>
      </c>
      <c r="H215" s="185">
        <v>1</v>
      </c>
      <c r="I215" s="186"/>
      <c r="J215" s="187">
        <f>ROUND(I215*H215,2)</f>
        <v>0</v>
      </c>
      <c r="K215" s="188"/>
      <c r="L215" s="39"/>
      <c r="M215" s="242" t="s">
        <v>1</v>
      </c>
      <c r="N215" s="243" t="s">
        <v>43</v>
      </c>
      <c r="O215" s="244"/>
      <c r="P215" s="245">
        <f>O215*H215</f>
        <v>0</v>
      </c>
      <c r="Q215" s="245">
        <v>0</v>
      </c>
      <c r="R215" s="245">
        <f>Q215*H215</f>
        <v>0</v>
      </c>
      <c r="S215" s="245">
        <v>0</v>
      </c>
      <c r="T215" s="246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193" t="s">
        <v>91</v>
      </c>
      <c r="AT215" s="193" t="s">
        <v>157</v>
      </c>
      <c r="AU215" s="193" t="s">
        <v>81</v>
      </c>
      <c r="AY215" s="19" t="s">
        <v>155</v>
      </c>
      <c r="BE215" s="194">
        <f>IF(N215="základná",J215,0)</f>
        <v>0</v>
      </c>
      <c r="BF215" s="194">
        <f>IF(N215="znížená",J215,0)</f>
        <v>0</v>
      </c>
      <c r="BG215" s="194">
        <f>IF(N215="zákl. prenesená",J215,0)</f>
        <v>0</v>
      </c>
      <c r="BH215" s="194">
        <f>IF(N215="zníž. prenesená",J215,0)</f>
        <v>0</v>
      </c>
      <c r="BI215" s="194">
        <f>IF(N215="nulová",J215,0)</f>
        <v>0</v>
      </c>
      <c r="BJ215" s="19" t="s">
        <v>85</v>
      </c>
      <c r="BK215" s="194">
        <f>ROUND(I215*H215,2)</f>
        <v>0</v>
      </c>
      <c r="BL215" s="19" t="s">
        <v>91</v>
      </c>
      <c r="BM215" s="193" t="s">
        <v>3317</v>
      </c>
    </row>
    <row r="216" s="2" customFormat="1" ht="6.96" customHeight="1">
      <c r="A216" s="38"/>
      <c r="B216" s="65"/>
      <c r="C216" s="66"/>
      <c r="D216" s="66"/>
      <c r="E216" s="66"/>
      <c r="F216" s="66"/>
      <c r="G216" s="66"/>
      <c r="H216" s="66"/>
      <c r="I216" s="66"/>
      <c r="J216" s="66"/>
      <c r="K216" s="66"/>
      <c r="L216" s="39"/>
      <c r="M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</row>
  </sheetData>
  <autoFilter ref="C123:K215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ELITEDESKG4\Stanislav Hlubina</dc:creator>
  <cp:lastModifiedBy>ELITEDESKG4\Stanislav Hlubina</cp:lastModifiedBy>
  <dcterms:created xsi:type="dcterms:W3CDTF">2025-07-23T06:50:46Z</dcterms:created>
  <dcterms:modified xsi:type="dcterms:W3CDTF">2025-07-23T06:50:56Z</dcterms:modified>
</cp:coreProperties>
</file>