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jakub.horvath\OneDrive - Hlavne mesto SR Bratislava\Pracovná plocha\_Aktívne zákazky\S_Hodnotenie drevín\IS JOSEPHINE Hodnotenie drevín\"/>
    </mc:Choice>
  </mc:AlternateContent>
  <xr:revisionPtr revIDLastSave="0" documentId="13_ncr:1_{D52B5CA3-7A6C-4167-8CCD-9069855DBAE5}" xr6:coauthVersionLast="47" xr6:coauthVersionMax="47" xr10:uidLastSave="{00000000-0000-0000-0000-000000000000}"/>
  <bookViews>
    <workbookView xWindow="-120" yWindow="-120" windowWidth="29040" windowHeight="15840" firstSheet="1" activeTab="1" xr2:uid="{89D3062A-3E8C-407B-A16C-9D1AA0F43D56}"/>
  </bookViews>
  <sheets>
    <sheet name="Zákl. nastavenie" sheetId="7" state="hidden" r:id="rId1"/>
    <sheet name="Ponuka" sheetId="13" r:id="rId2"/>
    <sheet name="Osobné postavenie" sheetId="11" r:id="rId3"/>
    <sheet name="Koneční užívatelia výhod" sheetId="5" r:id="rId4"/>
    <sheet name="Medzinárodné sankcie" sheetId="2" r:id="rId5"/>
  </sheets>
  <definedNames>
    <definedName name="_xlnm.Print_Area" localSheetId="3">'Koneční užívatelia výhod'!$B$1:$B$28</definedName>
    <definedName name="_xlnm.Print_Area" localSheetId="4">'Medzinárodné sankcie'!$B$1:$B$22</definedName>
    <definedName name="_xlnm.Print_Area" localSheetId="2">'Osobné postavenie'!$B$1:$B$19</definedName>
    <definedName name="_xlnm.Print_Area" localSheetId="1">Ponuka!$A$2:$J$89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5" i="13" l="1"/>
  <c r="G48" i="13"/>
  <c r="H48" i="13" s="1"/>
  <c r="G49" i="13"/>
  <c r="H49" i="13" s="1"/>
  <c r="G50" i="13"/>
  <c r="H50" i="13" s="1"/>
  <c r="G47" i="13"/>
  <c r="H47" i="13" s="1"/>
  <c r="H51" i="13" l="1"/>
  <c r="I57" i="13" l="1"/>
  <c r="I77" i="13" l="1"/>
  <c r="E35" i="7" l="1"/>
  <c r="E36" i="7"/>
  <c r="E50" i="7"/>
  <c r="E49" i="7"/>
  <c r="E37" i="7"/>
  <c r="G34" i="7"/>
  <c r="H34" i="7" s="1"/>
  <c r="K9" i="7"/>
  <c r="K10" i="7"/>
  <c r="K11" i="7"/>
  <c r="K12" i="7"/>
  <c r="K13" i="7"/>
  <c r="K4" i="7"/>
  <c r="K5" i="7"/>
  <c r="K6" i="7"/>
  <c r="K7" i="7"/>
  <c r="K8" i="7"/>
  <c r="I36" i="7"/>
  <c r="I50" i="7"/>
  <c r="I51" i="7"/>
  <c r="I52" i="7"/>
  <c r="I53" i="7"/>
  <c r="I54" i="7"/>
  <c r="I55" i="7"/>
  <c r="I56" i="7"/>
  <c r="I57" i="7"/>
  <c r="I58" i="7"/>
  <c r="I49" i="7"/>
  <c r="G50" i="7"/>
  <c r="G51" i="7"/>
  <c r="G52" i="7"/>
  <c r="G53" i="7"/>
  <c r="G54" i="7"/>
  <c r="G55" i="7"/>
  <c r="G56" i="7"/>
  <c r="G57" i="7"/>
  <c r="G58" i="7"/>
  <c r="G49" i="7"/>
  <c r="I35" i="7"/>
  <c r="I37" i="7"/>
  <c r="I38" i="7"/>
  <c r="I39" i="7"/>
  <c r="I40" i="7"/>
  <c r="I41" i="7"/>
  <c r="I42" i="7"/>
  <c r="I43" i="7"/>
  <c r="I34" i="7"/>
  <c r="J34" i="7" s="1"/>
  <c r="G35" i="7"/>
  <c r="G36" i="7"/>
  <c r="G37" i="7"/>
  <c r="G38" i="7"/>
  <c r="G39" i="7"/>
  <c r="G40" i="7"/>
  <c r="G41" i="7"/>
  <c r="G42" i="7"/>
  <c r="G43" i="7"/>
  <c r="E51" i="7"/>
  <c r="E52" i="7"/>
  <c r="E53" i="7"/>
  <c r="E54" i="7"/>
  <c r="E55" i="7"/>
  <c r="E56" i="7"/>
  <c r="E57" i="7"/>
  <c r="E58" i="7"/>
  <c r="E38" i="7"/>
  <c r="E39" i="7"/>
  <c r="E40" i="7"/>
  <c r="E41" i="7"/>
  <c r="E42" i="7"/>
  <c r="E43" i="7"/>
  <c r="E34" i="7"/>
  <c r="C19" i="7" a="1"/>
  <c r="C19" i="7" s="1"/>
  <c r="C34" i="7" s="1" a="1"/>
  <c r="C34" i="7" s="1"/>
  <c r="C49" i="7" s="1" a="1"/>
  <c r="C49" i="7" s="1"/>
  <c r="B19" i="7" a="1"/>
  <c r="B19" i="7" s="1"/>
  <c r="B34" i="7" s="1" a="1"/>
  <c r="B34" i="7" s="1"/>
  <c r="B49" i="7" s="1" a="1"/>
  <c r="B49" i="7" s="1"/>
  <c r="J49" i="7" l="1"/>
  <c r="F34" i="7"/>
  <c r="F49" i="7"/>
  <c r="H14" i="7" l="1"/>
  <c r="I7" i="7" s="1"/>
  <c r="H49" i="7"/>
  <c r="J52" i="7" l="1"/>
  <c r="J7" i="7"/>
  <c r="H52" i="7"/>
  <c r="H22" i="7"/>
  <c r="F22" i="7"/>
  <c r="J37" i="7"/>
  <c r="H37" i="7"/>
  <c r="F52" i="7"/>
  <c r="F37" i="7"/>
  <c r="J22" i="7"/>
  <c r="I10" i="7"/>
  <c r="I11" i="7"/>
  <c r="I13" i="7"/>
  <c r="I5" i="7"/>
  <c r="I9" i="7"/>
  <c r="I6" i="7"/>
  <c r="I4" i="7"/>
  <c r="I12" i="7"/>
  <c r="I8" i="7"/>
  <c r="J8" i="7" l="1"/>
  <c r="J24" i="7"/>
  <c r="F24" i="7"/>
  <c r="J9" i="7"/>
  <c r="H54" i="7"/>
  <c r="H24" i="7"/>
  <c r="F54" i="7"/>
  <c r="J54" i="7"/>
  <c r="H39" i="7"/>
  <c r="F39" i="7"/>
  <c r="J39" i="7"/>
  <c r="F40" i="7"/>
  <c r="H25" i="7"/>
  <c r="F55" i="7"/>
  <c r="J55" i="7"/>
  <c r="J25" i="7"/>
  <c r="F25" i="7"/>
  <c r="J10" i="7"/>
  <c r="H55" i="7"/>
  <c r="J40" i="7"/>
  <c r="H40" i="7"/>
  <c r="J51" i="7"/>
  <c r="H51" i="7"/>
  <c r="H21" i="7"/>
  <c r="F21" i="7"/>
  <c r="F51" i="7"/>
  <c r="H36" i="7"/>
  <c r="J36" i="7"/>
  <c r="F36" i="7"/>
  <c r="J21" i="7"/>
  <c r="J6" i="7"/>
  <c r="H41" i="7"/>
  <c r="F26" i="7"/>
  <c r="H26" i="7"/>
  <c r="F41" i="7"/>
  <c r="J11" i="7"/>
  <c r="J26" i="7"/>
  <c r="H56" i="7"/>
  <c r="F56" i="7"/>
  <c r="J41" i="7"/>
  <c r="J56" i="7"/>
  <c r="J23" i="7"/>
  <c r="J38" i="7"/>
  <c r="H38" i="7"/>
  <c r="J53" i="7"/>
  <c r="F23" i="7"/>
  <c r="H53" i="7"/>
  <c r="H23" i="7"/>
  <c r="F53" i="7"/>
  <c r="F38" i="7"/>
  <c r="J42" i="7"/>
  <c r="H42" i="7"/>
  <c r="F42" i="7"/>
  <c r="J27" i="7"/>
  <c r="F27" i="7"/>
  <c r="J57" i="7"/>
  <c r="H57" i="7"/>
  <c r="H27" i="7"/>
  <c r="F57" i="7"/>
  <c r="J12" i="7"/>
  <c r="H50" i="7"/>
  <c r="H35" i="7"/>
  <c r="F50" i="7"/>
  <c r="J35" i="7"/>
  <c r="J5" i="7"/>
  <c r="J50" i="7"/>
  <c r="H20" i="7"/>
  <c r="F20" i="7"/>
  <c r="F35" i="7"/>
  <c r="J20" i="7"/>
  <c r="F58" i="7"/>
  <c r="J13" i="7"/>
  <c r="J43" i="7"/>
  <c r="F43" i="7"/>
  <c r="H43" i="7"/>
  <c r="J28" i="7"/>
  <c r="J58" i="7"/>
  <c r="H58" i="7"/>
  <c r="H28" i="7"/>
  <c r="F28" i="7"/>
  <c r="H19" i="7"/>
  <c r="J4" i="7"/>
  <c r="J19" i="7"/>
  <c r="F19" i="7"/>
  <c r="I14" i="7"/>
  <c r="D19" i="7" a="1"/>
  <c r="D19" i="7" s="1"/>
  <c r="D29" i="7" s="1"/>
  <c r="J29" i="7" l="1"/>
  <c r="H29" i="7"/>
  <c r="J44" i="7"/>
  <c r="H44" i="7"/>
  <c r="J59" i="7"/>
  <c r="F59" i="7"/>
  <c r="H59" i="7"/>
  <c r="F29" i="7"/>
  <c r="F44"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<sst xmlns="http://schemas.openxmlformats.org/spreadsheetml/2006/main" count="199" uniqueCount="139">
  <si>
    <t>Základné nastavenie súťaže</t>
  </si>
  <si>
    <t>Por. č.</t>
  </si>
  <si>
    <t>názov kritéria</t>
  </si>
  <si>
    <t>jednotka</t>
  </si>
  <si>
    <t>Max hodnota</t>
  </si>
  <si>
    <t>Min hodnota</t>
  </si>
  <si>
    <t xml:space="preserve">Logika kritéria </t>
  </si>
  <si>
    <t>Koľko sme ochotní priplatiť si za najlepšiu hodnotu?</t>
  </si>
  <si>
    <t>Váha kritériá (%)</t>
  </si>
  <si>
    <t>Hodnota MVP</t>
  </si>
  <si>
    <t>Hodnota jednotky</t>
  </si>
  <si>
    <t>čím menej, tým lepšie</t>
  </si>
  <si>
    <t>...</t>
  </si>
  <si>
    <t>spolu</t>
  </si>
  <si>
    <t>Spôsob hodnotenia - bodový</t>
  </si>
  <si>
    <t>Váha (%)</t>
  </si>
  <si>
    <t>Ponuka A</t>
  </si>
  <si>
    <t>Ponuka B</t>
  </si>
  <si>
    <t>Ponuka C</t>
  </si>
  <si>
    <t>Ponuka A - Body</t>
  </si>
  <si>
    <t>Ponuka B - Body</t>
  </si>
  <si>
    <t>C - EUR</t>
  </si>
  <si>
    <t>Spolu</t>
  </si>
  <si>
    <t>Spôsob hodnotenia - peňažný bonusový</t>
  </si>
  <si>
    <t>Ponuka A - EUR</t>
  </si>
  <si>
    <t>Ponuka B - EUR</t>
  </si>
  <si>
    <t xml:space="preserve">Obchodné meno uchádzača: </t>
  </si>
  <si>
    <t xml:space="preserve">Sídlo uchádzača: </t>
  </si>
  <si>
    <t>Štatutárny zástupca:</t>
  </si>
  <si>
    <t>IČO:</t>
  </si>
  <si>
    <t>IČ DPH:</t>
  </si>
  <si>
    <t>Tel. číslo:</t>
  </si>
  <si>
    <t>Platca/Neplatca DPH:</t>
  </si>
  <si>
    <t>Čestné vyhlásenia podľa zákona o verejnom obstarávaní</t>
  </si>
  <si>
    <r>
      <t>Predložením tejto ponuky čestne vyhlasujem, že som sa oboznámil so znením čestného vyhlásenia uvedeným v hárku "</t>
    </r>
    <r>
      <rPr>
        <b/>
        <sz val="11"/>
        <rFont val="Calibri"/>
        <family val="2"/>
        <charset val="238"/>
        <scheme val="minor"/>
      </rPr>
      <t>Koneční užívatelia výhod</t>
    </r>
    <r>
      <rPr>
        <sz val="11"/>
        <rFont val="Calibri"/>
        <family val="2"/>
        <charset val="238"/>
        <scheme val="minor"/>
      </rPr>
      <t>" tohto dokumentu a potvrdzujem všetky tam uvedené skutočnosti.</t>
    </r>
  </si>
  <si>
    <r>
      <t>Predložením tejto ponuky čestne vyhlasujem, že som sa oboznámil so znením čestného vyhlásenia uvedeným v hárku "</t>
    </r>
    <r>
      <rPr>
        <b/>
        <sz val="11"/>
        <rFont val="Calibri"/>
        <family val="2"/>
        <charset val="238"/>
        <scheme val="minor"/>
      </rPr>
      <t>Medzinárodné sankcie</t>
    </r>
    <r>
      <rPr>
        <sz val="11"/>
        <rFont val="Calibri"/>
        <family val="2"/>
        <charset val="238"/>
        <scheme val="minor"/>
      </rPr>
      <t>" tohto dokumentu a potvrdzujem všetky tam uvedené skutočnosti.</t>
    </r>
  </si>
  <si>
    <t>V ...</t>
  </si>
  <si>
    <t xml:space="preserve">Dátum: </t>
  </si>
  <si>
    <t>Podpis</t>
  </si>
  <si>
    <t>Čestné vyhlásenie o konečných užívateľoch výhod</t>
  </si>
  <si>
    <t>Ako uchádzač v tomto verejnom obstarávaní Hl. mesta SR Bratislava</t>
  </si>
  <si>
    <t>čestne vyhlasujem,</t>
  </si>
  <si>
    <t>že som si vedomý skutočnosti, že verejný obstarávateľ nesmie uzavrieť zmluvu s uchádzačom, ktorý má povinnosť zapisovať sa do registra partnerov verejného sektora alebo s uchádzačom, ktorého subdodávateľ, ktorý má povinnosť zapisovať sa do registra partnerov verejného sektora, a v registri partnerov verejného sektora má zapísaného konečného užívateľa výhod, ktorým je:</t>
  </si>
  <si>
    <r>
      <t>a)</t>
    </r>
    <r>
      <rPr>
        <sz val="7"/>
        <color theme="1"/>
        <rFont val="Calibri"/>
        <family val="2"/>
        <charset val="238"/>
        <scheme val="minor"/>
      </rPr>
      <t xml:space="preserve">    </t>
    </r>
    <r>
      <rPr>
        <sz val="11"/>
        <color theme="1"/>
        <rFont val="Calibri"/>
        <family val="2"/>
        <charset val="238"/>
        <scheme val="minor"/>
      </rPr>
      <t>prezident Slovenskej republiky,</t>
    </r>
  </si>
  <si>
    <r>
      <t>b)</t>
    </r>
    <r>
      <rPr>
        <sz val="7"/>
        <color theme="1"/>
        <rFont val="Calibri"/>
        <family val="2"/>
        <charset val="238"/>
        <scheme val="minor"/>
      </rPr>
      <t xml:space="preserve">    </t>
    </r>
    <r>
      <rPr>
        <sz val="11"/>
        <color theme="1"/>
        <rFont val="Calibri"/>
        <family val="2"/>
        <charset val="238"/>
        <scheme val="minor"/>
      </rPr>
      <t>člen vlády,</t>
    </r>
  </si>
  <si>
    <r>
      <t>c)</t>
    </r>
    <r>
      <rPr>
        <sz val="7"/>
        <color theme="1"/>
        <rFont val="Calibri"/>
        <family val="2"/>
        <charset val="238"/>
        <scheme val="minor"/>
      </rPr>
      <t xml:space="preserve">    </t>
    </r>
    <r>
      <rPr>
        <sz val="11"/>
        <color theme="1"/>
        <rFont val="Calibri"/>
        <family val="2"/>
        <charset val="238"/>
        <scheme val="minor"/>
      </rPr>
      <t>vedúci ústredného orgánu štátnej správy, ktorý nie je členom vlády,</t>
    </r>
  </si>
  <si>
    <r>
      <t>d)</t>
    </r>
    <r>
      <rPr>
        <sz val="7"/>
        <color theme="1"/>
        <rFont val="Calibri"/>
        <family val="2"/>
        <charset val="238"/>
        <scheme val="minor"/>
      </rPr>
      <t xml:space="preserve">    </t>
    </r>
    <r>
      <rPr>
        <sz val="11"/>
        <color theme="1"/>
        <rFont val="Calibri"/>
        <family val="2"/>
        <charset val="238"/>
        <scheme val="minor"/>
      </rPr>
      <t>vedúci orgánu štátnej správy s celoslovenskou pôsobnosťou,</t>
    </r>
  </si>
  <si>
    <r>
      <t>e)</t>
    </r>
    <r>
      <rPr>
        <sz val="7"/>
        <color theme="1"/>
        <rFont val="Calibri"/>
        <family val="2"/>
        <charset val="238"/>
        <scheme val="minor"/>
      </rPr>
      <t xml:space="preserve">    </t>
    </r>
    <r>
      <rPr>
        <sz val="11"/>
        <color theme="1"/>
        <rFont val="Calibri"/>
        <family val="2"/>
        <charset val="238"/>
        <scheme val="minor"/>
      </rPr>
      <t>sudca Ústavného súdu Slovenskej republiky alebo sudca,</t>
    </r>
  </si>
  <si>
    <r>
      <t>f)</t>
    </r>
    <r>
      <rPr>
        <sz val="7"/>
        <color theme="1"/>
        <rFont val="Calibri"/>
        <family val="2"/>
        <charset val="238"/>
        <scheme val="minor"/>
      </rPr>
      <t xml:space="preserve">     </t>
    </r>
    <r>
      <rPr>
        <sz val="11"/>
        <color theme="1"/>
        <rFont val="Calibri"/>
        <family val="2"/>
        <charset val="238"/>
        <scheme val="minor"/>
      </rPr>
      <t>generálny prokurátor Slovenskej republiky, špeciálny prokurátor alebo prokurátor,</t>
    </r>
  </si>
  <si>
    <r>
      <t>g)</t>
    </r>
    <r>
      <rPr>
        <sz val="7"/>
        <color theme="1"/>
        <rFont val="Calibri"/>
        <family val="2"/>
        <charset val="238"/>
        <scheme val="minor"/>
      </rPr>
      <t xml:space="preserve">    </t>
    </r>
    <r>
      <rPr>
        <sz val="11"/>
        <color theme="1"/>
        <rFont val="Calibri"/>
        <family val="2"/>
        <charset val="238"/>
        <scheme val="minor"/>
      </rPr>
      <t>verejný ochranca práv,</t>
    </r>
  </si>
  <si>
    <r>
      <t>h)</t>
    </r>
    <r>
      <rPr>
        <sz val="7"/>
        <color theme="1"/>
        <rFont val="Calibri"/>
        <family val="2"/>
        <charset val="238"/>
        <scheme val="minor"/>
      </rPr>
      <t xml:space="preserve">    </t>
    </r>
    <r>
      <rPr>
        <sz val="11"/>
        <color theme="1"/>
        <rFont val="Calibri"/>
        <family val="2"/>
        <charset val="238"/>
        <scheme val="minor"/>
      </rPr>
      <t>predseda Najvyššieho kontrolného úradu Slovenskej republiky a podpredseda Najvyššieho kontrolného úradu Slovenskej republiky,</t>
    </r>
  </si>
  <si>
    <r>
      <t>i)</t>
    </r>
    <r>
      <rPr>
        <sz val="7"/>
        <color theme="1"/>
        <rFont val="Calibri"/>
        <family val="2"/>
        <charset val="238"/>
        <scheme val="minor"/>
      </rPr>
      <t xml:space="preserve">     </t>
    </r>
    <r>
      <rPr>
        <sz val="11"/>
        <color theme="1"/>
        <rFont val="Calibri"/>
        <family val="2"/>
        <charset val="238"/>
        <scheme val="minor"/>
      </rPr>
      <t>štátny tajomník,</t>
    </r>
  </si>
  <si>
    <r>
      <t>j)</t>
    </r>
    <r>
      <rPr>
        <sz val="7"/>
        <color theme="1"/>
        <rFont val="Calibri"/>
        <family val="2"/>
        <charset val="238"/>
        <scheme val="minor"/>
      </rPr>
      <t xml:space="preserve">     </t>
    </r>
    <r>
      <rPr>
        <sz val="11"/>
        <color theme="1"/>
        <rFont val="Calibri"/>
        <family val="2"/>
        <charset val="238"/>
        <scheme val="minor"/>
      </rPr>
      <t>generálny tajomník služobného úradu,</t>
    </r>
  </si>
  <si>
    <r>
      <t>k)</t>
    </r>
    <r>
      <rPr>
        <sz val="7"/>
        <color theme="1"/>
        <rFont val="Calibri"/>
        <family val="2"/>
        <charset val="238"/>
        <scheme val="minor"/>
      </rPr>
      <t xml:space="preserve">    </t>
    </r>
    <r>
      <rPr>
        <sz val="11"/>
        <color theme="1"/>
        <rFont val="Calibri"/>
        <family val="2"/>
        <charset val="238"/>
        <scheme val="minor"/>
      </rPr>
      <t>prednosta okresného úradu,</t>
    </r>
  </si>
  <si>
    <r>
      <t>l)</t>
    </r>
    <r>
      <rPr>
        <sz val="7"/>
        <color theme="1"/>
        <rFont val="Calibri"/>
        <family val="2"/>
        <charset val="238"/>
        <scheme val="minor"/>
      </rPr>
      <t xml:space="preserve">     </t>
    </r>
    <r>
      <rPr>
        <sz val="11"/>
        <color theme="1"/>
        <rFont val="Calibri"/>
        <family val="2"/>
        <charset val="238"/>
        <scheme val="minor"/>
      </rPr>
      <t>primátor hlavného mesta Slovenskej republiky Bratislavy, primátor krajského mesta alebo primátor okresného mesta, alebo</t>
    </r>
  </si>
  <si>
    <r>
      <t>m)</t>
    </r>
    <r>
      <rPr>
        <sz val="7"/>
        <color theme="1"/>
        <rFont val="Calibri"/>
        <family val="2"/>
        <charset val="238"/>
        <scheme val="minor"/>
      </rPr>
      <t xml:space="preserve">  </t>
    </r>
    <r>
      <rPr>
        <sz val="11"/>
        <color theme="1"/>
        <rFont val="Calibri"/>
        <family val="2"/>
        <charset val="238"/>
        <scheme val="minor"/>
      </rPr>
      <t>predseda vyššieho územného celku.</t>
    </r>
  </si>
  <si>
    <t xml:space="preserve">Vzhľadom na vyššie uvedené čestne vyhlasujem, že konečným užívateľom výhod úspešného uchádzača a ani jeho subdodávateľa, ktorý má povinnosť zapisovať sa do registra partnerov verejného sektora, nie je žiadna z osôb uvedených v ustanovení § 11 ods. 1 písm. c) zákona č. 343/2015 Z. z. o verejnom obstarávaní a o zmene a doplnení niektorých zákonov v znení neskorších predpisov. </t>
  </si>
  <si>
    <t>Uchádzač ďalej vyhlasuje, že si je vedomý právnych následkov uvedenia nepravdivých informácií v tomto vyhlásení alebo zamlčania takejto osoby.</t>
  </si>
  <si>
    <t>Čestné vyhlásenie k uplatňovaniu medzinárodných sankcií</t>
  </si>
  <si>
    <t xml:space="preserve">že v spoločnosti uchádzača nefiguruje ruská účasť, ktorá prekračuje limity stanovené v článku 5k nariadenia Rady (EÚ) č. 833/2014 z 31. júla 2014 o reštriktívnych opatreniach s ohľadom na konanie Ruska, ktorým destabilizuje situáciu na Ukrajine v znení nariadenia Rady (EÚ) č. 2022/576 z 8. apríla 2022. </t>
  </si>
  <si>
    <t xml:space="preserve">Predovšetkým vyhlasujem, že: </t>
  </si>
  <si>
    <r>
      <t>a)</t>
    </r>
    <r>
      <rPr>
        <sz val="7"/>
        <color theme="1"/>
        <rFont val="Calibri"/>
        <family val="2"/>
        <charset val="238"/>
        <scheme val="minor"/>
      </rPr>
      <t xml:space="preserve">       </t>
    </r>
    <r>
      <rPr>
        <sz val="11"/>
        <color theme="1"/>
        <rFont val="Calibri"/>
        <family val="2"/>
        <charset val="238"/>
        <scheme val="minor"/>
      </rPr>
      <t>uchádzač ani členovia jeho orgánov nie sú ruským štátnym príslušníkom ani fyzickou alebo právnickou osobou, subjektom alebo orgánom so sídlom/usadeným v Rusku;</t>
    </r>
  </si>
  <si>
    <r>
      <t>b)</t>
    </r>
    <r>
      <rPr>
        <sz val="7"/>
        <color theme="1"/>
        <rFont val="Calibri"/>
        <family val="2"/>
        <charset val="238"/>
        <scheme val="minor"/>
      </rPr>
      <t xml:space="preserve">      </t>
    </r>
    <r>
      <rPr>
        <sz val="11"/>
        <color theme="1"/>
        <rFont val="Calibri"/>
        <family val="2"/>
        <charset val="238"/>
        <scheme val="minor"/>
      </rPr>
      <t xml:space="preserve">uchádzač ani členovia jeho orgánov nie sú právnickou osobou, subjektom alebo orgánom, ktorých vlastnícke práva priamo alebo nepriamo vlastní z viac ako 50% subjekt uvedený v písmene a) tohto Čestného vyhlásenia; </t>
    </r>
  </si>
  <si>
    <r>
      <t>c)</t>
    </r>
    <r>
      <rPr>
        <sz val="7"/>
        <color theme="1"/>
        <rFont val="Calibri"/>
        <family val="2"/>
        <charset val="238"/>
        <scheme val="minor"/>
      </rPr>
      <t xml:space="preserve">       </t>
    </r>
    <r>
      <rPr>
        <sz val="11"/>
        <color theme="1"/>
        <rFont val="Calibri"/>
        <family val="2"/>
        <charset val="238"/>
        <scheme val="minor"/>
      </rPr>
      <t>uchádzač ani členovia jeho orgánov nie sú fyzická alebo právnická osoba, subjekt alebo orgán, ktorý koná v mene alebo na základe pokynov subjektu uvedeného v písmene a) alebo b) tohto Čestného vyhlásenia;</t>
    </r>
  </si>
  <si>
    <r>
      <t>d)</t>
    </r>
    <r>
      <rPr>
        <sz val="7"/>
        <color theme="1"/>
        <rFont val="Calibri"/>
        <family val="2"/>
        <charset val="238"/>
        <scheme val="minor"/>
      </rPr>
      <t xml:space="preserve">      </t>
    </r>
    <r>
      <rPr>
        <sz val="11"/>
        <color theme="1"/>
        <rFont val="Calibri"/>
        <family val="2"/>
        <charset val="238"/>
        <scheme val="minor"/>
      </rPr>
      <t>subjekty uvedené v písmenách a) až c) nemajú účasť vyššiu ako 10% hodnoty zákazky v subdodávateľovi, dodávateľovi alebo v subjekte, ktorého kapacity úspešný uchádzač využíva na účely plnenia zákazky podľa § 34 ods. 3 zákona č. 343/2015 Z. z. o verejnom obstarávaní a o zmene a doplnení niektorých zákonov v znení neskorších predpisov.</t>
    </r>
  </si>
  <si>
    <t>Zároveň čestne vyhlasujem, že realizácia plnenia podľa zmluvy, ktorá bude výsledkom daného verejného obstarávania zo strany úspešného uchádzača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</si>
  <si>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Spôsob hodnotenia - peňažný malusový</t>
  </si>
  <si>
    <t>EUR s DPH</t>
  </si>
  <si>
    <t>žiadna</t>
  </si>
  <si>
    <t>čím viac, tým lepšie</t>
  </si>
  <si>
    <t>Cena celkom</t>
  </si>
  <si>
    <t>Som platcom DPH</t>
  </si>
  <si>
    <t>Čestné vyhlásenie podľa § 32 ods. 7 ZVO</t>
  </si>
  <si>
    <t>že v spoločnosti uchádazača pôsobia nasledovné osoby splňajúce podmienky stanovené v § 32 ods. 8 ZVO:</t>
  </si>
  <si>
    <t>Zároveň čestne vhylasujem, že všetky vyššie uvedené osoby spĺňajú podmienky účasti osobného postavenia podľa § 32 ods. 1 písm. a) ZVO.</t>
  </si>
  <si>
    <t>1. Meno Priezvisko, funkcia v spoločnosti</t>
  </si>
  <si>
    <t>2. Meno Priezvisko, funkcia v spoločnosti</t>
  </si>
  <si>
    <t>3. Meno Priezvisko, funkcia v spoločnosti</t>
  </si>
  <si>
    <t>4. ... v prípade potreby doplňte ďalšie riadky</t>
  </si>
  <si>
    <t>V prípade, že vyššie nie sú uvedené žiadne osoby, čestne prehlasujem, že žiadne takéto osoby v našej spoločnosti nepôsobia.</t>
  </si>
  <si>
    <t xml:space="preserve">Vyhlásenie k participácii na vypracovaní ponuky inou osobou </t>
  </si>
  <si>
    <t>Vypracoval uchádzač ponuku sám?</t>
  </si>
  <si>
    <t xml:space="preserve">Ak uchádzač nevypracoval ponuku sám, nižšie uvedie identifikáciu osoby, ktorej služby alebo podklady pri vypracovaní ponuky využil - ide o požiadavku v zmysle § 49 ods. 5 zákona č. 343/2015 Z. z. o verejnom obstarávaní a o zmene a doplnení niektorých zákonov v znení neskorších predpisov. Uchádzač ďalej vyhlasuje, že si je vedomý právnych následkov uvedenia nepravdivých informácií v tomto vyhlásení alebo zamlčania takejto osoby. </t>
  </si>
  <si>
    <t xml:space="preserve">Identifikačné údaje osoby, ktorá participovala na ponuke </t>
  </si>
  <si>
    <t>Meno a priezvisko:</t>
  </si>
  <si>
    <t>Obchodné meno alebo názov:</t>
  </si>
  <si>
    <t>Sídlo alebo miesto podnikania:</t>
  </si>
  <si>
    <t>Identifikačné číslo, ak bolo pridelené:</t>
  </si>
  <si>
    <t>áno</t>
  </si>
  <si>
    <r>
      <t xml:space="preserve">Predložením tejto ponuky čestne vyhlasujem, že nemám uložený </t>
    </r>
    <r>
      <rPr>
        <b/>
        <sz val="11"/>
        <rFont val="Calibri"/>
        <family val="2"/>
        <charset val="238"/>
        <scheme val="minor"/>
      </rPr>
      <t xml:space="preserve">zákaz účasti </t>
    </r>
    <r>
      <rPr>
        <sz val="11"/>
        <rFont val="Calibri"/>
        <family val="2"/>
        <charset val="238"/>
        <scheme val="minor"/>
      </rPr>
      <t>vo verejnom obstarávaní potvrdený konečným rozhodnutím v Slovenskej republike a v štáte sídla, miesta podnikania alebo obvykleého pobytu.</t>
    </r>
  </si>
  <si>
    <t>Podmienky účasti technickej alebo odbornej spôsobilosti</t>
  </si>
  <si>
    <t>P.č.</t>
  </si>
  <si>
    <t>Lehota uskutočnenia</t>
  </si>
  <si>
    <t xml:space="preserve">Kontaktné údaje odberateľa (email, tel. č.) </t>
  </si>
  <si>
    <t>meno a priezvisko</t>
  </si>
  <si>
    <t>Maximálny finančný malus na účely hodnotenia ponúk</t>
  </si>
  <si>
    <t xml:space="preserve">Ponuka uchádzača </t>
  </si>
  <si>
    <t>Navýšenie hodnotenej ponuky:</t>
  </si>
  <si>
    <t>Suma pre hodnotenie ponuky celkom:</t>
  </si>
  <si>
    <r>
      <rPr>
        <sz val="11"/>
        <rFont val="Calibri"/>
        <family val="2"/>
        <charset val="238"/>
      </rPr>
      <t>V prípade, ak uchádzač uvedie "nie". Súčasťou ponuky uchádzača musia byť v tomto prípade: 
- písomná zmluva uzavretá medzi uchádzačom a osobou, ktorej spôsobilosť využíva na preukázanie technickej spôsobilosti alebo odbornej spôsobilosti (scan); 
- doklady v zmysle § 32 ods. 2 ZVO preukazujúce splnenie podmienok účasti týkajúce sa osobného postavenia osoby, ktorej kapacity majú byť použité na preukázanie technickej spôsobilosti alebo odbornej spôsobilosti v prípade, ak iná osoba nie je zapísaná v Zozname hospodárskych subjektov vedenom Úradom pre verejné obstarávanie.</t>
    </r>
    <r>
      <rPr>
        <b/>
        <sz val="11"/>
        <rFont val="Calibri"/>
        <family val="2"/>
        <charset val="238"/>
      </rPr>
      <t xml:space="preserve"> </t>
    </r>
  </si>
  <si>
    <t>Kritériá na vyhodnotenie ponúk</t>
  </si>
  <si>
    <t xml:space="preserve">K1: Ponuková cena v eurách s DPH za predmet zákazky </t>
  </si>
  <si>
    <r>
      <t>Predložením tejto ponuky prehlasujem, že som sa oboznámil so znením čestného vyhlásenia uvedeným v hárku "</t>
    </r>
    <r>
      <rPr>
        <b/>
        <sz val="11"/>
        <rFont val="Calibri"/>
        <family val="2"/>
        <charset val="238"/>
        <scheme val="minor"/>
      </rPr>
      <t>Osobné postavenie</t>
    </r>
    <r>
      <rPr>
        <sz val="11"/>
        <rFont val="Calibri"/>
        <family val="2"/>
        <charset val="238"/>
        <scheme val="minor"/>
      </rPr>
      <t>" tohto dokumentu a potvrdzujem všetky tam uvedené skutočnosti.</t>
    </r>
  </si>
  <si>
    <t>Zoznam poskytnutých služieb: Podmienka účasti podľa § 34 ods. 1 písm. a) ZVO</t>
  </si>
  <si>
    <t xml:space="preserve">Spôsob preukázania </t>
  </si>
  <si>
    <t>Názov a stručný popis zákazky z ktorého bude vyplývať poskytnutie služieb obdobného charakteru ako je predmet zákazky</t>
  </si>
  <si>
    <t>Minimálny počet vyučovacích hodín</t>
  </si>
  <si>
    <t>Maximálne počet vyučovacích hodín</t>
  </si>
  <si>
    <t>lokalita, kde bolo ošetrenie na drevine vykonané (webový odkaz s lokáciou/ GPS súradnice)</t>
  </si>
  <si>
    <r>
      <t xml:space="preserve">Predložením tejto ponuky čestne vyhlasujem, že postupujem v súlade s etickým kódexom uchádzača vydaným Úradom pre verejné obstarávanie: </t>
    </r>
    <r>
      <rPr>
        <sz val="11"/>
        <color theme="4" tint="-0.249977111117893"/>
        <rFont val="Calibri"/>
        <family val="2"/>
        <charset val="238"/>
        <scheme val="minor"/>
      </rPr>
      <t>https://www.uvo.gov.sk/zaujemca-uchadzac/eticky-kodex-zaujemcu-uchadzaca</t>
    </r>
  </si>
  <si>
    <t>Kontinuálne vzdelávania dendrológa</t>
  </si>
  <si>
    <t>Skúsenosti dendrológa (hodnotenie drevín)</t>
  </si>
  <si>
    <t>vyučovacie hodiny</t>
  </si>
  <si>
    <t>počet stromov</t>
  </si>
  <si>
    <t>Ponuka v zákazke "Hodnotenie drevín"</t>
  </si>
  <si>
    <t xml:space="preserve">Uchádzač predloží zoznam poskytnutých služieb za predchádzajúce štyri roky od vyhlásenia verejného obstarávania. Verejný obstarávateľ požaduje v zozname preukázať minimálne dve (2) zákazky obdobného charakteru tzn. hodnotenie drevín v intraviláne obce - v kumulatívnom objeme minimálne 2 000 hodnotených kusov drevín.. </t>
  </si>
  <si>
    <t>počet hodnotených drevín</t>
  </si>
  <si>
    <t>Dendrológ: Podmienka účasti podľa § 34 ods. 1 písm. g) ZVO</t>
  </si>
  <si>
    <t>Dendrológ</t>
  </si>
  <si>
    <t>Je dendrológ internou kapacitou (zamestnancom) uchádzača?</t>
  </si>
  <si>
    <t>K2: Kontinuálne vzdelávania dendrológa, ktorým uchádzač preukazuje podmienku účasti podľa § 34 ods. 1 písm. g) ZVO</t>
  </si>
  <si>
    <t>K3: Skúsenosti dendrológa (Hodnotenie drevín), ktorými uchádzač preukazuje podmienku účasti podľa § 34 ods. 1 písm. g) ZVO</t>
  </si>
  <si>
    <t xml:space="preserve">V rámci kritéria budú hodnotené skúsenosti dendrológa (ktorým uchádzač preukazuje splnenie podmienky účasti technickej alebo odbornej spôsobilosti) na zákazkách, ktorých predmetom boli služby obdobného charakteru, ako je predmet zákazky  realizovaných za rozhodné obdobie 4 rokov (za rozhodné obdobie sa považujú posledné 4 priebežné roky, ktoré sa rátajú spätne odo dňa vyhlásenia verejného obstarávania). Musí byť zároveň splnená podmienka, že dendrológ na zákazke hodnotenie sám vykonával a že hodnotenie bolo realizované na drevine v intraviláne obce. Rozhodujúcim pri K3 bude počet drevín, na ktorých bolo vykonané hodnotenie v rozmedzí od 0 do 25 000 drevín. </t>
  </si>
  <si>
    <t>Minimálny počet hodnotených drevín</t>
  </si>
  <si>
    <t>Maximálny počet hodnotených drevín</t>
  </si>
  <si>
    <t>počet hodnotení drevín</t>
  </si>
  <si>
    <t>Zákazky budú v priebehu hodnotenia ponúk preverené a o výslednej pričítanej sume rozhodne komisia na vyhodnotenie ponúk. Verejný obstarávateľ počet ošetrení drevín preverí na základe vystavených potvrdení od odberateľov (postačuje scan dokumentu) v rozsahu vyžadovanom vyššie. Verejný obstarávateľ si vyhradzuje právo v prípade pochybností vyžiadať doplnenie písomného potvrdenia o zásahu od odberateľa vrátane identifikácie miesta zásahu a fyzicky preveriť, či bolo hodnotenie vykonané.</t>
  </si>
  <si>
    <t>lokalita, kde bolo hodnotenie na drevine vykonané (webový odkaz s lokáciou/ GPS súradnice)</t>
  </si>
  <si>
    <t>Triedy hodnotenia</t>
  </si>
  <si>
    <t>Suma v EUR bez DPH za hodnotenie jednej dreviny</t>
  </si>
  <si>
    <t>Výška DPH za hodnotenie jednej dreviny</t>
  </si>
  <si>
    <t>Suma v EUR s DPH na všetky kusy</t>
  </si>
  <si>
    <t>Trieda I.</t>
  </si>
  <si>
    <t>Trieda II.</t>
  </si>
  <si>
    <t>Trieda III.</t>
  </si>
  <si>
    <t>Trieda IV.</t>
  </si>
  <si>
    <t>Predpokladaný počet hodnotení celkom (za 4 roky)</t>
  </si>
  <si>
    <t>Verejný obstarávateľ počet vyučovacích hodín preverí na základe potvrdení o účasti vystavených organizátorom vzdelávacích podujatí (napr. ISA, ISA Slovensko, Spoločnosť pre záhradnú a krajinnú tvorbu, Společnost pro záhradní a krajinářskou tvorbu, resp. iná organizácia združujúca arboristov na národnej úrovni v členskom štáte Európskej únie alebo European Arborical Council). Postačuje scan dokumentu.
UPOZORNENIE: Ak uchádzač nebude na plnenie predmetu zákazky využívať dendrológov deklarovaných v Ponuke, tak sa uplatní zmluvná pokuta uvedená v čl. VIII ods. 1 písm g) Rámcovej dohody.</t>
  </si>
  <si>
    <t>Uchádzač v zmylse bodu 3.6 , časť B. Podmienky účasti súťažných podkladov  preukáže s odborníkom (dendrológ), ktorý je držiteľom aspoň jedného dokladu o odbornej spôsobilosti (certifikátom) v  elektronickej forme (elektronický dokument, scan) vydaným European arboricultural council (EAC) alebo príslušným partnerom EAC alebo národným certifikačným centrom alebo International society of arboriculture: 
- ETT European Tree Technician 
- ISA Board, Certified Master Arborist 
- ČCA Český certifikovaný arborista - úroveň konzultant 
- ETW European Tree Worker 
Verejný obstarávateľ uzná aj ekvivalentný dokument/doklad vydávaný v inom štáte ako je Slovenská republika, ktorý preukazuje splnenie požiadaviek na odbornú spôsobilosť v zmysle bodu 3.6. súťažných podkladov.
Verejný obstarávateľ uzná miesto dokladu o odbornej spôsobilosti podľa bodu 3.6 aj záznam vo verejne dostupnom registri na jednom z nasledovných odkazov:
-	https://www.eac-arboriculture.com/certified-european-tree-workers.aspx
-	https://www.treesaregood.org/findanarborist/verify 
-	https://www.ceskycertifikovanyarborista.cz/certifikovani-arboriste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</si>
</sst>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43" formatCode="_-* #,##0.00_-;\-* #,##0.00_-;_-* &quot;-&quot;??_-;_-@_-"/>
    <numFmt numFmtId="164" formatCode="0.000"/>
    <numFmt numFmtId="165" formatCode="#,##0.00\ &quot;€&quot;"/>
  </numFmts>
  <fonts count="25"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rgb="FF006100"/>
      <name val="Calibri"/>
      <family val="2"/>
      <charset val="238"/>
      <scheme val="minor"/>
    </font>
    <font>
      <sz val="11"/>
      <color rgb="FF9C0006"/>
      <name val="Calibri"/>
      <family val="2"/>
      <charset val="238"/>
      <scheme val="minor"/>
    </font>
    <font>
      <sz val="20"/>
      <color rgb="FF2F5496"/>
      <name val="Calibri Light"/>
      <family val="2"/>
      <charset val="238"/>
    </font>
    <font>
      <sz val="11"/>
      <color theme="1"/>
      <name val="Times New Roman"/>
      <family val="1"/>
      <charset val="238"/>
    </font>
    <font>
      <sz val="12"/>
      <color theme="1"/>
      <name val="Times New Roman"/>
      <family val="1"/>
      <charset val="238"/>
    </font>
    <font>
      <sz val="7"/>
      <color theme="1"/>
      <name val="Calibri"/>
      <family val="2"/>
      <charset val="238"/>
      <scheme val="minor"/>
    </font>
    <font>
      <sz val="16"/>
      <color theme="4" tint="-0.249977111117893"/>
      <name val="Calibri Light"/>
      <family val="2"/>
      <charset val="238"/>
      <scheme val="major"/>
    </font>
    <font>
      <sz val="11"/>
      <name val="Calibri"/>
      <family val="2"/>
      <charset val="238"/>
      <scheme val="minor"/>
    </font>
    <font>
      <b/>
      <sz val="11"/>
      <name val="Calibri"/>
      <family val="2"/>
      <charset val="238"/>
      <scheme val="minor"/>
    </font>
    <font>
      <b/>
      <sz val="14"/>
      <name val="Calibri"/>
      <family val="2"/>
      <charset val="238"/>
      <scheme val="minor"/>
    </font>
    <font>
      <sz val="11"/>
      <color theme="4" tint="-0.249977111117893"/>
      <name val="Calibri"/>
      <family val="2"/>
      <charset val="238"/>
      <scheme val="minor"/>
    </font>
    <font>
      <sz val="16"/>
      <color theme="0"/>
      <name val="Calibri Light"/>
      <family val="2"/>
      <charset val="238"/>
      <scheme val="major"/>
    </font>
    <font>
      <u/>
      <sz val="11"/>
      <color theme="10"/>
      <name val="Calibri"/>
      <family val="2"/>
      <charset val="238"/>
      <scheme val="minor"/>
    </font>
    <font>
      <b/>
      <sz val="14"/>
      <color theme="1"/>
      <name val="Calibri"/>
      <family val="2"/>
      <charset val="238"/>
      <scheme val="minor"/>
    </font>
    <font>
      <b/>
      <sz val="18"/>
      <color theme="4" tint="-0.249977111117893"/>
      <name val="Calibri Light"/>
      <family val="2"/>
      <charset val="238"/>
      <scheme val="major"/>
    </font>
    <font>
      <b/>
      <sz val="16"/>
      <color theme="4" tint="-0.249977111117893"/>
      <name val="Calibri Light"/>
      <family val="2"/>
      <charset val="238"/>
      <scheme val="major"/>
    </font>
    <font>
      <b/>
      <sz val="11"/>
      <name val="Calibri"/>
      <family val="2"/>
      <charset val="238"/>
    </font>
    <font>
      <b/>
      <sz val="11"/>
      <color rgb="FF000000"/>
      <name val="Calibri"/>
      <family val="2"/>
      <charset val="238"/>
    </font>
    <font>
      <sz val="11"/>
      <name val="Calibri"/>
      <family val="2"/>
      <charset val="238"/>
    </font>
    <font>
      <b/>
      <sz val="16"/>
      <name val="Calibri"/>
      <family val="2"/>
      <charset val="238"/>
      <scheme val="minor"/>
    </font>
    <font>
      <b/>
      <sz val="18"/>
      <name val="Calibri"/>
      <family val="2"/>
      <charset val="238"/>
      <scheme val="minor"/>
    </font>
    <font>
      <sz val="14"/>
      <name val="Calibri"/>
      <family val="2"/>
      <charset val="238"/>
      <scheme val="minor"/>
    </font>
  </fonts>
  <fills count="14">
    <fill>
      <patternFill patternType="none"/>
    </fill>
    <fill>
      <patternFill patternType="gray125"/>
    </fill>
    <fill>
      <patternFill patternType="solid">
        <fgColor rgb="FFFFC7CE"/>
      </patternFill>
    </fill>
    <fill>
      <patternFill patternType="solid">
        <fgColor rgb="FFFFFFCC"/>
      </patternFill>
    </fill>
    <fill>
      <patternFill patternType="solid">
        <fgColor theme="6" tint="0.79998168889431442"/>
        <bgColor indexed="65"/>
      </patternFill>
    </fill>
    <fill>
      <patternFill patternType="solid">
        <fgColor theme="4" tint="0.7999816888943144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rgb="FFD9E1F2"/>
        <bgColor rgb="FF000000"/>
      </patternFill>
    </fill>
    <fill>
      <patternFill patternType="solid">
        <fgColor theme="0"/>
        <bgColor indexed="64"/>
      </patternFill>
    </fill>
  </fills>
  <borders count="118">
    <border>
      <left/>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style="thin">
        <color rgb="FFB2B2B2"/>
      </left>
      <right style="thin">
        <color rgb="FFB2B2B2"/>
      </right>
      <top style="medium">
        <color indexed="64"/>
      </top>
      <bottom style="medium">
        <color indexed="64"/>
      </bottom>
      <diagonal/>
    </border>
    <border>
      <left style="thin">
        <color rgb="FFB2B2B2"/>
      </left>
      <right style="medium">
        <color indexed="64"/>
      </right>
      <top style="medium">
        <color indexed="64"/>
      </top>
      <bottom style="medium">
        <color indexed="64"/>
      </bottom>
      <diagonal/>
    </border>
    <border>
      <left style="medium">
        <color indexed="64"/>
      </left>
      <right style="thin">
        <color rgb="FFB2B2B2"/>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style="thin">
        <color rgb="FFB2B2B2"/>
      </left>
      <right style="medium">
        <color indexed="64"/>
      </right>
      <top style="thin">
        <color rgb="FFB2B2B2"/>
      </top>
      <bottom style="thin">
        <color rgb="FFB2B2B2"/>
      </bottom>
      <diagonal/>
    </border>
    <border>
      <left style="medium">
        <color indexed="64"/>
      </left>
      <right style="thin">
        <color rgb="FFB2B2B2"/>
      </right>
      <top style="thin">
        <color rgb="FFB2B2B2"/>
      </top>
      <bottom style="medium">
        <color indexed="64"/>
      </bottom>
      <diagonal/>
    </border>
    <border>
      <left style="thin">
        <color rgb="FFB2B2B2"/>
      </left>
      <right style="medium">
        <color indexed="64"/>
      </right>
      <top style="thin">
        <color rgb="FFB2B2B2"/>
      </top>
      <bottom style="medium">
        <color indexed="64"/>
      </bottom>
      <diagonal/>
    </border>
    <border>
      <left style="thin">
        <color rgb="FFB2B2B2"/>
      </left>
      <right/>
      <top style="thin">
        <color rgb="FFB2B2B2"/>
      </top>
      <bottom style="thin">
        <color rgb="FFB2B2B2"/>
      </bottom>
      <diagonal/>
    </border>
    <border>
      <left/>
      <right style="thin">
        <color rgb="FFB2B2B2"/>
      </right>
      <top style="thin">
        <color rgb="FFB2B2B2"/>
      </top>
      <bottom style="thin">
        <color rgb="FFB2B2B2"/>
      </bottom>
      <diagonal/>
    </border>
    <border>
      <left style="medium">
        <color indexed="64"/>
      </left>
      <right/>
      <top style="thin">
        <color rgb="FFB2B2B2"/>
      </top>
      <bottom style="thin">
        <color rgb="FFB2B2B2"/>
      </bottom>
      <diagonal/>
    </border>
    <border>
      <left/>
      <right/>
      <top style="thin">
        <color rgb="FFB2B2B2"/>
      </top>
      <bottom style="thin">
        <color rgb="FFB2B2B2"/>
      </bottom>
      <diagonal/>
    </border>
    <border>
      <left style="medium">
        <color indexed="64"/>
      </left>
      <right/>
      <top style="medium">
        <color indexed="64"/>
      </top>
      <bottom style="thin">
        <color rgb="FFB2B2B2"/>
      </bottom>
      <diagonal/>
    </border>
    <border>
      <left/>
      <right/>
      <top style="medium">
        <color indexed="64"/>
      </top>
      <bottom style="thin">
        <color rgb="FFB2B2B2"/>
      </bottom>
      <diagonal/>
    </border>
    <border>
      <left/>
      <right style="medium">
        <color indexed="64"/>
      </right>
      <top style="medium">
        <color indexed="64"/>
      </top>
      <bottom style="thin">
        <color rgb="FFB2B2B2"/>
      </bottom>
      <diagonal/>
    </border>
    <border>
      <left style="thin">
        <color rgb="FFB2B2B2"/>
      </left>
      <right/>
      <top style="medium">
        <color indexed="64"/>
      </top>
      <bottom style="medium">
        <color indexed="64"/>
      </bottom>
      <diagonal/>
    </border>
    <border>
      <left/>
      <right/>
      <top style="medium">
        <color indexed="64"/>
      </top>
      <bottom style="medium">
        <color indexed="64"/>
      </bottom>
      <diagonal/>
    </border>
    <border>
      <left/>
      <right style="thin">
        <color rgb="FFB2B2B2"/>
      </right>
      <top style="medium">
        <color indexed="64"/>
      </top>
      <bottom style="medium">
        <color indexed="64"/>
      </bottom>
      <diagonal/>
    </border>
    <border>
      <left style="thin">
        <color rgb="FFB2B2B2"/>
      </left>
      <right/>
      <top style="thin">
        <color rgb="FFB2B2B2"/>
      </top>
      <bottom style="medium">
        <color indexed="64"/>
      </bottom>
      <diagonal/>
    </border>
    <border>
      <left/>
      <right/>
      <top style="thin">
        <color rgb="FFB2B2B2"/>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bottom style="thin">
        <color rgb="FFB2B2B2"/>
      </bottom>
      <diagonal/>
    </border>
    <border>
      <left style="medium">
        <color indexed="64"/>
      </left>
      <right/>
      <top/>
      <bottom style="thin">
        <color rgb="FFB2B2B2"/>
      </bottom>
      <diagonal/>
    </border>
    <border>
      <left/>
      <right/>
      <top/>
      <bottom style="medium">
        <color indexed="64"/>
      </bottom>
      <diagonal/>
    </border>
    <border>
      <left style="medium">
        <color indexed="64"/>
      </left>
      <right/>
      <top style="thin">
        <color rgb="FFB2B2B2"/>
      </top>
      <bottom style="medium">
        <color indexed="64"/>
      </bottom>
      <diagonal/>
    </border>
    <border>
      <left/>
      <right style="thin">
        <color rgb="FFB2B2B2"/>
      </right>
      <top style="thin">
        <color rgb="FFB2B2B2"/>
      </top>
      <bottom style="medium">
        <color indexed="64"/>
      </bottom>
      <diagonal/>
    </border>
    <border>
      <left style="medium">
        <color indexed="64"/>
      </left>
      <right/>
      <top/>
      <bottom style="medium">
        <color indexed="64"/>
      </bottom>
      <diagonal/>
    </border>
    <border>
      <left style="medium">
        <color indexed="64"/>
      </left>
      <right/>
      <top style="thin">
        <color rgb="FFB2B2B2"/>
      </top>
      <bottom/>
      <diagonal/>
    </border>
    <border>
      <left/>
      <right/>
      <top style="thin">
        <color rgb="FFB2B2B2"/>
      </top>
      <bottom/>
      <diagonal/>
    </border>
    <border>
      <left/>
      <right style="thin">
        <color rgb="FFB2B2B2"/>
      </right>
      <top style="thin">
        <color rgb="FFB2B2B2"/>
      </top>
      <bottom/>
      <diagonal/>
    </border>
    <border>
      <left style="thin">
        <color rgb="FFB2B2B2"/>
      </left>
      <right/>
      <top style="medium">
        <color indexed="64"/>
      </top>
      <bottom style="thin">
        <color rgb="FFB2B2B2"/>
      </bottom>
      <diagonal/>
    </border>
    <border>
      <left/>
      <right style="medium">
        <color indexed="64"/>
      </right>
      <top/>
      <bottom style="medium">
        <color indexed="64"/>
      </bottom>
      <diagonal/>
    </border>
    <border>
      <left/>
      <right style="medium">
        <color indexed="64"/>
      </right>
      <top style="thin">
        <color rgb="FFB2B2B2"/>
      </top>
      <bottom/>
      <diagonal/>
    </border>
    <border>
      <left/>
      <right style="medium">
        <color indexed="64"/>
      </right>
      <top/>
      <bottom/>
      <diagonal/>
    </border>
    <border>
      <left/>
      <right style="medium">
        <color indexed="64"/>
      </right>
      <top style="thin">
        <color rgb="FFB2B2B2"/>
      </top>
      <bottom style="thin">
        <color rgb="FFB2B2B2"/>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rgb="FFB2B2B2"/>
      </left>
      <right/>
      <top/>
      <bottom style="medium">
        <color indexed="64"/>
      </bottom>
      <diagonal/>
    </border>
    <border>
      <left/>
      <right style="thin">
        <color rgb="FFB2B2B2"/>
      </right>
      <top/>
      <bottom style="medium">
        <color indexed="64"/>
      </bottom>
      <diagonal/>
    </border>
    <border>
      <left style="medium">
        <color indexed="64"/>
      </left>
      <right/>
      <top style="thin">
        <color theme="0" tint="-0.24994659260841701"/>
      </top>
      <bottom style="thin">
        <color rgb="FFB2B2B2"/>
      </bottom>
      <diagonal/>
    </border>
    <border>
      <left style="thin">
        <color rgb="FFB2B2B2"/>
      </left>
      <right/>
      <top style="thin">
        <color rgb="FFB2B2B2"/>
      </top>
      <bottom/>
      <diagonal/>
    </border>
    <border>
      <left style="medium">
        <color indexed="64"/>
      </left>
      <right/>
      <top style="thin">
        <color rgb="FFB2B2B2"/>
      </top>
      <bottom style="thin">
        <color theme="0" tint="-0.24994659260841701"/>
      </bottom>
      <diagonal/>
    </border>
    <border>
      <left/>
      <right/>
      <top style="thin">
        <color rgb="FFB2B2B2"/>
      </top>
      <bottom style="thin">
        <color theme="0" tint="-0.24994659260841701"/>
      </bottom>
      <diagonal/>
    </border>
    <border>
      <left style="thin">
        <color rgb="FFB2B2B2"/>
      </left>
      <right/>
      <top style="medium">
        <color indexed="64"/>
      </top>
      <bottom/>
      <diagonal/>
    </border>
    <border>
      <left style="thin">
        <color theme="6" tint="0.39994506668294322"/>
      </left>
      <right style="thin">
        <color theme="6" tint="0.39994506668294322"/>
      </right>
      <top style="thin">
        <color theme="6" tint="0.39994506668294322"/>
      </top>
      <bottom style="thin">
        <color theme="6" tint="0.39994506668294322"/>
      </bottom>
      <diagonal/>
    </border>
    <border>
      <left style="medium">
        <color indexed="64"/>
      </left>
      <right/>
      <top style="thin">
        <color indexed="64"/>
      </top>
      <bottom/>
      <diagonal/>
    </border>
    <border>
      <left/>
      <right/>
      <top style="thin">
        <color indexed="64"/>
      </top>
      <bottom/>
      <diagonal/>
    </border>
    <border>
      <left style="thin">
        <color rgb="FFB2B2B2"/>
      </left>
      <right/>
      <top style="thin">
        <color indexed="64"/>
      </top>
      <bottom/>
      <diagonal/>
    </border>
    <border>
      <left/>
      <right style="thin">
        <color rgb="FFB2B2B2"/>
      </right>
      <top style="thin">
        <color indexed="64"/>
      </top>
      <bottom style="thin">
        <color indexed="64"/>
      </bottom>
      <diagonal/>
    </border>
    <border>
      <left style="thin">
        <color rgb="FFB2B2B2"/>
      </left>
      <right style="thin">
        <color rgb="FFB2B2B2"/>
      </right>
      <top style="thin">
        <color indexed="64"/>
      </top>
      <bottom style="thin">
        <color indexed="64"/>
      </bottom>
      <diagonal/>
    </border>
    <border>
      <left/>
      <right/>
      <top/>
      <bottom style="thin">
        <color theme="6" tint="0.39994506668294322"/>
      </bottom>
      <diagonal/>
    </border>
    <border>
      <left style="thin">
        <color theme="6" tint="0.39994506668294322"/>
      </left>
      <right style="thin">
        <color theme="6" tint="0.39994506668294322"/>
      </right>
      <top style="thin">
        <color theme="6" tint="0.39994506668294322"/>
      </top>
      <bottom style="thin">
        <color auto="1"/>
      </bottom>
      <diagonal/>
    </border>
    <border>
      <left style="thin">
        <color theme="6" tint="0.39994506668294322"/>
      </left>
      <right/>
      <top style="thin">
        <color theme="6" tint="0.39994506668294322"/>
      </top>
      <bottom style="thin">
        <color theme="6" tint="0.39994506668294322"/>
      </bottom>
      <diagonal/>
    </border>
    <border>
      <left/>
      <right style="thin">
        <color theme="6" tint="0.39994506668294322"/>
      </right>
      <top style="thin">
        <color theme="6" tint="0.39994506668294322"/>
      </top>
      <bottom style="thin">
        <color theme="6" tint="0.39994506668294322"/>
      </bottom>
      <diagonal/>
    </border>
    <border>
      <left style="medium">
        <color indexed="64"/>
      </left>
      <right/>
      <top/>
      <bottom style="thin">
        <color indexed="64"/>
      </bottom>
      <diagonal/>
    </border>
    <border>
      <left style="thin">
        <color theme="6" tint="0.39994506668294322"/>
      </left>
      <right/>
      <top style="thin">
        <color theme="6" tint="0.39994506668294322"/>
      </top>
      <bottom style="thin">
        <color indexed="64"/>
      </bottom>
      <diagonal/>
    </border>
    <border>
      <left/>
      <right style="thin">
        <color theme="6" tint="0.39994506668294322"/>
      </right>
      <top style="thin">
        <color theme="6" tint="0.39994506668294322"/>
      </top>
      <bottom style="thin">
        <color indexed="64"/>
      </bottom>
      <diagonal/>
    </border>
    <border>
      <left style="thin">
        <color theme="6" tint="0.39994506668294322"/>
      </left>
      <right style="thin">
        <color theme="6" tint="0.39994506668294322"/>
      </right>
      <top style="thin">
        <color theme="6" tint="0.39994506668294322"/>
      </top>
      <bottom/>
      <diagonal/>
    </border>
    <border>
      <left/>
      <right style="medium">
        <color indexed="64"/>
      </right>
      <top style="thin">
        <color theme="6" tint="0.39994506668294322"/>
      </top>
      <bottom style="thin">
        <color theme="6" tint="0.39994506668294322"/>
      </bottom>
      <diagonal/>
    </border>
    <border>
      <left/>
      <right style="medium">
        <color auto="1"/>
      </right>
      <top style="thin">
        <color indexed="64"/>
      </top>
      <bottom/>
      <diagonal/>
    </border>
    <border>
      <left style="thin">
        <color theme="2"/>
      </left>
      <right style="medium">
        <color indexed="64"/>
      </right>
      <top/>
      <bottom style="medium">
        <color indexed="64"/>
      </bottom>
      <diagonal/>
    </border>
    <border>
      <left style="thin">
        <color theme="2"/>
      </left>
      <right style="medium">
        <color indexed="64"/>
      </right>
      <top style="thin">
        <color theme="2"/>
      </top>
      <bottom style="medium">
        <color indexed="64"/>
      </bottom>
      <diagonal/>
    </border>
    <border>
      <left/>
      <right style="medium">
        <color indexed="64"/>
      </right>
      <top style="thin">
        <color rgb="FFB2B2B2"/>
      </top>
      <bottom style="medium">
        <color indexed="64"/>
      </bottom>
      <diagonal/>
    </border>
    <border>
      <left/>
      <right style="medium">
        <color indexed="64"/>
      </right>
      <top/>
      <bottom style="thin">
        <color theme="6" tint="0.39994506668294322"/>
      </bottom>
      <diagonal/>
    </border>
    <border>
      <left/>
      <right style="medium">
        <color indexed="64"/>
      </right>
      <top style="thin">
        <color theme="6" tint="0.39994506668294322"/>
      </top>
      <bottom style="thin">
        <color auto="1"/>
      </bottom>
      <diagonal/>
    </border>
    <border>
      <left/>
      <right style="thin">
        <color rgb="FFB2B2B2"/>
      </right>
      <top style="thin">
        <color theme="0" tint="-0.24994659260841701"/>
      </top>
      <bottom style="thin">
        <color rgb="FFB2B2B2"/>
      </bottom>
      <diagonal/>
    </border>
    <border>
      <left/>
      <right style="thin">
        <color theme="2"/>
      </right>
      <top/>
      <bottom style="medium">
        <color indexed="64"/>
      </bottom>
      <diagonal/>
    </border>
    <border>
      <left/>
      <right style="thin">
        <color rgb="FFB2B2B2"/>
      </right>
      <top style="medium">
        <color indexed="64"/>
      </top>
      <bottom/>
      <diagonal/>
    </border>
    <border>
      <left style="medium">
        <color indexed="64"/>
      </left>
      <right style="thin">
        <color rgb="FFB2B2B2"/>
      </right>
      <top style="medium">
        <color indexed="64"/>
      </top>
      <bottom/>
      <diagonal/>
    </border>
    <border>
      <left style="medium">
        <color indexed="64"/>
      </left>
      <right style="thin">
        <color rgb="FFB2B2B2"/>
      </right>
      <top/>
      <bottom style="medium">
        <color indexed="64"/>
      </bottom>
      <diagonal/>
    </border>
    <border>
      <left style="medium">
        <color theme="1"/>
      </left>
      <right style="thin">
        <color rgb="FFB2B2B2"/>
      </right>
      <top style="thin">
        <color rgb="FFB2B2B2"/>
      </top>
      <bottom style="thin">
        <color rgb="FFB2B2B2"/>
      </bottom>
      <diagonal/>
    </border>
    <border>
      <left style="thin">
        <color rgb="FFB2B2B2"/>
      </left>
      <right style="medium">
        <color theme="1"/>
      </right>
      <top style="thin">
        <color rgb="FFB2B2B2"/>
      </top>
      <bottom style="thin">
        <color rgb="FFB2B2B2"/>
      </bottom>
      <diagonal/>
    </border>
    <border>
      <left/>
      <right/>
      <top style="medium">
        <color theme="1"/>
      </top>
      <bottom style="medium">
        <color indexed="64"/>
      </bottom>
      <diagonal/>
    </border>
    <border>
      <left style="medium">
        <color theme="1"/>
      </left>
      <right style="thin">
        <color rgb="FFB2B2B2"/>
      </right>
      <top style="thin">
        <color rgb="FFB2B2B2"/>
      </top>
      <bottom/>
      <diagonal/>
    </border>
    <border>
      <left style="thin">
        <color rgb="FFB2B2B2"/>
      </left>
      <right style="thin">
        <color rgb="FFB2B2B2"/>
      </right>
      <top style="thin">
        <color rgb="FFB2B2B2"/>
      </top>
      <bottom/>
      <diagonal/>
    </border>
    <border>
      <left style="thin">
        <color rgb="FFB2B2B2"/>
      </left>
      <right style="medium">
        <color theme="1"/>
      </right>
      <top style="thin">
        <color rgb="FFB2B2B2"/>
      </top>
      <bottom/>
      <diagonal/>
    </border>
  </borders>
  <cellStyleXfs count="7">
    <xf numFmtId="0" fontId="0" fillId="0" borderId="0"/>
    <xf numFmtId="0" fontId="4" fillId="2" borderId="0" applyNumberFormat="0" applyBorder="0" applyAlignment="0" applyProtection="0"/>
    <xf numFmtId="0" fontId="1" fillId="3" borderId="2" applyNumberFormat="0" applyFont="0" applyAlignment="0" applyProtection="0"/>
    <xf numFmtId="0" fontId="1" fillId="4" borderId="0" applyNumberFormat="0" applyBorder="0" applyAlignment="0" applyProtection="0"/>
    <xf numFmtId="43" fontId="1" fillId="0" borderId="0" applyFont="0" applyFill="0" applyBorder="0" applyAlignment="0" applyProtection="0"/>
    <xf numFmtId="0" fontId="15" fillId="0" borderId="0" applyNumberFormat="0" applyFill="0" applyBorder="0" applyAlignment="0" applyProtection="0"/>
    <xf numFmtId="44" fontId="1" fillId="0" borderId="0" applyFont="0" applyFill="0" applyBorder="0" applyAlignment="0" applyProtection="0"/>
  </cellStyleXfs>
  <cellXfs count="341">
    <xf numFmtId="0" fontId="0" fillId="0" borderId="0" xfId="0"/>
    <xf numFmtId="0" fontId="6" fillId="0" borderId="0" xfId="0" applyFont="1" applyAlignment="1">
      <alignment vertical="center"/>
    </xf>
    <xf numFmtId="0" fontId="7" fillId="0" borderId="0" xfId="0" applyFont="1" applyAlignment="1">
      <alignment horizontal="justify" vertical="center"/>
    </xf>
    <xf numFmtId="0" fontId="5" fillId="0" borderId="58" xfId="0" applyFont="1" applyBorder="1" applyAlignment="1">
      <alignment horizontal="center" vertical="center"/>
    </xf>
    <xf numFmtId="0" fontId="6" fillId="0" borderId="39" xfId="0" applyFont="1" applyBorder="1" applyAlignment="1">
      <alignment horizontal="justify" vertical="center"/>
    </xf>
    <xf numFmtId="0" fontId="0" fillId="0" borderId="39" xfId="0" applyBorder="1" applyAlignment="1">
      <alignment horizontal="left" vertical="center" wrapText="1" indent="1"/>
    </xf>
    <xf numFmtId="0" fontId="6" fillId="0" borderId="39" xfId="0" applyFont="1" applyBorder="1" applyAlignment="1">
      <alignment horizontal="left" vertical="center" wrapText="1" indent="1"/>
    </xf>
    <xf numFmtId="0" fontId="2" fillId="0" borderId="39" xfId="0" applyFont="1" applyBorder="1" applyAlignment="1">
      <alignment horizontal="center" vertical="center" wrapText="1"/>
    </xf>
    <xf numFmtId="0" fontId="0" fillId="0" borderId="39" xfId="0" applyBorder="1" applyAlignment="1">
      <alignment horizontal="left" wrapText="1" indent="1"/>
    </xf>
    <xf numFmtId="0" fontId="6" fillId="0" borderId="40" xfId="0" applyFont="1" applyBorder="1" applyAlignment="1">
      <alignment vertical="center"/>
    </xf>
    <xf numFmtId="0" fontId="0" fillId="0" borderId="39" xfId="0" applyBorder="1" applyAlignment="1">
      <alignment horizontal="left" vertical="center" indent="1"/>
    </xf>
    <xf numFmtId="0" fontId="2" fillId="0" borderId="39" xfId="0" applyFont="1" applyBorder="1" applyAlignment="1">
      <alignment horizontal="center" vertical="center"/>
    </xf>
    <xf numFmtId="0" fontId="0" fillId="0" borderId="39" xfId="0" applyBorder="1" applyAlignment="1">
      <alignment horizontal="justify" vertical="center"/>
    </xf>
    <xf numFmtId="0" fontId="0" fillId="0" borderId="40" xfId="0" applyBorder="1"/>
    <xf numFmtId="0" fontId="0" fillId="0" borderId="0" xfId="0" applyProtection="1">
      <protection hidden="1"/>
    </xf>
    <xf numFmtId="0" fontId="0" fillId="0" borderId="0" xfId="0" applyAlignment="1" applyProtection="1">
      <alignment wrapText="1"/>
      <protection hidden="1"/>
    </xf>
    <xf numFmtId="0" fontId="0" fillId="5" borderId="44" xfId="0" applyFill="1" applyBorder="1" applyAlignment="1" applyProtection="1">
      <alignment horizontal="center" wrapText="1"/>
      <protection hidden="1"/>
    </xf>
    <xf numFmtId="0" fontId="2" fillId="5" borderId="45" xfId="0" applyFont="1" applyFill="1" applyBorder="1" applyAlignment="1" applyProtection="1">
      <alignment wrapText="1"/>
      <protection hidden="1"/>
    </xf>
    <xf numFmtId="0" fontId="2" fillId="5" borderId="46" xfId="0" applyFont="1" applyFill="1" applyBorder="1" applyAlignment="1" applyProtection="1">
      <alignment wrapText="1"/>
      <protection hidden="1"/>
    </xf>
    <xf numFmtId="0" fontId="2" fillId="5" borderId="47" xfId="0" applyFont="1" applyFill="1" applyBorder="1" applyAlignment="1" applyProtection="1">
      <alignment wrapText="1"/>
      <protection hidden="1"/>
    </xf>
    <xf numFmtId="0" fontId="2" fillId="5" borderId="42" xfId="0" applyFont="1" applyFill="1" applyBorder="1" applyAlignment="1" applyProtection="1">
      <alignment wrapText="1"/>
      <protection hidden="1"/>
    </xf>
    <xf numFmtId="0" fontId="2" fillId="5" borderId="44" xfId="0" applyFont="1" applyFill="1" applyBorder="1" applyAlignment="1" applyProtection="1">
      <alignment wrapText="1"/>
      <protection hidden="1"/>
    </xf>
    <xf numFmtId="0" fontId="0" fillId="5" borderId="39" xfId="0" applyFill="1" applyBorder="1" applyAlignment="1" applyProtection="1">
      <alignment horizontal="center"/>
      <protection hidden="1"/>
    </xf>
    <xf numFmtId="0" fontId="0" fillId="0" borderId="32" xfId="0" applyBorder="1" applyAlignment="1" applyProtection="1">
      <alignment wrapText="1"/>
      <protection locked="0" hidden="1"/>
    </xf>
    <xf numFmtId="0" fontId="0" fillId="0" borderId="33" xfId="0" applyBorder="1" applyAlignment="1" applyProtection="1">
      <alignment wrapText="1"/>
      <protection locked="0" hidden="1"/>
    </xf>
    <xf numFmtId="2" fontId="0" fillId="0" borderId="33" xfId="4" applyNumberFormat="1" applyFont="1" applyFill="1" applyBorder="1" applyAlignment="1" applyProtection="1">
      <alignment wrapText="1"/>
      <protection locked="0" hidden="1"/>
    </xf>
    <xf numFmtId="0" fontId="1" fillId="0" borderId="33" xfId="2" applyFont="1" applyFill="1" applyBorder="1" applyProtection="1">
      <protection locked="0" hidden="1"/>
    </xf>
    <xf numFmtId="2" fontId="0" fillId="0" borderId="49" xfId="4" applyNumberFormat="1" applyFont="1" applyFill="1" applyBorder="1" applyAlignment="1" applyProtection="1">
      <alignment wrapText="1"/>
      <protection locked="0" hidden="1"/>
    </xf>
    <xf numFmtId="2" fontId="0" fillId="5" borderId="49" xfId="0" applyNumberFormat="1" applyFill="1" applyBorder="1" applyProtection="1">
      <protection hidden="1"/>
    </xf>
    <xf numFmtId="2" fontId="0" fillId="5" borderId="22" xfId="0" applyNumberFormat="1" applyFill="1" applyBorder="1" applyProtection="1">
      <protection hidden="1"/>
    </xf>
    <xf numFmtId="2" fontId="0" fillId="5" borderId="56" xfId="0" applyNumberFormat="1" applyFill="1" applyBorder="1" applyProtection="1">
      <protection hidden="1"/>
    </xf>
    <xf numFmtId="0" fontId="0" fillId="0" borderId="23" xfId="0" applyBorder="1" applyAlignment="1" applyProtection="1">
      <alignment wrapText="1"/>
      <protection locked="0" hidden="1"/>
    </xf>
    <xf numFmtId="0" fontId="0" fillId="0" borderId="22" xfId="0" applyBorder="1" applyAlignment="1" applyProtection="1">
      <alignment wrapText="1"/>
      <protection locked="0" hidden="1"/>
    </xf>
    <xf numFmtId="2" fontId="0" fillId="0" borderId="22" xfId="4" applyNumberFormat="1" applyFont="1" applyFill="1" applyBorder="1" applyAlignment="1" applyProtection="1">
      <alignment wrapText="1"/>
      <protection locked="0" hidden="1"/>
    </xf>
    <xf numFmtId="2" fontId="0" fillId="0" borderId="36" xfId="4" applyNumberFormat="1" applyFont="1" applyFill="1" applyBorder="1" applyAlignment="1" applyProtection="1">
      <alignment wrapText="1"/>
      <protection locked="0" hidden="1"/>
    </xf>
    <xf numFmtId="2" fontId="0" fillId="5" borderId="36" xfId="0" applyNumberFormat="1" applyFill="1" applyBorder="1" applyProtection="1">
      <protection hidden="1"/>
    </xf>
    <xf numFmtId="0" fontId="0" fillId="0" borderId="30" xfId="0" applyBorder="1" applyAlignment="1" applyProtection="1">
      <alignment wrapText="1"/>
      <protection locked="0" hidden="1"/>
    </xf>
    <xf numFmtId="0" fontId="0" fillId="0" borderId="31" xfId="0" applyBorder="1" applyAlignment="1" applyProtection="1">
      <alignment wrapText="1"/>
      <protection locked="0" hidden="1"/>
    </xf>
    <xf numFmtId="2" fontId="0" fillId="0" borderId="31" xfId="4" applyNumberFormat="1" applyFont="1" applyFill="1" applyBorder="1" applyAlignment="1" applyProtection="1">
      <alignment wrapText="1"/>
      <protection locked="0" hidden="1"/>
    </xf>
    <xf numFmtId="2" fontId="0" fillId="0" borderId="48" xfId="4" applyNumberFormat="1" applyFont="1" applyFill="1" applyBorder="1" applyAlignment="1" applyProtection="1">
      <alignment wrapText="1"/>
      <protection locked="0" hidden="1"/>
    </xf>
    <xf numFmtId="0" fontId="0" fillId="5" borderId="40" xfId="0" applyFill="1" applyBorder="1" applyProtection="1">
      <protection hidden="1"/>
    </xf>
    <xf numFmtId="0" fontId="0" fillId="5" borderId="25" xfId="0" applyFill="1" applyBorder="1" applyAlignment="1" applyProtection="1">
      <alignment wrapText="1"/>
      <protection hidden="1"/>
    </xf>
    <xf numFmtId="0" fontId="0" fillId="5" borderId="26" xfId="0" applyFill="1" applyBorder="1" applyAlignment="1" applyProtection="1">
      <alignment wrapText="1"/>
      <protection hidden="1"/>
    </xf>
    <xf numFmtId="2" fontId="0" fillId="5" borderId="50" xfId="0" applyNumberFormat="1" applyFill="1" applyBorder="1" applyAlignment="1" applyProtection="1">
      <alignment wrapText="1"/>
      <protection hidden="1"/>
    </xf>
    <xf numFmtId="2" fontId="0" fillId="5" borderId="50" xfId="0" applyNumberFormat="1" applyFill="1" applyBorder="1" applyProtection="1">
      <protection hidden="1"/>
    </xf>
    <xf numFmtId="2" fontId="0" fillId="5" borderId="26" xfId="0" applyNumberFormat="1" applyFill="1" applyBorder="1" applyProtection="1">
      <protection hidden="1"/>
    </xf>
    <xf numFmtId="0" fontId="0" fillId="5" borderId="57" xfId="0" applyFill="1" applyBorder="1" applyProtection="1">
      <protection hidden="1"/>
    </xf>
    <xf numFmtId="0" fontId="0" fillId="6" borderId="23" xfId="0" applyFill="1" applyBorder="1" applyProtection="1">
      <protection hidden="1"/>
    </xf>
    <xf numFmtId="0" fontId="0" fillId="6" borderId="24" xfId="0" applyFill="1" applyBorder="1" applyProtection="1">
      <protection hidden="1"/>
    </xf>
    <xf numFmtId="0" fontId="0" fillId="5" borderId="23" xfId="0" applyFill="1" applyBorder="1" applyProtection="1">
      <protection hidden="1"/>
    </xf>
    <xf numFmtId="0" fontId="0" fillId="5" borderId="24" xfId="0" applyFill="1" applyBorder="1" applyProtection="1">
      <protection hidden="1"/>
    </xf>
    <xf numFmtId="0" fontId="0" fillId="6" borderId="35" xfId="0" applyFill="1" applyBorder="1" applyProtection="1">
      <protection hidden="1"/>
    </xf>
    <xf numFmtId="0" fontId="0" fillId="5" borderId="22" xfId="0" applyFill="1" applyBorder="1" applyProtection="1">
      <protection hidden="1"/>
    </xf>
    <xf numFmtId="0" fontId="0" fillId="5" borderId="36" xfId="0" applyFill="1" applyBorder="1" applyAlignment="1" applyProtection="1">
      <alignment horizontal="center"/>
      <protection hidden="1"/>
    </xf>
    <xf numFmtId="2" fontId="0" fillId="0" borderId="23" xfId="0" applyNumberFormat="1" applyBorder="1" applyProtection="1">
      <protection locked="0" hidden="1"/>
    </xf>
    <xf numFmtId="2" fontId="0" fillId="6" borderId="24" xfId="0" applyNumberFormat="1" applyFill="1" applyBorder="1" applyProtection="1">
      <protection hidden="1"/>
    </xf>
    <xf numFmtId="2" fontId="0" fillId="5" borderId="24" xfId="0" applyNumberFormat="1" applyFill="1" applyBorder="1" applyProtection="1">
      <protection hidden="1"/>
    </xf>
    <xf numFmtId="0" fontId="0" fillId="6" borderId="25" xfId="0" applyFill="1" applyBorder="1" applyProtection="1">
      <protection hidden="1"/>
    </xf>
    <xf numFmtId="0" fontId="0" fillId="5" borderId="26" xfId="0" applyFill="1" applyBorder="1" applyProtection="1">
      <protection hidden="1"/>
    </xf>
    <xf numFmtId="0" fontId="0" fillId="5" borderId="50" xfId="0" applyFill="1" applyBorder="1" applyAlignment="1" applyProtection="1">
      <alignment horizontal="center"/>
      <protection hidden="1"/>
    </xf>
    <xf numFmtId="0" fontId="0" fillId="6" borderId="45" xfId="0" applyFill="1" applyBorder="1" applyProtection="1">
      <protection hidden="1"/>
    </xf>
    <xf numFmtId="0" fontId="0" fillId="6" borderId="46" xfId="0" applyFill="1" applyBorder="1" applyAlignment="1" applyProtection="1">
      <alignment wrapText="1"/>
      <protection hidden="1"/>
    </xf>
    <xf numFmtId="0" fontId="0" fillId="6" borderId="46" xfId="0" applyFill="1" applyBorder="1" applyAlignment="1" applyProtection="1">
      <alignment horizontal="center" wrapText="1"/>
      <protection hidden="1"/>
    </xf>
    <xf numFmtId="164" fontId="2" fillId="6" borderId="46" xfId="0" applyNumberFormat="1" applyFont="1" applyFill="1" applyBorder="1" applyAlignment="1" applyProtection="1">
      <alignment wrapText="1"/>
      <protection hidden="1"/>
    </xf>
    <xf numFmtId="2" fontId="2" fillId="6" borderId="46" xfId="0" applyNumberFormat="1" applyFont="1" applyFill="1" applyBorder="1" applyAlignment="1" applyProtection="1">
      <alignment wrapText="1"/>
      <protection hidden="1"/>
    </xf>
    <xf numFmtId="164" fontId="2" fillId="6" borderId="47" xfId="0" applyNumberFormat="1" applyFont="1" applyFill="1" applyBorder="1" applyAlignment="1" applyProtection="1">
      <alignment wrapText="1"/>
      <protection hidden="1"/>
    </xf>
    <xf numFmtId="0" fontId="0" fillId="9" borderId="23" xfId="0" applyFill="1" applyBorder="1" applyAlignment="1" applyProtection="1">
      <alignment wrapText="1"/>
      <protection hidden="1"/>
    </xf>
    <xf numFmtId="0" fontId="0" fillId="9" borderId="24" xfId="0" applyFill="1" applyBorder="1" applyAlignment="1" applyProtection="1">
      <alignment wrapText="1"/>
      <protection hidden="1"/>
    </xf>
    <xf numFmtId="0" fontId="0" fillId="8" borderId="23" xfId="0" applyFill="1" applyBorder="1" applyAlignment="1" applyProtection="1">
      <alignment wrapText="1"/>
      <protection hidden="1"/>
    </xf>
    <xf numFmtId="0" fontId="0" fillId="8" borderId="24" xfId="0" applyFill="1" applyBorder="1" applyAlignment="1" applyProtection="1">
      <alignment wrapText="1"/>
      <protection hidden="1"/>
    </xf>
    <xf numFmtId="0" fontId="0" fillId="9" borderId="35" xfId="0" applyFill="1" applyBorder="1" applyProtection="1">
      <protection hidden="1"/>
    </xf>
    <xf numFmtId="0" fontId="0" fillId="9" borderId="24" xfId="0" applyFill="1" applyBorder="1" applyProtection="1">
      <protection hidden="1"/>
    </xf>
    <xf numFmtId="0" fontId="0" fillId="9" borderId="23" xfId="0" applyFill="1" applyBorder="1" applyProtection="1">
      <protection hidden="1"/>
    </xf>
    <xf numFmtId="0" fontId="0" fillId="8" borderId="22" xfId="0" applyFill="1" applyBorder="1" applyProtection="1">
      <protection hidden="1"/>
    </xf>
    <xf numFmtId="0" fontId="0" fillId="8" borderId="36" xfId="0" applyFill="1" applyBorder="1" applyAlignment="1" applyProtection="1">
      <alignment wrapText="1"/>
      <protection hidden="1"/>
    </xf>
    <xf numFmtId="2" fontId="0" fillId="7" borderId="23" xfId="0" applyNumberFormat="1" applyFill="1" applyBorder="1" applyProtection="1">
      <protection hidden="1"/>
    </xf>
    <xf numFmtId="2" fontId="0" fillId="9" borderId="24" xfId="0" applyNumberFormat="1" applyFill="1" applyBorder="1" applyAlignment="1" applyProtection="1">
      <alignment wrapText="1"/>
      <protection hidden="1"/>
    </xf>
    <xf numFmtId="2" fontId="0" fillId="8" borderId="24" xfId="0" applyNumberFormat="1" applyFill="1" applyBorder="1" applyAlignment="1" applyProtection="1">
      <alignment wrapText="1"/>
      <protection hidden="1"/>
    </xf>
    <xf numFmtId="2" fontId="0" fillId="9" borderId="24" xfId="0" applyNumberFormat="1" applyFill="1" applyBorder="1" applyProtection="1">
      <protection hidden="1"/>
    </xf>
    <xf numFmtId="0" fontId="0" fillId="9" borderId="30" xfId="0" applyFill="1" applyBorder="1" applyProtection="1">
      <protection hidden="1"/>
    </xf>
    <xf numFmtId="0" fontId="0" fillId="8" borderId="31" xfId="0" applyFill="1" applyBorder="1" applyProtection="1">
      <protection hidden="1"/>
    </xf>
    <xf numFmtId="0" fontId="0" fillId="8" borderId="48" xfId="0" applyFill="1" applyBorder="1" applyAlignment="1" applyProtection="1">
      <alignment wrapText="1"/>
      <protection hidden="1"/>
    </xf>
    <xf numFmtId="0" fontId="0" fillId="9" borderId="45" xfId="0" applyFill="1" applyBorder="1" applyProtection="1">
      <protection hidden="1"/>
    </xf>
    <xf numFmtId="0" fontId="0" fillId="9" borderId="46" xfId="0" applyFill="1" applyBorder="1" applyAlignment="1" applyProtection="1">
      <alignment wrapText="1"/>
      <protection hidden="1"/>
    </xf>
    <xf numFmtId="2" fontId="0" fillId="9" borderId="46" xfId="0" applyNumberFormat="1" applyFill="1" applyBorder="1" applyAlignment="1" applyProtection="1">
      <alignment wrapText="1"/>
      <protection hidden="1"/>
    </xf>
    <xf numFmtId="2" fontId="0" fillId="9" borderId="47" xfId="0" applyNumberFormat="1" applyFill="1" applyBorder="1" applyAlignment="1" applyProtection="1">
      <alignment wrapText="1"/>
      <protection hidden="1"/>
    </xf>
    <xf numFmtId="0" fontId="0" fillId="10" borderId="23" xfId="0" applyFill="1" applyBorder="1" applyAlignment="1" applyProtection="1">
      <alignment wrapText="1"/>
      <protection hidden="1"/>
    </xf>
    <xf numFmtId="0" fontId="0" fillId="10" borderId="24" xfId="0" applyFill="1" applyBorder="1" applyAlignment="1" applyProtection="1">
      <alignment wrapText="1"/>
      <protection hidden="1"/>
    </xf>
    <xf numFmtId="0" fontId="0" fillId="11" borderId="23" xfId="0" applyFill="1" applyBorder="1" applyAlignment="1" applyProtection="1">
      <alignment wrapText="1"/>
      <protection hidden="1"/>
    </xf>
    <xf numFmtId="0" fontId="0" fillId="11" borderId="24" xfId="0" applyFill="1" applyBorder="1" applyAlignment="1" applyProtection="1">
      <alignment wrapText="1"/>
      <protection hidden="1"/>
    </xf>
    <xf numFmtId="0" fontId="0" fillId="10" borderId="35" xfId="0" applyFill="1" applyBorder="1" applyProtection="1">
      <protection hidden="1"/>
    </xf>
    <xf numFmtId="0" fontId="0" fillId="10" borderId="24" xfId="0" applyFill="1" applyBorder="1" applyProtection="1">
      <protection hidden="1"/>
    </xf>
    <xf numFmtId="0" fontId="0" fillId="10" borderId="23" xfId="0" applyFill="1" applyBorder="1" applyProtection="1">
      <protection hidden="1"/>
    </xf>
    <xf numFmtId="0" fontId="0" fillId="11" borderId="22" xfId="0" applyFill="1" applyBorder="1" applyProtection="1">
      <protection hidden="1"/>
    </xf>
    <xf numFmtId="0" fontId="0" fillId="11" borderId="36" xfId="0" applyFill="1" applyBorder="1" applyAlignment="1" applyProtection="1">
      <alignment wrapText="1"/>
      <protection hidden="1"/>
    </xf>
    <xf numFmtId="2" fontId="0" fillId="10" borderId="24" xfId="0" applyNumberFormat="1" applyFill="1" applyBorder="1" applyAlignment="1" applyProtection="1">
      <alignment wrapText="1"/>
      <protection hidden="1"/>
    </xf>
    <xf numFmtId="2" fontId="0" fillId="11" borderId="24" xfId="0" applyNumberFormat="1" applyFill="1" applyBorder="1" applyAlignment="1" applyProtection="1">
      <alignment wrapText="1"/>
      <protection hidden="1"/>
    </xf>
    <xf numFmtId="2" fontId="0" fillId="10" borderId="24" xfId="0" applyNumberFormat="1" applyFill="1" applyBorder="1" applyProtection="1">
      <protection hidden="1"/>
    </xf>
    <xf numFmtId="0" fontId="0" fillId="10" borderId="25" xfId="0" applyFill="1" applyBorder="1" applyProtection="1">
      <protection hidden="1"/>
    </xf>
    <xf numFmtId="0" fontId="0" fillId="11" borderId="26" xfId="0" applyFill="1" applyBorder="1" applyProtection="1">
      <protection hidden="1"/>
    </xf>
    <xf numFmtId="0" fontId="0" fillId="11" borderId="50" xfId="0" applyFill="1" applyBorder="1" applyAlignment="1" applyProtection="1">
      <alignment wrapText="1"/>
      <protection hidden="1"/>
    </xf>
    <xf numFmtId="0" fontId="0" fillId="10" borderId="45" xfId="0" applyFill="1" applyBorder="1" applyProtection="1">
      <protection hidden="1"/>
    </xf>
    <xf numFmtId="0" fontId="0" fillId="10" borderId="46" xfId="0" applyFill="1" applyBorder="1" applyAlignment="1" applyProtection="1">
      <alignment wrapText="1"/>
      <protection hidden="1"/>
    </xf>
    <xf numFmtId="2" fontId="0" fillId="10" borderId="46" xfId="0" applyNumberFormat="1" applyFill="1" applyBorder="1" applyAlignment="1" applyProtection="1">
      <alignment wrapText="1"/>
      <protection hidden="1"/>
    </xf>
    <xf numFmtId="2" fontId="0" fillId="10" borderId="47" xfId="0" applyNumberFormat="1" applyFill="1" applyBorder="1" applyAlignment="1" applyProtection="1">
      <alignment wrapText="1"/>
      <protection hidden="1"/>
    </xf>
    <xf numFmtId="0" fontId="10" fillId="0" borderId="5" xfId="2" applyFont="1" applyFill="1" applyBorder="1" applyAlignment="1" applyProtection="1">
      <alignment vertical="center" wrapText="1"/>
      <protection hidden="1"/>
    </xf>
    <xf numFmtId="0" fontId="10" fillId="0" borderId="6" xfId="2" applyFont="1" applyFill="1" applyBorder="1" applyAlignment="1" applyProtection="1">
      <alignment vertical="center" wrapText="1"/>
      <protection hidden="1"/>
    </xf>
    <xf numFmtId="2" fontId="0" fillId="0" borderId="0" xfId="0" applyNumberFormat="1" applyAlignment="1" applyProtection="1">
      <alignment wrapText="1"/>
      <protection hidden="1"/>
    </xf>
    <xf numFmtId="0" fontId="10" fillId="0" borderId="8" xfId="2" applyFont="1" applyFill="1" applyBorder="1" applyAlignment="1" applyProtection="1">
      <alignment vertical="center" wrapText="1"/>
      <protection hidden="1"/>
    </xf>
    <xf numFmtId="0" fontId="3" fillId="5" borderId="7" xfId="2" applyFont="1" applyFill="1" applyBorder="1" applyProtection="1">
      <protection hidden="1"/>
    </xf>
    <xf numFmtId="0" fontId="3" fillId="5" borderId="9" xfId="2" applyFont="1" applyFill="1" applyBorder="1" applyProtection="1">
      <protection hidden="1"/>
    </xf>
    <xf numFmtId="0" fontId="15" fillId="0" borderId="39" xfId="5" applyBorder="1" applyAlignment="1">
      <alignment horizontal="left" vertical="center" wrapText="1" indent="1"/>
    </xf>
    <xf numFmtId="0" fontId="0" fillId="0" borderId="39" xfId="0" applyBorder="1" applyAlignment="1" applyProtection="1">
      <alignment horizontal="left" vertical="center" wrapText="1" indent="1"/>
      <protection locked="0"/>
    </xf>
    <xf numFmtId="0" fontId="3" fillId="0" borderId="17" xfId="2" applyFont="1" applyFill="1" applyBorder="1" applyAlignment="1" applyProtection="1">
      <alignment horizontal="center"/>
      <protection hidden="1"/>
    </xf>
    <xf numFmtId="0" fontId="3" fillId="0" borderId="19" xfId="2" applyFont="1" applyFill="1" applyBorder="1" applyAlignment="1" applyProtection="1">
      <alignment horizontal="center"/>
      <protection hidden="1"/>
    </xf>
    <xf numFmtId="0" fontId="0" fillId="0" borderId="0" xfId="0" applyAlignment="1" applyProtection="1">
      <alignment horizontal="center"/>
      <protection hidden="1"/>
    </xf>
    <xf numFmtId="0" fontId="1" fillId="5" borderId="7" xfId="3" applyFill="1" applyBorder="1" applyAlignment="1" applyProtection="1">
      <alignment horizontal="center" vertical="center" wrapText="1"/>
      <protection locked="0"/>
    </xf>
    <xf numFmtId="0" fontId="11" fillId="0" borderId="76" xfId="2" applyFont="1" applyFill="1" applyBorder="1" applyAlignment="1" applyProtection="1">
      <alignment horizontal="center" vertical="center" wrapText="1"/>
      <protection hidden="1"/>
    </xf>
    <xf numFmtId="0" fontId="11" fillId="0" borderId="0" xfId="2" applyFont="1" applyFill="1" applyBorder="1" applyAlignment="1" applyProtection="1">
      <alignment horizontal="center" vertical="center" wrapText="1"/>
      <protection hidden="1"/>
    </xf>
    <xf numFmtId="0" fontId="11" fillId="0" borderId="23" xfId="2" applyFont="1" applyFill="1" applyBorder="1" applyAlignment="1" applyProtection="1">
      <alignment horizontal="center" vertical="center" wrapText="1"/>
      <protection hidden="1"/>
    </xf>
    <xf numFmtId="0" fontId="3" fillId="0" borderId="3" xfId="2" applyFont="1" applyFill="1" applyBorder="1" applyAlignment="1" applyProtection="1">
      <alignment horizontal="center"/>
      <protection hidden="1"/>
    </xf>
    <xf numFmtId="0" fontId="0" fillId="0" borderId="71" xfId="0" applyBorder="1" applyAlignment="1" applyProtection="1">
      <alignment wrapText="1"/>
      <protection hidden="1"/>
    </xf>
    <xf numFmtId="0" fontId="0" fillId="0" borderId="61" xfId="0" applyBorder="1" applyAlignment="1" applyProtection="1">
      <alignment wrapText="1"/>
      <protection hidden="1"/>
    </xf>
    <xf numFmtId="0" fontId="0" fillId="0" borderId="69" xfId="0" applyBorder="1" applyAlignment="1" applyProtection="1">
      <alignment wrapText="1"/>
      <protection hidden="1"/>
    </xf>
    <xf numFmtId="0" fontId="11" fillId="5" borderId="86" xfId="2" applyFont="1" applyFill="1" applyBorder="1" applyAlignment="1" applyProtection="1">
      <alignment wrapText="1"/>
      <protection locked="0"/>
    </xf>
    <xf numFmtId="0" fontId="20" fillId="12" borderId="91" xfId="3" applyFont="1" applyFill="1" applyBorder="1" applyAlignment="1" applyProtection="1">
      <alignment horizontal="center" vertical="center" wrapText="1"/>
      <protection locked="0"/>
    </xf>
    <xf numFmtId="0" fontId="11" fillId="5" borderId="93" xfId="2" applyFont="1" applyFill="1" applyBorder="1" applyAlignment="1" applyProtection="1">
      <alignment wrapText="1"/>
      <protection locked="0"/>
    </xf>
    <xf numFmtId="0" fontId="11" fillId="5" borderId="99" xfId="2" applyFont="1" applyFill="1" applyBorder="1" applyAlignment="1" applyProtection="1">
      <alignment wrapText="1"/>
      <protection locked="0"/>
    </xf>
    <xf numFmtId="165" fontId="23" fillId="0" borderId="4" xfId="6" applyNumberFormat="1" applyFont="1" applyFill="1" applyBorder="1" applyAlignment="1" applyProtection="1">
      <alignment vertical="center"/>
      <protection hidden="1"/>
    </xf>
    <xf numFmtId="44" fontId="22" fillId="0" borderId="102" xfId="6" applyFont="1" applyFill="1" applyBorder="1" applyAlignment="1" applyProtection="1">
      <alignment vertical="center"/>
      <protection hidden="1"/>
    </xf>
    <xf numFmtId="44" fontId="22" fillId="0" borderId="103" xfId="6" applyFont="1" applyFill="1" applyBorder="1" applyAlignment="1" applyProtection="1">
      <alignment vertical="center"/>
      <protection hidden="1"/>
    </xf>
    <xf numFmtId="0" fontId="11" fillId="0" borderId="76" xfId="2" applyFont="1" applyFill="1" applyBorder="1" applyAlignment="1" applyProtection="1">
      <alignment horizontal="center" vertical="center"/>
      <protection locked="0"/>
    </xf>
    <xf numFmtId="0" fontId="11" fillId="0" borderId="96" xfId="2" applyFont="1" applyFill="1" applyBorder="1" applyAlignment="1" applyProtection="1">
      <alignment horizontal="center" vertical="center"/>
      <protection locked="0"/>
    </xf>
    <xf numFmtId="0" fontId="11" fillId="0" borderId="2" xfId="2" applyFont="1" applyFill="1" applyAlignment="1" applyProtection="1">
      <alignment horizontal="center" vertical="center" wrapText="1"/>
      <protection hidden="1"/>
    </xf>
    <xf numFmtId="0" fontId="10" fillId="0" borderId="2" xfId="2" applyFont="1" applyFill="1" applyAlignment="1" applyProtection="1">
      <alignment horizontal="center"/>
      <protection hidden="1"/>
    </xf>
    <xf numFmtId="44" fontId="10" fillId="0" borderId="2" xfId="6" applyFont="1" applyFill="1" applyBorder="1" applyProtection="1">
      <protection hidden="1"/>
    </xf>
    <xf numFmtId="44" fontId="22" fillId="0" borderId="116" xfId="6" applyFont="1" applyFill="1" applyBorder="1" applyProtection="1">
      <protection hidden="1"/>
    </xf>
    <xf numFmtId="0" fontId="0" fillId="0" borderId="116" xfId="0" applyBorder="1"/>
    <xf numFmtId="0" fontId="10" fillId="5" borderId="93" xfId="0" applyFont="1" applyFill="1" applyBorder="1" applyAlignment="1" applyProtection="1">
      <alignment wrapText="1"/>
      <protection locked="0"/>
    </xf>
    <xf numFmtId="0" fontId="2" fillId="11" borderId="28" xfId="0" applyFont="1" applyFill="1" applyBorder="1" applyAlignment="1" applyProtection="1">
      <alignment horizontal="left" vertical="center" wrapText="1"/>
      <protection hidden="1"/>
    </xf>
    <xf numFmtId="0" fontId="2" fillId="11" borderId="54" xfId="0" applyFont="1" applyFill="1" applyBorder="1" applyAlignment="1" applyProtection="1">
      <alignment horizontal="left" vertical="center" wrapText="1"/>
      <protection hidden="1"/>
    </xf>
    <xf numFmtId="0" fontId="2" fillId="11" borderId="22" xfId="0" applyFont="1" applyFill="1" applyBorder="1" applyAlignment="1" applyProtection="1">
      <alignment horizontal="left" vertical="center" wrapText="1"/>
      <protection hidden="1"/>
    </xf>
    <xf numFmtId="0" fontId="2" fillId="11" borderId="36" xfId="0" applyFont="1" applyFill="1" applyBorder="1" applyAlignment="1" applyProtection="1">
      <alignment horizontal="left" vertical="center" wrapText="1"/>
      <protection hidden="1"/>
    </xf>
    <xf numFmtId="0" fontId="0" fillId="10" borderId="27" xfId="0" applyFill="1" applyBorder="1" applyAlignment="1" applyProtection="1">
      <alignment horizontal="center" wrapText="1"/>
      <protection hidden="1"/>
    </xf>
    <xf numFmtId="0" fontId="0" fillId="10" borderId="29" xfId="0" applyFill="1" applyBorder="1" applyAlignment="1" applyProtection="1">
      <alignment horizontal="center" wrapText="1"/>
      <protection hidden="1"/>
    </xf>
    <xf numFmtId="0" fontId="0" fillId="11" borderId="27" xfId="0" applyFill="1" applyBorder="1" applyAlignment="1" applyProtection="1">
      <alignment horizontal="center" wrapText="1"/>
      <protection hidden="1"/>
    </xf>
    <xf numFmtId="0" fontId="0" fillId="11" borderId="29" xfId="0" applyFill="1" applyBorder="1" applyAlignment="1" applyProtection="1">
      <alignment horizontal="center" wrapText="1"/>
      <protection hidden="1"/>
    </xf>
    <xf numFmtId="0" fontId="0" fillId="10" borderId="55" xfId="0" applyFill="1" applyBorder="1" applyAlignment="1" applyProtection="1">
      <alignment horizontal="center"/>
      <protection hidden="1"/>
    </xf>
    <xf numFmtId="0" fontId="0" fillId="10" borderId="29" xfId="0" applyFill="1" applyBorder="1" applyAlignment="1" applyProtection="1">
      <alignment horizontal="center"/>
      <protection hidden="1"/>
    </xf>
    <xf numFmtId="0" fontId="14" fillId="6" borderId="52" xfId="0" applyFont="1" applyFill="1" applyBorder="1" applyAlignment="1" applyProtection="1">
      <alignment horizontal="center" vertical="center"/>
      <protection hidden="1"/>
    </xf>
    <xf numFmtId="0" fontId="14" fillId="6" borderId="53" xfId="0" applyFont="1" applyFill="1" applyBorder="1" applyAlignment="1" applyProtection="1">
      <alignment horizontal="center" vertical="center"/>
      <protection hidden="1"/>
    </xf>
    <xf numFmtId="0" fontId="14" fillId="6" borderId="51" xfId="0" applyFont="1" applyFill="1" applyBorder="1" applyAlignment="1" applyProtection="1">
      <alignment horizontal="center" vertical="center"/>
      <protection hidden="1"/>
    </xf>
    <xf numFmtId="0" fontId="0" fillId="6" borderId="27" xfId="0" applyFill="1" applyBorder="1" applyAlignment="1" applyProtection="1">
      <alignment horizontal="center" wrapText="1"/>
      <protection hidden="1"/>
    </xf>
    <xf numFmtId="0" fontId="0" fillId="6" borderId="23" xfId="0" applyFill="1" applyBorder="1" applyAlignment="1" applyProtection="1">
      <alignment horizontal="center" wrapText="1"/>
      <protection hidden="1"/>
    </xf>
    <xf numFmtId="0" fontId="0" fillId="6" borderId="27" xfId="0" applyFill="1" applyBorder="1" applyAlignment="1" applyProtection="1">
      <alignment horizontal="center"/>
      <protection hidden="1"/>
    </xf>
    <xf numFmtId="0" fontId="0" fillId="6" borderId="29" xfId="0" applyFill="1" applyBorder="1" applyAlignment="1" applyProtection="1">
      <alignment horizontal="center"/>
      <protection hidden="1"/>
    </xf>
    <xf numFmtId="0" fontId="0" fillId="5" borderId="27" xfId="0" applyFill="1" applyBorder="1" applyAlignment="1" applyProtection="1">
      <alignment horizontal="center"/>
      <protection hidden="1"/>
    </xf>
    <xf numFmtId="0" fontId="0" fillId="5" borderId="29" xfId="0" applyFill="1" applyBorder="1" applyAlignment="1" applyProtection="1">
      <alignment horizontal="center"/>
      <protection hidden="1"/>
    </xf>
    <xf numFmtId="0" fontId="0" fillId="6" borderId="55" xfId="0" applyFill="1" applyBorder="1" applyAlignment="1" applyProtection="1">
      <alignment horizontal="center"/>
      <protection hidden="1"/>
    </xf>
    <xf numFmtId="0" fontId="14" fillId="10" borderId="38" xfId="0" applyFont="1" applyFill="1" applyBorder="1" applyAlignment="1" applyProtection="1">
      <alignment horizontal="center" vertical="center"/>
      <protection hidden="1"/>
    </xf>
    <xf numFmtId="0" fontId="14" fillId="10" borderId="1" xfId="0" applyFont="1" applyFill="1" applyBorder="1" applyAlignment="1" applyProtection="1">
      <alignment horizontal="center" vertical="center"/>
      <protection hidden="1"/>
    </xf>
    <xf numFmtId="0" fontId="14" fillId="10" borderId="37" xfId="0" applyFont="1" applyFill="1" applyBorder="1" applyAlignment="1" applyProtection="1">
      <alignment horizontal="center" vertical="center"/>
      <protection hidden="1"/>
    </xf>
    <xf numFmtId="0" fontId="0" fillId="10" borderId="23" xfId="0" applyFill="1" applyBorder="1" applyAlignment="1" applyProtection="1">
      <alignment horizontal="center" wrapText="1"/>
      <protection hidden="1"/>
    </xf>
    <xf numFmtId="0" fontId="14" fillId="6" borderId="42" xfId="0" applyFont="1" applyFill="1" applyBorder="1" applyAlignment="1" applyProtection="1">
      <alignment horizontal="center" vertical="center"/>
      <protection hidden="1"/>
    </xf>
    <xf numFmtId="0" fontId="14" fillId="6" borderId="18" xfId="0" applyFont="1" applyFill="1" applyBorder="1" applyAlignment="1" applyProtection="1">
      <alignment horizontal="center" vertical="center"/>
      <protection hidden="1"/>
    </xf>
    <xf numFmtId="0" fontId="14" fillId="6" borderId="43" xfId="0" applyFont="1" applyFill="1" applyBorder="1" applyAlignment="1" applyProtection="1">
      <alignment horizontal="center" vertical="center"/>
      <protection hidden="1"/>
    </xf>
    <xf numFmtId="0" fontId="0" fillId="5" borderId="54" xfId="0" applyFill="1" applyBorder="1" applyAlignment="1" applyProtection="1">
      <alignment horizontal="center" vertical="center"/>
      <protection hidden="1"/>
    </xf>
    <xf numFmtId="0" fontId="0" fillId="5" borderId="36" xfId="0" applyFill="1" applyBorder="1" applyAlignment="1" applyProtection="1">
      <alignment horizontal="center" vertical="center"/>
      <protection hidden="1"/>
    </xf>
    <xf numFmtId="0" fontId="2" fillId="5" borderId="28" xfId="0" applyFont="1" applyFill="1" applyBorder="1" applyAlignment="1" applyProtection="1">
      <alignment horizontal="left" vertical="center" wrapText="1"/>
      <protection hidden="1"/>
    </xf>
    <xf numFmtId="0" fontId="2" fillId="5" borderId="22" xfId="0" applyFont="1" applyFill="1" applyBorder="1" applyAlignment="1" applyProtection="1">
      <alignment horizontal="left" vertical="center" wrapText="1"/>
      <protection hidden="1"/>
    </xf>
    <xf numFmtId="0" fontId="14" fillId="9" borderId="45" xfId="0" applyFont="1" applyFill="1" applyBorder="1" applyAlignment="1" applyProtection="1">
      <alignment horizontal="center" vertical="center"/>
      <protection hidden="1"/>
    </xf>
    <xf numFmtId="0" fontId="14" fillId="9" borderId="46" xfId="0" applyFont="1" applyFill="1" applyBorder="1" applyAlignment="1" applyProtection="1">
      <alignment horizontal="center" vertical="center"/>
      <protection hidden="1"/>
    </xf>
    <xf numFmtId="0" fontId="14" fillId="9" borderId="47" xfId="0" applyFont="1" applyFill="1" applyBorder="1" applyAlignment="1" applyProtection="1">
      <alignment horizontal="center" vertical="center"/>
      <protection hidden="1"/>
    </xf>
    <xf numFmtId="0" fontId="0" fillId="9" borderId="32" xfId="0" applyFill="1" applyBorder="1" applyAlignment="1" applyProtection="1">
      <alignment horizontal="center" wrapText="1"/>
      <protection hidden="1"/>
    </xf>
    <xf numFmtId="0" fontId="0" fillId="9" borderId="23" xfId="0" applyFill="1" applyBorder="1" applyAlignment="1" applyProtection="1">
      <alignment horizontal="center" wrapText="1"/>
      <protection hidden="1"/>
    </xf>
    <xf numFmtId="0" fontId="2" fillId="8" borderId="33" xfId="0" applyFont="1" applyFill="1" applyBorder="1" applyAlignment="1" applyProtection="1">
      <alignment horizontal="left" vertical="center" wrapText="1"/>
      <protection hidden="1"/>
    </xf>
    <xf numFmtId="0" fontId="2" fillId="8" borderId="49" xfId="0" applyFont="1" applyFill="1" applyBorder="1" applyAlignment="1" applyProtection="1">
      <alignment horizontal="left" vertical="center" wrapText="1"/>
      <protection hidden="1"/>
    </xf>
    <xf numFmtId="0" fontId="2" fillId="8" borderId="22" xfId="0" applyFont="1" applyFill="1" applyBorder="1" applyAlignment="1" applyProtection="1">
      <alignment horizontal="left" vertical="center" wrapText="1"/>
      <protection hidden="1"/>
    </xf>
    <xf numFmtId="0" fontId="2" fillId="8" borderId="36" xfId="0" applyFont="1" applyFill="1" applyBorder="1" applyAlignment="1" applyProtection="1">
      <alignment horizontal="left" vertical="center" wrapText="1"/>
      <protection hidden="1"/>
    </xf>
    <xf numFmtId="0" fontId="0" fillId="9" borderId="41" xfId="0" applyFill="1" applyBorder="1" applyAlignment="1" applyProtection="1">
      <alignment horizontal="center"/>
      <protection hidden="1"/>
    </xf>
    <xf numFmtId="0" fontId="0" fillId="9" borderId="34" xfId="0" applyFill="1" applyBorder="1" applyAlignment="1" applyProtection="1">
      <alignment horizontal="center"/>
      <protection hidden="1"/>
    </xf>
    <xf numFmtId="0" fontId="0" fillId="8" borderId="27" xfId="0" applyFill="1" applyBorder="1" applyAlignment="1" applyProtection="1">
      <alignment horizontal="center" wrapText="1"/>
      <protection hidden="1"/>
    </xf>
    <xf numFmtId="0" fontId="0" fillId="8" borderId="29" xfId="0" applyFill="1" applyBorder="1" applyAlignment="1" applyProtection="1">
      <alignment horizontal="center" wrapText="1"/>
      <protection hidden="1"/>
    </xf>
    <xf numFmtId="0" fontId="0" fillId="9" borderId="27" xfId="0" applyFill="1" applyBorder="1" applyAlignment="1" applyProtection="1">
      <alignment horizontal="center" wrapText="1"/>
      <protection hidden="1"/>
    </xf>
    <xf numFmtId="0" fontId="0" fillId="9" borderId="29" xfId="0" applyFill="1" applyBorder="1" applyAlignment="1" applyProtection="1">
      <alignment horizontal="center" wrapText="1"/>
      <protection hidden="1"/>
    </xf>
    <xf numFmtId="0" fontId="0" fillId="0" borderId="0" xfId="0" applyAlignment="1" applyProtection="1">
      <alignment horizontal="center"/>
      <protection hidden="1"/>
    </xf>
    <xf numFmtId="0" fontId="4" fillId="0" borderId="61" xfId="1" applyFill="1" applyBorder="1" applyAlignment="1" applyProtection="1">
      <alignment horizontal="center"/>
      <protection hidden="1"/>
    </xf>
    <xf numFmtId="0" fontId="17" fillId="0" borderId="42" xfId="2" applyFont="1" applyFill="1" applyBorder="1" applyAlignment="1" applyProtection="1">
      <alignment horizontal="center" vertical="center" wrapText="1"/>
      <protection hidden="1"/>
    </xf>
    <xf numFmtId="0" fontId="17" fillId="0" borderId="18" xfId="2" applyFont="1" applyFill="1" applyBorder="1" applyAlignment="1" applyProtection="1">
      <alignment horizontal="center" vertical="center" wrapText="1"/>
      <protection hidden="1"/>
    </xf>
    <xf numFmtId="0" fontId="17" fillId="0" borderId="43" xfId="2" applyFont="1" applyFill="1" applyBorder="1" applyAlignment="1" applyProtection="1">
      <alignment horizontal="center" vertical="center" wrapText="1"/>
      <protection hidden="1"/>
    </xf>
    <xf numFmtId="0" fontId="3" fillId="0" borderId="17" xfId="2" applyFont="1" applyFill="1" applyBorder="1" applyAlignment="1" applyProtection="1">
      <alignment horizontal="center"/>
      <protection hidden="1"/>
    </xf>
    <xf numFmtId="0" fontId="3" fillId="0" borderId="18" xfId="2" applyFont="1" applyFill="1" applyBorder="1" applyAlignment="1" applyProtection="1">
      <alignment horizontal="center"/>
      <protection hidden="1"/>
    </xf>
    <xf numFmtId="0" fontId="3" fillId="0" borderId="19" xfId="2" applyFont="1" applyFill="1" applyBorder="1" applyAlignment="1" applyProtection="1">
      <alignment horizontal="center"/>
      <protection hidden="1"/>
    </xf>
    <xf numFmtId="0" fontId="0" fillId="5" borderId="68" xfId="3" applyFont="1" applyFill="1" applyBorder="1" applyAlignment="1" applyProtection="1">
      <alignment horizontal="left" vertical="center" wrapText="1"/>
      <protection locked="0"/>
    </xf>
    <xf numFmtId="0" fontId="0" fillId="5" borderId="15" xfId="3" applyFont="1" applyFill="1" applyBorder="1" applyAlignment="1" applyProtection="1">
      <alignment horizontal="left" vertical="center" wrapText="1"/>
      <protection locked="0"/>
    </xf>
    <xf numFmtId="0" fontId="0" fillId="5" borderId="16" xfId="3" applyFont="1" applyFill="1" applyBorder="1" applyAlignment="1" applyProtection="1">
      <alignment horizontal="left" vertical="center" wrapText="1"/>
      <protection locked="0"/>
    </xf>
    <xf numFmtId="49" fontId="1" fillId="5" borderId="10" xfId="3" applyNumberFormat="1" applyFill="1" applyBorder="1" applyAlignment="1" applyProtection="1">
      <alignment horizontal="left" vertical="center" wrapText="1"/>
      <protection locked="0"/>
    </xf>
    <xf numFmtId="49" fontId="1" fillId="5" borderId="13" xfId="3" applyNumberFormat="1" applyFill="1" applyBorder="1" applyAlignment="1" applyProtection="1">
      <alignment horizontal="left" vertical="center" wrapText="1"/>
      <protection locked="0"/>
    </xf>
    <xf numFmtId="49" fontId="1" fillId="5" borderId="72" xfId="3" applyNumberFormat="1" applyFill="1" applyBorder="1" applyAlignment="1" applyProtection="1">
      <alignment horizontal="left" vertical="center" wrapText="1"/>
      <protection locked="0"/>
    </xf>
    <xf numFmtId="0" fontId="1" fillId="5" borderId="10" xfId="3" applyFill="1" applyBorder="1" applyAlignment="1" applyProtection="1">
      <alignment horizontal="left" vertical="center" wrapText="1"/>
      <protection locked="0"/>
    </xf>
    <xf numFmtId="0" fontId="1" fillId="5" borderId="13" xfId="3" applyFill="1" applyBorder="1" applyAlignment="1" applyProtection="1">
      <alignment horizontal="left" vertical="center" wrapText="1"/>
      <protection locked="0"/>
    </xf>
    <xf numFmtId="0" fontId="1" fillId="5" borderId="72" xfId="3" applyFill="1" applyBorder="1" applyAlignment="1" applyProtection="1">
      <alignment horizontal="left" vertical="center" wrapText="1"/>
      <protection locked="0"/>
    </xf>
    <xf numFmtId="0" fontId="0" fillId="5" borderId="10" xfId="3" applyFont="1" applyFill="1" applyBorder="1" applyAlignment="1" applyProtection="1">
      <alignment horizontal="left" vertical="center" wrapText="1"/>
      <protection locked="0"/>
    </xf>
    <xf numFmtId="0" fontId="0" fillId="5" borderId="13" xfId="3" applyFont="1" applyFill="1" applyBorder="1" applyAlignment="1" applyProtection="1">
      <alignment horizontal="left" vertical="center" wrapText="1"/>
      <protection locked="0"/>
    </xf>
    <xf numFmtId="0" fontId="0" fillId="5" borderId="72" xfId="3" applyFont="1" applyFill="1" applyBorder="1" applyAlignment="1" applyProtection="1">
      <alignment horizontal="left" vertical="center" wrapText="1"/>
      <protection locked="0"/>
    </xf>
    <xf numFmtId="0" fontId="11" fillId="5" borderId="94" xfId="2" applyFont="1" applyFill="1" applyBorder="1" applyAlignment="1" applyProtection="1">
      <alignment horizontal="center" wrapText="1"/>
      <protection locked="0"/>
    </xf>
    <xf numFmtId="0" fontId="11" fillId="5" borderId="100" xfId="2" applyFont="1" applyFill="1" applyBorder="1" applyAlignment="1" applyProtection="1">
      <alignment horizontal="center" wrapText="1"/>
      <protection locked="0"/>
    </xf>
    <xf numFmtId="0" fontId="10" fillId="0" borderId="12" xfId="2" applyFont="1" applyFill="1" applyBorder="1" applyAlignment="1" applyProtection="1">
      <alignment horizontal="center" vertical="center" wrapText="1"/>
      <protection hidden="1"/>
    </xf>
    <xf numFmtId="0" fontId="10" fillId="0" borderId="13" xfId="2" applyFont="1" applyFill="1" applyBorder="1" applyAlignment="1" applyProtection="1">
      <alignment horizontal="center" vertical="center" wrapText="1"/>
      <protection hidden="1"/>
    </xf>
    <xf numFmtId="0" fontId="10" fillId="0" borderId="11" xfId="2" applyFont="1" applyFill="1" applyBorder="1" applyAlignment="1" applyProtection="1">
      <alignment horizontal="center" vertical="center" wrapText="1"/>
      <protection hidden="1"/>
    </xf>
    <xf numFmtId="0" fontId="10" fillId="0" borderId="62" xfId="2" applyFont="1" applyFill="1" applyBorder="1" applyAlignment="1" applyProtection="1">
      <alignment horizontal="center" vertical="center" wrapText="1"/>
      <protection hidden="1"/>
    </xf>
    <xf numFmtId="0" fontId="10" fillId="0" borderId="21" xfId="2" applyFont="1" applyFill="1" applyBorder="1" applyAlignment="1" applyProtection="1">
      <alignment horizontal="center" vertical="center" wrapText="1"/>
      <protection hidden="1"/>
    </xf>
    <xf numFmtId="0" fontId="10" fillId="0" borderId="63" xfId="2" applyFont="1" applyFill="1" applyBorder="1" applyAlignment="1" applyProtection="1">
      <alignment horizontal="center" vertical="center" wrapText="1"/>
      <protection hidden="1"/>
    </xf>
    <xf numFmtId="0" fontId="0" fillId="0" borderId="18" xfId="0" applyBorder="1" applyAlignment="1" applyProtection="1">
      <alignment horizontal="center"/>
      <protection hidden="1"/>
    </xf>
    <xf numFmtId="0" fontId="18" fillId="0" borderId="14" xfId="2" applyFont="1" applyFill="1" applyBorder="1" applyAlignment="1" applyProtection="1">
      <alignment horizontal="center" vertical="center" wrapText="1"/>
      <protection hidden="1"/>
    </xf>
    <xf numFmtId="0" fontId="18" fillId="0" borderId="15" xfId="2" applyFont="1" applyFill="1" applyBorder="1" applyAlignment="1" applyProtection="1">
      <alignment horizontal="center" vertical="center" wrapText="1"/>
      <protection hidden="1"/>
    </xf>
    <xf numFmtId="0" fontId="18" fillId="0" borderId="16" xfId="2" applyFont="1" applyFill="1" applyBorder="1" applyAlignment="1" applyProtection="1">
      <alignment horizontal="center" vertical="center" wrapText="1"/>
      <protection hidden="1"/>
    </xf>
    <xf numFmtId="0" fontId="11" fillId="0" borderId="12" xfId="2" applyFont="1" applyFill="1" applyBorder="1" applyAlignment="1" applyProtection="1">
      <alignment horizontal="center" vertical="center" wrapText="1"/>
      <protection hidden="1"/>
    </xf>
    <xf numFmtId="0" fontId="11" fillId="0" borderId="13" xfId="2" applyFont="1" applyFill="1" applyBorder="1" applyAlignment="1" applyProtection="1">
      <alignment horizontal="center" vertical="center" wrapText="1"/>
      <protection hidden="1"/>
    </xf>
    <xf numFmtId="0" fontId="11" fillId="0" borderId="11" xfId="2" applyFont="1" applyFill="1" applyBorder="1" applyAlignment="1" applyProtection="1">
      <alignment horizontal="center" vertical="center" wrapText="1"/>
      <protection hidden="1"/>
    </xf>
    <xf numFmtId="0" fontId="1" fillId="5" borderId="10" xfId="3" applyFill="1" applyBorder="1" applyAlignment="1" applyProtection="1">
      <alignment horizontal="left" vertical="top" wrapText="1"/>
      <protection locked="0"/>
    </xf>
    <xf numFmtId="0" fontId="1" fillId="5" borderId="13" xfId="3" applyFill="1" applyBorder="1" applyAlignment="1" applyProtection="1">
      <alignment horizontal="left" vertical="top" wrapText="1"/>
      <protection locked="0"/>
    </xf>
    <xf numFmtId="0" fontId="1" fillId="5" borderId="72" xfId="3" applyFill="1" applyBorder="1" applyAlignment="1" applyProtection="1">
      <alignment horizontal="left" vertical="top" wrapText="1"/>
      <protection locked="0"/>
    </xf>
    <xf numFmtId="0" fontId="0" fillId="5" borderId="20" xfId="3" applyFont="1" applyFill="1" applyBorder="1" applyAlignment="1" applyProtection="1">
      <alignment vertical="center" wrapText="1"/>
      <protection locked="0"/>
    </xf>
    <xf numFmtId="0" fontId="0" fillId="5" borderId="21" xfId="3" applyFont="1" applyFill="1" applyBorder="1" applyAlignment="1" applyProtection="1">
      <alignment vertical="center" wrapText="1"/>
      <protection locked="0"/>
    </xf>
    <xf numFmtId="0" fontId="0" fillId="5" borderId="63" xfId="3" applyFont="1" applyFill="1" applyBorder="1" applyAlignment="1" applyProtection="1">
      <alignment vertical="center" wrapText="1"/>
      <protection locked="0"/>
    </xf>
    <xf numFmtId="0" fontId="3" fillId="0" borderId="20" xfId="2" applyFont="1" applyFill="1" applyBorder="1" applyAlignment="1" applyProtection="1">
      <alignment horizontal="center" vertical="center" wrapText="1"/>
      <protection hidden="1"/>
    </xf>
    <xf numFmtId="0" fontId="3" fillId="0" borderId="21" xfId="2" applyFont="1" applyFill="1" applyBorder="1" applyAlignment="1" applyProtection="1">
      <alignment horizontal="center" vertical="center" wrapText="1"/>
      <protection hidden="1"/>
    </xf>
    <xf numFmtId="0" fontId="3" fillId="0" borderId="104" xfId="2" applyFont="1" applyFill="1" applyBorder="1" applyAlignment="1" applyProtection="1">
      <alignment horizontal="center" vertical="center" wrapText="1"/>
      <protection hidden="1"/>
    </xf>
    <xf numFmtId="0" fontId="18" fillId="0" borderId="42" xfId="2" applyFont="1" applyFill="1" applyBorder="1" applyAlignment="1" applyProtection="1">
      <alignment horizontal="center" vertical="center" wrapText="1"/>
      <protection hidden="1"/>
    </xf>
    <xf numFmtId="0" fontId="18" fillId="0" borderId="18" xfId="2" applyFont="1" applyFill="1" applyBorder="1" applyAlignment="1" applyProtection="1">
      <alignment horizontal="center" vertical="center" wrapText="1"/>
      <protection hidden="1"/>
    </xf>
    <xf numFmtId="0" fontId="18" fillId="0" borderId="43" xfId="2" applyFont="1" applyFill="1" applyBorder="1" applyAlignment="1" applyProtection="1">
      <alignment horizontal="center" vertical="center" wrapText="1"/>
      <protection hidden="1"/>
    </xf>
    <xf numFmtId="0" fontId="9" fillId="0" borderId="73" xfId="2" applyFont="1" applyFill="1" applyBorder="1" applyAlignment="1" applyProtection="1">
      <alignment horizontal="center" vertical="center" wrapText="1"/>
      <protection hidden="1"/>
    </xf>
    <xf numFmtId="0" fontId="9" fillId="0" borderId="74" xfId="2" applyFont="1" applyFill="1" applyBorder="1" applyAlignment="1" applyProtection="1">
      <alignment horizontal="center" vertical="center" wrapText="1"/>
      <protection hidden="1"/>
    </xf>
    <xf numFmtId="0" fontId="9" fillId="0" borderId="75" xfId="2" applyFont="1" applyFill="1" applyBorder="1" applyAlignment="1" applyProtection="1">
      <alignment horizontal="center" vertical="center" wrapText="1"/>
      <protection hidden="1"/>
    </xf>
    <xf numFmtId="0" fontId="10" fillId="0" borderId="87" xfId="2" applyFont="1" applyFill="1" applyBorder="1" applyAlignment="1" applyProtection="1">
      <alignment horizontal="center" vertical="center" wrapText="1"/>
      <protection hidden="1"/>
    </xf>
    <xf numFmtId="0" fontId="10" fillId="0" borderId="88" xfId="2" applyFont="1" applyFill="1" applyBorder="1" applyAlignment="1" applyProtection="1">
      <alignment horizontal="center" vertical="center" wrapText="1"/>
      <protection hidden="1"/>
    </xf>
    <xf numFmtId="0" fontId="10" fillId="0" borderId="101" xfId="2" applyFont="1" applyFill="1" applyBorder="1" applyAlignment="1" applyProtection="1">
      <alignment horizontal="center" vertical="center" wrapText="1"/>
      <protection hidden="1"/>
    </xf>
    <xf numFmtId="0" fontId="11" fillId="0" borderId="92" xfId="2" applyFont="1" applyFill="1" applyBorder="1" applyAlignment="1" applyProtection="1">
      <alignment horizontal="center" vertical="center" wrapText="1"/>
      <protection hidden="1"/>
    </xf>
    <xf numFmtId="0" fontId="11" fillId="0" borderId="105" xfId="2" applyFont="1" applyFill="1" applyBorder="1" applyAlignment="1" applyProtection="1">
      <alignment horizontal="center" vertical="center" wrapText="1"/>
      <protection hidden="1"/>
    </xf>
    <xf numFmtId="0" fontId="10" fillId="0" borderId="65" xfId="2" applyFont="1" applyFill="1" applyBorder="1" applyAlignment="1" applyProtection="1">
      <alignment horizontal="center" vertical="center" wrapText="1"/>
      <protection hidden="1"/>
    </xf>
    <xf numFmtId="0" fontId="10" fillId="0" borderId="66" xfId="2" applyFont="1" applyFill="1" applyBorder="1" applyAlignment="1" applyProtection="1">
      <alignment horizontal="center" vertical="center" wrapText="1"/>
      <protection hidden="1"/>
    </xf>
    <xf numFmtId="0" fontId="10" fillId="0" borderId="70" xfId="2" applyFont="1" applyFill="1" applyBorder="1" applyAlignment="1" applyProtection="1">
      <alignment horizontal="center" vertical="center" wrapText="1"/>
      <protection hidden="1"/>
    </xf>
    <xf numFmtId="0" fontId="11" fillId="0" borderId="60" xfId="2" applyFont="1" applyFill="1" applyBorder="1" applyAlignment="1" applyProtection="1">
      <alignment horizontal="center" vertical="center" wrapText="1"/>
      <protection hidden="1"/>
    </xf>
    <xf numFmtId="0" fontId="11" fillId="0" borderId="59" xfId="2" applyFont="1" applyFill="1" applyBorder="1" applyAlignment="1" applyProtection="1">
      <alignment horizontal="center" vertical="center" wrapText="1"/>
      <protection hidden="1"/>
    </xf>
    <xf numFmtId="0" fontId="11" fillId="0" borderId="62" xfId="2" applyFont="1" applyFill="1" applyBorder="1" applyAlignment="1" applyProtection="1">
      <alignment horizontal="center" vertical="center" wrapText="1"/>
      <protection hidden="1"/>
    </xf>
    <xf numFmtId="0" fontId="11" fillId="0" borderId="21" xfId="2" applyFont="1" applyFill="1" applyBorder="1" applyAlignment="1" applyProtection="1">
      <alignment horizontal="center" vertical="center" wrapText="1"/>
      <protection hidden="1"/>
    </xf>
    <xf numFmtId="0" fontId="11" fillId="5" borderId="95" xfId="2" applyFont="1" applyFill="1" applyBorder="1" applyAlignment="1" applyProtection="1">
      <alignment horizontal="center" wrapText="1"/>
      <protection locked="0"/>
    </xf>
    <xf numFmtId="0" fontId="19" fillId="0" borderId="77" xfId="2" applyFont="1" applyFill="1" applyBorder="1" applyAlignment="1" applyProtection="1">
      <alignment horizontal="center" vertical="center" wrapText="1"/>
      <protection hidden="1"/>
    </xf>
    <xf numFmtId="0" fontId="19" fillId="0" borderId="90" xfId="2" applyFont="1" applyFill="1" applyBorder="1" applyAlignment="1" applyProtection="1">
      <alignment horizontal="center" vertical="center" wrapText="1"/>
      <protection hidden="1"/>
    </xf>
    <xf numFmtId="0" fontId="9" fillId="13" borderId="14" xfId="2" applyFont="1" applyFill="1" applyBorder="1" applyAlignment="1" applyProtection="1">
      <alignment horizontal="center" vertical="center" wrapText="1"/>
      <protection hidden="1"/>
    </xf>
    <xf numFmtId="0" fontId="9" fillId="13" borderId="15" xfId="2" applyFont="1" applyFill="1" applyBorder="1" applyAlignment="1" applyProtection="1">
      <alignment horizontal="center" vertical="center" wrapText="1"/>
      <protection hidden="1"/>
    </xf>
    <xf numFmtId="0" fontId="9" fillId="13" borderId="16" xfId="2" applyFont="1" applyFill="1" applyBorder="1" applyAlignment="1" applyProtection="1">
      <alignment horizontal="center" vertical="center" wrapText="1"/>
      <protection hidden="1"/>
    </xf>
    <xf numFmtId="0" fontId="10" fillId="0" borderId="112" xfId="2" applyFont="1" applyFill="1" applyBorder="1" applyAlignment="1" applyProtection="1">
      <alignment horizontal="center"/>
      <protection locked="0" hidden="1"/>
    </xf>
    <xf numFmtId="0" fontId="10" fillId="0" borderId="2" xfId="2" applyFont="1" applyFill="1" applyAlignment="1" applyProtection="1">
      <alignment horizontal="center"/>
      <protection locked="0" hidden="1"/>
    </xf>
    <xf numFmtId="44" fontId="0" fillId="0" borderId="65" xfId="6" applyFont="1" applyBorder="1" applyAlignment="1" applyProtection="1">
      <alignment horizontal="center" vertical="center"/>
      <protection hidden="1"/>
    </xf>
    <xf numFmtId="44" fontId="0" fillId="0" borderId="66" xfId="6" applyFont="1" applyBorder="1" applyAlignment="1" applyProtection="1">
      <alignment horizontal="center" vertical="center"/>
      <protection hidden="1"/>
    </xf>
    <xf numFmtId="3" fontId="12" fillId="5" borderId="10" xfId="2" applyNumberFormat="1" applyFont="1" applyFill="1" applyBorder="1" applyAlignment="1" applyProtection="1">
      <alignment horizontal="center" vertical="center"/>
      <protection locked="0"/>
    </xf>
    <xf numFmtId="3" fontId="12" fillId="5" borderId="72" xfId="2" applyNumberFormat="1" applyFont="1" applyFill="1" applyBorder="1" applyAlignment="1" applyProtection="1">
      <alignment horizontal="center" vertical="center"/>
      <protection locked="0"/>
    </xf>
    <xf numFmtId="0" fontId="11" fillId="5" borderId="97" xfId="2" applyFont="1" applyFill="1" applyBorder="1" applyAlignment="1" applyProtection="1">
      <alignment horizontal="center" wrapText="1"/>
      <protection locked="0"/>
    </xf>
    <xf numFmtId="0" fontId="11" fillId="5" borderId="106" xfId="2" applyFont="1" applyFill="1" applyBorder="1" applyAlignment="1" applyProtection="1">
      <alignment horizontal="center" wrapText="1"/>
      <protection locked="0"/>
    </xf>
    <xf numFmtId="0" fontId="9" fillId="0" borderId="77" xfId="2" applyFont="1" applyFill="1" applyBorder="1" applyAlignment="1" applyProtection="1">
      <alignment horizontal="center" vertical="center" wrapText="1"/>
      <protection hidden="1"/>
    </xf>
    <xf numFmtId="0" fontId="9" fillId="0" borderId="78" xfId="2" applyFont="1" applyFill="1" applyBorder="1" applyAlignment="1" applyProtection="1">
      <alignment horizontal="center" vertical="center" wrapText="1"/>
      <protection hidden="1"/>
    </xf>
    <xf numFmtId="0" fontId="9" fillId="0" borderId="56" xfId="2" applyFont="1" applyFill="1" applyBorder="1" applyAlignment="1" applyProtection="1">
      <alignment horizontal="center" vertical="center" wrapText="1"/>
      <protection hidden="1"/>
    </xf>
    <xf numFmtId="0" fontId="10" fillId="0" borderId="77" xfId="2" applyFont="1" applyFill="1" applyBorder="1" applyAlignment="1" applyProtection="1">
      <alignment horizontal="left" vertical="center" wrapText="1"/>
      <protection hidden="1"/>
    </xf>
    <xf numFmtId="0" fontId="10" fillId="0" borderId="78" xfId="2" applyFont="1" applyFill="1" applyBorder="1" applyAlignment="1" applyProtection="1">
      <alignment horizontal="left" vertical="center" wrapText="1"/>
      <protection hidden="1"/>
    </xf>
    <xf numFmtId="0" fontId="10" fillId="0" borderId="56" xfId="2" applyFont="1" applyFill="1" applyBorder="1" applyAlignment="1" applyProtection="1">
      <alignment horizontal="left" vertical="center" wrapText="1"/>
      <protection hidden="1"/>
    </xf>
    <xf numFmtId="49" fontId="0" fillId="5" borderId="36" xfId="0" applyNumberFormat="1" applyFill="1" applyBorder="1" applyAlignment="1" applyProtection="1">
      <alignment horizontal="center" vertical="center"/>
      <protection locked="0"/>
    </xf>
    <xf numFmtId="49" fontId="0" fillId="5" borderId="78" xfId="0" applyNumberFormat="1" applyFill="1" applyBorder="1" applyAlignment="1" applyProtection="1">
      <alignment horizontal="center" vertical="center"/>
      <protection locked="0"/>
    </xf>
    <xf numFmtId="49" fontId="0" fillId="5" borderId="35" xfId="0" applyNumberFormat="1" applyFill="1" applyBorder="1" applyAlignment="1" applyProtection="1">
      <alignment horizontal="center" vertical="center"/>
      <protection locked="0"/>
    </xf>
    <xf numFmtId="0" fontId="11" fillId="0" borderId="36" xfId="2" applyFont="1" applyFill="1" applyBorder="1" applyAlignment="1" applyProtection="1">
      <alignment horizontal="center" vertical="center" wrapText="1"/>
      <protection hidden="1"/>
    </xf>
    <xf numFmtId="0" fontId="11" fillId="0" borderId="35" xfId="2" applyFont="1" applyFill="1" applyBorder="1" applyAlignment="1" applyProtection="1">
      <alignment horizontal="center" vertical="center" wrapText="1"/>
      <protection hidden="1"/>
    </xf>
    <xf numFmtId="0" fontId="0" fillId="5" borderId="36" xfId="0" applyFill="1" applyBorder="1" applyAlignment="1" applyProtection="1">
      <alignment horizontal="center" vertical="center" wrapText="1"/>
      <protection locked="0"/>
    </xf>
    <xf numFmtId="0" fontId="0" fillId="5" borderId="56" xfId="0" applyFill="1" applyBorder="1" applyAlignment="1" applyProtection="1">
      <alignment horizontal="center" vertical="center" wrapText="1"/>
      <protection locked="0"/>
    </xf>
    <xf numFmtId="0" fontId="19" fillId="0" borderId="89" xfId="2" applyFont="1" applyFill="1" applyBorder="1" applyAlignment="1" applyProtection="1">
      <alignment horizontal="center" vertical="center" wrapText="1"/>
      <protection hidden="1"/>
    </xf>
    <xf numFmtId="0" fontId="19" fillId="0" borderId="88" xfId="2" applyFont="1" applyFill="1" applyBorder="1" applyAlignment="1" applyProtection="1">
      <alignment horizontal="center" vertical="center" wrapText="1"/>
      <protection hidden="1"/>
    </xf>
    <xf numFmtId="0" fontId="19" fillId="0" borderId="101" xfId="2" applyFont="1" applyFill="1" applyBorder="1" applyAlignment="1" applyProtection="1">
      <alignment horizontal="center" vertical="center" wrapText="1"/>
      <protection hidden="1"/>
    </xf>
    <xf numFmtId="44" fontId="24" fillId="5" borderId="2" xfId="6" applyFont="1" applyFill="1" applyBorder="1" applyAlignment="1" applyProtection="1">
      <alignment horizontal="center"/>
      <protection locked="0" hidden="1"/>
    </xf>
    <xf numFmtId="44" fontId="10" fillId="0" borderId="2" xfId="6" applyFont="1" applyFill="1" applyBorder="1" applyAlignment="1" applyProtection="1">
      <alignment horizontal="center"/>
      <protection hidden="1"/>
    </xf>
    <xf numFmtId="44" fontId="10" fillId="0" borderId="113" xfId="6" applyFont="1" applyFill="1" applyBorder="1" applyAlignment="1" applyProtection="1">
      <alignment horizontal="center"/>
      <protection hidden="1"/>
    </xf>
    <xf numFmtId="0" fontId="12" fillId="0" borderId="42" xfId="2" applyFont="1" applyFill="1" applyBorder="1" applyAlignment="1" applyProtection="1">
      <alignment horizontal="left"/>
      <protection hidden="1"/>
    </xf>
    <xf numFmtId="0" fontId="12" fillId="0" borderId="18" xfId="2" applyFont="1" applyFill="1" applyBorder="1" applyAlignment="1" applyProtection="1">
      <alignment horizontal="left"/>
      <protection hidden="1"/>
    </xf>
    <xf numFmtId="0" fontId="12" fillId="0" borderId="19" xfId="2" applyFont="1" applyFill="1" applyBorder="1" applyAlignment="1" applyProtection="1">
      <alignment horizontal="left"/>
      <protection hidden="1"/>
    </xf>
    <xf numFmtId="0" fontId="10" fillId="5" borderId="110" xfId="2" applyFont="1" applyFill="1" applyBorder="1" applyAlignment="1" applyProtection="1">
      <alignment horizontal="left"/>
      <protection locked="0"/>
    </xf>
    <xf numFmtId="0" fontId="10" fillId="5" borderId="111" xfId="2" applyFont="1" applyFill="1" applyBorder="1" applyAlignment="1" applyProtection="1">
      <alignment horizontal="left"/>
      <protection locked="0"/>
    </xf>
    <xf numFmtId="0" fontId="10" fillId="5" borderId="85" xfId="2" applyFont="1" applyFill="1" applyBorder="1" applyAlignment="1" applyProtection="1">
      <alignment horizontal="left"/>
      <protection locked="0"/>
    </xf>
    <xf numFmtId="0" fontId="10" fillId="5" borderId="1" xfId="2" applyFont="1" applyFill="1" applyBorder="1" applyAlignment="1" applyProtection="1">
      <alignment horizontal="left"/>
      <protection locked="0"/>
    </xf>
    <xf numFmtId="0" fontId="10" fillId="5" borderId="109" xfId="2" applyFont="1" applyFill="1" applyBorder="1" applyAlignment="1" applyProtection="1">
      <alignment horizontal="left"/>
      <protection locked="0"/>
    </xf>
    <xf numFmtId="0" fontId="10" fillId="5" borderId="79" xfId="2" applyFont="1" applyFill="1" applyBorder="1" applyAlignment="1" applyProtection="1">
      <alignment horizontal="left"/>
      <protection locked="0"/>
    </xf>
    <xf numFmtId="0" fontId="10" fillId="5" borderId="61" xfId="2" applyFont="1" applyFill="1" applyBorder="1" applyAlignment="1" applyProtection="1">
      <alignment horizontal="left"/>
      <protection locked="0"/>
    </xf>
    <xf numFmtId="0" fontId="10" fillId="5" borderId="80" xfId="2" applyFont="1" applyFill="1" applyBorder="1" applyAlignment="1" applyProtection="1">
      <alignment horizontal="left"/>
      <protection locked="0"/>
    </xf>
    <xf numFmtId="0" fontId="10" fillId="5" borderId="85" xfId="2" applyFont="1" applyFill="1" applyBorder="1" applyAlignment="1" applyProtection="1">
      <alignment horizontal="center"/>
      <protection locked="0"/>
    </xf>
    <xf numFmtId="0" fontId="10" fillId="5" borderId="1" xfId="2" applyFont="1" applyFill="1" applyBorder="1" applyAlignment="1" applyProtection="1">
      <alignment horizontal="center"/>
      <protection locked="0"/>
    </xf>
    <xf numFmtId="0" fontId="10" fillId="5" borderId="37" xfId="2" applyFont="1" applyFill="1" applyBorder="1" applyAlignment="1" applyProtection="1">
      <alignment horizontal="center"/>
      <protection locked="0"/>
    </xf>
    <xf numFmtId="0" fontId="10" fillId="5" borderId="79" xfId="2" applyFont="1" applyFill="1" applyBorder="1" applyAlignment="1" applyProtection="1">
      <alignment horizontal="center"/>
      <protection locked="0"/>
    </xf>
    <xf numFmtId="0" fontId="10" fillId="5" borderId="61" xfId="2" applyFont="1" applyFill="1" applyBorder="1" applyAlignment="1" applyProtection="1">
      <alignment horizontal="center"/>
      <protection locked="0"/>
    </xf>
    <xf numFmtId="0" fontId="10" fillId="5" borderId="69" xfId="2" applyFont="1" applyFill="1" applyBorder="1" applyAlignment="1" applyProtection="1">
      <alignment horizontal="center"/>
      <protection locked="0"/>
    </xf>
    <xf numFmtId="0" fontId="0" fillId="0" borderId="1" xfId="0" applyBorder="1" applyAlignment="1" applyProtection="1">
      <alignment horizontal="center"/>
      <protection hidden="1"/>
    </xf>
    <xf numFmtId="0" fontId="2" fillId="0" borderId="87" xfId="0" applyFont="1" applyBorder="1" applyAlignment="1" applyProtection="1">
      <alignment horizontal="left" vertical="center" wrapText="1"/>
      <protection hidden="1"/>
    </xf>
    <xf numFmtId="0" fontId="2" fillId="0" borderId="88" xfId="0" applyFont="1" applyBorder="1" applyAlignment="1" applyProtection="1">
      <alignment horizontal="left" vertical="center" wrapText="1"/>
      <protection hidden="1"/>
    </xf>
    <xf numFmtId="0" fontId="2" fillId="0" borderId="101" xfId="0" applyFont="1" applyBorder="1" applyAlignment="1" applyProtection="1">
      <alignment horizontal="left" vertical="center" wrapText="1"/>
      <protection hidden="1"/>
    </xf>
    <xf numFmtId="0" fontId="12" fillId="0" borderId="64" xfId="2" applyFont="1" applyFill="1" applyBorder="1" applyAlignment="1" applyProtection="1">
      <alignment horizontal="left"/>
      <protection hidden="1"/>
    </xf>
    <xf numFmtId="0" fontId="12" fillId="0" borderId="61" xfId="2" applyFont="1" applyFill="1" applyBorder="1" applyAlignment="1" applyProtection="1">
      <alignment horizontal="left"/>
      <protection hidden="1"/>
    </xf>
    <xf numFmtId="0" fontId="12" fillId="0" borderId="108" xfId="2" applyFont="1" applyFill="1" applyBorder="1" applyAlignment="1" applyProtection="1">
      <alignment horizontal="left"/>
      <protection hidden="1"/>
    </xf>
    <xf numFmtId="0" fontId="11" fillId="5" borderId="98" xfId="2" applyFont="1" applyFill="1" applyBorder="1" applyAlignment="1" applyProtection="1">
      <alignment horizontal="center" wrapText="1"/>
      <protection locked="0"/>
    </xf>
    <xf numFmtId="0" fontId="9" fillId="0" borderId="14" xfId="2" applyFont="1" applyFill="1" applyBorder="1" applyAlignment="1" applyProtection="1">
      <alignment horizontal="center" vertical="center" wrapText="1"/>
      <protection hidden="1"/>
    </xf>
    <xf numFmtId="0" fontId="9" fillId="0" borderId="15" xfId="2" applyFont="1" applyFill="1" applyBorder="1" applyAlignment="1" applyProtection="1">
      <alignment horizontal="center" vertical="center" wrapText="1"/>
      <protection hidden="1"/>
    </xf>
    <xf numFmtId="0" fontId="9" fillId="0" borderId="16" xfId="2" applyFont="1" applyFill="1" applyBorder="1" applyAlignment="1" applyProtection="1">
      <alignment horizontal="center" vertical="center" wrapText="1"/>
      <protection hidden="1"/>
    </xf>
    <xf numFmtId="0" fontId="10" fillId="0" borderId="65" xfId="2" applyFont="1" applyFill="1" applyBorder="1" applyAlignment="1" applyProtection="1">
      <alignment horizontal="left" vertical="center" wrapText="1"/>
      <protection hidden="1"/>
    </xf>
    <xf numFmtId="0" fontId="10" fillId="0" borderId="66" xfId="2" applyFont="1" applyFill="1" applyBorder="1" applyAlignment="1" applyProtection="1">
      <alignment horizontal="left" vertical="center" wrapText="1"/>
      <protection hidden="1"/>
    </xf>
    <xf numFmtId="0" fontId="10" fillId="0" borderId="70" xfId="2" applyFont="1" applyFill="1" applyBorder="1" applyAlignment="1" applyProtection="1">
      <alignment horizontal="left" vertical="center" wrapText="1"/>
      <protection hidden="1"/>
    </xf>
    <xf numFmtId="0" fontId="11" fillId="0" borderId="81" xfId="2" applyFont="1" applyFill="1" applyBorder="1" applyAlignment="1" applyProtection="1">
      <alignment horizontal="center" vertical="center" wrapText="1"/>
      <protection hidden="1"/>
    </xf>
    <xf numFmtId="0" fontId="11" fillId="0" borderId="107" xfId="2" applyFont="1" applyFill="1" applyBorder="1" applyAlignment="1" applyProtection="1">
      <alignment horizontal="center" vertical="center" wrapText="1"/>
      <protection hidden="1"/>
    </xf>
    <xf numFmtId="0" fontId="11" fillId="0" borderId="82" xfId="2" applyFont="1" applyFill="1" applyBorder="1" applyAlignment="1" applyProtection="1">
      <alignment horizontal="center" vertical="center" wrapText="1"/>
      <protection hidden="1"/>
    </xf>
    <xf numFmtId="0" fontId="11" fillId="0" borderId="67" xfId="2" applyFont="1" applyFill="1" applyBorder="1" applyAlignment="1" applyProtection="1">
      <alignment horizontal="center" vertical="center" wrapText="1"/>
      <protection hidden="1"/>
    </xf>
    <xf numFmtId="0" fontId="11" fillId="0" borderId="10" xfId="2" applyFont="1" applyFill="1" applyBorder="1" applyAlignment="1" applyProtection="1">
      <alignment horizontal="center" vertical="center"/>
      <protection hidden="1"/>
    </xf>
    <xf numFmtId="0" fontId="11" fillId="0" borderId="72" xfId="2" applyFont="1" applyFill="1" applyBorder="1" applyAlignment="1" applyProtection="1">
      <alignment horizontal="center" vertical="center"/>
      <protection hidden="1"/>
    </xf>
    <xf numFmtId="0" fontId="11" fillId="0" borderId="0" xfId="2" applyFont="1" applyFill="1" applyBorder="1" applyAlignment="1" applyProtection="1">
      <alignment horizontal="center" vertical="center" wrapText="1"/>
      <protection hidden="1"/>
    </xf>
    <xf numFmtId="2" fontId="11" fillId="0" borderId="76" xfId="2" applyNumberFormat="1" applyFont="1" applyFill="1" applyBorder="1" applyAlignment="1" applyProtection="1">
      <alignment horizontal="left" vertical="center" wrapText="1"/>
      <protection hidden="1"/>
    </xf>
    <xf numFmtId="2" fontId="11" fillId="0" borderId="0" xfId="2" applyNumberFormat="1" applyFont="1" applyFill="1" applyBorder="1" applyAlignment="1" applyProtection="1">
      <alignment horizontal="left" vertical="center" wrapText="1"/>
      <protection hidden="1"/>
    </xf>
    <xf numFmtId="2" fontId="11" fillId="0" borderId="71" xfId="2" applyNumberFormat="1" applyFont="1" applyFill="1" applyBorder="1" applyAlignment="1" applyProtection="1">
      <alignment horizontal="left" vertical="center" wrapText="1"/>
      <protection hidden="1"/>
    </xf>
    <xf numFmtId="0" fontId="9" fillId="0" borderId="38" xfId="2" applyFont="1" applyFill="1" applyBorder="1" applyAlignment="1" applyProtection="1">
      <alignment horizontal="center" vertical="center" wrapText="1"/>
      <protection hidden="1"/>
    </xf>
    <xf numFmtId="0" fontId="9" fillId="0" borderId="1" xfId="2" applyFont="1" applyFill="1" applyBorder="1" applyAlignment="1" applyProtection="1">
      <alignment horizontal="center" vertical="center" wrapText="1"/>
      <protection hidden="1"/>
    </xf>
    <xf numFmtId="0" fontId="9" fillId="0" borderId="37" xfId="2" applyFont="1" applyFill="1" applyBorder="1" applyAlignment="1" applyProtection="1">
      <alignment horizontal="center" vertical="center" wrapText="1"/>
      <protection hidden="1"/>
    </xf>
    <xf numFmtId="0" fontId="11" fillId="0" borderId="82" xfId="2" applyFont="1" applyFill="1" applyBorder="1" applyAlignment="1" applyProtection="1">
      <alignment horizontal="center" vertical="center"/>
      <protection hidden="1"/>
    </xf>
    <xf numFmtId="0" fontId="11" fillId="0" borderId="67" xfId="2" applyFont="1" applyFill="1" applyBorder="1" applyAlignment="1" applyProtection="1">
      <alignment horizontal="center" vertical="center"/>
      <protection hidden="1"/>
    </xf>
    <xf numFmtId="0" fontId="11" fillId="0" borderId="66" xfId="2" applyFont="1" applyFill="1" applyBorder="1" applyAlignment="1" applyProtection="1">
      <alignment horizontal="center" vertical="center"/>
      <protection hidden="1"/>
    </xf>
    <xf numFmtId="44" fontId="10" fillId="0" borderId="83" xfId="6" applyFont="1" applyFill="1" applyBorder="1" applyAlignment="1" applyProtection="1">
      <alignment horizontal="center" vertical="center"/>
      <protection hidden="1"/>
    </xf>
    <xf numFmtId="44" fontId="10" fillId="0" borderId="84" xfId="6" applyFont="1" applyFill="1" applyBorder="1" applyAlignment="1" applyProtection="1">
      <alignment horizontal="center" vertical="center"/>
      <protection hidden="1"/>
    </xf>
    <xf numFmtId="1" fontId="16" fillId="5" borderId="66" xfId="0" applyNumberFormat="1" applyFont="1" applyFill="1" applyBorder="1" applyAlignment="1" applyProtection="1">
      <alignment horizontal="center" vertical="center"/>
      <protection locked="0"/>
    </xf>
    <xf numFmtId="1" fontId="16" fillId="5" borderId="70" xfId="0" applyNumberFormat="1" applyFont="1" applyFill="1" applyBorder="1" applyAlignment="1" applyProtection="1">
      <alignment horizontal="center" vertical="center"/>
      <protection locked="0"/>
    </xf>
    <xf numFmtId="0" fontId="22" fillId="0" borderId="115" xfId="2" applyFont="1" applyFill="1" applyBorder="1" applyAlignment="1" applyProtection="1">
      <alignment horizontal="left" vertical="center"/>
      <protection hidden="1"/>
    </xf>
    <xf numFmtId="0" fontId="22" fillId="0" borderId="116" xfId="2" applyFont="1" applyFill="1" applyBorder="1" applyAlignment="1" applyProtection="1">
      <alignment horizontal="left" vertical="center"/>
      <protection hidden="1"/>
    </xf>
    <xf numFmtId="0" fontId="11" fillId="0" borderId="2" xfId="2" applyFont="1" applyFill="1" applyAlignment="1" applyProtection="1">
      <alignment horizontal="center" vertical="center" wrapText="1"/>
      <protection hidden="1"/>
    </xf>
    <xf numFmtId="0" fontId="11" fillId="0" borderId="113" xfId="2" applyFont="1" applyFill="1" applyBorder="1" applyAlignment="1" applyProtection="1">
      <alignment horizontal="center" vertical="center" wrapText="1"/>
      <protection hidden="1"/>
    </xf>
    <xf numFmtId="0" fontId="11" fillId="0" borderId="112" xfId="2" applyFont="1" applyFill="1" applyBorder="1" applyAlignment="1" applyProtection="1">
      <alignment horizontal="center" vertical="center" wrapText="1"/>
      <protection hidden="1"/>
    </xf>
    <xf numFmtId="0" fontId="0" fillId="0" borderId="114" xfId="0" applyBorder="1" applyAlignment="1" applyProtection="1">
      <alignment horizontal="center"/>
      <protection hidden="1"/>
    </xf>
    <xf numFmtId="0" fontId="11" fillId="0" borderId="13" xfId="2" applyFont="1" applyFill="1" applyBorder="1" applyAlignment="1" applyProtection="1">
      <alignment horizontal="center" vertical="center"/>
      <protection hidden="1"/>
    </xf>
    <xf numFmtId="44" fontId="22" fillId="0" borderId="116" xfId="6" applyFont="1" applyFill="1" applyBorder="1" applyAlignment="1" applyProtection="1">
      <alignment horizontal="center"/>
      <protection hidden="1"/>
    </xf>
    <xf numFmtId="44" fontId="22" fillId="0" borderId="117" xfId="6" applyFont="1" applyFill="1" applyBorder="1" applyAlignment="1" applyProtection="1">
      <alignment horizontal="center"/>
      <protection hidden="1"/>
    </xf>
    <xf numFmtId="1" fontId="11" fillId="0" borderId="0" xfId="2" applyNumberFormat="1" applyFont="1" applyFill="1" applyBorder="1" applyAlignment="1" applyProtection="1">
      <alignment horizontal="center" vertical="center"/>
      <protection hidden="1"/>
    </xf>
  </cellXfs>
  <cellStyles count="7">
    <cellStyle name="20 % - zvýraznenie3" xfId="3" builtinId="38"/>
    <cellStyle name="Čiarka" xfId="4" builtinId="3"/>
    <cellStyle name="Hypertextové prepojenie" xfId="5" builtinId="8"/>
    <cellStyle name="Mena" xfId="6" builtinId="4"/>
    <cellStyle name="Normálna" xfId="0" builtinId="0"/>
    <cellStyle name="Poznámka" xfId="2" builtinId="10"/>
    <cellStyle name="Zlá" xfId="1" builtinId="27"/>
  </cellStyles>
  <dxfs count="8">
    <dxf>
      <fill>
        <patternFill>
          <bgColor theme="4" tint="0.79998168889431442"/>
        </patternFill>
      </fill>
      <border>
        <left style="hair">
          <color auto="1"/>
        </left>
        <right style="thin">
          <color auto="1"/>
        </right>
        <top style="hair">
          <color auto="1"/>
        </top>
        <bottom style="thin">
          <color auto="1"/>
        </bottom>
        <vertical/>
        <horizontal/>
      </border>
    </dxf>
    <dxf>
      <fill>
        <patternFill>
          <bgColor theme="4" tint="0.79998168889431442"/>
        </patternFill>
      </fill>
      <border>
        <left style="hair">
          <color auto="1"/>
        </left>
        <right style="thin">
          <color auto="1"/>
        </right>
        <top style="hair">
          <color auto="1"/>
        </top>
        <bottom style="hair">
          <color auto="1"/>
        </bottom>
        <vertical/>
        <horizontal/>
      </border>
    </dxf>
    <dxf>
      <font>
        <strike val="0"/>
      </font>
      <fill>
        <patternFill>
          <bgColor theme="4" tint="0.79998168889431442"/>
        </patternFill>
      </fill>
      <border>
        <left style="hair">
          <color auto="1"/>
        </left>
        <right style="hair">
          <color auto="1"/>
        </right>
        <top style="hair">
          <color auto="1"/>
        </top>
        <bottom style="hair">
          <color auto="1"/>
        </bottom>
      </border>
    </dxf>
    <dxf>
      <fill>
        <patternFill>
          <bgColor theme="4" tint="0.79998168889431442"/>
        </patternFill>
      </fill>
      <border>
        <left style="hair">
          <color auto="1"/>
        </left>
        <right style="hair">
          <color auto="1"/>
        </right>
        <top style="hair">
          <color auto="1"/>
        </top>
        <bottom style="thin">
          <color auto="1"/>
        </bottom>
        <vertical/>
        <horizontal/>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thin">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font>
    </dxf>
  </dxfs>
  <tableStyles count="0" defaultTableStyle="TableStyleMedium2" defaultPivotStyle="PivotStyleLight16"/>
  <colors>
    <mruColors>
      <color rgb="FFFF0000"/>
      <color rgb="FFEE1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704850</xdr:colOff>
          <xdr:row>13</xdr:row>
          <xdr:rowOff>9525</xdr:rowOff>
        </xdr:from>
        <xdr:to>
          <xdr:col>10</xdr:col>
          <xdr:colOff>685800</xdr:colOff>
          <xdr:row>14</xdr:row>
          <xdr:rowOff>47625</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1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704850</xdr:colOff>
          <xdr:row>14</xdr:row>
          <xdr:rowOff>0</xdr:rowOff>
        </xdr:from>
        <xdr:to>
          <xdr:col>10</xdr:col>
          <xdr:colOff>676275</xdr:colOff>
          <xdr:row>14</xdr:row>
          <xdr:rowOff>561975</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1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704850</xdr:colOff>
          <xdr:row>15</xdr:row>
          <xdr:rowOff>9525</xdr:rowOff>
        </xdr:from>
        <xdr:to>
          <xdr:col>8</xdr:col>
          <xdr:colOff>962025</xdr:colOff>
          <xdr:row>16</xdr:row>
          <xdr:rowOff>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1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704850</xdr:colOff>
          <xdr:row>16</xdr:row>
          <xdr:rowOff>19050</xdr:rowOff>
        </xdr:from>
        <xdr:to>
          <xdr:col>8</xdr:col>
          <xdr:colOff>942975</xdr:colOff>
          <xdr:row>17</xdr:row>
          <xdr:rowOff>9525</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1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685800</xdr:colOff>
          <xdr:row>11</xdr:row>
          <xdr:rowOff>314325</xdr:rowOff>
        </xdr:from>
        <xdr:to>
          <xdr:col>8</xdr:col>
          <xdr:colOff>1076325</xdr:colOff>
          <xdr:row>13</xdr:row>
          <xdr:rowOff>104775</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1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lov-lex.sk/pravne-predpisy/SK/ZZ/2015/343/20240801.html" TargetMode="External"/><Relationship Id="rId1" Type="http://schemas.openxmlformats.org/officeDocument/2006/relationships/hyperlink" Target="https://www.slov-lex.sk/pravne-predpisy/SK/ZZ/2015/343/20240801.htm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3E9FE-FC84-48DC-97A1-A3F49022BD87}">
  <dimension ref="B1:K86"/>
  <sheetViews>
    <sheetView zoomScaleNormal="100" workbookViewId="0">
      <selection activeCell="H6" sqref="H6"/>
    </sheetView>
  </sheetViews>
  <sheetFormatPr defaultColWidth="9.140625" defaultRowHeight="15" x14ac:dyDescent="0.25"/>
  <cols>
    <col min="1" max="1" width="3" style="14" customWidth="1"/>
    <col min="2" max="2" width="4.7109375" style="14" customWidth="1"/>
    <col min="3" max="3" width="38" style="15" customWidth="1"/>
    <col min="4" max="4" width="19" style="15" customWidth="1"/>
    <col min="5" max="5" width="15.7109375" style="15" customWidth="1"/>
    <col min="6" max="6" width="14.85546875" style="15" customWidth="1"/>
    <col min="7" max="7" width="19.85546875" style="15" customWidth="1"/>
    <col min="8" max="8" width="18.7109375" style="15" customWidth="1"/>
    <col min="9" max="9" width="14" style="14" customWidth="1"/>
    <col min="10" max="10" width="14.7109375" style="14" customWidth="1"/>
    <col min="11" max="11" width="12.85546875" style="14" bestFit="1" customWidth="1"/>
    <col min="12" max="12" width="15" style="14" bestFit="1" customWidth="1"/>
    <col min="13" max="13" width="16.85546875" style="14" customWidth="1"/>
    <col min="14" max="14" width="12.28515625" style="14" customWidth="1"/>
    <col min="15" max="15" width="15.42578125" style="14" bestFit="1" customWidth="1"/>
    <col min="16" max="16" width="12.7109375" style="14" customWidth="1"/>
    <col min="17" max="17" width="15.42578125" style="14" bestFit="1" customWidth="1"/>
    <col min="18" max="18" width="12.28515625" style="14" bestFit="1" customWidth="1"/>
    <col min="19" max="19" width="15" style="14" bestFit="1" customWidth="1"/>
    <col min="20" max="20" width="12.85546875" style="14" bestFit="1" customWidth="1"/>
    <col min="21" max="21" width="15" style="14" bestFit="1" customWidth="1"/>
    <col min="22" max="16384" width="9.140625" style="14"/>
  </cols>
  <sheetData>
    <row r="1" spans="2:11" ht="15.75" thickBot="1" x14ac:dyDescent="0.3"/>
    <row r="2" spans="2:11" ht="36.75" customHeight="1" thickBot="1" x14ac:dyDescent="0.3">
      <c r="B2" s="163" t="s">
        <v>0</v>
      </c>
      <c r="C2" s="164"/>
      <c r="D2" s="164"/>
      <c r="E2" s="164"/>
      <c r="F2" s="164"/>
      <c r="G2" s="164"/>
      <c r="H2" s="164"/>
      <c r="I2" s="164"/>
      <c r="J2" s="164"/>
      <c r="K2" s="165"/>
    </row>
    <row r="3" spans="2:11" ht="45.75" thickBot="1" x14ac:dyDescent="0.3">
      <c r="B3" s="16" t="s">
        <v>1</v>
      </c>
      <c r="C3" s="17" t="s">
        <v>2</v>
      </c>
      <c r="D3" s="18" t="s">
        <v>3</v>
      </c>
      <c r="E3" s="18" t="s">
        <v>4</v>
      </c>
      <c r="F3" s="18" t="s">
        <v>5</v>
      </c>
      <c r="G3" s="18" t="s">
        <v>6</v>
      </c>
      <c r="H3" s="19" t="s">
        <v>7</v>
      </c>
      <c r="I3" s="20" t="s">
        <v>8</v>
      </c>
      <c r="J3" s="21" t="s">
        <v>9</v>
      </c>
      <c r="K3" s="21" t="s">
        <v>10</v>
      </c>
    </row>
    <row r="4" spans="2:11" x14ac:dyDescent="0.25">
      <c r="B4" s="22">
        <v>1</v>
      </c>
      <c r="C4" s="23" t="s">
        <v>70</v>
      </c>
      <c r="D4" s="24" t="s">
        <v>67</v>
      </c>
      <c r="E4" s="25">
        <v>278521.2</v>
      </c>
      <c r="F4" s="25">
        <v>0</v>
      </c>
      <c r="G4" s="26" t="s">
        <v>11</v>
      </c>
      <c r="H4" s="27">
        <v>278521.2</v>
      </c>
      <c r="I4" s="28">
        <f>H4/H$14*100</f>
        <v>88.133707485447175</v>
      </c>
      <c r="J4" s="29">
        <f t="shared" ref="J4:J6" si="0">IF(I4=0,0,(E4-F4)/I4)</f>
        <v>3160.2120000000004</v>
      </c>
      <c r="K4" s="30">
        <f t="shared" ref="K4:K5" si="1">IF((E4-F4)=0,0,H4/(E4-F4))</f>
        <v>1</v>
      </c>
    </row>
    <row r="5" spans="2:11" x14ac:dyDescent="0.25">
      <c r="B5" s="22">
        <v>2</v>
      </c>
      <c r="C5" s="31" t="s">
        <v>110</v>
      </c>
      <c r="D5" s="32" t="s">
        <v>112</v>
      </c>
      <c r="E5" s="33">
        <v>120</v>
      </c>
      <c r="F5" s="33">
        <v>30</v>
      </c>
      <c r="G5" s="26" t="s">
        <v>69</v>
      </c>
      <c r="H5" s="34">
        <v>25000</v>
      </c>
      <c r="I5" s="35">
        <f t="shared" ref="I5:I13" si="2">H5/H$14*100</f>
        <v>7.9108616763685466</v>
      </c>
      <c r="J5" s="29">
        <f t="shared" si="0"/>
        <v>11.376763200000001</v>
      </c>
      <c r="K5" s="30">
        <f t="shared" si="1"/>
        <v>277.77777777777777</v>
      </c>
    </row>
    <row r="6" spans="2:11" ht="30" x14ac:dyDescent="0.25">
      <c r="B6" s="22">
        <v>3</v>
      </c>
      <c r="C6" s="31" t="s">
        <v>111</v>
      </c>
      <c r="D6" s="32" t="s">
        <v>113</v>
      </c>
      <c r="E6" s="33">
        <v>25000</v>
      </c>
      <c r="F6" s="33">
        <v>0</v>
      </c>
      <c r="G6" s="26" t="s">
        <v>11</v>
      </c>
      <c r="H6" s="34">
        <v>12500</v>
      </c>
      <c r="I6" s="35">
        <f t="shared" si="2"/>
        <v>3.9554308381842733</v>
      </c>
      <c r="J6" s="29">
        <f t="shared" si="0"/>
        <v>6320.4240000000009</v>
      </c>
      <c r="K6" s="30">
        <f>IF((E6-F6)=0,0,H6/(E6-F6))</f>
        <v>0.5</v>
      </c>
    </row>
    <row r="7" spans="2:11" x14ac:dyDescent="0.25">
      <c r="B7" s="22">
        <v>4</v>
      </c>
      <c r="C7" s="31" t="s">
        <v>12</v>
      </c>
      <c r="D7" s="32" t="s">
        <v>12</v>
      </c>
      <c r="E7" s="33">
        <v>0</v>
      </c>
      <c r="F7" s="33">
        <v>0</v>
      </c>
      <c r="G7" s="26" t="s">
        <v>68</v>
      </c>
      <c r="H7" s="34">
        <v>0</v>
      </c>
      <c r="I7" s="35">
        <f t="shared" si="2"/>
        <v>0</v>
      </c>
      <c r="J7" s="29">
        <f>IF(I7=0,0,(E7-F7)/I7)</f>
        <v>0</v>
      </c>
      <c r="K7" s="30">
        <f>IF((E7-F7)=0,0,H7/(E7-F7))</f>
        <v>0</v>
      </c>
    </row>
    <row r="8" spans="2:11" x14ac:dyDescent="0.25">
      <c r="B8" s="22">
        <v>5</v>
      </c>
      <c r="C8" s="36" t="s">
        <v>12</v>
      </c>
      <c r="D8" s="37" t="s">
        <v>12</v>
      </c>
      <c r="E8" s="38">
        <v>0</v>
      </c>
      <c r="F8" s="33">
        <v>0</v>
      </c>
      <c r="G8" s="26" t="s">
        <v>68</v>
      </c>
      <c r="H8" s="39">
        <v>0</v>
      </c>
      <c r="I8" s="35">
        <f t="shared" si="2"/>
        <v>0</v>
      </c>
      <c r="J8" s="29">
        <f>IF(I8=0,0,(E8-F8)/I8)</f>
        <v>0</v>
      </c>
      <c r="K8" s="30">
        <f>IF((E8-F8)=0,0,H8/(E8-F8))</f>
        <v>0</v>
      </c>
    </row>
    <row r="9" spans="2:11" x14ac:dyDescent="0.25">
      <c r="B9" s="22">
        <v>6</v>
      </c>
      <c r="C9" s="36" t="s">
        <v>12</v>
      </c>
      <c r="D9" s="37" t="s">
        <v>12</v>
      </c>
      <c r="E9" s="38">
        <v>0</v>
      </c>
      <c r="F9" s="33">
        <v>0</v>
      </c>
      <c r="G9" s="26" t="s">
        <v>68</v>
      </c>
      <c r="H9" s="39">
        <v>0</v>
      </c>
      <c r="I9" s="35">
        <f t="shared" si="2"/>
        <v>0</v>
      </c>
      <c r="J9" s="29">
        <f t="shared" ref="J9:J13" si="3">IF(I9=0,0,(E9-F9)/I9)</f>
        <v>0</v>
      </c>
      <c r="K9" s="30">
        <f t="shared" ref="K9:K13" si="4">IF((E9-F9)=0,0,H9/(E9-F9))</f>
        <v>0</v>
      </c>
    </row>
    <row r="10" spans="2:11" x14ac:dyDescent="0.25">
      <c r="B10" s="22">
        <v>7</v>
      </c>
      <c r="C10" s="36" t="s">
        <v>12</v>
      </c>
      <c r="D10" s="37" t="s">
        <v>12</v>
      </c>
      <c r="E10" s="38">
        <v>0</v>
      </c>
      <c r="F10" s="33">
        <v>0</v>
      </c>
      <c r="G10" s="26" t="s">
        <v>68</v>
      </c>
      <c r="H10" s="39">
        <v>0</v>
      </c>
      <c r="I10" s="35">
        <f t="shared" si="2"/>
        <v>0</v>
      </c>
      <c r="J10" s="29">
        <f t="shared" si="3"/>
        <v>0</v>
      </c>
      <c r="K10" s="30">
        <f t="shared" si="4"/>
        <v>0</v>
      </c>
    </row>
    <row r="11" spans="2:11" x14ac:dyDescent="0.25">
      <c r="B11" s="22">
        <v>8</v>
      </c>
      <c r="C11" s="36" t="s">
        <v>12</v>
      </c>
      <c r="D11" s="37" t="s">
        <v>12</v>
      </c>
      <c r="E11" s="38">
        <v>0</v>
      </c>
      <c r="F11" s="33">
        <v>0</v>
      </c>
      <c r="G11" s="26" t="s">
        <v>68</v>
      </c>
      <c r="H11" s="39">
        <v>0</v>
      </c>
      <c r="I11" s="35">
        <f t="shared" si="2"/>
        <v>0</v>
      </c>
      <c r="J11" s="29">
        <f t="shared" si="3"/>
        <v>0</v>
      </c>
      <c r="K11" s="30">
        <f t="shared" si="4"/>
        <v>0</v>
      </c>
    </row>
    <row r="12" spans="2:11" x14ac:dyDescent="0.25">
      <c r="B12" s="22">
        <v>9</v>
      </c>
      <c r="C12" s="36" t="s">
        <v>12</v>
      </c>
      <c r="D12" s="37" t="s">
        <v>12</v>
      </c>
      <c r="E12" s="38">
        <v>0</v>
      </c>
      <c r="F12" s="33">
        <v>0</v>
      </c>
      <c r="G12" s="26" t="s">
        <v>68</v>
      </c>
      <c r="H12" s="39">
        <v>0</v>
      </c>
      <c r="I12" s="35">
        <f t="shared" si="2"/>
        <v>0</v>
      </c>
      <c r="J12" s="29">
        <f t="shared" si="3"/>
        <v>0</v>
      </c>
      <c r="K12" s="30">
        <f t="shared" si="4"/>
        <v>0</v>
      </c>
    </row>
    <row r="13" spans="2:11" x14ac:dyDescent="0.25">
      <c r="B13" s="22">
        <v>10</v>
      </c>
      <c r="C13" s="36" t="s">
        <v>12</v>
      </c>
      <c r="D13" s="37" t="s">
        <v>12</v>
      </c>
      <c r="E13" s="38">
        <v>0</v>
      </c>
      <c r="F13" s="33">
        <v>0</v>
      </c>
      <c r="G13" s="26" t="s">
        <v>68</v>
      </c>
      <c r="H13" s="39">
        <v>0</v>
      </c>
      <c r="I13" s="35">
        <f t="shared" si="2"/>
        <v>0</v>
      </c>
      <c r="J13" s="29">
        <f t="shared" si="3"/>
        <v>0</v>
      </c>
      <c r="K13" s="30">
        <f t="shared" si="4"/>
        <v>0</v>
      </c>
    </row>
    <row r="14" spans="2:11" ht="15.75" customHeight="1" thickBot="1" x14ac:dyDescent="0.3">
      <c r="B14" s="40"/>
      <c r="C14" s="41" t="s">
        <v>13</v>
      </c>
      <c r="D14" s="42"/>
      <c r="E14" s="42"/>
      <c r="F14" s="42"/>
      <c r="G14" s="42"/>
      <c r="H14" s="43">
        <f>SUM(H4:H13)</f>
        <v>316021.2</v>
      </c>
      <c r="I14" s="44">
        <f>SUM(I4:I13)</f>
        <v>99.999999999999986</v>
      </c>
      <c r="J14" s="45"/>
      <c r="K14" s="46"/>
    </row>
    <row r="15" spans="2:11" ht="15.75" thickBot="1" x14ac:dyDescent="0.3"/>
    <row r="16" spans="2:11" ht="35.25" customHeight="1" x14ac:dyDescent="0.25">
      <c r="B16" s="149" t="s">
        <v>14</v>
      </c>
      <c r="C16" s="150"/>
      <c r="D16" s="150"/>
      <c r="E16" s="150"/>
      <c r="F16" s="150"/>
      <c r="G16" s="150"/>
      <c r="H16" s="150"/>
      <c r="I16" s="150"/>
      <c r="J16" s="151"/>
    </row>
    <row r="17" spans="2:10" x14ac:dyDescent="0.25">
      <c r="B17" s="152" t="s">
        <v>1</v>
      </c>
      <c r="C17" s="168" t="s">
        <v>2</v>
      </c>
      <c r="D17" s="166" t="s">
        <v>15</v>
      </c>
      <c r="E17" s="154" t="s">
        <v>16</v>
      </c>
      <c r="F17" s="155"/>
      <c r="G17" s="156" t="s">
        <v>17</v>
      </c>
      <c r="H17" s="157"/>
      <c r="I17" s="158" t="s">
        <v>18</v>
      </c>
      <c r="J17" s="155"/>
    </row>
    <row r="18" spans="2:10" x14ac:dyDescent="0.25">
      <c r="B18" s="153"/>
      <c r="C18" s="169"/>
      <c r="D18" s="167"/>
      <c r="E18" s="47" t="s">
        <v>16</v>
      </c>
      <c r="F18" s="48" t="s">
        <v>19</v>
      </c>
      <c r="G18" s="49" t="s">
        <v>17</v>
      </c>
      <c r="H18" s="50" t="s">
        <v>20</v>
      </c>
      <c r="I18" s="51" t="s">
        <v>18</v>
      </c>
      <c r="J18" s="48" t="s">
        <v>21</v>
      </c>
    </row>
    <row r="19" spans="2:10" x14ac:dyDescent="0.25">
      <c r="B19" s="47" cm="1">
        <f t="array" ref="B19:B28">B4:B13</f>
        <v>1</v>
      </c>
      <c r="C19" s="52" t="str" cm="1">
        <f t="array" ref="C19:C28">C4:C13</f>
        <v>Cena celkom</v>
      </c>
      <c r="D19" s="53" cm="1">
        <f t="array" ref="D19:D28">I4:I13</f>
        <v>88.133707485447175</v>
      </c>
      <c r="E19" s="54">
        <v>30000</v>
      </c>
      <c r="F19" s="55">
        <f>IF(I4=100,"0",IF((E4-F4)=0,0,(IF(G4="čím menej, tým lepšie",(I4*(E4-E19)/(E4-F4)),(I4*(E19-F4)/(E4-F4))))))</f>
        <v>78.640673473804924</v>
      </c>
      <c r="G19" s="54">
        <v>15000</v>
      </c>
      <c r="H19" s="56">
        <f>IF(I4=100,"0",IF((E4-F4)=0,0,IF(G4="čím menej, tým lepšie",(I4*(E4-G19)/(E4-F4)),(I4*(G19-F4)/(E4-F4)))))</f>
        <v>83.387190479626042</v>
      </c>
      <c r="I19" s="54">
        <v>0</v>
      </c>
      <c r="J19" s="55">
        <f>IF(I4=100,"0",IF((E4-F4)=0,0,IF(G4="čím menej, tým lepšie",(I4*(E4-I19)/(E4-F4)),(I4*(I19-F4)/(E4-F4)))))</f>
        <v>88.133707485447175</v>
      </c>
    </row>
    <row r="20" spans="2:10" ht="15" customHeight="1" x14ac:dyDescent="0.25">
      <c r="B20" s="47">
        <v>2</v>
      </c>
      <c r="C20" s="52" t="str">
        <v>Kontinuálne vzdelávania dendrológa</v>
      </c>
      <c r="D20" s="53">
        <v>7.9108616763685466</v>
      </c>
      <c r="E20" s="54">
        <v>36</v>
      </c>
      <c r="F20" s="55">
        <f>IF(I5=100,"0",IF((E5-F5)=0,0,(IF(G5="čím menej, tým lepšie",(I5*(E5-E20)/(E5-F5)),(I5*(E20-F5)/(E5-F5))))))</f>
        <v>0.52739077842456972</v>
      </c>
      <c r="G20" s="54">
        <v>18</v>
      </c>
      <c r="H20" s="56">
        <f t="shared" ref="H20:H28" si="5">IF(I5=100,"0",IF((E5-F5)=0,0,IF(G5="čím menej, tým lepšie",(I5*(E5-G20)/(E5-F5)),(I5*(G20-F5)/(E5-F5)))))</f>
        <v>-1.0547815568491394</v>
      </c>
      <c r="I20" s="54">
        <v>0</v>
      </c>
      <c r="J20" s="55">
        <f t="shared" ref="J20:J28" si="6">IF(I5=100,"0",IF((E5-F5)=0,0,IF(G5="čím menej, tým lepšie",(I5*(E5-I20)/(E5-F5)),(I5*(I20-F5)/(E5-F5)))))</f>
        <v>-2.636953892122849</v>
      </c>
    </row>
    <row r="21" spans="2:10" ht="15.75" customHeight="1" x14ac:dyDescent="0.25">
      <c r="B21" s="47">
        <v>3</v>
      </c>
      <c r="C21" s="52" t="str">
        <v>Skúsenosti dendrológa (hodnotenie drevín)</v>
      </c>
      <c r="D21" s="53">
        <v>3.9554308381842733</v>
      </c>
      <c r="E21" s="54">
        <v>50</v>
      </c>
      <c r="F21" s="55">
        <f>IF(I6=100,"0",IF((E6-F6)=0,0,(IF(G6="čím menej, tým lepšie",(I6*(E6-E21)/(E6-F6)),(I6*(E21-F6)/(E6-F6))))))</f>
        <v>3.947519976507905</v>
      </c>
      <c r="G21" s="54">
        <v>75</v>
      </c>
      <c r="H21" s="56">
        <f t="shared" si="5"/>
        <v>3.9435645456697204</v>
      </c>
      <c r="I21" s="54">
        <v>100</v>
      </c>
      <c r="J21" s="55">
        <f t="shared" si="6"/>
        <v>3.9396091148315366</v>
      </c>
    </row>
    <row r="22" spans="2:10" x14ac:dyDescent="0.25">
      <c r="B22" s="47">
        <v>4</v>
      </c>
      <c r="C22" s="52" t="str">
        <v>...</v>
      </c>
      <c r="D22" s="53">
        <v>0</v>
      </c>
      <c r="E22" s="54">
        <v>0</v>
      </c>
      <c r="F22" s="55">
        <f>IF(I7=100,"0",IF((E7-F7)=0,0,(IF(G7="čím menej, tým lepšie",(I7*(E7-E22)/(E7-F7)),(I7*(E22-F7)/(E7-F7))))))</f>
        <v>0</v>
      </c>
      <c r="G22" s="54">
        <v>0</v>
      </c>
      <c r="H22" s="56">
        <f t="shared" si="5"/>
        <v>0</v>
      </c>
      <c r="I22" s="54">
        <v>0</v>
      </c>
      <c r="J22" s="55">
        <f t="shared" si="6"/>
        <v>0</v>
      </c>
    </row>
    <row r="23" spans="2:10" x14ac:dyDescent="0.25">
      <c r="B23" s="47">
        <v>5</v>
      </c>
      <c r="C23" s="52" t="str">
        <v>...</v>
      </c>
      <c r="D23" s="53">
        <v>0</v>
      </c>
      <c r="E23" s="54">
        <v>0</v>
      </c>
      <c r="F23" s="55">
        <f>IF(I8=100,"0",IF((E8-F8)=0,0,(IF(G8="čím menej, tým lepšie",(I8*(E8-E23)/(E8-F8)),(I8*(E23-F8)/(E8-F8))))))</f>
        <v>0</v>
      </c>
      <c r="G23" s="54">
        <v>0</v>
      </c>
      <c r="H23" s="56">
        <f t="shared" si="5"/>
        <v>0</v>
      </c>
      <c r="I23" s="54">
        <v>0</v>
      </c>
      <c r="J23" s="55">
        <f t="shared" si="6"/>
        <v>0</v>
      </c>
    </row>
    <row r="24" spans="2:10" x14ac:dyDescent="0.25">
      <c r="B24" s="47">
        <v>6</v>
      </c>
      <c r="C24" s="52" t="str">
        <v>...</v>
      </c>
      <c r="D24" s="53">
        <v>0</v>
      </c>
      <c r="E24" s="54">
        <v>0</v>
      </c>
      <c r="F24" s="55">
        <f t="shared" ref="F24:F28" si="7">IF(I9=100,"0",IF((E9-F9)=0,0,(IF(G9="čím menej, tým lepšie",(I9*(E9-E24)/(E9-F9)),(I9*(E24-F9)/(E9-F9))))))</f>
        <v>0</v>
      </c>
      <c r="G24" s="54">
        <v>0</v>
      </c>
      <c r="H24" s="56">
        <f t="shared" si="5"/>
        <v>0</v>
      </c>
      <c r="I24" s="54">
        <v>0</v>
      </c>
      <c r="J24" s="55">
        <f t="shared" si="6"/>
        <v>0</v>
      </c>
    </row>
    <row r="25" spans="2:10" x14ac:dyDescent="0.25">
      <c r="B25" s="47">
        <v>7</v>
      </c>
      <c r="C25" s="52" t="str">
        <v>...</v>
      </c>
      <c r="D25" s="53">
        <v>0</v>
      </c>
      <c r="E25" s="54">
        <v>0</v>
      </c>
      <c r="F25" s="55">
        <f t="shared" si="7"/>
        <v>0</v>
      </c>
      <c r="G25" s="54">
        <v>0</v>
      </c>
      <c r="H25" s="56">
        <f t="shared" si="5"/>
        <v>0</v>
      </c>
      <c r="I25" s="54">
        <v>0</v>
      </c>
      <c r="J25" s="55">
        <f t="shared" si="6"/>
        <v>0</v>
      </c>
    </row>
    <row r="26" spans="2:10" x14ac:dyDescent="0.25">
      <c r="B26" s="47">
        <v>8</v>
      </c>
      <c r="C26" s="52" t="str">
        <v>...</v>
      </c>
      <c r="D26" s="53">
        <v>0</v>
      </c>
      <c r="E26" s="54">
        <v>0</v>
      </c>
      <c r="F26" s="55">
        <f t="shared" si="7"/>
        <v>0</v>
      </c>
      <c r="G26" s="54">
        <v>0</v>
      </c>
      <c r="H26" s="56">
        <f t="shared" si="5"/>
        <v>0</v>
      </c>
      <c r="I26" s="54">
        <v>0</v>
      </c>
      <c r="J26" s="55">
        <f t="shared" si="6"/>
        <v>0</v>
      </c>
    </row>
    <row r="27" spans="2:10" x14ac:dyDescent="0.25">
      <c r="B27" s="47">
        <v>9</v>
      </c>
      <c r="C27" s="52" t="str">
        <v>...</v>
      </c>
      <c r="D27" s="53">
        <v>0</v>
      </c>
      <c r="E27" s="54">
        <v>0</v>
      </c>
      <c r="F27" s="55">
        <f t="shared" si="7"/>
        <v>0</v>
      </c>
      <c r="G27" s="54">
        <v>0</v>
      </c>
      <c r="H27" s="56">
        <f t="shared" si="5"/>
        <v>0</v>
      </c>
      <c r="I27" s="54">
        <v>0</v>
      </c>
      <c r="J27" s="55">
        <f t="shared" si="6"/>
        <v>0</v>
      </c>
    </row>
    <row r="28" spans="2:10" ht="15.75" thickBot="1" x14ac:dyDescent="0.3">
      <c r="B28" s="57">
        <v>10</v>
      </c>
      <c r="C28" s="58" t="str">
        <v>...</v>
      </c>
      <c r="D28" s="59">
        <v>0</v>
      </c>
      <c r="E28" s="54">
        <v>0</v>
      </c>
      <c r="F28" s="55">
        <f t="shared" si="7"/>
        <v>0</v>
      </c>
      <c r="G28" s="54">
        <v>0</v>
      </c>
      <c r="H28" s="56">
        <f t="shared" si="5"/>
        <v>0</v>
      </c>
      <c r="I28" s="54">
        <v>0</v>
      </c>
      <c r="J28" s="55">
        <f t="shared" si="6"/>
        <v>0</v>
      </c>
    </row>
    <row r="29" spans="2:10" ht="15.75" thickBot="1" x14ac:dyDescent="0.3">
      <c r="B29" s="60"/>
      <c r="C29" s="61" t="s">
        <v>22</v>
      </c>
      <c r="D29" s="62">
        <f>SUM(_xlfn.ANCHORARRAY(D19))</f>
        <v>99.999999999999986</v>
      </c>
      <c r="E29" s="61"/>
      <c r="F29" s="63">
        <f>SUM(F19:F28)</f>
        <v>83.115584228737404</v>
      </c>
      <c r="G29" s="64"/>
      <c r="H29" s="63">
        <f t="shared" ref="H29:J29" si="8">SUM(H19:H28)</f>
        <v>86.275973468446622</v>
      </c>
      <c r="I29" s="64"/>
      <c r="J29" s="65">
        <f t="shared" si="8"/>
        <v>89.436362708155869</v>
      </c>
    </row>
    <row r="31" spans="2:10" ht="36.75" customHeight="1" x14ac:dyDescent="0.25">
      <c r="B31" s="170" t="s">
        <v>23</v>
      </c>
      <c r="C31" s="171"/>
      <c r="D31" s="171"/>
      <c r="E31" s="171"/>
      <c r="F31" s="171"/>
      <c r="G31" s="171"/>
      <c r="H31" s="171"/>
      <c r="I31" s="171"/>
      <c r="J31" s="172"/>
    </row>
    <row r="32" spans="2:10" x14ac:dyDescent="0.25">
      <c r="B32" s="173" t="s">
        <v>1</v>
      </c>
      <c r="C32" s="175" t="s">
        <v>2</v>
      </c>
      <c r="D32" s="176"/>
      <c r="E32" s="183" t="s">
        <v>16</v>
      </c>
      <c r="F32" s="184"/>
      <c r="G32" s="181" t="s">
        <v>17</v>
      </c>
      <c r="H32" s="182"/>
      <c r="I32" s="179" t="s">
        <v>18</v>
      </c>
      <c r="J32" s="180"/>
    </row>
    <row r="33" spans="2:10" x14ac:dyDescent="0.25">
      <c r="B33" s="174"/>
      <c r="C33" s="177"/>
      <c r="D33" s="178"/>
      <c r="E33" s="66" t="s">
        <v>16</v>
      </c>
      <c r="F33" s="67" t="s">
        <v>24</v>
      </c>
      <c r="G33" s="68" t="s">
        <v>17</v>
      </c>
      <c r="H33" s="69" t="s">
        <v>25</v>
      </c>
      <c r="I33" s="70" t="s">
        <v>18</v>
      </c>
      <c r="J33" s="71" t="s">
        <v>21</v>
      </c>
    </row>
    <row r="34" spans="2:10" x14ac:dyDescent="0.25">
      <c r="B34" s="72" cm="1">
        <f t="array" ref="B34:B43">B19:B28</f>
        <v>1</v>
      </c>
      <c r="C34" s="73" t="str" cm="1">
        <f t="array" ref="C34:C43">C19:C28</f>
        <v>Cena celkom</v>
      </c>
      <c r="D34" s="74"/>
      <c r="E34" s="75">
        <f>E19</f>
        <v>30000</v>
      </c>
      <c r="F34" s="76">
        <f>E34</f>
        <v>30000</v>
      </c>
      <c r="G34" s="75">
        <f>G19</f>
        <v>15000</v>
      </c>
      <c r="H34" s="77">
        <f>G34</f>
        <v>15000</v>
      </c>
      <c r="I34" s="75">
        <f>I19</f>
        <v>0</v>
      </c>
      <c r="J34" s="78">
        <f>I34</f>
        <v>0</v>
      </c>
    </row>
    <row r="35" spans="2:10" x14ac:dyDescent="0.25">
      <c r="B35" s="72">
        <v>2</v>
      </c>
      <c r="C35" s="73" t="str">
        <v>Kontinuálne vzdelávania dendrológa</v>
      </c>
      <c r="D35" s="74"/>
      <c r="E35" s="75">
        <f>E20</f>
        <v>36</v>
      </c>
      <c r="F35" s="76">
        <f>IF(I5=100,"0",IF((E5-F5)=0,0,IF(G5="čím menej, tým lepšie",(-(E5-E35)*(H5/(E5-F5))),-(E35-F5)*(H5/(E5-F5)))))</f>
        <v>-1666.6666666666665</v>
      </c>
      <c r="G35" s="75">
        <f t="shared" ref="G35:G43" si="9">G20</f>
        <v>18</v>
      </c>
      <c r="H35" s="77">
        <f>IF(I5=100,"0",IF((E5-F5)=0,0,IF(G5="čím menej, tým lepšie",(-(E5-G35)*(H5/(E5-F5))),-(G35-F5)*(H5/(E5-F5)))))</f>
        <v>3333.333333333333</v>
      </c>
      <c r="I35" s="75">
        <f t="shared" ref="I35:I43" si="10">I20</f>
        <v>0</v>
      </c>
      <c r="J35" s="78">
        <f>IF(I5=100,"0",IF((E5-F5)=0,0,IF(G5="čím menej, tým lepšie",(-(E5-I35)*(H5/(E5-F5))),-(I35-F5)*(H5/(E5-F5)))))</f>
        <v>8333.3333333333339</v>
      </c>
    </row>
    <row r="36" spans="2:10" x14ac:dyDescent="0.25">
      <c r="B36" s="72">
        <v>3</v>
      </c>
      <c r="C36" s="73" t="str">
        <v>Skúsenosti dendrológa (hodnotenie drevín)</v>
      </c>
      <c r="D36" s="74"/>
      <c r="E36" s="75">
        <f t="shared" ref="E36:E43" si="11">E21</f>
        <v>50</v>
      </c>
      <c r="F36" s="76">
        <f t="shared" ref="F36:F43" si="12">IF(I6=100,"0",IF((E6-F6)=0,0,IF(G6="čím menej, tým lepšie",(-(E6-E36)*(H6/(E6-F6))),-(E36-F6)*(H6/(E6-F6)))))</f>
        <v>-12475</v>
      </c>
      <c r="G36" s="75">
        <f t="shared" si="9"/>
        <v>75</v>
      </c>
      <c r="H36" s="77">
        <f t="shared" ref="H36:H43" si="13">IF(I6=100,"0",IF((E6-F6)=0,0,IF(G6="čím menej, tým lepšie",(-(E6-G36)*(H6/(E6-F6))),-(G36-F6)*(H6/(E6-F6)))))</f>
        <v>-12462.5</v>
      </c>
      <c r="I36" s="75">
        <f>I21</f>
        <v>100</v>
      </c>
      <c r="J36" s="78">
        <f t="shared" ref="J36:J43" si="14">IF(I6=100,"0",IF((E6-F6)=0,0,IF(G6="čím menej, tým lepšie",(-(E6-I36)*(H6/(E6-F6))),-(I36-F6)*(H6/(E6-F6)))))</f>
        <v>-12450</v>
      </c>
    </row>
    <row r="37" spans="2:10" x14ac:dyDescent="0.25">
      <c r="B37" s="72">
        <v>4</v>
      </c>
      <c r="C37" s="73" t="str">
        <v>...</v>
      </c>
      <c r="D37" s="74"/>
      <c r="E37" s="75">
        <f t="shared" si="11"/>
        <v>0</v>
      </c>
      <c r="F37" s="76">
        <f t="shared" si="12"/>
        <v>0</v>
      </c>
      <c r="G37" s="75">
        <f t="shared" si="9"/>
        <v>0</v>
      </c>
      <c r="H37" s="77">
        <f t="shared" si="13"/>
        <v>0</v>
      </c>
      <c r="I37" s="75">
        <f t="shared" si="10"/>
        <v>0</v>
      </c>
      <c r="J37" s="78">
        <f t="shared" si="14"/>
        <v>0</v>
      </c>
    </row>
    <row r="38" spans="2:10" x14ac:dyDescent="0.25">
      <c r="B38" s="72">
        <v>5</v>
      </c>
      <c r="C38" s="73" t="str">
        <v>...</v>
      </c>
      <c r="D38" s="74"/>
      <c r="E38" s="75">
        <f t="shared" si="11"/>
        <v>0</v>
      </c>
      <c r="F38" s="76">
        <f t="shared" si="12"/>
        <v>0</v>
      </c>
      <c r="G38" s="75">
        <f t="shared" si="9"/>
        <v>0</v>
      </c>
      <c r="H38" s="77">
        <f t="shared" si="13"/>
        <v>0</v>
      </c>
      <c r="I38" s="75">
        <f t="shared" si="10"/>
        <v>0</v>
      </c>
      <c r="J38" s="78">
        <f t="shared" si="14"/>
        <v>0</v>
      </c>
    </row>
    <row r="39" spans="2:10" x14ac:dyDescent="0.25">
      <c r="B39" s="72">
        <v>6</v>
      </c>
      <c r="C39" s="73" t="str">
        <v>...</v>
      </c>
      <c r="D39" s="74"/>
      <c r="E39" s="75">
        <f t="shared" si="11"/>
        <v>0</v>
      </c>
      <c r="F39" s="76">
        <f t="shared" si="12"/>
        <v>0</v>
      </c>
      <c r="G39" s="75">
        <f t="shared" si="9"/>
        <v>0</v>
      </c>
      <c r="H39" s="77">
        <f t="shared" si="13"/>
        <v>0</v>
      </c>
      <c r="I39" s="75">
        <f t="shared" si="10"/>
        <v>0</v>
      </c>
      <c r="J39" s="78">
        <f t="shared" si="14"/>
        <v>0</v>
      </c>
    </row>
    <row r="40" spans="2:10" x14ac:dyDescent="0.25">
      <c r="B40" s="72">
        <v>7</v>
      </c>
      <c r="C40" s="73" t="str">
        <v>...</v>
      </c>
      <c r="D40" s="74"/>
      <c r="E40" s="75">
        <f t="shared" si="11"/>
        <v>0</v>
      </c>
      <c r="F40" s="76">
        <f t="shared" si="12"/>
        <v>0</v>
      </c>
      <c r="G40" s="75">
        <f t="shared" si="9"/>
        <v>0</v>
      </c>
      <c r="H40" s="77">
        <f t="shared" si="13"/>
        <v>0</v>
      </c>
      <c r="I40" s="75">
        <f t="shared" si="10"/>
        <v>0</v>
      </c>
      <c r="J40" s="78">
        <f t="shared" si="14"/>
        <v>0</v>
      </c>
    </row>
    <row r="41" spans="2:10" ht="15.75" customHeight="1" x14ac:dyDescent="0.25">
      <c r="B41" s="72">
        <v>8</v>
      </c>
      <c r="C41" s="73" t="str">
        <v>...</v>
      </c>
      <c r="D41" s="74"/>
      <c r="E41" s="75">
        <f t="shared" si="11"/>
        <v>0</v>
      </c>
      <c r="F41" s="76">
        <f t="shared" si="12"/>
        <v>0</v>
      </c>
      <c r="G41" s="75">
        <f t="shared" si="9"/>
        <v>0</v>
      </c>
      <c r="H41" s="77">
        <f t="shared" si="13"/>
        <v>0</v>
      </c>
      <c r="I41" s="75">
        <f t="shared" si="10"/>
        <v>0</v>
      </c>
      <c r="J41" s="78">
        <f t="shared" si="14"/>
        <v>0</v>
      </c>
    </row>
    <row r="42" spans="2:10" x14ac:dyDescent="0.25">
      <c r="B42" s="72">
        <v>9</v>
      </c>
      <c r="C42" s="73" t="str">
        <v>...</v>
      </c>
      <c r="D42" s="74"/>
      <c r="E42" s="75">
        <f t="shared" si="11"/>
        <v>0</v>
      </c>
      <c r="F42" s="76">
        <f t="shared" si="12"/>
        <v>0</v>
      </c>
      <c r="G42" s="75">
        <f t="shared" si="9"/>
        <v>0</v>
      </c>
      <c r="H42" s="77">
        <f t="shared" si="13"/>
        <v>0</v>
      </c>
      <c r="I42" s="75">
        <f t="shared" si="10"/>
        <v>0</v>
      </c>
      <c r="J42" s="78">
        <f t="shared" si="14"/>
        <v>0</v>
      </c>
    </row>
    <row r="43" spans="2:10" ht="15.75" thickBot="1" x14ac:dyDescent="0.3">
      <c r="B43" s="79">
        <v>10</v>
      </c>
      <c r="C43" s="80" t="str">
        <v>...</v>
      </c>
      <c r="D43" s="81"/>
      <c r="E43" s="75">
        <f t="shared" si="11"/>
        <v>0</v>
      </c>
      <c r="F43" s="76">
        <f t="shared" si="12"/>
        <v>0</v>
      </c>
      <c r="G43" s="75">
        <f t="shared" si="9"/>
        <v>0</v>
      </c>
      <c r="H43" s="77">
        <f t="shared" si="13"/>
        <v>0</v>
      </c>
      <c r="I43" s="75">
        <f t="shared" si="10"/>
        <v>0</v>
      </c>
      <c r="J43" s="78">
        <f t="shared" si="14"/>
        <v>0</v>
      </c>
    </row>
    <row r="44" spans="2:10" ht="15.75" thickBot="1" x14ac:dyDescent="0.3">
      <c r="B44" s="82"/>
      <c r="C44" s="83" t="s">
        <v>22</v>
      </c>
      <c r="D44" s="83"/>
      <c r="E44" s="83"/>
      <c r="F44" s="84">
        <f>SUM(F34:F43)</f>
        <v>15858.333333333332</v>
      </c>
      <c r="G44" s="84"/>
      <c r="H44" s="84">
        <f t="shared" ref="H44:J44" si="15">SUM(H34:H43)</f>
        <v>5870.8333333333321</v>
      </c>
      <c r="I44" s="84"/>
      <c r="J44" s="85">
        <f t="shared" si="15"/>
        <v>-4116.6666666666661</v>
      </c>
    </row>
    <row r="45" spans="2:10" ht="15.75" thickBot="1" x14ac:dyDescent="0.3"/>
    <row r="46" spans="2:10" ht="36" customHeight="1" thickBot="1" x14ac:dyDescent="0.3">
      <c r="B46" s="159" t="s">
        <v>66</v>
      </c>
      <c r="C46" s="160"/>
      <c r="D46" s="160"/>
      <c r="E46" s="160"/>
      <c r="F46" s="160"/>
      <c r="G46" s="160"/>
      <c r="H46" s="160"/>
      <c r="I46" s="160"/>
      <c r="J46" s="161"/>
    </row>
    <row r="47" spans="2:10" ht="15.75" customHeight="1" x14ac:dyDescent="0.25">
      <c r="B47" s="143" t="s">
        <v>1</v>
      </c>
      <c r="C47" s="139" t="s">
        <v>2</v>
      </c>
      <c r="D47" s="140"/>
      <c r="E47" s="143" t="s">
        <v>16</v>
      </c>
      <c r="F47" s="144"/>
      <c r="G47" s="145" t="s">
        <v>17</v>
      </c>
      <c r="H47" s="146"/>
      <c r="I47" s="147" t="s">
        <v>18</v>
      </c>
      <c r="J47" s="148"/>
    </row>
    <row r="48" spans="2:10" x14ac:dyDescent="0.25">
      <c r="B48" s="162"/>
      <c r="C48" s="141"/>
      <c r="D48" s="142"/>
      <c r="E48" s="86" t="s">
        <v>16</v>
      </c>
      <c r="F48" s="87" t="s">
        <v>24</v>
      </c>
      <c r="G48" s="88" t="s">
        <v>17</v>
      </c>
      <c r="H48" s="89" t="s">
        <v>25</v>
      </c>
      <c r="I48" s="90" t="s">
        <v>18</v>
      </c>
      <c r="J48" s="91" t="s">
        <v>21</v>
      </c>
    </row>
    <row r="49" spans="2:10" x14ac:dyDescent="0.25">
      <c r="B49" s="92" cm="1">
        <f t="array" ref="B49:B58">B34:B43</f>
        <v>1</v>
      </c>
      <c r="C49" s="93" t="str" cm="1">
        <f t="array" ref="C49:C58">C34:C43</f>
        <v>Cena celkom</v>
      </c>
      <c r="D49" s="94"/>
      <c r="E49" s="75">
        <f>E19</f>
        <v>30000</v>
      </c>
      <c r="F49" s="95">
        <f>E49</f>
        <v>30000</v>
      </c>
      <c r="G49" s="75">
        <f>G19</f>
        <v>15000</v>
      </c>
      <c r="H49" s="96">
        <f>G49</f>
        <v>15000</v>
      </c>
      <c r="I49" s="75">
        <f>I19</f>
        <v>0</v>
      </c>
      <c r="J49" s="97">
        <f>I49</f>
        <v>0</v>
      </c>
    </row>
    <row r="50" spans="2:10" x14ac:dyDescent="0.25">
      <c r="B50" s="92">
        <v>2</v>
      </c>
      <c r="C50" s="93" t="str">
        <v>Kontinuálne vzdelávania dendrológa</v>
      </c>
      <c r="D50" s="94"/>
      <c r="E50" s="75">
        <f t="shared" ref="E50:E58" si="16">E20</f>
        <v>36</v>
      </c>
      <c r="F50" s="95">
        <f>IF(I5=100,"0",IF((E5-F5)=0,0,IF(G5="čím menej, tým lepšie",((E50-F5)*H5/(E5-F5)),(E5-E50)*(H5/(E5-F5)))))</f>
        <v>23333.333333333332</v>
      </c>
      <c r="G50" s="75">
        <f t="shared" ref="G50:G58" si="17">G20</f>
        <v>18</v>
      </c>
      <c r="H50" s="96">
        <f>IF(I5=100,"0",IF((E5-F5)=0,0,IF(G5="čím menej, tým lepšie",((G50-F5)*H5/(E5-F5)),(E5-G50)*(H5/(E5-F5)))))</f>
        <v>28333.333333333332</v>
      </c>
      <c r="I50" s="75">
        <f t="shared" ref="I50:I58" si="18">I20</f>
        <v>0</v>
      </c>
      <c r="J50" s="97">
        <f>IF(I5=100,"0",IF((E5-F5)=0,0,IF(G5="čím menej, tým lepšie",((I50-F5)*H5/(E5-F5)),(E5-I50)*(H5/(E5-F5)))))</f>
        <v>33333.333333333336</v>
      </c>
    </row>
    <row r="51" spans="2:10" x14ac:dyDescent="0.25">
      <c r="B51" s="92">
        <v>3</v>
      </c>
      <c r="C51" s="93" t="str">
        <v>Skúsenosti dendrológa (hodnotenie drevín)</v>
      </c>
      <c r="D51" s="94"/>
      <c r="E51" s="75">
        <f t="shared" si="16"/>
        <v>50</v>
      </c>
      <c r="F51" s="95">
        <f t="shared" ref="F51:F58" si="19">IF(I6=100,"0",IF((E6-F6)=0,0,IF(G6="čím menej, tým lepšie",((E51-F6)*H6/(E6-F6)),(E6-E51)*(H6/(E6-F6)))))</f>
        <v>25</v>
      </c>
      <c r="G51" s="75">
        <f t="shared" si="17"/>
        <v>75</v>
      </c>
      <c r="H51" s="96">
        <f t="shared" ref="H51:H58" si="20">IF(I6=100,"0",IF((E6-F6)=0,0,IF(G6="čím menej, tým lepšie",((G51-F6)*H6/(E6-F6)),(E6-G51)*(H6/(E6-F6)))))</f>
        <v>37.5</v>
      </c>
      <c r="I51" s="75">
        <f t="shared" si="18"/>
        <v>100</v>
      </c>
      <c r="J51" s="97">
        <f t="shared" ref="J51:J58" si="21">IF(I6=100,"0",IF((E6-F6)=0,0,IF(G6="čím menej, tým lepšie",((I51-F6)*H6/(E6-F6)),(E6-I51)*(H6/(E6-F6)))))</f>
        <v>50</v>
      </c>
    </row>
    <row r="52" spans="2:10" ht="15.75" customHeight="1" x14ac:dyDescent="0.25">
      <c r="B52" s="92">
        <v>4</v>
      </c>
      <c r="C52" s="93" t="str">
        <v>...</v>
      </c>
      <c r="D52" s="94"/>
      <c r="E52" s="75">
        <f t="shared" si="16"/>
        <v>0</v>
      </c>
      <c r="F52" s="95">
        <f t="shared" si="19"/>
        <v>0</v>
      </c>
      <c r="G52" s="75">
        <f t="shared" si="17"/>
        <v>0</v>
      </c>
      <c r="H52" s="96">
        <f t="shared" si="20"/>
        <v>0</v>
      </c>
      <c r="I52" s="75">
        <f t="shared" si="18"/>
        <v>0</v>
      </c>
      <c r="J52" s="97">
        <f t="shared" si="21"/>
        <v>0</v>
      </c>
    </row>
    <row r="53" spans="2:10" x14ac:dyDescent="0.25">
      <c r="B53" s="92">
        <v>5</v>
      </c>
      <c r="C53" s="93" t="str">
        <v>...</v>
      </c>
      <c r="D53" s="94"/>
      <c r="E53" s="75">
        <f t="shared" si="16"/>
        <v>0</v>
      </c>
      <c r="F53" s="95">
        <f t="shared" si="19"/>
        <v>0</v>
      </c>
      <c r="G53" s="75">
        <f t="shared" si="17"/>
        <v>0</v>
      </c>
      <c r="H53" s="96">
        <f t="shared" si="20"/>
        <v>0</v>
      </c>
      <c r="I53" s="75">
        <f t="shared" si="18"/>
        <v>0</v>
      </c>
      <c r="J53" s="97">
        <f t="shared" si="21"/>
        <v>0</v>
      </c>
    </row>
    <row r="54" spans="2:10" x14ac:dyDescent="0.25">
      <c r="B54" s="92">
        <v>6</v>
      </c>
      <c r="C54" s="93" t="str">
        <v>...</v>
      </c>
      <c r="D54" s="94"/>
      <c r="E54" s="75">
        <f t="shared" si="16"/>
        <v>0</v>
      </c>
      <c r="F54" s="95">
        <f t="shared" si="19"/>
        <v>0</v>
      </c>
      <c r="G54" s="75">
        <f t="shared" si="17"/>
        <v>0</v>
      </c>
      <c r="H54" s="96">
        <f t="shared" si="20"/>
        <v>0</v>
      </c>
      <c r="I54" s="75">
        <f t="shared" si="18"/>
        <v>0</v>
      </c>
      <c r="J54" s="97">
        <f t="shared" si="21"/>
        <v>0</v>
      </c>
    </row>
    <row r="55" spans="2:10" x14ac:dyDescent="0.25">
      <c r="B55" s="92">
        <v>7</v>
      </c>
      <c r="C55" s="93" t="str">
        <v>...</v>
      </c>
      <c r="D55" s="94"/>
      <c r="E55" s="75">
        <f t="shared" si="16"/>
        <v>0</v>
      </c>
      <c r="F55" s="95">
        <f t="shared" si="19"/>
        <v>0</v>
      </c>
      <c r="G55" s="75">
        <f t="shared" si="17"/>
        <v>0</v>
      </c>
      <c r="H55" s="96">
        <f t="shared" si="20"/>
        <v>0</v>
      </c>
      <c r="I55" s="75">
        <f t="shared" si="18"/>
        <v>0</v>
      </c>
      <c r="J55" s="97">
        <f t="shared" si="21"/>
        <v>0</v>
      </c>
    </row>
    <row r="56" spans="2:10" x14ac:dyDescent="0.25">
      <c r="B56" s="92">
        <v>8</v>
      </c>
      <c r="C56" s="93" t="str">
        <v>...</v>
      </c>
      <c r="D56" s="94"/>
      <c r="E56" s="75">
        <f t="shared" si="16"/>
        <v>0</v>
      </c>
      <c r="F56" s="95">
        <f t="shared" si="19"/>
        <v>0</v>
      </c>
      <c r="G56" s="75">
        <f t="shared" si="17"/>
        <v>0</v>
      </c>
      <c r="H56" s="96">
        <f t="shared" si="20"/>
        <v>0</v>
      </c>
      <c r="I56" s="75">
        <f t="shared" si="18"/>
        <v>0</v>
      </c>
      <c r="J56" s="97">
        <f t="shared" si="21"/>
        <v>0</v>
      </c>
    </row>
    <row r="57" spans="2:10" x14ac:dyDescent="0.25">
      <c r="B57" s="92">
        <v>9</v>
      </c>
      <c r="C57" s="93" t="str">
        <v>...</v>
      </c>
      <c r="D57" s="94"/>
      <c r="E57" s="75">
        <f t="shared" si="16"/>
        <v>0</v>
      </c>
      <c r="F57" s="95">
        <f t="shared" si="19"/>
        <v>0</v>
      </c>
      <c r="G57" s="75">
        <f t="shared" si="17"/>
        <v>0</v>
      </c>
      <c r="H57" s="96">
        <f t="shared" si="20"/>
        <v>0</v>
      </c>
      <c r="I57" s="75">
        <f t="shared" si="18"/>
        <v>0</v>
      </c>
      <c r="J57" s="97">
        <f t="shared" si="21"/>
        <v>0</v>
      </c>
    </row>
    <row r="58" spans="2:10" ht="15.75" thickBot="1" x14ac:dyDescent="0.3">
      <c r="B58" s="98">
        <v>10</v>
      </c>
      <c r="C58" s="99" t="str">
        <v>...</v>
      </c>
      <c r="D58" s="100"/>
      <c r="E58" s="75">
        <f t="shared" si="16"/>
        <v>0</v>
      </c>
      <c r="F58" s="95">
        <f t="shared" si="19"/>
        <v>0</v>
      </c>
      <c r="G58" s="75">
        <f t="shared" si="17"/>
        <v>0</v>
      </c>
      <c r="H58" s="96">
        <f t="shared" si="20"/>
        <v>0</v>
      </c>
      <c r="I58" s="75">
        <f t="shared" si="18"/>
        <v>0</v>
      </c>
      <c r="J58" s="97">
        <f t="shared" si="21"/>
        <v>0</v>
      </c>
    </row>
    <row r="59" spans="2:10" ht="15.75" thickBot="1" x14ac:dyDescent="0.3">
      <c r="B59" s="101"/>
      <c r="C59" s="102" t="s">
        <v>22</v>
      </c>
      <c r="D59" s="102"/>
      <c r="E59" s="102"/>
      <c r="F59" s="103">
        <f>SUM(F49:F58)</f>
        <v>53358.333333333328</v>
      </c>
      <c r="G59" s="103"/>
      <c r="H59" s="103">
        <f t="shared" ref="H59:J59" si="22">SUM(H49:H58)</f>
        <v>43370.833333333328</v>
      </c>
      <c r="I59" s="103"/>
      <c r="J59" s="104">
        <f t="shared" si="22"/>
        <v>33383.333333333336</v>
      </c>
    </row>
    <row r="61" spans="2:10" x14ac:dyDescent="0.25">
      <c r="C61" s="14"/>
      <c r="D61" s="14"/>
      <c r="E61" s="14"/>
      <c r="F61" s="14"/>
      <c r="G61" s="14"/>
      <c r="H61" s="14"/>
    </row>
    <row r="62" spans="2:10" ht="30.75" customHeight="1" x14ac:dyDescent="0.25">
      <c r="C62" s="14"/>
      <c r="D62" s="14"/>
      <c r="E62" s="14"/>
      <c r="F62" s="14"/>
      <c r="G62" s="14"/>
      <c r="H62" s="14"/>
    </row>
    <row r="63" spans="2:10" x14ac:dyDescent="0.25">
      <c r="C63" s="14"/>
      <c r="D63" s="14"/>
      <c r="E63" s="14"/>
      <c r="F63" s="14"/>
      <c r="G63" s="14"/>
      <c r="H63" s="14"/>
    </row>
    <row r="64" spans="2:10" x14ac:dyDescent="0.25">
      <c r="C64" s="14"/>
      <c r="D64" s="14"/>
      <c r="E64" s="14"/>
      <c r="F64" s="14"/>
      <c r="G64" s="14"/>
      <c r="H64" s="14"/>
    </row>
    <row r="65" s="14" customFormat="1" x14ac:dyDescent="0.25"/>
    <row r="66" s="14" customFormat="1" x14ac:dyDescent="0.25"/>
    <row r="67" s="14" customFormat="1" x14ac:dyDescent="0.25"/>
    <row r="68" s="14" customFormat="1" x14ac:dyDescent="0.25"/>
    <row r="69" s="14" customFormat="1" x14ac:dyDescent="0.25"/>
    <row r="70" s="14" customFormat="1" x14ac:dyDescent="0.25"/>
    <row r="71" s="14" customFormat="1" x14ac:dyDescent="0.25"/>
    <row r="72" s="14" customFormat="1" ht="15.75" customHeight="1" x14ac:dyDescent="0.25"/>
    <row r="73" s="14" customFormat="1" ht="15.75" customHeight="1" x14ac:dyDescent="0.25"/>
    <row r="74" s="14" customFormat="1" x14ac:dyDescent="0.25"/>
    <row r="75" s="14" customFormat="1" x14ac:dyDescent="0.25"/>
    <row r="76" s="14" customFormat="1" x14ac:dyDescent="0.25"/>
    <row r="77" s="14" customFormat="1" x14ac:dyDescent="0.25"/>
    <row r="78" s="14" customFormat="1" x14ac:dyDescent="0.25"/>
    <row r="79" s="14" customFormat="1" x14ac:dyDescent="0.25"/>
    <row r="80" s="14" customFormat="1" x14ac:dyDescent="0.25"/>
    <row r="81" s="14" customFormat="1" x14ac:dyDescent="0.25"/>
    <row r="82" s="14" customFormat="1" x14ac:dyDescent="0.25"/>
    <row r="83" s="14" customFormat="1" x14ac:dyDescent="0.25"/>
    <row r="84" s="14" customFormat="1" x14ac:dyDescent="0.25"/>
    <row r="85" s="14" customFormat="1" x14ac:dyDescent="0.25"/>
    <row r="86" s="14" customFormat="1" x14ac:dyDescent="0.25"/>
  </sheetData>
  <sheetProtection algorithmName="SHA-512" hashValue="pqZF5b2hxy5yF3iQZznPNLLDd9raKNx08fikCkyH3mdipEP5m7AuHOHrRxJP1e1vwSAnShrUF4YlOQCB+cbd5w==" saltValue="9lAhXbNrPBqdLCQa6TtKUw==" spinCount="100000" sheet="1" objects="1" scenarios="1"/>
  <mergeCells count="20">
    <mergeCell ref="B2:K2"/>
    <mergeCell ref="D17:D18"/>
    <mergeCell ref="C17:C18"/>
    <mergeCell ref="B31:J31"/>
    <mergeCell ref="B32:B33"/>
    <mergeCell ref="C32:D33"/>
    <mergeCell ref="I32:J32"/>
    <mergeCell ref="G32:H32"/>
    <mergeCell ref="E32:F32"/>
    <mergeCell ref="C47:D48"/>
    <mergeCell ref="E47:F47"/>
    <mergeCell ref="G47:H47"/>
    <mergeCell ref="I47:J47"/>
    <mergeCell ref="B16:J16"/>
    <mergeCell ref="B17:B18"/>
    <mergeCell ref="E17:F17"/>
    <mergeCell ref="G17:H17"/>
    <mergeCell ref="I17:J17"/>
    <mergeCell ref="B46:J46"/>
    <mergeCell ref="B47:B48"/>
  </mergeCells>
  <dataValidations xWindow="534" yWindow="640" count="2">
    <dataValidation type="list" allowBlank="1" showInputMessage="1" showErrorMessage="1" sqref="G4:G13" xr:uid="{C656F54A-B47B-4E42-9306-C4487E9856F3}">
      <mc:AlternateContent xmlns:x12ac="http://schemas.microsoft.com/office/spreadsheetml/2011/1/ac" xmlns:mc="http://schemas.openxmlformats.org/markup-compatibility/2006">
        <mc:Choice Requires="x12ac">
          <x12ac:list>žiadna,"čím menej, tým lepšie","čím viac, tým lepšie"</x12ac:list>
        </mc:Choice>
        <mc:Fallback>
          <formula1>"žiadna,čím menej, tým lepšie,čím viac, tým lepšie"</formula1>
        </mc:Fallback>
      </mc:AlternateContent>
    </dataValidation>
    <dataValidation type="whole" allowBlank="1" showInputMessage="1" showErrorMessage="1" errorTitle="Chyba" error="Vložili ste hodnotu mimo povolený rozsah" promptTitle="info" prompt="Do tohto poľa môžete vložiť len hodnotu od minima do maxima daného kritéria" sqref="E35:E43" xr:uid="{19587B58-372E-43D5-B421-BFFEBD4CD82B}">
      <formula1>F5</formula1>
      <formula2>E5</formula2>
    </dataValidation>
  </dataValidations>
  <pageMargins left="0.7" right="0.7" top="0.75" bottom="0.75" header="0.3" footer="0.3"/>
  <pageSetup paperSize="9" orientation="portrait" r:id="rId1"/>
  <ignoredErrors>
    <ignoredError sqref="F34 F49 H49 J49 G34:G43 I34:I35 G49:G58 I49:I58 I37:I43 F35:F43 H34:H43 F50:F58 H50:H58" 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B758F-8B27-426C-8C51-CFEFA86F35D8}">
  <sheetPr>
    <tabColor theme="8" tint="0.39997558519241921"/>
  </sheetPr>
  <dimension ref="A1:M94"/>
  <sheetViews>
    <sheetView tabSelected="1" topLeftCell="A44" zoomScale="85" zoomScaleNormal="85" zoomScaleSheetLayoutView="115" workbookViewId="0">
      <selection activeCell="H62" sqref="H62:I62"/>
    </sheetView>
  </sheetViews>
  <sheetFormatPr defaultColWidth="8.7109375" defaultRowHeight="15" x14ac:dyDescent="0.25"/>
  <cols>
    <col min="1" max="1" width="3.28515625" style="14" customWidth="1"/>
    <col min="2" max="2" width="33.140625" style="14" customWidth="1"/>
    <col min="3" max="3" width="18.42578125" style="14" customWidth="1"/>
    <col min="4" max="4" width="28.85546875" style="14" customWidth="1"/>
    <col min="5" max="5" width="24.85546875" style="14" customWidth="1"/>
    <col min="6" max="7" width="25.140625" style="14" customWidth="1"/>
    <col min="8" max="8" width="28.42578125" style="14" customWidth="1"/>
    <col min="9" max="9" width="25.7109375" style="14" customWidth="1"/>
    <col min="10" max="10" width="3" style="14" customWidth="1"/>
    <col min="11" max="11" width="11.7109375" style="14" customWidth="1"/>
    <col min="12" max="12" width="21.42578125" style="14" customWidth="1"/>
    <col min="13" max="16384" width="8.7109375" style="14"/>
  </cols>
  <sheetData>
    <row r="1" spans="1:13" ht="15.75" thickBot="1" x14ac:dyDescent="0.3">
      <c r="A1" s="185"/>
      <c r="B1" s="186"/>
      <c r="C1" s="186"/>
      <c r="D1" s="186"/>
      <c r="E1" s="186"/>
      <c r="F1" s="186"/>
      <c r="G1" s="186"/>
      <c r="H1" s="186"/>
      <c r="I1" s="186"/>
      <c r="J1" s="185"/>
    </row>
    <row r="2" spans="1:13" ht="45.75" customHeight="1" thickBot="1" x14ac:dyDescent="0.3">
      <c r="A2" s="185"/>
      <c r="B2" s="187" t="s">
        <v>114</v>
      </c>
      <c r="C2" s="188"/>
      <c r="D2" s="188"/>
      <c r="E2" s="188"/>
      <c r="F2" s="188"/>
      <c r="G2" s="188"/>
      <c r="H2" s="188"/>
      <c r="I2" s="189"/>
      <c r="J2" s="185"/>
    </row>
    <row r="3" spans="1:13" ht="15.75" thickBot="1" x14ac:dyDescent="0.3">
      <c r="A3" s="185"/>
      <c r="B3" s="190"/>
      <c r="C3" s="191"/>
      <c r="D3" s="191"/>
      <c r="E3" s="191"/>
      <c r="F3" s="191"/>
      <c r="G3" s="191"/>
      <c r="H3" s="191"/>
      <c r="I3" s="192"/>
      <c r="J3" s="185"/>
    </row>
    <row r="4" spans="1:13" x14ac:dyDescent="0.25">
      <c r="A4" s="185"/>
      <c r="B4" s="105" t="s">
        <v>26</v>
      </c>
      <c r="C4" s="193"/>
      <c r="D4" s="194"/>
      <c r="E4" s="194"/>
      <c r="F4" s="194"/>
      <c r="G4" s="194"/>
      <c r="H4" s="194"/>
      <c r="I4" s="195"/>
      <c r="J4" s="185"/>
    </row>
    <row r="5" spans="1:13" x14ac:dyDescent="0.25">
      <c r="A5" s="185"/>
      <c r="B5" s="106" t="s">
        <v>27</v>
      </c>
      <c r="C5" s="196"/>
      <c r="D5" s="197"/>
      <c r="E5" s="197"/>
      <c r="F5" s="197"/>
      <c r="G5" s="197"/>
      <c r="H5" s="197"/>
      <c r="I5" s="198"/>
      <c r="J5" s="185"/>
      <c r="K5" s="107"/>
      <c r="L5" s="107"/>
      <c r="M5" s="107"/>
    </row>
    <row r="6" spans="1:13" x14ac:dyDescent="0.25">
      <c r="A6" s="185"/>
      <c r="B6" s="106" t="s">
        <v>28</v>
      </c>
      <c r="C6" s="199"/>
      <c r="D6" s="200"/>
      <c r="E6" s="200"/>
      <c r="F6" s="200"/>
      <c r="G6" s="200"/>
      <c r="H6" s="200"/>
      <c r="I6" s="201"/>
      <c r="J6" s="185"/>
    </row>
    <row r="7" spans="1:13" x14ac:dyDescent="0.25">
      <c r="A7" s="185"/>
      <c r="B7" s="106" t="s">
        <v>29</v>
      </c>
      <c r="C7" s="202"/>
      <c r="D7" s="203"/>
      <c r="E7" s="203"/>
      <c r="F7" s="203"/>
      <c r="G7" s="203"/>
      <c r="H7" s="203"/>
      <c r="I7" s="204"/>
      <c r="J7" s="185"/>
    </row>
    <row r="8" spans="1:13" x14ac:dyDescent="0.25">
      <c r="A8" s="185"/>
      <c r="B8" s="106" t="s">
        <v>30</v>
      </c>
      <c r="C8" s="202"/>
      <c r="D8" s="203"/>
      <c r="E8" s="203"/>
      <c r="F8" s="203"/>
      <c r="G8" s="203"/>
      <c r="H8" s="203"/>
      <c r="I8" s="204"/>
      <c r="J8" s="185"/>
    </row>
    <row r="9" spans="1:13" x14ac:dyDescent="0.25">
      <c r="A9" s="185"/>
      <c r="B9" s="106" t="s">
        <v>31</v>
      </c>
      <c r="C9" s="220"/>
      <c r="D9" s="221"/>
      <c r="E9" s="221"/>
      <c r="F9" s="221"/>
      <c r="G9" s="221"/>
      <c r="H9" s="221"/>
      <c r="I9" s="222"/>
      <c r="J9" s="185"/>
    </row>
    <row r="10" spans="1:13" ht="15.75" customHeight="1" thickBot="1" x14ac:dyDescent="0.3">
      <c r="A10" s="185"/>
      <c r="B10" s="108" t="s">
        <v>32</v>
      </c>
      <c r="C10" s="223" t="s">
        <v>71</v>
      </c>
      <c r="D10" s="224"/>
      <c r="E10" s="225"/>
      <c r="F10" s="226"/>
      <c r="G10" s="227"/>
      <c r="H10" s="227"/>
      <c r="I10" s="228"/>
      <c r="J10" s="185"/>
    </row>
    <row r="11" spans="1:13" ht="15.75" thickBot="1" x14ac:dyDescent="0.3">
      <c r="A11" s="185"/>
      <c r="B11" s="190"/>
      <c r="C11" s="191"/>
      <c r="D11" s="191"/>
      <c r="E11" s="191"/>
      <c r="F11" s="191"/>
      <c r="G11" s="191"/>
      <c r="H11" s="191"/>
      <c r="I11" s="192"/>
      <c r="J11" s="185"/>
    </row>
    <row r="12" spans="1:13" ht="30" customHeight="1" x14ac:dyDescent="0.25">
      <c r="A12" s="185"/>
      <c r="B12" s="214" t="s">
        <v>33</v>
      </c>
      <c r="C12" s="215"/>
      <c r="D12" s="215"/>
      <c r="E12" s="215"/>
      <c r="F12" s="215"/>
      <c r="G12" s="215"/>
      <c r="H12" s="215"/>
      <c r="I12" s="216"/>
      <c r="J12" s="185"/>
    </row>
    <row r="13" spans="1:13" ht="30" customHeight="1" x14ac:dyDescent="0.25">
      <c r="A13" s="185"/>
      <c r="B13" s="207" t="s">
        <v>102</v>
      </c>
      <c r="C13" s="208"/>
      <c r="D13" s="208"/>
      <c r="E13" s="208"/>
      <c r="F13" s="208"/>
      <c r="G13" s="208"/>
      <c r="H13" s="209"/>
      <c r="I13" s="109"/>
      <c r="J13" s="185"/>
    </row>
    <row r="14" spans="1:13" ht="42.75" customHeight="1" x14ac:dyDescent="0.25">
      <c r="A14" s="185"/>
      <c r="B14" s="207" t="s">
        <v>34</v>
      </c>
      <c r="C14" s="208"/>
      <c r="D14" s="208"/>
      <c r="E14" s="208"/>
      <c r="F14" s="208"/>
      <c r="G14" s="208"/>
      <c r="H14" s="209"/>
      <c r="I14" s="109"/>
      <c r="J14" s="185"/>
    </row>
    <row r="15" spans="1:13" ht="45" customHeight="1" x14ac:dyDescent="0.25">
      <c r="A15" s="185"/>
      <c r="B15" s="207" t="s">
        <v>35</v>
      </c>
      <c r="C15" s="208"/>
      <c r="D15" s="208"/>
      <c r="E15" s="208"/>
      <c r="F15" s="208"/>
      <c r="G15" s="208"/>
      <c r="H15" s="209"/>
      <c r="I15" s="109"/>
      <c r="J15" s="185"/>
    </row>
    <row r="16" spans="1:13" ht="45" customHeight="1" x14ac:dyDescent="0.25">
      <c r="A16" s="185"/>
      <c r="B16" s="207" t="s">
        <v>89</v>
      </c>
      <c r="C16" s="208"/>
      <c r="D16" s="208"/>
      <c r="E16" s="208"/>
      <c r="F16" s="208"/>
      <c r="G16" s="208"/>
      <c r="H16" s="209"/>
      <c r="I16" s="109"/>
      <c r="J16" s="185"/>
    </row>
    <row r="17" spans="1:12" ht="45" customHeight="1" thickBot="1" x14ac:dyDescent="0.3">
      <c r="A17" s="185"/>
      <c r="B17" s="210" t="s">
        <v>109</v>
      </c>
      <c r="C17" s="211"/>
      <c r="D17" s="211"/>
      <c r="E17" s="211"/>
      <c r="F17" s="211"/>
      <c r="G17" s="211"/>
      <c r="H17" s="212"/>
      <c r="I17" s="110"/>
      <c r="J17" s="185"/>
    </row>
    <row r="18" spans="1:12" ht="15.75" customHeight="1" thickBot="1" x14ac:dyDescent="0.3">
      <c r="A18" s="185"/>
      <c r="B18" s="213"/>
      <c r="C18" s="213"/>
      <c r="D18" s="213"/>
      <c r="E18" s="213"/>
      <c r="F18" s="213"/>
      <c r="G18" s="213"/>
      <c r="H18" s="213"/>
      <c r="I18" s="213"/>
      <c r="J18" s="185"/>
    </row>
    <row r="19" spans="1:12" ht="34.5" customHeight="1" x14ac:dyDescent="0.25">
      <c r="A19" s="185"/>
      <c r="B19" s="214" t="s">
        <v>80</v>
      </c>
      <c r="C19" s="215"/>
      <c r="D19" s="215"/>
      <c r="E19" s="215"/>
      <c r="F19" s="215"/>
      <c r="G19" s="215"/>
      <c r="H19" s="215"/>
      <c r="I19" s="216"/>
      <c r="J19" s="185"/>
    </row>
    <row r="20" spans="1:12" ht="22.5" customHeight="1" x14ac:dyDescent="0.25">
      <c r="A20" s="185"/>
      <c r="B20" s="217" t="s">
        <v>81</v>
      </c>
      <c r="C20" s="218"/>
      <c r="D20" s="218"/>
      <c r="E20" s="218"/>
      <c r="F20" s="218"/>
      <c r="G20" s="218"/>
      <c r="H20" s="219"/>
      <c r="I20" s="116" t="s">
        <v>88</v>
      </c>
      <c r="J20" s="185"/>
      <c r="L20" s="115"/>
    </row>
    <row r="21" spans="1:12" ht="59.25" customHeight="1" x14ac:dyDescent="0.25">
      <c r="A21" s="185"/>
      <c r="B21" s="240" t="s">
        <v>82</v>
      </c>
      <c r="C21" s="241"/>
      <c r="D21" s="241"/>
      <c r="E21" s="241"/>
      <c r="F21" s="241"/>
      <c r="G21" s="241"/>
      <c r="H21" s="241"/>
      <c r="I21" s="242"/>
      <c r="J21" s="185"/>
    </row>
    <row r="22" spans="1:12" ht="33" customHeight="1" x14ac:dyDescent="0.25">
      <c r="A22" s="185"/>
      <c r="B22" s="243" t="s">
        <v>83</v>
      </c>
      <c r="C22" s="244"/>
      <c r="D22" s="15"/>
      <c r="E22" s="15"/>
      <c r="F22" s="15"/>
      <c r="G22" s="15"/>
      <c r="H22" s="15"/>
      <c r="I22" s="121"/>
      <c r="J22" s="185"/>
    </row>
    <row r="23" spans="1:12" ht="20.25" customHeight="1" x14ac:dyDescent="0.25">
      <c r="A23" s="185"/>
      <c r="B23" s="217" t="s">
        <v>84</v>
      </c>
      <c r="C23" s="218"/>
      <c r="D23" s="15"/>
      <c r="E23" s="15"/>
      <c r="F23" s="15"/>
      <c r="G23" s="15"/>
      <c r="H23" s="15"/>
      <c r="I23" s="121"/>
      <c r="J23" s="185"/>
    </row>
    <row r="24" spans="1:12" ht="19.5" customHeight="1" x14ac:dyDescent="0.25">
      <c r="A24" s="185"/>
      <c r="B24" s="217" t="s">
        <v>85</v>
      </c>
      <c r="C24" s="218"/>
      <c r="D24" s="15"/>
      <c r="E24" s="15"/>
      <c r="F24" s="15"/>
      <c r="G24" s="15"/>
      <c r="H24" s="15"/>
      <c r="I24" s="121"/>
      <c r="J24" s="185"/>
    </row>
    <row r="25" spans="1:12" ht="18" customHeight="1" x14ac:dyDescent="0.25">
      <c r="A25" s="185"/>
      <c r="B25" s="217" t="s">
        <v>86</v>
      </c>
      <c r="C25" s="218"/>
      <c r="D25" s="15"/>
      <c r="E25" s="15"/>
      <c r="F25" s="15"/>
      <c r="G25" s="15"/>
      <c r="H25" s="15"/>
      <c r="I25" s="121"/>
      <c r="J25" s="185"/>
    </row>
    <row r="26" spans="1:12" ht="17.25" customHeight="1" thickBot="1" x14ac:dyDescent="0.3">
      <c r="A26" s="185"/>
      <c r="B26" s="245" t="s">
        <v>87</v>
      </c>
      <c r="C26" s="246"/>
      <c r="D26" s="122"/>
      <c r="E26" s="122"/>
      <c r="F26" s="122"/>
      <c r="G26" s="122"/>
      <c r="H26" s="122"/>
      <c r="I26" s="123"/>
      <c r="J26" s="185"/>
    </row>
    <row r="27" spans="1:12" ht="17.25" customHeight="1" thickBot="1" x14ac:dyDescent="0.3">
      <c r="A27" s="185"/>
      <c r="J27" s="185"/>
    </row>
    <row r="28" spans="1:12" ht="37.5" customHeight="1" thickBot="1" x14ac:dyDescent="0.3">
      <c r="A28" s="185"/>
      <c r="B28" s="229" t="s">
        <v>90</v>
      </c>
      <c r="C28" s="230"/>
      <c r="D28" s="230"/>
      <c r="E28" s="230"/>
      <c r="F28" s="230"/>
      <c r="G28" s="230"/>
      <c r="H28" s="230"/>
      <c r="I28" s="231"/>
      <c r="J28" s="185"/>
    </row>
    <row r="29" spans="1:12" ht="27.6" customHeight="1" x14ac:dyDescent="0.25">
      <c r="A29" s="185"/>
      <c r="B29" s="232" t="s">
        <v>103</v>
      </c>
      <c r="C29" s="233"/>
      <c r="D29" s="233"/>
      <c r="E29" s="233"/>
      <c r="F29" s="233"/>
      <c r="G29" s="233"/>
      <c r="H29" s="233"/>
      <c r="I29" s="234"/>
      <c r="J29" s="185"/>
    </row>
    <row r="30" spans="1:12" ht="59.45" customHeight="1" x14ac:dyDescent="0.25">
      <c r="A30" s="185"/>
      <c r="B30" s="235" t="s">
        <v>115</v>
      </c>
      <c r="C30" s="236"/>
      <c r="D30" s="236"/>
      <c r="E30" s="236"/>
      <c r="F30" s="236"/>
      <c r="G30" s="236"/>
      <c r="H30" s="236"/>
      <c r="I30" s="237"/>
      <c r="J30" s="185"/>
    </row>
    <row r="31" spans="1:12" ht="87.6" customHeight="1" x14ac:dyDescent="0.25">
      <c r="A31" s="185"/>
      <c r="B31" s="117" t="s">
        <v>91</v>
      </c>
      <c r="C31" s="238" t="s">
        <v>105</v>
      </c>
      <c r="D31" s="238"/>
      <c r="E31" s="118" t="s">
        <v>116</v>
      </c>
      <c r="F31" s="118" t="s">
        <v>127</v>
      </c>
      <c r="G31" s="118" t="s">
        <v>92</v>
      </c>
      <c r="H31" s="238" t="s">
        <v>93</v>
      </c>
      <c r="I31" s="239"/>
      <c r="J31" s="185"/>
    </row>
    <row r="32" spans="1:12" ht="39.950000000000003" customHeight="1" x14ac:dyDescent="0.25">
      <c r="A32" s="185"/>
      <c r="B32" s="131">
        <v>1</v>
      </c>
      <c r="C32" s="205"/>
      <c r="D32" s="247"/>
      <c r="E32" s="124"/>
      <c r="F32" s="124"/>
      <c r="G32" s="124"/>
      <c r="H32" s="205"/>
      <c r="I32" s="206"/>
      <c r="J32" s="185"/>
    </row>
    <row r="33" spans="1:10" ht="39.950000000000003" customHeight="1" x14ac:dyDescent="0.25">
      <c r="A33" s="185"/>
      <c r="B33" s="131">
        <v>2</v>
      </c>
      <c r="C33" s="205"/>
      <c r="D33" s="247"/>
      <c r="E33" s="124"/>
      <c r="F33" s="124"/>
      <c r="G33" s="124"/>
      <c r="H33" s="205"/>
      <c r="I33" s="206"/>
      <c r="J33" s="185"/>
    </row>
    <row r="34" spans="1:10" ht="39.950000000000003" customHeight="1" x14ac:dyDescent="0.25">
      <c r="A34" s="185"/>
      <c r="B34" s="131">
        <v>3</v>
      </c>
      <c r="C34" s="205"/>
      <c r="D34" s="247"/>
      <c r="E34" s="124"/>
      <c r="F34" s="124"/>
      <c r="G34" s="124"/>
      <c r="H34" s="205"/>
      <c r="I34" s="206"/>
      <c r="J34" s="185"/>
    </row>
    <row r="35" spans="1:10" ht="39.950000000000003" customHeight="1" x14ac:dyDescent="0.25">
      <c r="A35" s="185"/>
      <c r="B35" s="131">
        <v>4</v>
      </c>
      <c r="C35" s="205"/>
      <c r="D35" s="247"/>
      <c r="E35" s="124"/>
      <c r="F35" s="124"/>
      <c r="G35" s="124"/>
      <c r="H35" s="205"/>
      <c r="I35" s="206"/>
      <c r="J35" s="185"/>
    </row>
    <row r="36" spans="1:10" ht="39.950000000000003" customHeight="1" x14ac:dyDescent="0.25">
      <c r="A36" s="185"/>
      <c r="B36" s="131">
        <v>5</v>
      </c>
      <c r="C36" s="205"/>
      <c r="D36" s="247"/>
      <c r="E36" s="124"/>
      <c r="F36" s="124"/>
      <c r="G36" s="124"/>
      <c r="H36" s="205"/>
      <c r="I36" s="206"/>
      <c r="J36" s="185"/>
    </row>
    <row r="37" spans="1:10" ht="39.950000000000003" customHeight="1" x14ac:dyDescent="0.25">
      <c r="A37" s="185"/>
      <c r="B37" s="131">
        <v>6</v>
      </c>
      <c r="C37" s="205"/>
      <c r="D37" s="247"/>
      <c r="E37" s="124"/>
      <c r="F37" s="124"/>
      <c r="G37" s="124"/>
      <c r="H37" s="205"/>
      <c r="I37" s="206"/>
      <c r="J37" s="185"/>
    </row>
    <row r="38" spans="1:10" ht="39.950000000000003" customHeight="1" x14ac:dyDescent="0.25">
      <c r="A38" s="185"/>
      <c r="B38" s="131">
        <v>7</v>
      </c>
      <c r="C38" s="259"/>
      <c r="D38" s="304"/>
      <c r="E38" s="138"/>
      <c r="F38" s="138"/>
      <c r="G38" s="126"/>
      <c r="H38" s="259"/>
      <c r="I38" s="260"/>
      <c r="J38" s="185"/>
    </row>
    <row r="39" spans="1:10" ht="30.6" customHeight="1" x14ac:dyDescent="0.25">
      <c r="A39" s="185"/>
      <c r="B39" s="261" t="s">
        <v>117</v>
      </c>
      <c r="C39" s="262"/>
      <c r="D39" s="262"/>
      <c r="E39" s="262"/>
      <c r="F39" s="262"/>
      <c r="G39" s="262"/>
      <c r="H39" s="262"/>
      <c r="I39" s="263"/>
      <c r="J39" s="185"/>
    </row>
    <row r="40" spans="1:10" ht="222" customHeight="1" x14ac:dyDescent="0.25">
      <c r="A40" s="185"/>
      <c r="B40" s="264" t="s">
        <v>138</v>
      </c>
      <c r="C40" s="265"/>
      <c r="D40" s="265"/>
      <c r="E40" s="265"/>
      <c r="F40" s="265"/>
      <c r="G40" s="265"/>
      <c r="H40" s="265"/>
      <c r="I40" s="266"/>
      <c r="J40" s="185"/>
    </row>
    <row r="41" spans="1:10" ht="28.5" customHeight="1" x14ac:dyDescent="0.25">
      <c r="A41" s="185"/>
      <c r="B41" s="119" t="s">
        <v>118</v>
      </c>
      <c r="C41" s="267" t="s">
        <v>94</v>
      </c>
      <c r="D41" s="268"/>
      <c r="E41" s="269"/>
      <c r="F41" s="270" t="s">
        <v>104</v>
      </c>
      <c r="G41" s="271"/>
      <c r="H41" s="272"/>
      <c r="I41" s="273"/>
      <c r="J41" s="185"/>
    </row>
    <row r="42" spans="1:10" ht="103.5" customHeight="1" thickBot="1" x14ac:dyDescent="0.3">
      <c r="A42" s="185"/>
      <c r="B42" s="248" t="s">
        <v>119</v>
      </c>
      <c r="C42" s="249"/>
      <c r="D42" s="125" t="s">
        <v>88</v>
      </c>
      <c r="E42" s="274" t="s">
        <v>99</v>
      </c>
      <c r="F42" s="275"/>
      <c r="G42" s="275"/>
      <c r="H42" s="275"/>
      <c r="I42" s="276"/>
      <c r="J42" s="185"/>
    </row>
    <row r="43" spans="1:10" ht="15.75" thickBot="1" x14ac:dyDescent="0.3">
      <c r="A43" s="185"/>
      <c r="B43" s="114"/>
      <c r="C43" s="120"/>
      <c r="D43" s="120"/>
      <c r="E43" s="120"/>
      <c r="F43" s="120"/>
      <c r="G43" s="113"/>
      <c r="H43" s="113"/>
      <c r="I43" s="113"/>
      <c r="J43" s="185"/>
    </row>
    <row r="44" spans="1:10" ht="33.6" customHeight="1" thickBot="1" x14ac:dyDescent="0.3">
      <c r="A44" s="185"/>
      <c r="B44" s="229" t="s">
        <v>100</v>
      </c>
      <c r="C44" s="230"/>
      <c r="D44" s="230"/>
      <c r="E44" s="230"/>
      <c r="F44" s="230"/>
      <c r="G44" s="230"/>
      <c r="H44" s="230"/>
      <c r="I44" s="231"/>
      <c r="J44" s="185"/>
    </row>
    <row r="45" spans="1:10" ht="21.6" customHeight="1" x14ac:dyDescent="0.25">
      <c r="A45" s="185"/>
      <c r="B45" s="250" t="s">
        <v>101</v>
      </c>
      <c r="C45" s="251"/>
      <c r="D45" s="251"/>
      <c r="E45" s="251"/>
      <c r="F45" s="251"/>
      <c r="G45" s="251"/>
      <c r="H45" s="251"/>
      <c r="I45" s="252"/>
      <c r="J45" s="185"/>
    </row>
    <row r="46" spans="1:10" ht="60.75" customHeight="1" x14ac:dyDescent="0.25">
      <c r="A46" s="185"/>
      <c r="B46" s="335" t="s">
        <v>128</v>
      </c>
      <c r="C46" s="333"/>
      <c r="D46" s="133" t="s">
        <v>136</v>
      </c>
      <c r="E46" s="333" t="s">
        <v>129</v>
      </c>
      <c r="F46" s="333"/>
      <c r="G46" s="133" t="s">
        <v>130</v>
      </c>
      <c r="H46" s="333" t="s">
        <v>131</v>
      </c>
      <c r="I46" s="334"/>
      <c r="J46" s="185"/>
    </row>
    <row r="47" spans="1:10" ht="21.6" customHeight="1" x14ac:dyDescent="0.3">
      <c r="A47" s="185"/>
      <c r="B47" s="253" t="s">
        <v>132</v>
      </c>
      <c r="C47" s="254"/>
      <c r="D47" s="134">
        <v>2700</v>
      </c>
      <c r="E47" s="277">
        <v>0</v>
      </c>
      <c r="F47" s="277"/>
      <c r="G47" s="135">
        <f>IF(C$10="Som platcom DPH",E47*0.23,0)</f>
        <v>0</v>
      </c>
      <c r="H47" s="278">
        <f>SUM(E47+G47)*D47</f>
        <v>0</v>
      </c>
      <c r="I47" s="279"/>
      <c r="J47" s="185"/>
    </row>
    <row r="48" spans="1:10" ht="21.6" customHeight="1" x14ac:dyDescent="0.3">
      <c r="A48" s="185"/>
      <c r="B48" s="253" t="s">
        <v>133</v>
      </c>
      <c r="C48" s="254"/>
      <c r="D48" s="134">
        <v>13500</v>
      </c>
      <c r="E48" s="277">
        <v>0</v>
      </c>
      <c r="F48" s="277"/>
      <c r="G48" s="135">
        <f t="shared" ref="G48:G50" si="0">IF(C$10="Som platcom DPH",E48*0.23,0)</f>
        <v>0</v>
      </c>
      <c r="H48" s="278">
        <f t="shared" ref="H48:H50" si="1">SUM(E48+G48)*D48</f>
        <v>0</v>
      </c>
      <c r="I48" s="279"/>
      <c r="J48" s="185"/>
    </row>
    <row r="49" spans="1:10" ht="21.6" customHeight="1" x14ac:dyDescent="0.3">
      <c r="A49" s="185"/>
      <c r="B49" s="253" t="s">
        <v>134</v>
      </c>
      <c r="C49" s="254"/>
      <c r="D49" s="134">
        <v>1800</v>
      </c>
      <c r="E49" s="277">
        <v>0</v>
      </c>
      <c r="F49" s="277"/>
      <c r="G49" s="135">
        <f t="shared" si="0"/>
        <v>0</v>
      </c>
      <c r="H49" s="278">
        <f t="shared" si="1"/>
        <v>0</v>
      </c>
      <c r="I49" s="279"/>
      <c r="J49" s="185"/>
    </row>
    <row r="50" spans="1:10" ht="20.25" customHeight="1" x14ac:dyDescent="0.3">
      <c r="A50" s="185"/>
      <c r="B50" s="253" t="s">
        <v>135</v>
      </c>
      <c r="C50" s="254"/>
      <c r="D50" s="134">
        <v>2700</v>
      </c>
      <c r="E50" s="277">
        <v>0</v>
      </c>
      <c r="F50" s="277"/>
      <c r="G50" s="135">
        <f t="shared" si="0"/>
        <v>0</v>
      </c>
      <c r="H50" s="278">
        <f t="shared" si="1"/>
        <v>0</v>
      </c>
      <c r="I50" s="279"/>
      <c r="J50" s="185"/>
    </row>
    <row r="51" spans="1:10" ht="23.1" customHeight="1" thickBot="1" x14ac:dyDescent="0.4">
      <c r="A51" s="185"/>
      <c r="B51" s="331" t="s">
        <v>22</v>
      </c>
      <c r="C51" s="332"/>
      <c r="D51" s="332"/>
      <c r="E51" s="332"/>
      <c r="F51" s="136"/>
      <c r="G51" s="137"/>
      <c r="H51" s="338">
        <f>SUM(H47:H50)</f>
        <v>0</v>
      </c>
      <c r="I51" s="339"/>
      <c r="J51" s="185"/>
    </row>
    <row r="52" spans="1:10" ht="15.75" thickBot="1" x14ac:dyDescent="0.3">
      <c r="A52" s="185"/>
      <c r="B52" s="336"/>
      <c r="C52" s="336"/>
      <c r="D52" s="336"/>
      <c r="E52" s="336"/>
      <c r="F52" s="336"/>
      <c r="G52" s="336"/>
      <c r="H52" s="336"/>
      <c r="I52" s="336"/>
      <c r="J52" s="185"/>
    </row>
    <row r="53" spans="1:10" ht="27.95" customHeight="1" x14ac:dyDescent="0.25">
      <c r="A53" s="185"/>
      <c r="B53" s="321" t="s">
        <v>120</v>
      </c>
      <c r="C53" s="322"/>
      <c r="D53" s="322"/>
      <c r="E53" s="322"/>
      <c r="F53" s="322"/>
      <c r="G53" s="322"/>
      <c r="H53" s="322"/>
      <c r="I53" s="323"/>
      <c r="J53" s="185"/>
    </row>
    <row r="54" spans="1:10" ht="27.95" customHeight="1" x14ac:dyDescent="0.25">
      <c r="A54" s="185"/>
      <c r="B54" s="311" t="s">
        <v>95</v>
      </c>
      <c r="C54" s="312"/>
      <c r="D54" s="324" t="s">
        <v>106</v>
      </c>
      <c r="E54" s="325"/>
      <c r="F54" s="324" t="s">
        <v>107</v>
      </c>
      <c r="G54" s="326"/>
      <c r="H54" s="337" t="s">
        <v>96</v>
      </c>
      <c r="I54" s="316"/>
      <c r="J54" s="185"/>
    </row>
    <row r="55" spans="1:10" ht="27.95" customHeight="1" x14ac:dyDescent="0.25">
      <c r="A55" s="185"/>
      <c r="B55" s="255">
        <v>25000</v>
      </c>
      <c r="C55" s="256"/>
      <c r="D55" s="340">
        <v>30</v>
      </c>
      <c r="E55" s="340"/>
      <c r="F55" s="340">
        <v>120</v>
      </c>
      <c r="G55" s="340"/>
      <c r="H55" s="257">
        <v>30</v>
      </c>
      <c r="I55" s="258"/>
      <c r="J55" s="185"/>
    </row>
    <row r="56" spans="1:10" ht="57.75" customHeight="1" x14ac:dyDescent="0.25">
      <c r="A56" s="185"/>
      <c r="B56" s="318" t="s">
        <v>137</v>
      </c>
      <c r="C56" s="319"/>
      <c r="D56" s="319"/>
      <c r="E56" s="319"/>
      <c r="F56" s="319"/>
      <c r="G56" s="319"/>
      <c r="H56" s="319"/>
      <c r="I56" s="320"/>
      <c r="J56" s="185"/>
    </row>
    <row r="57" spans="1:10" ht="21.75" thickBot="1" x14ac:dyDescent="0.35">
      <c r="A57" s="185"/>
      <c r="B57" s="301" t="s">
        <v>97</v>
      </c>
      <c r="C57" s="302"/>
      <c r="D57" s="302"/>
      <c r="E57" s="302"/>
      <c r="F57" s="302"/>
      <c r="G57" s="302"/>
      <c r="H57" s="303"/>
      <c r="I57" s="129">
        <f>B55*((F55-H55)/(F55-D55))</f>
        <v>25000</v>
      </c>
      <c r="J57" s="185"/>
    </row>
    <row r="58" spans="1:10" ht="15.75" thickBot="1" x14ac:dyDescent="0.3">
      <c r="A58" s="185"/>
      <c r="J58" s="185"/>
    </row>
    <row r="59" spans="1:10" ht="45.6" customHeight="1" x14ac:dyDescent="0.25">
      <c r="A59" s="185"/>
      <c r="B59" s="305" t="s">
        <v>121</v>
      </c>
      <c r="C59" s="306"/>
      <c r="D59" s="306"/>
      <c r="E59" s="306"/>
      <c r="F59" s="306"/>
      <c r="G59" s="306"/>
      <c r="H59" s="306"/>
      <c r="I59" s="307"/>
      <c r="J59" s="185"/>
    </row>
    <row r="60" spans="1:10" ht="90.6" customHeight="1" x14ac:dyDescent="0.25">
      <c r="A60" s="185"/>
      <c r="B60" s="308" t="s">
        <v>122</v>
      </c>
      <c r="C60" s="309"/>
      <c r="D60" s="309"/>
      <c r="E60" s="309"/>
      <c r="F60" s="309"/>
      <c r="G60" s="309"/>
      <c r="H60" s="309"/>
      <c r="I60" s="310"/>
      <c r="J60" s="185"/>
    </row>
    <row r="61" spans="1:10" ht="30" customHeight="1" x14ac:dyDescent="0.25">
      <c r="A61" s="185"/>
      <c r="B61" s="311" t="s">
        <v>95</v>
      </c>
      <c r="C61" s="312"/>
      <c r="D61" s="313" t="s">
        <v>123</v>
      </c>
      <c r="E61" s="314"/>
      <c r="F61" s="313" t="s">
        <v>124</v>
      </c>
      <c r="G61" s="314"/>
      <c r="H61" s="315" t="s">
        <v>96</v>
      </c>
      <c r="I61" s="316"/>
      <c r="J61" s="185"/>
    </row>
    <row r="62" spans="1:10" ht="30" customHeight="1" x14ac:dyDescent="0.25">
      <c r="A62" s="185"/>
      <c r="B62" s="327">
        <v>12500</v>
      </c>
      <c r="C62" s="328"/>
      <c r="D62" s="317">
        <v>0</v>
      </c>
      <c r="E62" s="317"/>
      <c r="F62" s="317">
        <v>25000</v>
      </c>
      <c r="G62" s="317"/>
      <c r="H62" s="329">
        <v>0</v>
      </c>
      <c r="I62" s="330"/>
      <c r="J62" s="185"/>
    </row>
    <row r="63" spans="1:10" ht="65.45" customHeight="1" x14ac:dyDescent="0.25">
      <c r="A63" s="185"/>
      <c r="B63" s="117" t="s">
        <v>91</v>
      </c>
      <c r="C63" s="238" t="s">
        <v>105</v>
      </c>
      <c r="D63" s="238"/>
      <c r="E63" s="118" t="s">
        <v>125</v>
      </c>
      <c r="F63" s="118" t="s">
        <v>108</v>
      </c>
      <c r="G63" s="118" t="s">
        <v>92</v>
      </c>
      <c r="H63" s="238" t="s">
        <v>93</v>
      </c>
      <c r="I63" s="239"/>
      <c r="J63" s="185"/>
    </row>
    <row r="64" spans="1:10" ht="39.950000000000003" customHeight="1" x14ac:dyDescent="0.25">
      <c r="A64" s="185"/>
      <c r="B64" s="131">
        <v>1</v>
      </c>
      <c r="C64" s="205"/>
      <c r="D64" s="247"/>
      <c r="E64" s="124"/>
      <c r="F64" s="124"/>
      <c r="G64" s="124"/>
      <c r="H64" s="205"/>
      <c r="I64" s="206"/>
      <c r="J64" s="185"/>
    </row>
    <row r="65" spans="1:10" ht="39.950000000000003" customHeight="1" x14ac:dyDescent="0.25">
      <c r="A65" s="185"/>
      <c r="B65" s="131">
        <v>2</v>
      </c>
      <c r="C65" s="205"/>
      <c r="D65" s="247"/>
      <c r="E65" s="124"/>
      <c r="F65" s="124"/>
      <c r="G65" s="124"/>
      <c r="H65" s="205"/>
      <c r="I65" s="206"/>
      <c r="J65" s="185"/>
    </row>
    <row r="66" spans="1:10" ht="39.950000000000003" customHeight="1" x14ac:dyDescent="0.25">
      <c r="A66" s="185"/>
      <c r="B66" s="131">
        <v>3</v>
      </c>
      <c r="C66" s="205"/>
      <c r="D66" s="247"/>
      <c r="E66" s="124"/>
      <c r="F66" s="124"/>
      <c r="G66" s="124"/>
      <c r="H66" s="205"/>
      <c r="I66" s="206"/>
      <c r="J66" s="185"/>
    </row>
    <row r="67" spans="1:10" ht="39.950000000000003" customHeight="1" x14ac:dyDescent="0.25">
      <c r="A67" s="185"/>
      <c r="B67" s="131">
        <v>4</v>
      </c>
      <c r="C67" s="205"/>
      <c r="D67" s="247"/>
      <c r="E67" s="124"/>
      <c r="F67" s="124"/>
      <c r="G67" s="124"/>
      <c r="H67" s="205"/>
      <c r="I67" s="206"/>
      <c r="J67" s="185"/>
    </row>
    <row r="68" spans="1:10" ht="39.950000000000003" customHeight="1" x14ac:dyDescent="0.25">
      <c r="A68" s="185"/>
      <c r="B68" s="131">
        <v>5</v>
      </c>
      <c r="C68" s="205"/>
      <c r="D68" s="247"/>
      <c r="E68" s="124"/>
      <c r="F68" s="124"/>
      <c r="G68" s="124"/>
      <c r="H68" s="205"/>
      <c r="I68" s="206"/>
      <c r="J68" s="185"/>
    </row>
    <row r="69" spans="1:10" ht="39.950000000000003" customHeight="1" x14ac:dyDescent="0.25">
      <c r="A69" s="185"/>
      <c r="B69" s="131">
        <v>6</v>
      </c>
      <c r="C69" s="205"/>
      <c r="D69" s="247"/>
      <c r="E69" s="124"/>
      <c r="F69" s="124"/>
      <c r="G69" s="124"/>
      <c r="H69" s="205"/>
      <c r="I69" s="206"/>
      <c r="J69" s="185"/>
    </row>
    <row r="70" spans="1:10" ht="39.950000000000003" customHeight="1" x14ac:dyDescent="0.25">
      <c r="A70" s="185"/>
      <c r="B70" s="131">
        <v>7</v>
      </c>
      <c r="C70" s="205"/>
      <c r="D70" s="247"/>
      <c r="E70" s="127"/>
      <c r="F70" s="127"/>
      <c r="G70" s="127"/>
      <c r="H70" s="205"/>
      <c r="I70" s="206"/>
      <c r="J70" s="185"/>
    </row>
    <row r="71" spans="1:10" ht="39.950000000000003" customHeight="1" x14ac:dyDescent="0.25">
      <c r="A71" s="185"/>
      <c r="B71" s="131">
        <v>8</v>
      </c>
      <c r="C71" s="205"/>
      <c r="D71" s="247"/>
      <c r="E71" s="127"/>
      <c r="F71" s="127"/>
      <c r="G71" s="127"/>
      <c r="H71" s="205"/>
      <c r="I71" s="206"/>
      <c r="J71" s="185"/>
    </row>
    <row r="72" spans="1:10" ht="39.950000000000003" customHeight="1" x14ac:dyDescent="0.25">
      <c r="A72" s="185"/>
      <c r="B72" s="131">
        <v>9</v>
      </c>
      <c r="C72" s="205"/>
      <c r="D72" s="247"/>
      <c r="E72" s="127"/>
      <c r="F72" s="127"/>
      <c r="G72" s="127"/>
      <c r="H72" s="205"/>
      <c r="I72" s="206"/>
      <c r="J72" s="185"/>
    </row>
    <row r="73" spans="1:10" ht="39.950000000000003" customHeight="1" x14ac:dyDescent="0.25">
      <c r="A73" s="185"/>
      <c r="B73" s="132">
        <v>10</v>
      </c>
      <c r="C73" s="259"/>
      <c r="D73" s="304"/>
      <c r="E73" s="138"/>
      <c r="F73" s="138"/>
      <c r="G73" s="126"/>
      <c r="H73" s="259"/>
      <c r="I73" s="260"/>
      <c r="J73" s="185"/>
    </row>
    <row r="74" spans="1:10" ht="43.5" customHeight="1" x14ac:dyDescent="0.25">
      <c r="A74" s="185"/>
      <c r="B74" s="298" t="s">
        <v>126</v>
      </c>
      <c r="C74" s="299"/>
      <c r="D74" s="299"/>
      <c r="E74" s="299"/>
      <c r="F74" s="299"/>
      <c r="G74" s="299"/>
      <c r="H74" s="299"/>
      <c r="I74" s="300"/>
      <c r="J74" s="185"/>
    </row>
    <row r="75" spans="1:10" ht="21" customHeight="1" thickBot="1" x14ac:dyDescent="0.35">
      <c r="A75" s="185"/>
      <c r="B75" s="301" t="s">
        <v>97</v>
      </c>
      <c r="C75" s="302"/>
      <c r="D75" s="302"/>
      <c r="E75" s="302"/>
      <c r="F75" s="302"/>
      <c r="G75" s="302"/>
      <c r="H75" s="303"/>
      <c r="I75" s="130">
        <f>B62*((F62-H62)/(F62-D62))</f>
        <v>12500</v>
      </c>
      <c r="J75" s="185"/>
    </row>
    <row r="76" spans="1:10" ht="23.1" customHeight="1" thickBot="1" x14ac:dyDescent="0.3">
      <c r="A76" s="185"/>
      <c r="B76"/>
      <c r="C76"/>
      <c r="D76"/>
      <c r="E76"/>
      <c r="F76"/>
      <c r="G76"/>
      <c r="H76"/>
      <c r="I76"/>
      <c r="J76" s="185"/>
    </row>
    <row r="77" spans="1:10" ht="24" thickBot="1" x14ac:dyDescent="0.35">
      <c r="A77" s="185"/>
      <c r="B77" s="280" t="s">
        <v>98</v>
      </c>
      <c r="C77" s="281"/>
      <c r="D77" s="281"/>
      <c r="E77" s="281"/>
      <c r="F77" s="281"/>
      <c r="G77" s="281"/>
      <c r="H77" s="282"/>
      <c r="I77" s="128">
        <f>I75+I57+H51</f>
        <v>37500</v>
      </c>
      <c r="J77" s="185"/>
    </row>
    <row r="78" spans="1:10" x14ac:dyDescent="0.25">
      <c r="A78" s="185"/>
      <c r="B78" s="283" t="s">
        <v>36</v>
      </c>
      <c r="C78" s="285" t="s">
        <v>37</v>
      </c>
      <c r="D78" s="286"/>
      <c r="E78" s="287"/>
      <c r="F78" s="291" t="s">
        <v>38</v>
      </c>
      <c r="G78" s="292"/>
      <c r="H78" s="292"/>
      <c r="I78" s="293"/>
      <c r="J78" s="185"/>
    </row>
    <row r="79" spans="1:10" ht="15.75" thickBot="1" x14ac:dyDescent="0.3">
      <c r="A79" s="185"/>
      <c r="B79" s="284"/>
      <c r="C79" s="288"/>
      <c r="D79" s="289"/>
      <c r="E79" s="290"/>
      <c r="F79" s="294"/>
      <c r="G79" s="295"/>
      <c r="H79" s="295"/>
      <c r="I79" s="296"/>
      <c r="J79" s="185"/>
    </row>
    <row r="80" spans="1:10" x14ac:dyDescent="0.25">
      <c r="A80" s="185"/>
      <c r="B80" s="297"/>
      <c r="C80" s="297"/>
      <c r="D80" s="297"/>
      <c r="E80" s="297"/>
      <c r="F80" s="297"/>
      <c r="G80" s="297"/>
      <c r="H80" s="297"/>
      <c r="I80" s="297"/>
      <c r="J80" s="185"/>
    </row>
    <row r="86" ht="21" customHeight="1" x14ac:dyDescent="0.25"/>
    <row r="88" ht="15.75" customHeight="1" x14ac:dyDescent="0.25"/>
    <row r="90" ht="15.75" customHeight="1" x14ac:dyDescent="0.25"/>
    <row r="91" ht="15.75" customHeight="1" x14ac:dyDescent="0.25"/>
    <row r="93" ht="21" customHeight="1" x14ac:dyDescent="0.25"/>
    <row r="94" ht="30" customHeight="1" x14ac:dyDescent="0.25"/>
  </sheetData>
  <sheetProtection algorithmName="SHA-512" hashValue="QQxqtLdB61892YF8rwN+etS4fK0pz0JlAXSliME07pEBdunuWErtT6AQAP4TzE19LDScwZ3C16NU07KktQh8kA==" saltValue="fuK5PALQZGn61hF6i8/DMA==" spinCount="100000" sheet="1" formatRows="0" insertRows="0" selectLockedCells="1"/>
  <mergeCells count="125">
    <mergeCell ref="H73:I73"/>
    <mergeCell ref="B62:C62"/>
    <mergeCell ref="H62:I62"/>
    <mergeCell ref="B51:E51"/>
    <mergeCell ref="H46:I46"/>
    <mergeCell ref="H47:I47"/>
    <mergeCell ref="H48:I48"/>
    <mergeCell ref="H49:I49"/>
    <mergeCell ref="B46:C46"/>
    <mergeCell ref="B47:C47"/>
    <mergeCell ref="B48:C48"/>
    <mergeCell ref="B49:C49"/>
    <mergeCell ref="E46:F46"/>
    <mergeCell ref="E47:F47"/>
    <mergeCell ref="E48:F48"/>
    <mergeCell ref="E49:F49"/>
    <mergeCell ref="B52:I52"/>
    <mergeCell ref="H54:I54"/>
    <mergeCell ref="H51:I51"/>
    <mergeCell ref="D55:E55"/>
    <mergeCell ref="F55:G55"/>
    <mergeCell ref="C33:D33"/>
    <mergeCell ref="C34:D34"/>
    <mergeCell ref="C35:D35"/>
    <mergeCell ref="C36:D36"/>
    <mergeCell ref="C38:D38"/>
    <mergeCell ref="C37:D37"/>
    <mergeCell ref="C63:D63"/>
    <mergeCell ref="H63:I63"/>
    <mergeCell ref="C64:D64"/>
    <mergeCell ref="H64:I64"/>
    <mergeCell ref="B59:I59"/>
    <mergeCell ref="B60:I60"/>
    <mergeCell ref="B61:C61"/>
    <mergeCell ref="D61:E61"/>
    <mergeCell ref="F61:G61"/>
    <mergeCell ref="H61:I61"/>
    <mergeCell ref="D62:E62"/>
    <mergeCell ref="F62:G62"/>
    <mergeCell ref="B56:I56"/>
    <mergeCell ref="B57:H57"/>
    <mergeCell ref="B53:I53"/>
    <mergeCell ref="B54:C54"/>
    <mergeCell ref="D54:E54"/>
    <mergeCell ref="F54:G54"/>
    <mergeCell ref="B77:H77"/>
    <mergeCell ref="B78:B79"/>
    <mergeCell ref="C78:E79"/>
    <mergeCell ref="F78:I79"/>
    <mergeCell ref="B80:I80"/>
    <mergeCell ref="C65:D65"/>
    <mergeCell ref="H65:I65"/>
    <mergeCell ref="C66:D66"/>
    <mergeCell ref="H66:I66"/>
    <mergeCell ref="C67:D67"/>
    <mergeCell ref="H67:I67"/>
    <mergeCell ref="C68:D68"/>
    <mergeCell ref="H68:I68"/>
    <mergeCell ref="C72:D72"/>
    <mergeCell ref="H72:I72"/>
    <mergeCell ref="C69:D69"/>
    <mergeCell ref="H69:I69"/>
    <mergeCell ref="H70:I70"/>
    <mergeCell ref="H71:I71"/>
    <mergeCell ref="C71:D71"/>
    <mergeCell ref="C70:D70"/>
    <mergeCell ref="B74:I74"/>
    <mergeCell ref="B75:H75"/>
    <mergeCell ref="C73:D73"/>
    <mergeCell ref="B42:C42"/>
    <mergeCell ref="B44:I44"/>
    <mergeCell ref="B45:I45"/>
    <mergeCell ref="B50:C50"/>
    <mergeCell ref="B55:C55"/>
    <mergeCell ref="H55:I55"/>
    <mergeCell ref="H38:I38"/>
    <mergeCell ref="B39:I39"/>
    <mergeCell ref="B40:I40"/>
    <mergeCell ref="C41:E41"/>
    <mergeCell ref="F41:G41"/>
    <mergeCell ref="H41:I41"/>
    <mergeCell ref="E42:I42"/>
    <mergeCell ref="E50:F50"/>
    <mergeCell ref="H50:I50"/>
    <mergeCell ref="B11:I11"/>
    <mergeCell ref="B12:I12"/>
    <mergeCell ref="B14:H14"/>
    <mergeCell ref="B13:H13"/>
    <mergeCell ref="B28:I28"/>
    <mergeCell ref="B29:I29"/>
    <mergeCell ref="B30:I30"/>
    <mergeCell ref="H31:I31"/>
    <mergeCell ref="H32:I32"/>
    <mergeCell ref="B21:I21"/>
    <mergeCell ref="B22:C22"/>
    <mergeCell ref="B23:C23"/>
    <mergeCell ref="B24:C24"/>
    <mergeCell ref="B25:C25"/>
    <mergeCell ref="B26:C26"/>
    <mergeCell ref="C31:D31"/>
    <mergeCell ref="C32:D32"/>
    <mergeCell ref="A1:A80"/>
    <mergeCell ref="B1:I1"/>
    <mergeCell ref="J1:J80"/>
    <mergeCell ref="B2:I2"/>
    <mergeCell ref="B3:I3"/>
    <mergeCell ref="C4:I4"/>
    <mergeCell ref="C5:I5"/>
    <mergeCell ref="C6:I6"/>
    <mergeCell ref="C7:I7"/>
    <mergeCell ref="C8:I8"/>
    <mergeCell ref="H33:I33"/>
    <mergeCell ref="H34:I34"/>
    <mergeCell ref="H35:I35"/>
    <mergeCell ref="H36:I36"/>
    <mergeCell ref="H37:I37"/>
    <mergeCell ref="B15:H15"/>
    <mergeCell ref="B16:H16"/>
    <mergeCell ref="B17:H17"/>
    <mergeCell ref="B18:I18"/>
    <mergeCell ref="B19:I19"/>
    <mergeCell ref="B20:H20"/>
    <mergeCell ref="C9:I9"/>
    <mergeCell ref="C10:E10"/>
    <mergeCell ref="F10:I10"/>
  </mergeCells>
  <conditionalFormatting sqref="B22:B23 B24:C26">
    <cfRule type="expression" dxfId="7" priority="9" stopIfTrue="1">
      <formula>$I$20="áno"</formula>
    </cfRule>
  </conditionalFormatting>
  <conditionalFormatting sqref="D22:D26">
    <cfRule type="expression" dxfId="6" priority="7">
      <formula>$I$20="nie"</formula>
    </cfRule>
  </conditionalFormatting>
  <conditionalFormatting sqref="D26">
    <cfRule type="expression" dxfId="5" priority="2">
      <formula>$I$20="nie"</formula>
    </cfRule>
  </conditionalFormatting>
  <conditionalFormatting sqref="E22:I26">
    <cfRule type="expression" dxfId="4" priority="12">
      <formula>$I$20="nie"</formula>
    </cfRule>
  </conditionalFormatting>
  <conditionalFormatting sqref="E26:I26">
    <cfRule type="expression" dxfId="3" priority="10">
      <formula>$I$20="nie"</formula>
    </cfRule>
  </conditionalFormatting>
  <conditionalFormatting sqref="H62">
    <cfRule type="expression" dxfId="2" priority="3">
      <formula>$I$20="nie"</formula>
    </cfRule>
  </conditionalFormatting>
  <conditionalFormatting sqref="I22:I25">
    <cfRule type="expression" dxfId="1" priority="11">
      <formula>$I$20="nie"</formula>
    </cfRule>
  </conditionalFormatting>
  <conditionalFormatting sqref="I26">
    <cfRule type="expression" dxfId="0" priority="8">
      <formula>$I$20="nie"</formula>
    </cfRule>
  </conditionalFormatting>
  <dataValidations count="5">
    <dataValidation type="whole" showInputMessage="1" showErrorMessage="1" sqref="H55" xr:uid="{ACB631D4-C345-4725-98DD-F67D0A8C20B3}">
      <formula1>30</formula1>
      <formula2>120</formula2>
    </dataValidation>
    <dataValidation type="list" allowBlank="1" showInputMessage="1" showErrorMessage="1" sqref="C10:D10" xr:uid="{6C25B61C-4E76-47B8-809F-99482A566344}">
      <formula1>"Som platcom DPH,Nie som platcom DPH"</formula1>
    </dataValidation>
    <dataValidation type="list" allowBlank="1" showInputMessage="1" showErrorMessage="1" sqref="I20 D42" xr:uid="{BDFDB032-8541-469A-B2C3-635722EB421A}">
      <formula1>"áno, nie"</formula1>
    </dataValidation>
    <dataValidation type="list" allowBlank="1" showInputMessage="1" showErrorMessage="1" sqref="H41:I41" xr:uid="{F6363A43-D5BC-4435-A410-A5BC590C76E6}">
      <mc:AlternateContent xmlns:x12ac="http://schemas.microsoft.com/office/spreadsheetml/2011/1/ac" xmlns:mc="http://schemas.openxmlformats.org/markup-compatibility/2006">
        <mc:Choice Requires="x12ac">
          <x12ac:list>"Záznam v registri ""Certified European Tree Workers""", záznam v registri na portáli treesaregood.org, záznam v registri ČCA, predkladám elektronický doklad/scan dokumentu k ponuke</x12ac:list>
        </mc:Choice>
        <mc:Fallback>
          <formula1>"Záznam v registri ""Certified European Tree Workers"", záznam v registri na portáli treesaregood.org, záznam v registri ČCA, predkladám elektronický doklad/scan dokumentu k ponuke"</formula1>
        </mc:Fallback>
      </mc:AlternateContent>
    </dataValidation>
    <dataValidation type="whole" allowBlank="1" showInputMessage="1" showErrorMessage="1" sqref="H62:I62" xr:uid="{D7528324-BF2E-4BEB-9A24-1FD393D3D04A}">
      <formula1>0</formula1>
      <formula2>25000</formula2>
    </dataValidation>
  </dataValidations>
  <pageMargins left="0.7" right="0.7" top="0.75" bottom="0.75" header="0.3" footer="0.3"/>
  <pageSetup paperSize="9" scale="6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8</xdr:col>
                    <xdr:colOff>704850</xdr:colOff>
                    <xdr:row>13</xdr:row>
                    <xdr:rowOff>9525</xdr:rowOff>
                  </from>
                  <to>
                    <xdr:col>10</xdr:col>
                    <xdr:colOff>685800</xdr:colOff>
                    <xdr:row>14</xdr:row>
                    <xdr:rowOff>47625</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8</xdr:col>
                    <xdr:colOff>704850</xdr:colOff>
                    <xdr:row>14</xdr:row>
                    <xdr:rowOff>0</xdr:rowOff>
                  </from>
                  <to>
                    <xdr:col>10</xdr:col>
                    <xdr:colOff>676275</xdr:colOff>
                    <xdr:row>14</xdr:row>
                    <xdr:rowOff>561975</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8</xdr:col>
                    <xdr:colOff>704850</xdr:colOff>
                    <xdr:row>15</xdr:row>
                    <xdr:rowOff>9525</xdr:rowOff>
                  </from>
                  <to>
                    <xdr:col>8</xdr:col>
                    <xdr:colOff>962025</xdr:colOff>
                    <xdr:row>16</xdr:row>
                    <xdr:rowOff>0</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8</xdr:col>
                    <xdr:colOff>704850</xdr:colOff>
                    <xdr:row>16</xdr:row>
                    <xdr:rowOff>19050</xdr:rowOff>
                  </from>
                  <to>
                    <xdr:col>8</xdr:col>
                    <xdr:colOff>942975</xdr:colOff>
                    <xdr:row>17</xdr:row>
                    <xdr:rowOff>9525</xdr:rowOff>
                  </to>
                </anchor>
              </controlPr>
            </control>
          </mc:Choice>
        </mc:AlternateContent>
        <mc:AlternateContent xmlns:mc="http://schemas.openxmlformats.org/markup-compatibility/2006">
          <mc:Choice Requires="x14">
            <control shapeId="21512" r:id="rId8" name="Check Box 8">
              <controlPr defaultSize="0" autoFill="0" autoLine="0" autoPict="0">
                <anchor moveWithCells="1">
                  <from>
                    <xdr:col>8</xdr:col>
                    <xdr:colOff>685800</xdr:colOff>
                    <xdr:row>11</xdr:row>
                    <xdr:rowOff>314325</xdr:rowOff>
                  </from>
                  <to>
                    <xdr:col>8</xdr:col>
                    <xdr:colOff>1076325</xdr:colOff>
                    <xdr:row>13</xdr:row>
                    <xdr:rowOff>104775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5D99B-5E15-41C1-A3DB-045470C32F4F}">
  <dimension ref="B1:B23"/>
  <sheetViews>
    <sheetView showGridLines="0" topLeftCell="A2" workbookViewId="0">
      <selection activeCell="A13" sqref="A13:XFD13"/>
    </sheetView>
  </sheetViews>
  <sheetFormatPr defaultRowHeight="15" x14ac:dyDescent="0.25"/>
  <cols>
    <col min="1" max="1" width="3.140625" customWidth="1"/>
    <col min="2" max="2" width="98.5703125" customWidth="1"/>
  </cols>
  <sheetData>
    <row r="1" spans="2:2" ht="15.75" thickBot="1" x14ac:dyDescent="0.3"/>
    <row r="2" spans="2:2" ht="42.75" customHeight="1" x14ac:dyDescent="0.25">
      <c r="B2" s="3" t="s">
        <v>72</v>
      </c>
    </row>
    <row r="3" spans="2:2" x14ac:dyDescent="0.25">
      <c r="B3" s="4"/>
    </row>
    <row r="4" spans="2:2" x14ac:dyDescent="0.25">
      <c r="B4" s="5" t="s">
        <v>40</v>
      </c>
    </row>
    <row r="5" spans="2:2" x14ac:dyDescent="0.25">
      <c r="B5" s="6"/>
    </row>
    <row r="6" spans="2:2" x14ac:dyDescent="0.25">
      <c r="B6" s="7" t="s">
        <v>41</v>
      </c>
    </row>
    <row r="7" spans="2:2" x14ac:dyDescent="0.25">
      <c r="B7" s="5"/>
    </row>
    <row r="8" spans="2:2" x14ac:dyDescent="0.25">
      <c r="B8" s="111" t="s">
        <v>73</v>
      </c>
    </row>
    <row r="9" spans="2:2" x14ac:dyDescent="0.25">
      <c r="B9" s="111"/>
    </row>
    <row r="10" spans="2:2" x14ac:dyDescent="0.25">
      <c r="B10" s="112" t="s">
        <v>75</v>
      </c>
    </row>
    <row r="11" spans="2:2" x14ac:dyDescent="0.25">
      <c r="B11" s="112" t="s">
        <v>76</v>
      </c>
    </row>
    <row r="12" spans="2:2" x14ac:dyDescent="0.25">
      <c r="B12" s="112" t="s">
        <v>77</v>
      </c>
    </row>
    <row r="13" spans="2:2" x14ac:dyDescent="0.25">
      <c r="B13" s="112" t="s">
        <v>78</v>
      </c>
    </row>
    <row r="14" spans="2:2" ht="16.5" customHeight="1" x14ac:dyDescent="0.25">
      <c r="B14" s="5"/>
    </row>
    <row r="15" spans="2:2" ht="30" x14ac:dyDescent="0.25">
      <c r="B15" s="111" t="s">
        <v>74</v>
      </c>
    </row>
    <row r="16" spans="2:2" x14ac:dyDescent="0.25">
      <c r="B16" s="8"/>
    </row>
    <row r="17" spans="2:2" ht="30" x14ac:dyDescent="0.25">
      <c r="B17" s="5" t="s">
        <v>79</v>
      </c>
    </row>
    <row r="18" spans="2:2" ht="15.75" thickBot="1" x14ac:dyDescent="0.3">
      <c r="B18" s="9"/>
    </row>
    <row r="19" spans="2:2" x14ac:dyDescent="0.25">
      <c r="B19" s="1"/>
    </row>
    <row r="20" spans="2:2" x14ac:dyDescent="0.25">
      <c r="B20" s="1"/>
    </row>
    <row r="21" spans="2:2" x14ac:dyDescent="0.25">
      <c r="B21" s="1"/>
    </row>
    <row r="22" spans="2:2" ht="13.5" customHeight="1" x14ac:dyDescent="0.25">
      <c r="B22" s="1"/>
    </row>
    <row r="23" spans="2:2" ht="15.75" x14ac:dyDescent="0.25">
      <c r="B23" s="2"/>
    </row>
  </sheetData>
  <hyperlinks>
    <hyperlink ref="B8" r:id="rId1" location="paragraf-32:~:text=Za%20osobu%20pod%C4%BEa,t%C3%A1to%20osoba%20riadi." display="že v spoločnosti uchádazača neexistuje iná osoba podľa § 32 osd. 8 ZVO." xr:uid="{E088AD26-2C41-4DEB-ADCF-4FB489B9F6D7}"/>
    <hyperlink ref="B15" r:id="rId2" location="paragraf-32.odsek-1.pismeno-a" xr:uid="{77D7599E-C391-4973-B79E-E7398F566AF7}"/>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78C25-272C-4F60-BADE-3A4B288E372D}">
  <dimension ref="B1:B27"/>
  <sheetViews>
    <sheetView showGridLines="0" workbookViewId="0">
      <selection activeCell="E6" sqref="E6"/>
    </sheetView>
  </sheetViews>
  <sheetFormatPr defaultRowHeight="15" x14ac:dyDescent="0.25"/>
  <cols>
    <col min="1" max="1" width="3.7109375" customWidth="1"/>
    <col min="2" max="2" width="98.5703125" customWidth="1"/>
  </cols>
  <sheetData>
    <row r="1" spans="2:2" ht="15.75" thickBot="1" x14ac:dyDescent="0.3"/>
    <row r="2" spans="2:2" ht="42.75" customHeight="1" x14ac:dyDescent="0.25">
      <c r="B2" s="3" t="s">
        <v>39</v>
      </c>
    </row>
    <row r="3" spans="2:2" x14ac:dyDescent="0.25">
      <c r="B3" s="4"/>
    </row>
    <row r="4" spans="2:2" x14ac:dyDescent="0.25">
      <c r="B4" s="10" t="s">
        <v>40</v>
      </c>
    </row>
    <row r="5" spans="2:2" x14ac:dyDescent="0.25">
      <c r="B5" s="4"/>
    </row>
    <row r="6" spans="2:2" x14ac:dyDescent="0.25">
      <c r="B6" s="11" t="s">
        <v>41</v>
      </c>
    </row>
    <row r="7" spans="2:2" x14ac:dyDescent="0.25">
      <c r="B7" s="12"/>
    </row>
    <row r="8" spans="2:2" ht="60.75" customHeight="1" x14ac:dyDescent="0.25">
      <c r="B8" s="5" t="s">
        <v>42</v>
      </c>
    </row>
    <row r="9" spans="2:2" x14ac:dyDescent="0.25">
      <c r="B9" s="5"/>
    </row>
    <row r="10" spans="2:2" x14ac:dyDescent="0.25">
      <c r="B10" s="5" t="s">
        <v>43</v>
      </c>
    </row>
    <row r="11" spans="2:2" x14ac:dyDescent="0.25">
      <c r="B11" s="5" t="s">
        <v>44</v>
      </c>
    </row>
    <row r="12" spans="2:2" x14ac:dyDescent="0.25">
      <c r="B12" s="5" t="s">
        <v>45</v>
      </c>
    </row>
    <row r="13" spans="2:2" x14ac:dyDescent="0.25">
      <c r="B13" s="5" t="s">
        <v>46</v>
      </c>
    </row>
    <row r="14" spans="2:2" x14ac:dyDescent="0.25">
      <c r="B14" s="5" t="s">
        <v>47</v>
      </c>
    </row>
    <row r="15" spans="2:2" x14ac:dyDescent="0.25">
      <c r="B15" s="5" t="s">
        <v>48</v>
      </c>
    </row>
    <row r="16" spans="2:2" x14ac:dyDescent="0.25">
      <c r="B16" s="5" t="s">
        <v>49</v>
      </c>
    </row>
    <row r="17" spans="2:2" ht="30" x14ac:dyDescent="0.25">
      <c r="B17" s="5" t="s">
        <v>50</v>
      </c>
    </row>
    <row r="18" spans="2:2" x14ac:dyDescent="0.25">
      <c r="B18" s="5" t="s">
        <v>51</v>
      </c>
    </row>
    <row r="19" spans="2:2" x14ac:dyDescent="0.25">
      <c r="B19" s="5" t="s">
        <v>52</v>
      </c>
    </row>
    <row r="20" spans="2:2" x14ac:dyDescent="0.25">
      <c r="B20" s="5" t="s">
        <v>53</v>
      </c>
    </row>
    <row r="21" spans="2:2" ht="30" x14ac:dyDescent="0.25">
      <c r="B21" s="5" t="s">
        <v>54</v>
      </c>
    </row>
    <row r="22" spans="2:2" x14ac:dyDescent="0.25">
      <c r="B22" s="5" t="s">
        <v>55</v>
      </c>
    </row>
    <row r="23" spans="2:2" x14ac:dyDescent="0.25">
      <c r="B23" s="6"/>
    </row>
    <row r="24" spans="2:2" ht="60" x14ac:dyDescent="0.25">
      <c r="B24" s="5" t="s">
        <v>56</v>
      </c>
    </row>
    <row r="25" spans="2:2" ht="13.5" customHeight="1" x14ac:dyDescent="0.25">
      <c r="B25" s="5"/>
    </row>
    <row r="26" spans="2:2" ht="30" x14ac:dyDescent="0.25">
      <c r="B26" s="5" t="s">
        <v>57</v>
      </c>
    </row>
    <row r="27" spans="2:2" ht="15.75" thickBot="1" x14ac:dyDescent="0.3">
      <c r="B27" s="13"/>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B7723-87C3-45FE-A3BB-9C8C2655B3D4}">
  <dimension ref="B1:B26"/>
  <sheetViews>
    <sheetView showGridLines="0" workbookViewId="0">
      <selection activeCell="B27" sqref="B27"/>
    </sheetView>
  </sheetViews>
  <sheetFormatPr defaultRowHeight="15" x14ac:dyDescent="0.25"/>
  <cols>
    <col min="1" max="1" width="3.140625" customWidth="1"/>
    <col min="2" max="2" width="98.5703125" customWidth="1"/>
  </cols>
  <sheetData>
    <row r="1" spans="2:2" ht="15.75" thickBot="1" x14ac:dyDescent="0.3"/>
    <row r="2" spans="2:2" ht="42.75" customHeight="1" x14ac:dyDescent="0.25">
      <c r="B2" s="3" t="s">
        <v>58</v>
      </c>
    </row>
    <row r="3" spans="2:2" x14ac:dyDescent="0.25">
      <c r="B3" s="4"/>
    </row>
    <row r="4" spans="2:2" x14ac:dyDescent="0.25">
      <c r="B4" s="5" t="s">
        <v>40</v>
      </c>
    </row>
    <row r="5" spans="2:2" x14ac:dyDescent="0.25">
      <c r="B5" s="6"/>
    </row>
    <row r="6" spans="2:2" x14ac:dyDescent="0.25">
      <c r="B6" s="7" t="s">
        <v>41</v>
      </c>
    </row>
    <row r="7" spans="2:2" x14ac:dyDescent="0.25">
      <c r="B7" s="5"/>
    </row>
    <row r="8" spans="2:2" ht="60.75" customHeight="1" x14ac:dyDescent="0.25">
      <c r="B8" s="5" t="s">
        <v>59</v>
      </c>
    </row>
    <row r="9" spans="2:2" x14ac:dyDescent="0.25">
      <c r="B9" s="5" t="s">
        <v>60</v>
      </c>
    </row>
    <row r="10" spans="2:2" x14ac:dyDescent="0.25">
      <c r="B10" s="8"/>
    </row>
    <row r="11" spans="2:2" ht="30" x14ac:dyDescent="0.25">
      <c r="B11" s="5" t="s">
        <v>61</v>
      </c>
    </row>
    <row r="12" spans="2:2" x14ac:dyDescent="0.25">
      <c r="B12" s="5"/>
    </row>
    <row r="13" spans="2:2" ht="45" x14ac:dyDescent="0.25">
      <c r="B13" s="5" t="s">
        <v>62</v>
      </c>
    </row>
    <row r="14" spans="2:2" x14ac:dyDescent="0.25">
      <c r="B14" s="5"/>
    </row>
    <row r="15" spans="2:2" ht="45" x14ac:dyDescent="0.25">
      <c r="B15" s="5" t="s">
        <v>63</v>
      </c>
    </row>
    <row r="16" spans="2:2" x14ac:dyDescent="0.25">
      <c r="B16" s="5"/>
    </row>
    <row r="17" spans="2:2" ht="60" x14ac:dyDescent="0.25">
      <c r="B17" s="5" t="s">
        <v>64</v>
      </c>
    </row>
    <row r="18" spans="2:2" x14ac:dyDescent="0.25">
      <c r="B18" s="5"/>
    </row>
    <row r="19" spans="2:2" ht="75" x14ac:dyDescent="0.25">
      <c r="B19" s="5" t="s">
        <v>65</v>
      </c>
    </row>
    <row r="20" spans="2:2" ht="15.75" thickBot="1" x14ac:dyDescent="0.3">
      <c r="B20" s="9"/>
    </row>
    <row r="21" spans="2:2" x14ac:dyDescent="0.25">
      <c r="B21" s="1"/>
    </row>
    <row r="22" spans="2:2" x14ac:dyDescent="0.25">
      <c r="B22" s="1"/>
    </row>
    <row r="23" spans="2:2" x14ac:dyDescent="0.25">
      <c r="B23" s="1"/>
    </row>
    <row r="24" spans="2:2" x14ac:dyDescent="0.25">
      <c r="B24" s="1"/>
    </row>
    <row r="25" spans="2:2" ht="13.5" customHeight="1" x14ac:dyDescent="0.25">
      <c r="B25" s="1"/>
    </row>
    <row r="26" spans="2:2" ht="15.75" x14ac:dyDescent="0.25">
      <c r="B26" s="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BFF8F833A8A44EA8D88F930154EE1B" ma:contentTypeVersion="19" ma:contentTypeDescription="Create a new document." ma:contentTypeScope="" ma:versionID="e5097bae29a9c9efc3f252e070200a52">
  <xsd:schema xmlns:xsd="http://www.w3.org/2001/XMLSchema" xmlns:xs="http://www.w3.org/2001/XMLSchema" xmlns:p="http://schemas.microsoft.com/office/2006/metadata/properties" xmlns:ns2="bb3d1ceb-ec91-4593-ab49-8ce9533748d9" xmlns:ns3="e4b31099-8163-4ac9-ab84-be06feeb7ef4" targetNamespace="http://schemas.microsoft.com/office/2006/metadata/properties" ma:root="true" ma:fieldsID="ff3f7b198ed648e4949c9995f5fd94e0" ns2:_="" ns3:_="">
    <xsd:import namespace="bb3d1ceb-ec91-4593-ab49-8ce9533748d9"/>
    <xsd:import namespace="e4b31099-8163-4ac9-ab84-be06feeb7ef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Stav" minOccurs="0"/>
                <xsd:element ref="ns2:Stav1"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3d1ceb-ec91-4593-ab49-8ce9533748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030838e-00da-4545-923a-0f37a5c1b6d0" ma:termSetId="09814cd3-568e-fe90-9814-8d621ff8fb84" ma:anchorId="fba54fb3-c3e1-fe81-a776-ca4b69148c4d" ma:open="true" ma:isKeyword="false">
      <xsd:complexType>
        <xsd:sequence>
          <xsd:element ref="pc:Terms" minOccurs="0" maxOccurs="1"/>
        </xsd:sequence>
      </xsd:complexType>
    </xsd:element>
    <xsd:element name="Stav" ma:index="22" nillable="true" ma:displayName="Stav" ma:default="Potrebné vybaviť" ma:format="RadioButtons" ma:internalName="Stav">
      <xsd:simpleType>
        <xsd:union memberTypes="dms:Text">
          <xsd:simpleType>
            <xsd:restriction base="dms:Choice">
              <xsd:enumeration value="Vybavené"/>
              <xsd:enumeration value="Potrebné vybaviť"/>
              <xsd:enumeration value="Voľba 2"/>
            </xsd:restriction>
          </xsd:simpleType>
        </xsd:union>
      </xsd:simpleType>
    </xsd:element>
    <xsd:element name="Stav1" ma:index="23" nillable="true" ma:displayName="Stav1" ma:default="0" ma:format="Dropdown" ma:internalName="Stav1">
      <xsd:simpleType>
        <xsd:restriction base="dms:Boolea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Location" ma:index="26"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b31099-8163-4ac9-ab84-be06feeb7ef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c45932f-0409-4ce4-a056-1f58e1030d6c}" ma:internalName="TaxCatchAll" ma:showField="CatchAllData" ma:web="e4b31099-8163-4ac9-ab84-be06feeb7e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av xmlns="bb3d1ceb-ec91-4593-ab49-8ce9533748d9">Potrebné vybaviť</Stav>
    <lcf76f155ced4ddcb4097134ff3c332f xmlns="bb3d1ceb-ec91-4593-ab49-8ce9533748d9">
      <Terms xmlns="http://schemas.microsoft.com/office/infopath/2007/PartnerControls"/>
    </lcf76f155ced4ddcb4097134ff3c332f>
    <Stav1 xmlns="bb3d1ceb-ec91-4593-ab49-8ce9533748d9">false</Stav1>
    <TaxCatchAll xmlns="e4b31099-8163-4ac9-ab84-be06feeb7ef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51581D-FC23-4B2F-BDB3-6E31A22E71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3d1ceb-ec91-4593-ab49-8ce9533748d9"/>
    <ds:schemaRef ds:uri="e4b31099-8163-4ac9-ab84-be06feeb7e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3BD455-CE9E-4AB2-8BBB-ED95591DBF91}">
  <ds:schemaRefs>
    <ds:schemaRef ds:uri="http://schemas.microsoft.com/office/infopath/2007/PartnerControls"/>
    <ds:schemaRef ds:uri="http://purl.org/dc/dcmitype/"/>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 ds:uri="e4b31099-8163-4ac9-ab84-be06feeb7ef4"/>
    <ds:schemaRef ds:uri="bb3d1ceb-ec91-4593-ab49-8ce9533748d9"/>
    <ds:schemaRef ds:uri="http://purl.org/dc/terms/"/>
    <ds:schemaRef ds:uri="http://purl.org/dc/elements/1.1/"/>
  </ds:schemaRefs>
</ds:datastoreItem>
</file>

<file path=customXml/itemProps3.xml><?xml version="1.0" encoding="utf-8"?>
<ds:datastoreItem xmlns:ds="http://schemas.openxmlformats.org/officeDocument/2006/customXml" ds:itemID="{EDC4CB48-9111-4F6D-A74A-11533C6294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5</vt:i4>
      </vt:variant>
      <vt:variant>
        <vt:lpstr>Pomenované rozsahy</vt:lpstr>
      </vt:variant>
      <vt:variant>
        <vt:i4>4</vt:i4>
      </vt:variant>
    </vt:vector>
  </HeadingPairs>
  <TitlesOfParts>
    <vt:vector size="9" baseType="lpstr">
      <vt:lpstr>Zákl. nastavenie</vt:lpstr>
      <vt:lpstr>Ponuka</vt:lpstr>
      <vt:lpstr>Osobné postavenie</vt:lpstr>
      <vt:lpstr>Koneční užívatelia výhod</vt:lpstr>
      <vt:lpstr>Medzinárodné sankcie</vt:lpstr>
      <vt:lpstr>'Koneční užívatelia výhod'!Oblasť_tlače</vt:lpstr>
      <vt:lpstr>'Medzinárodné sankcie'!Oblasť_tlače</vt:lpstr>
      <vt:lpstr>'Osobné postavenie'!Oblasť_tlače</vt:lpstr>
      <vt:lpstr>Ponuka!Oblasť_tlače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01_Ponuka</dc:title>
  <dc:subject/>
  <dc:creator>Horváth Jakub, Mgr.</dc:creator>
  <cp:keywords/>
  <dc:description/>
  <cp:lastModifiedBy>Horváth Jakub, Mgr.</cp:lastModifiedBy>
  <cp:revision/>
  <dcterms:created xsi:type="dcterms:W3CDTF">2022-09-22T09:41:16Z</dcterms:created>
  <dcterms:modified xsi:type="dcterms:W3CDTF">2025-08-19T14:49:54Z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0x010100A3BFF8F833A8A44EA8D88F930154EE1B</vt:lpwstr>
  </property>
  <property fmtid="{D5CDD505-2E9C-101B-9397-08002B2CF9AE}" pid="3" name="MediaServiceImageTags">
    <vt:lpwstr/>
  </property>
</Properties>
</file>