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codeName="Tento_zošit" defaultThemeVersion="166925"/>
  <mc:AlternateContent xmlns:mc="http://schemas.openxmlformats.org/markup-compatibility/2006">
    <mc:Choice Requires="x15">
      <x15ac:absPath xmlns:x15ac="http://schemas.microsoft.com/office/spreadsheetml/2010/11/ac" url="https://magistratba-my.sharepoint.com/personal/eva_sabova_bratislava_sk/Documents/Desktop/Zákazky/2025/02_Vodorovné dopravné značenie/05_Súťažné podklady_final/"/>
    </mc:Choice>
  </mc:AlternateContent>
  <xr:revisionPtr revIDLastSave="413" documentId="8_{B4F6F08E-4F2B-0B45-9D33-508C74AAB154}" xr6:coauthVersionLast="47" xr6:coauthVersionMax="47" xr10:uidLastSave="{DD1EE4DC-3430-BF47-9AFE-5DB37CB29A1A}"/>
  <bookViews>
    <workbookView xWindow="0" yWindow="880" windowWidth="44800" windowHeight="24320" activeTab="1" xr2:uid="{89D3062A-3E8C-407B-A16C-9D1AA0F43D56}"/>
  </bookViews>
  <sheets>
    <sheet name="Návrh na plnenie kritérií" sheetId="8" r:id="rId1"/>
    <sheet name="Cenová ponuka" sheetId="12" r:id="rId2"/>
    <sheet name="Osobné postavenie" sheetId="11" r:id="rId3"/>
    <sheet name="Koneční užívatelia výhod" sheetId="5" r:id="rId4"/>
    <sheet name="Medzinárodné sankcie" sheetId="2" r:id="rId5"/>
  </sheets>
  <definedNames>
    <definedName name="_xlnm.Print_Area" localSheetId="3">'Koneční užívatelia výhod'!$B$1:$B$28</definedName>
    <definedName name="_xlnm.Print_Area" localSheetId="4">'Medzinárodné sankcie'!$B$1:$B$22</definedName>
    <definedName name="_xlnm.Print_Area" localSheetId="2">'Osobné postavenie'!$B$1:$B$19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8" l="1"/>
  <c r="F45" i="8"/>
  <c r="F35" i="8" l="1"/>
  <c r="F29" i="8" l="1"/>
  <c r="J54" i="12"/>
  <c r="J53" i="12"/>
  <c r="J48" i="12"/>
  <c r="J47" i="12"/>
  <c r="J42" i="12"/>
  <c r="J40" i="12"/>
  <c r="J41" i="12"/>
  <c r="J39" i="12"/>
  <c r="J34" i="12"/>
  <c r="J32" i="12"/>
  <c r="J33" i="12"/>
  <c r="J31" i="12"/>
  <c r="J28" i="12"/>
  <c r="J29" i="12"/>
  <c r="J27" i="12"/>
  <c r="J24" i="12"/>
  <c r="J25" i="12"/>
  <c r="J23" i="12"/>
  <c r="J17" i="12"/>
  <c r="J18" i="12"/>
  <c r="J19" i="12"/>
  <c r="J20" i="12"/>
  <c r="J21" i="12"/>
  <c r="J16" i="12"/>
  <c r="J11" i="12"/>
  <c r="J12" i="12"/>
  <c r="J13" i="12"/>
  <c r="I73" i="12" l="1"/>
  <c r="J73" i="12" s="1"/>
  <c r="I72" i="12"/>
  <c r="J72" i="12" s="1"/>
  <c r="I71" i="12"/>
  <c r="J71" i="12" s="1"/>
  <c r="I70" i="12"/>
  <c r="J70" i="12" s="1"/>
  <c r="I67" i="12"/>
  <c r="J67" i="12" s="1"/>
  <c r="I64" i="12"/>
  <c r="J64" i="12" s="1"/>
  <c r="I62" i="12"/>
  <c r="J62" i="12" s="1"/>
  <c r="I59" i="12"/>
  <c r="J59" i="12" s="1"/>
  <c r="I58" i="12"/>
  <c r="J58" i="12" s="1"/>
  <c r="I57" i="12"/>
  <c r="J57" i="12" s="1"/>
  <c r="I54" i="12"/>
  <c r="I53" i="12"/>
  <c r="I48" i="12"/>
  <c r="I47" i="12"/>
  <c r="I42" i="12"/>
  <c r="I41" i="12"/>
  <c r="I40" i="12"/>
  <c r="I39" i="12"/>
  <c r="I34" i="12"/>
  <c r="I33" i="12"/>
  <c r="I32" i="12"/>
  <c r="I31" i="12"/>
  <c r="K29" i="12"/>
  <c r="I29" i="12"/>
  <c r="I28" i="12"/>
  <c r="I27" i="12"/>
  <c r="I25" i="12"/>
  <c r="K25" i="12" s="1"/>
  <c r="I24" i="12"/>
  <c r="I23" i="12"/>
  <c r="I21" i="12"/>
  <c r="I20" i="12"/>
  <c r="I19" i="12"/>
  <c r="K19" i="12" s="1"/>
  <c r="I18" i="12"/>
  <c r="I17" i="12"/>
  <c r="I16" i="12"/>
  <c r="K16" i="12" s="1"/>
  <c r="I13" i="12"/>
  <c r="I12" i="12"/>
  <c r="I11" i="12"/>
  <c r="I10" i="12"/>
  <c r="J10" i="12" s="1"/>
  <c r="I9" i="12"/>
  <c r="I8" i="12"/>
  <c r="J8" i="12" s="1"/>
  <c r="J9" i="12" l="1"/>
  <c r="K9" i="12" s="1"/>
  <c r="K13" i="12"/>
  <c r="K21" i="12"/>
  <c r="K64" i="12"/>
  <c r="K58" i="12"/>
  <c r="K32" i="12"/>
  <c r="K11" i="12"/>
  <c r="K59" i="12"/>
  <c r="K24" i="12"/>
  <c r="K67" i="12"/>
  <c r="K34" i="12"/>
  <c r="K73" i="12"/>
  <c r="K12" i="12"/>
  <c r="K23" i="12"/>
  <c r="K10" i="12"/>
  <c r="K20" i="12"/>
  <c r="K39" i="12"/>
  <c r="K48" i="12"/>
  <c r="K57" i="12"/>
  <c r="K72" i="12"/>
  <c r="K42" i="12"/>
  <c r="K62" i="12"/>
  <c r="K53" i="12"/>
  <c r="K70" i="12"/>
  <c r="K27" i="12"/>
  <c r="K33" i="12"/>
  <c r="K40" i="12"/>
  <c r="K17" i="12"/>
  <c r="K31" i="12"/>
  <c r="K47" i="12"/>
  <c r="K54" i="12"/>
  <c r="K71" i="12"/>
  <c r="I74" i="12"/>
  <c r="K18" i="12"/>
  <c r="K28" i="12"/>
  <c r="K41" i="12"/>
  <c r="J74" i="12" l="1"/>
  <c r="K8" i="12"/>
  <c r="K74" i="12" s="1"/>
  <c r="F20" i="8" s="1"/>
  <c r="F49" i="8" s="1"/>
</calcChain>
</file>

<file path=xl/sharedStrings.xml><?xml version="1.0" encoding="utf-8"?>
<sst xmlns="http://schemas.openxmlformats.org/spreadsheetml/2006/main" count="194" uniqueCount="129">
  <si>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</si>
  <si>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</si>
  <si>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</si>
  <si>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</si>
  <si>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</si>
  <si>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</si>
  <si>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</si>
  <si>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</si>
  <si>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</si>
  <si>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</si>
  <si>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</si>
  <si>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Názov položky</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</si>
  <si>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</si>
  <si>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</si>
  <si>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</si>
  <si>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</si>
  <si>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</si>
  <si>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</si>
  <si>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</si>
  <si>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</si>
  <si>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</si>
  <si>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</si>
  <si>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</si>
  <si>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</si>
  <si>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</si>
  <si>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</si>
  <si>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</si>
  <si>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</si>
  <si>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</si>
  <si>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</si>
  <si>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</si>
  <si>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</si>
  <si>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</si>
  <si>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</si>
  <si>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</si>
  <si>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</si>
  <si>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</si>
  <si>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</si>
  <si>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</si>
  <si>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</si>
  <si>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</si>
  <si>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</si>
  <si>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Peňažný bonus na účely vyhodnotenia ponúk:</t>
  </si>
  <si>
    <t>Kritérium č. 1:</t>
  </si>
  <si>
    <t>Kritérium č. 2:</t>
  </si>
  <si>
    <t>Kritérium č. 3:</t>
  </si>
  <si>
    <t>Celková cena na účely hodnotenia ponúk:</t>
  </si>
  <si>
    <t>Som platcom DPH</t>
  </si>
  <si>
    <t>Čestné vyhlásenie podľa § 32 ods. 7 ZVO</t>
  </si>
  <si>
    <t>že v spoločnosti uchádazača pôsobia nasledovné osoby splňajúce podmienky stanovené v § 32 ods. 8 ZVO:</t>
  </si>
  <si>
    <t>Zároveň čestne vhylasujem, že všetky vyššie uvedené osoby spĺňajú podmienky účasti osobného postavenia podľa § 32 ods. 1 písm. a) ZVO.</t>
  </si>
  <si>
    <t>1. Meno Priezvisko, funkcia v spoločnosti</t>
  </si>
  <si>
    <t>2. Meno Priezvisko, funkcia v spoločnosti</t>
  </si>
  <si>
    <t>3. Meno Priezvisko, funkcia v spoločnosti</t>
  </si>
  <si>
    <t>4. ... v prípade potreby doplňte ďalšie riadky</t>
  </si>
  <si>
    <r>
      <t>Predložením tejto ponuky prehlasujem, že som sa oboznámil so znením čestného vyhlásenia uvedeným v hárku "</t>
    </r>
    <r>
      <rPr>
        <b/>
        <sz val="11"/>
        <color theme="1"/>
        <rFont val="Calibri"/>
        <family val="2"/>
        <charset val="238"/>
        <scheme val="minor"/>
      </rPr>
      <t>Osobné postavenie</t>
    </r>
    <r>
      <rPr>
        <sz val="11"/>
        <color theme="1"/>
        <rFont val="Calibri"/>
        <family val="2"/>
        <charset val="238"/>
        <scheme val="minor"/>
      </rPr>
      <t>" tohto dokumentu a potvrdzujem všetky tam uvedené skutočnosti.</t>
    </r>
  </si>
  <si>
    <t>V prípade, že vyššie nie sú uvedené žiadne osoby, čestne prehlasujem, že žiadne takéto osoby v našej spoločnosti nepôsobia.</t>
  </si>
  <si>
    <t>Príloha č. 2 - Ponuka v zákazke „Vodorovné dopravné značenia a retroreflexné dopravné gombíky na komunikáciách“</t>
  </si>
  <si>
    <r>
      <t xml:space="preserve"> Predložením tejto ponuky čestne vyhlasujem, že postupujem v súlade s etickým kódexom uchádzača vydaným Úradom pre verejné obstarávanie: </t>
    </r>
    <r>
      <rPr>
        <sz val="11"/>
        <color theme="4"/>
        <rFont val="Calibri"/>
        <family val="2"/>
        <charset val="238"/>
        <scheme val="minor"/>
      </rPr>
      <t>https://www.uvo.gov.sk/zaujemca-uchadzac/eticky-kodex-zaujemcu-uchadzaca</t>
    </r>
    <r>
      <rPr>
        <sz val="11"/>
        <rFont val="Calibri"/>
        <family val="2"/>
        <charset val="238"/>
        <scheme val="minor"/>
      </rPr>
      <t xml:space="preserve"> </t>
    </r>
  </si>
  <si>
    <t>č. pol.</t>
  </si>
  <si>
    <t>Merná jednotka</t>
  </si>
  <si>
    <t>Jednotková cena bez DPH [€]</t>
  </si>
  <si>
    <t>Predpokladané množstvo</t>
  </si>
  <si>
    <t>Aplikácia jednozložkovej farby</t>
  </si>
  <si>
    <t>Jednozložková farba, odtieň biely alebo farebný (žltý, červený, modrý, čierny)</t>
  </si>
  <si>
    <t>Pozdĺžne čiary č. 601, 602, 603, šírka 0,125 mm</t>
  </si>
  <si>
    <t>bm</t>
  </si>
  <si>
    <t>Pozdĺžne čiary č. 601, 602, 603, šírka 0,120 mm</t>
  </si>
  <si>
    <t>Pozdĺžne čiary č. 601, 602, 603, šírka 0,250 mm</t>
  </si>
  <si>
    <t>Priečne čiary č. 604, 605, 610, 611, 612</t>
  </si>
  <si>
    <t>m2</t>
  </si>
  <si>
    <t>Plošné značky č. 620, 621, 622, 630, 631</t>
  </si>
  <si>
    <t>Symboly a piktogrami č. 635, ZDZ</t>
  </si>
  <si>
    <t>Aplikácia plastických hmôt</t>
  </si>
  <si>
    <t>Plastická hmota pre nanášanie za studena, odtieň biely - studený plast, sprayplast</t>
  </si>
  <si>
    <t>Termoplastická hmota pre nanášanie za tepla, odtieň biely - termoplast</t>
  </si>
  <si>
    <t>Vopred pripravené termoplasty s balotinou, odtieň biely alebo farebný</t>
  </si>
  <si>
    <t>Vodouriediteľná farba, odtieň biely</t>
  </si>
  <si>
    <t>Priečne čiary č. 604, 605, 610, 611, 612
Plošné značky č. 620, 621, 622, 630, 631
Symboly a piktogrami č. 635, ZDZ</t>
  </si>
  <si>
    <t>Reflexná úprava VDZ</t>
  </si>
  <si>
    <t>Predznačenie vodorovného dopravného značenia</t>
  </si>
  <si>
    <t>Predznačenie VDZ</t>
  </si>
  <si>
    <t>Pozdĺžne čiary č. 601, 602, 603, šírka 0,125 mm, 250 mm</t>
  </si>
  <si>
    <t>Retroreflexné dopravné gombíky (TDG)</t>
  </si>
  <si>
    <t>Realizácia TDG – lepené, materiál plast, vrátane predznačenia</t>
  </si>
  <si>
    <t>ks</t>
  </si>
  <si>
    <t>Realizácia TDG – zapustené, materiál kov vrátane predznačenia</t>
  </si>
  <si>
    <t>Odstránenie vodorovného dopravného značenia</t>
  </si>
  <si>
    <t>Odstránenie VDZ</t>
  </si>
  <si>
    <t>Otryskanie - vodný lúč</t>
  </si>
  <si>
    <t>Mechanicky - fréza</t>
  </si>
  <si>
    <t>Zatretie - čierna farba</t>
  </si>
  <si>
    <t>Protišmykové vodorovné dopravné značenie</t>
  </si>
  <si>
    <t>Protišmykový povrch priechodcov pre chodcov, odtieň biely</t>
  </si>
  <si>
    <t>Dvojzložkový plastický materiál - štruktúra</t>
  </si>
  <si>
    <t>Podfarbenie cyklotrás, odtieň červený</t>
  </si>
  <si>
    <t>Prvky pre slabozrakých a nevidiacich</t>
  </si>
  <si>
    <t>Prvky pre slabozrakých a nevidiacich, odtieň biely</t>
  </si>
  <si>
    <t>Vodiaci pás – priechod pre chodcov, š. 500 mm, hr. 5 mm</t>
  </si>
  <si>
    <t>Ostatné práce a materiály</t>
  </si>
  <si>
    <t>Iný výkon</t>
  </si>
  <si>
    <t>Prenosné dopravné značenie vrátane manipulácie</t>
  </si>
  <si>
    <t>ks/deň</t>
  </si>
  <si>
    <t>Riešenie dopravnej situácie</t>
  </si>
  <si>
    <t>hod</t>
  </si>
  <si>
    <t>Iné práce - 1 osoba</t>
  </si>
  <si>
    <t>Dočistenie povrchu pred aplikáciou</t>
  </si>
  <si>
    <t>Cena celkom:</t>
  </si>
  <si>
    <t>DPH 23% [€]</t>
  </si>
  <si>
    <t>Retroreflexné dopravné gombíky (TDG), lepené, zapustené</t>
  </si>
  <si>
    <t>Reflexná úprava VDZ - dodatočný posyp balotinou (využitie napr. parkovacie miesta)</t>
  </si>
  <si>
    <t>Cena celkom bez DPH [€]</t>
  </si>
  <si>
    <t>Cena celkom s DPH [€]</t>
  </si>
  <si>
    <t>Cenová ponuka</t>
  </si>
  <si>
    <t>Použitie elektrického značkovacieho stroja</t>
  </si>
  <si>
    <t xml:space="preserve">Verejný obstarávateľ od cenovej ponuky uchádzača odpočíta bonusovú sumu vo výške 15 000,00 eur za každý (najviac štyri stroje, maximálny získaný bonus vo výške 45 000,00 eur) kus strojového vybavenia, prostredníctvom ktorého preukazuje splnenie podmienky účasti podľa § 34 ods. 1 písm. j) ZVO a zároveň preukáže, že tento stroj disponuje elektrickým pohonom/elektrickým zdrojom napájania. </t>
  </si>
  <si>
    <t>Stroj č. 1</t>
  </si>
  <si>
    <t>Stroj č. 2</t>
  </si>
  <si>
    <t>Stroj č. 4</t>
  </si>
  <si>
    <t>Identifikácia strojového vybavenie, kt. spĺňa stanovené požiadaky. Uchádzač predloži technické/produktové listy.</t>
  </si>
  <si>
    <t>Stroj č. 3</t>
  </si>
  <si>
    <t>Podpora zamestnávania znevýhodnených uchádzačov o zamestnanie</t>
  </si>
  <si>
    <t>V tomto kritériu verejný obstarávateľ zvýhodní bonusovou sumou uchádzača, ktorý na účely plnenia zákazky bude zamestnávať ZUZ, všetky podrobnosti sú dostupné v SP časť C. Kritériá na vyhodnotenie ponúk</t>
  </si>
  <si>
    <t>Kritérium č. 4:</t>
  </si>
  <si>
    <t>Registrácia v systéme EMAS</t>
  </si>
  <si>
    <t xml:space="preserve">V tomto kritériu verejný obstarávateľ zvýhodní uchádzača v prípade, ak preukáže, že v čase predkladania ponuky je začlenený do schémy Spoločenstva pre environmentálne manažérstvo a audit (EMAS) v súlade s nariadením ES č. 1221/2009. </t>
  </si>
  <si>
    <t>Nie</t>
  </si>
  <si>
    <t>Novovytvorené pracovné miesto - uchádzač nižšie uvedie meno a priezvisko zamestnanca a ako súčasť ponuky predloží doklady požadované v súlade so SP časť C.</t>
  </si>
  <si>
    <t>Existujúce pracovné miesta - uchádzač uvedie počet pracovných miest, ktoré sa zaväzuje vytvoriť. Jeho deklarácia sa stane zmluvným záväzkom v súlade so SP časť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</si>
</sst>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_ ;_ * \(#,##0.00\)_ ;_ * &quot;-&quot;??_)_ ;_ @_ "/>
    <numFmt numFmtId="164" formatCode="#,##0.00\ &quot;€&quot;"/>
  </numFmts>
  <fonts count="2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1"/>
      <color theme="4"/>
      <name val="Calibri"/>
      <family val="2"/>
      <charset val="238"/>
      <scheme val="minor"/>
    </font>
    <font>
      <sz val="16"/>
      <color rgb="FF002060"/>
      <name val="Calibri Light"/>
      <family val="2"/>
      <charset val="238"/>
      <scheme val="major"/>
    </font>
    <font>
      <sz val="11"/>
      <color theme="4" tint="-0.249977111117893"/>
      <name val="Calibri"/>
      <family val="2"/>
      <charset val="238"/>
      <scheme val="minor"/>
    </font>
    <font>
      <u/>
      <sz val="11"/>
      <color theme="10"/>
      <name val="Calibri"/>
      <family val="2"/>
      <charset val="238"/>
      <scheme val="minor"/>
    </font>
    <font>
      <b/>
      <sz val="10"/>
      <color theme="1" tint="0.14999847407452621"/>
      <name val="Calibri"/>
      <family val="2"/>
      <charset val="238"/>
      <scheme val="minor"/>
    </font>
    <font>
      <b/>
      <sz val="14"/>
      <color theme="1" tint="0.14999847407452621"/>
      <name val="Calibri"/>
      <family val="2"/>
      <charset val="238"/>
      <scheme val="minor"/>
    </font>
    <font>
      <b/>
      <u/>
      <sz val="11"/>
      <color theme="1" tint="0.14999847407452621"/>
      <name val="Calibri"/>
      <family val="2"/>
      <charset val="238"/>
      <scheme val="minor"/>
    </font>
    <font>
      <sz val="10"/>
      <color theme="1" tint="0.14999847407452621"/>
      <name val="Calibri"/>
      <family val="2"/>
      <charset val="238"/>
      <scheme val="minor"/>
    </font>
    <font>
      <b/>
      <sz val="11"/>
      <color theme="1" tint="0.14999847407452621"/>
      <name val="Calibri"/>
      <family val="2"/>
      <charset val="238"/>
      <scheme val="minor"/>
    </font>
    <font>
      <sz val="11"/>
      <color theme="1" tint="0.14999847407452621"/>
      <name val="Calibri"/>
      <family val="2"/>
      <charset val="238"/>
      <scheme val="minor"/>
    </font>
    <font>
      <sz val="10"/>
      <name val="Calibri"/>
      <family val="2"/>
      <charset val="238"/>
      <scheme val="minor"/>
    </font>
    <font>
      <b/>
      <sz val="14"/>
      <name val="Calibri"/>
      <family val="2"/>
      <scheme val="minor"/>
    </font>
  </fonts>
  <fills count="6">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0"/>
        <bgColor indexed="64"/>
      </patternFill>
    </fill>
  </fills>
  <borders count="81">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rgb="FFB2B2B2"/>
      </left>
      <right style="medium">
        <color indexed="64"/>
      </right>
      <top/>
      <bottom style="thin">
        <color rgb="FFB2B2B2"/>
      </bottom>
      <diagonal/>
    </border>
    <border>
      <left/>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B2B2B2"/>
      </left>
      <right/>
      <top/>
      <bottom/>
      <diagonal/>
    </border>
    <border>
      <left/>
      <right style="thin">
        <color rgb="FFB2B2B2"/>
      </right>
      <top/>
      <bottom/>
      <diagonal/>
    </border>
    <border>
      <left style="medium">
        <color indexed="64"/>
      </left>
      <right style="thin">
        <color rgb="FFB2B2B2"/>
      </right>
      <top style="medium">
        <color indexed="64"/>
      </top>
      <bottom/>
      <diagonal/>
    </border>
    <border>
      <left style="medium">
        <color indexed="64"/>
      </left>
      <right style="thin">
        <color rgb="FFB2B2B2"/>
      </right>
      <top/>
      <bottom style="medium">
        <color indexed="64"/>
      </bottom>
      <diagonal/>
    </border>
    <border>
      <left style="thin">
        <color rgb="FFB2B2B2"/>
      </left>
      <right/>
      <top style="medium">
        <color indexed="64"/>
      </top>
      <bottom/>
      <diagonal/>
    </border>
    <border>
      <left/>
      <right style="medium">
        <color indexed="64"/>
      </right>
      <top style="medium">
        <color indexed="64"/>
      </top>
      <bottom/>
      <diagonal/>
    </border>
    <border>
      <left style="thin">
        <color rgb="FFB2B2B2"/>
      </left>
      <right/>
      <top/>
      <bottom style="medium">
        <color indexed="64"/>
      </bottom>
      <diagonal/>
    </border>
    <border>
      <left/>
      <right style="medium">
        <color indexed="64"/>
      </right>
      <top/>
      <bottom style="medium">
        <color indexed="64"/>
      </bottom>
      <diagonal/>
    </border>
  </borders>
  <cellStyleXfs count="5">
    <xf numFmtId="0" fontId="0" fillId="0" borderId="0"/>
    <xf numFmtId="0" fontId="1" fillId="2" borderId="2" applyNumberFormat="0" applyFont="0" applyAlignment="0" applyProtection="0"/>
    <xf numFmtId="0" fontId="1" fillId="3" borderId="0" applyNumberFormat="0" applyBorder="0" applyAlignment="0" applyProtection="0"/>
    <xf numFmtId="0" fontId="16" fillId="0" borderId="0" applyNumberFormat="0" applyFill="0" applyBorder="0" applyAlignment="0" applyProtection="0"/>
    <xf numFmtId="43" fontId="1" fillId="0" borderId="0" applyFont="0" applyFill="0" applyBorder="0" applyAlignment="0" applyProtection="0"/>
  </cellStyleXfs>
  <cellXfs count="196">
    <xf numFmtId="0" fontId="0" fillId="0" borderId="0" xfId="0"/>
    <xf numFmtId="0" fontId="5" fillId="0" borderId="0" xfId="0" applyFont="1" applyAlignment="1">
      <alignment vertical="center"/>
    </xf>
    <xf numFmtId="0" fontId="6" fillId="0" borderId="0" xfId="0" applyFont="1" applyAlignment="1">
      <alignment horizontal="justify" vertical="center"/>
    </xf>
    <xf numFmtId="0" fontId="4" fillId="0" borderId="25" xfId="0" applyFont="1" applyBorder="1" applyAlignment="1">
      <alignment horizontal="center" vertical="center"/>
    </xf>
    <xf numFmtId="0" fontId="5" fillId="0" borderId="20" xfId="0" applyFont="1" applyBorder="1" applyAlignment="1">
      <alignment horizontal="justify" vertical="center"/>
    </xf>
    <xf numFmtId="0" fontId="0" fillId="0" borderId="20" xfId="0" applyBorder="1" applyAlignment="1">
      <alignment horizontal="left" vertical="center" wrapText="1" indent="1"/>
    </xf>
    <xf numFmtId="0" fontId="5" fillId="0" borderId="20" xfId="0" applyFont="1" applyBorder="1" applyAlignment="1">
      <alignment horizontal="left" vertical="center" wrapText="1" indent="1"/>
    </xf>
    <xf numFmtId="0" fontId="2" fillId="0" borderId="20" xfId="0" applyFont="1" applyBorder="1" applyAlignment="1">
      <alignment horizontal="center" vertical="center" wrapText="1"/>
    </xf>
    <xf numFmtId="0" fontId="0" fillId="0" borderId="20" xfId="0" applyBorder="1" applyAlignment="1">
      <alignment horizontal="left" wrapText="1" indent="1"/>
    </xf>
    <xf numFmtId="0" fontId="5" fillId="0" borderId="21" xfId="0" applyFont="1" applyBorder="1" applyAlignment="1">
      <alignment vertical="center"/>
    </xf>
    <xf numFmtId="0" fontId="0" fillId="0" borderId="20" xfId="0" applyBorder="1" applyAlignment="1">
      <alignment horizontal="left" vertical="center" indent="1"/>
    </xf>
    <xf numFmtId="0" fontId="2" fillId="0" borderId="20" xfId="0" applyFont="1" applyBorder="1" applyAlignment="1">
      <alignment horizontal="center" vertical="center"/>
    </xf>
    <xf numFmtId="0" fontId="0" fillId="0" borderId="20" xfId="0" applyBorder="1" applyAlignment="1">
      <alignment horizontal="justify" vertical="center"/>
    </xf>
    <xf numFmtId="0" fontId="0" fillId="0" borderId="21" xfId="0" applyBorder="1"/>
    <xf numFmtId="0" fontId="16" fillId="0" borderId="20" xfId="3" applyBorder="1" applyAlignment="1">
      <alignment horizontal="left" vertical="center" wrapText="1" indent="1"/>
    </xf>
    <xf numFmtId="0" fontId="0" fillId="0" borderId="20" xfId="0" applyBorder="1" applyAlignment="1" applyProtection="1">
      <alignment horizontal="left" vertical="center" wrapText="1" indent="1"/>
      <protection locked="0"/>
    </xf>
    <xf numFmtId="2" fontId="12" fillId="4" borderId="51" xfId="1" applyNumberFormat="1" applyFont="1" applyFill="1" applyBorder="1" applyAlignment="1" applyProtection="1">
      <alignment vertical="center"/>
      <protection locked="0" hidden="1"/>
    </xf>
    <xf numFmtId="0" fontId="1" fillId="4" borderId="2" xfId="2" applyFill="1" applyBorder="1" applyAlignment="1" applyProtection="1">
      <alignment horizontal="left" vertical="center" wrapText="1"/>
      <protection locked="0" hidden="1"/>
    </xf>
    <xf numFmtId="0" fontId="1" fillId="4" borderId="11" xfId="2" applyFill="1" applyBorder="1" applyAlignment="1" applyProtection="1">
      <alignment horizontal="left" vertical="center" wrapText="1"/>
      <protection locked="0" hidden="1"/>
    </xf>
    <xf numFmtId="0" fontId="0" fillId="4" borderId="13" xfId="2" applyFont="1" applyFill="1" applyBorder="1" applyAlignment="1" applyProtection="1">
      <alignment vertical="center" wrapText="1"/>
      <protection locked="0" hidden="1"/>
    </xf>
    <xf numFmtId="0" fontId="1" fillId="4" borderId="13" xfId="2" applyFill="1" applyBorder="1" applyAlignment="1" applyProtection="1">
      <alignment vertical="center" wrapText="1"/>
      <protection locked="0" hidden="1"/>
    </xf>
    <xf numFmtId="0" fontId="3" fillId="0" borderId="13" xfId="1" applyFont="1" applyFill="1" applyBorder="1" applyAlignment="1" applyProtection="1">
      <alignment horizontal="center" vertical="center" wrapText="1"/>
      <protection locked="0" hidden="1"/>
    </xf>
    <xf numFmtId="0" fontId="3" fillId="0" borderId="14" xfId="1" applyFont="1" applyFill="1" applyBorder="1" applyAlignment="1" applyProtection="1">
      <alignment horizontal="center" vertical="center" wrapText="1"/>
      <protection locked="0" hidden="1"/>
    </xf>
    <xf numFmtId="0" fontId="1" fillId="4" borderId="8" xfId="2" applyFill="1" applyBorder="1" applyAlignment="1" applyProtection="1">
      <alignment horizontal="left" vertical="center" wrapText="1"/>
      <protection locked="0" hidden="1"/>
    </xf>
    <xf numFmtId="0" fontId="1" fillId="4" borderId="9" xfId="2" applyFill="1" applyBorder="1" applyAlignment="1" applyProtection="1">
      <alignment horizontal="left" vertical="center" wrapText="1"/>
      <protection locked="0" hidden="1"/>
    </xf>
    <xf numFmtId="0" fontId="10" fillId="4" borderId="51" xfId="1" applyFont="1" applyFill="1" applyBorder="1" applyAlignment="1" applyProtection="1">
      <alignment horizontal="center" vertical="center" wrapText="1"/>
      <protection locked="0" hidden="1"/>
    </xf>
    <xf numFmtId="0" fontId="10" fillId="4" borderId="52" xfId="1" applyFont="1" applyFill="1" applyBorder="1" applyAlignment="1" applyProtection="1">
      <alignment horizontal="center" wrapText="1"/>
      <protection locked="0" hidden="1"/>
    </xf>
    <xf numFmtId="0" fontId="10" fillId="4" borderId="48" xfId="1" applyFont="1" applyFill="1" applyBorder="1" applyAlignment="1" applyProtection="1">
      <alignment horizontal="center" wrapText="1"/>
      <protection locked="0" hidden="1"/>
    </xf>
    <xf numFmtId="0" fontId="10" fillId="4" borderId="54" xfId="1" applyFont="1" applyFill="1" applyBorder="1" applyAlignment="1" applyProtection="1">
      <alignment horizontal="center" wrapText="1"/>
      <protection locked="0" hidden="1"/>
    </xf>
    <xf numFmtId="0" fontId="10" fillId="4" borderId="75" xfId="1" applyFont="1" applyFill="1" applyBorder="1" applyAlignment="1" applyProtection="1">
      <alignment horizontal="left"/>
      <protection locked="0" hidden="1"/>
    </xf>
    <xf numFmtId="0" fontId="10" fillId="4" borderId="76" xfId="1" applyFont="1" applyFill="1" applyBorder="1" applyAlignment="1" applyProtection="1">
      <alignment horizontal="left"/>
      <protection locked="0" hidden="1"/>
    </xf>
    <xf numFmtId="0" fontId="10" fillId="4" borderId="8" xfId="1" applyFont="1" applyFill="1" applyBorder="1" applyAlignment="1" applyProtection="1">
      <alignment horizontal="left"/>
      <protection locked="0" hidden="1"/>
    </xf>
    <xf numFmtId="0" fontId="10" fillId="4" borderId="13" xfId="1" applyFont="1" applyFill="1" applyBorder="1" applyAlignment="1" applyProtection="1">
      <alignment horizontal="left"/>
      <protection locked="0" hidden="1"/>
    </xf>
    <xf numFmtId="0" fontId="10" fillId="4" borderId="77" xfId="1" applyFont="1" applyFill="1" applyBorder="1" applyAlignment="1" applyProtection="1">
      <alignment horizontal="center"/>
      <protection locked="0" hidden="1"/>
    </xf>
    <xf numFmtId="0" fontId="10" fillId="4" borderId="78" xfId="1" applyFont="1" applyFill="1" applyBorder="1" applyAlignment="1" applyProtection="1">
      <alignment horizontal="center"/>
      <protection locked="0" hidden="1"/>
    </xf>
    <xf numFmtId="0" fontId="10" fillId="4" borderId="79" xfId="1" applyFont="1" applyFill="1" applyBorder="1" applyAlignment="1" applyProtection="1">
      <alignment horizontal="center"/>
      <protection locked="0" hidden="1"/>
    </xf>
    <xf numFmtId="0" fontId="10" fillId="4" borderId="80" xfId="1" applyFont="1" applyFill="1" applyBorder="1" applyAlignment="1" applyProtection="1">
      <alignment horizontal="center"/>
      <protection locked="0" hidden="1"/>
    </xf>
    <xf numFmtId="0" fontId="10" fillId="4" borderId="52" xfId="1" applyFont="1" applyFill="1" applyBorder="1" applyAlignment="1" applyProtection="1">
      <alignment horizontal="center" vertical="center" wrapText="1"/>
      <protection locked="0" hidden="1"/>
    </xf>
    <xf numFmtId="0" fontId="10" fillId="4" borderId="48" xfId="1" applyFont="1" applyFill="1" applyBorder="1" applyAlignment="1" applyProtection="1">
      <alignment horizontal="center" vertical="center" wrapText="1"/>
      <protection locked="0" hidden="1"/>
    </xf>
    <xf numFmtId="0" fontId="10" fillId="4" borderId="54" xfId="1" applyFont="1" applyFill="1" applyBorder="1" applyAlignment="1" applyProtection="1">
      <alignment horizontal="center" vertical="center" wrapText="1"/>
      <protection locked="0" hidden="1"/>
    </xf>
    <xf numFmtId="0" fontId="0" fillId="0" borderId="0" xfId="0" applyProtection="1">
      <protection hidden="1"/>
    </xf>
    <xf numFmtId="0" fontId="8" fillId="0" borderId="3" xfId="1" applyFont="1" applyFill="1" applyBorder="1" applyAlignment="1" applyProtection="1">
      <alignment horizontal="center" vertical="center" wrapText="1"/>
      <protection hidden="1"/>
    </xf>
    <xf numFmtId="0" fontId="9" fillId="0" borderId="4" xfId="1" applyFont="1" applyFill="1" applyBorder="1" applyAlignment="1" applyProtection="1">
      <alignment horizontal="center" vertical="center" wrapText="1"/>
      <protection hidden="1"/>
    </xf>
    <xf numFmtId="0" fontId="9" fillId="0" borderId="5" xfId="1" applyFont="1" applyFill="1" applyBorder="1" applyAlignment="1" applyProtection="1">
      <alignment horizontal="center" vertical="center" wrapText="1"/>
      <protection hidden="1"/>
    </xf>
    <xf numFmtId="0" fontId="3" fillId="0" borderId="6" xfId="1" applyFont="1" applyFill="1" applyBorder="1" applyAlignment="1" applyProtection="1">
      <alignment horizontal="center"/>
      <protection hidden="1"/>
    </xf>
    <xf numFmtId="0" fontId="10" fillId="0" borderId="7" xfId="1" applyFont="1" applyFill="1" applyBorder="1" applyAlignment="1" applyProtection="1">
      <alignment vertical="center" wrapText="1"/>
      <protection hidden="1"/>
    </xf>
    <xf numFmtId="0" fontId="10" fillId="0" borderId="10" xfId="1" applyFont="1" applyFill="1" applyBorder="1" applyAlignment="1" applyProtection="1">
      <alignment vertical="center" wrapText="1"/>
      <protection hidden="1"/>
    </xf>
    <xf numFmtId="0" fontId="10" fillId="0" borderId="12" xfId="1" applyFont="1" applyFill="1" applyBorder="1" applyAlignment="1" applyProtection="1">
      <alignment vertical="center" wrapText="1"/>
      <protection hidden="1"/>
    </xf>
    <xf numFmtId="0" fontId="0" fillId="0" borderId="15" xfId="0" applyBorder="1" applyAlignment="1" applyProtection="1">
      <alignment horizontal="left" vertical="center" wrapText="1"/>
      <protection hidden="1"/>
    </xf>
    <xf numFmtId="0" fontId="0" fillId="0" borderId="16" xfId="0" applyBorder="1" applyAlignment="1" applyProtection="1">
      <alignment horizontal="left" vertical="center" wrapText="1"/>
      <protection hidden="1"/>
    </xf>
    <xf numFmtId="0" fontId="0" fillId="0" borderId="28" xfId="0" applyBorder="1" applyAlignment="1" applyProtection="1">
      <alignment horizontal="left" vertical="center" wrapText="1"/>
      <protection hidden="1"/>
    </xf>
    <xf numFmtId="0" fontId="3" fillId="4" borderId="26" xfId="1" applyFont="1" applyFill="1" applyBorder="1" applyProtection="1">
      <protection hidden="1"/>
    </xf>
    <xf numFmtId="0" fontId="10" fillId="0" borderId="10" xfId="1" applyFont="1" applyFill="1" applyBorder="1" applyAlignment="1" applyProtection="1">
      <alignment vertical="center" wrapText="1"/>
      <protection hidden="1"/>
    </xf>
    <xf numFmtId="0" fontId="10" fillId="0" borderId="2" xfId="1" applyFont="1" applyFill="1" applyAlignment="1" applyProtection="1">
      <alignment vertical="center" wrapText="1"/>
      <protection hidden="1"/>
    </xf>
    <xf numFmtId="0" fontId="3" fillId="4" borderId="11" xfId="1" applyFont="1" applyFill="1" applyBorder="1" applyProtection="1">
      <protection hidden="1"/>
    </xf>
    <xf numFmtId="0" fontId="10" fillId="0" borderId="10" xfId="1" applyFont="1" applyFill="1" applyBorder="1" applyAlignment="1" applyProtection="1">
      <alignment horizontal="left" vertical="center" wrapText="1"/>
      <protection hidden="1"/>
    </xf>
    <xf numFmtId="0" fontId="10" fillId="0" borderId="2" xfId="1" applyFont="1" applyFill="1" applyAlignment="1" applyProtection="1">
      <alignment horizontal="left" vertical="center" wrapText="1"/>
      <protection hidden="1"/>
    </xf>
    <xf numFmtId="0" fontId="10" fillId="0" borderId="12" xfId="1" applyFont="1" applyFill="1" applyBorder="1" applyAlignment="1" applyProtection="1">
      <alignment horizontal="left" vertical="center" wrapText="1"/>
      <protection hidden="1"/>
    </xf>
    <xf numFmtId="0" fontId="10" fillId="0" borderId="13" xfId="1" applyFont="1" applyFill="1" applyBorder="1" applyAlignment="1" applyProtection="1">
      <alignment horizontal="left" vertical="center" wrapText="1"/>
      <protection hidden="1"/>
    </xf>
    <xf numFmtId="0" fontId="3" fillId="4" borderId="14" xfId="1" applyFont="1" applyFill="1" applyBorder="1" applyProtection="1">
      <protection hidden="1"/>
    </xf>
    <xf numFmtId="0" fontId="8" fillId="0" borderId="51" xfId="1" applyFont="1" applyFill="1" applyBorder="1" applyAlignment="1" applyProtection="1">
      <alignment horizontal="right" vertical="center" wrapText="1"/>
      <protection hidden="1"/>
    </xf>
    <xf numFmtId="0" fontId="8" fillId="0" borderId="51" xfId="1" applyFont="1" applyFill="1" applyBorder="1" applyAlignment="1" applyProtection="1">
      <alignment horizontal="left" vertical="center" wrapText="1"/>
      <protection hidden="1"/>
    </xf>
    <xf numFmtId="0" fontId="10" fillId="0" borderId="51" xfId="1" applyFont="1" applyFill="1" applyBorder="1" applyAlignment="1" applyProtection="1">
      <alignment horizontal="left"/>
      <protection hidden="1"/>
    </xf>
    <xf numFmtId="164" fontId="24" fillId="0" borderId="51" xfId="1" applyNumberFormat="1" applyFont="1" applyFill="1" applyBorder="1" applyProtection="1">
      <protection hidden="1"/>
    </xf>
    <xf numFmtId="0" fontId="3" fillId="0" borderId="73" xfId="1" applyFont="1" applyFill="1" applyBorder="1" applyAlignment="1" applyProtection="1">
      <alignment horizontal="center"/>
      <protection hidden="1"/>
    </xf>
    <xf numFmtId="0" fontId="3" fillId="0" borderId="0" xfId="1" applyFont="1" applyFill="1" applyBorder="1" applyAlignment="1" applyProtection="1">
      <alignment horizontal="center"/>
      <protection hidden="1"/>
    </xf>
    <xf numFmtId="0" fontId="3" fillId="0" borderId="74" xfId="1" applyFont="1" applyFill="1" applyBorder="1" applyAlignment="1" applyProtection="1">
      <alignment horizontal="center"/>
      <protection hidden="1"/>
    </xf>
    <xf numFmtId="0" fontId="14" fillId="0" borderId="51" xfId="1" applyFont="1" applyFill="1" applyBorder="1" applyAlignment="1" applyProtection="1">
      <alignment horizontal="right" vertical="center" wrapText="1"/>
      <protection hidden="1"/>
    </xf>
    <xf numFmtId="0" fontId="10" fillId="0" borderId="51" xfId="1" applyFont="1" applyFill="1" applyBorder="1" applyAlignment="1" applyProtection="1">
      <alignment horizontal="left" vertical="center" wrapText="1"/>
      <protection hidden="1"/>
    </xf>
    <xf numFmtId="0" fontId="10" fillId="0" borderId="51" xfId="1" applyFont="1" applyFill="1" applyBorder="1" applyAlignment="1" applyProtection="1">
      <alignment horizontal="center" vertical="center" wrapText="1"/>
      <protection hidden="1"/>
    </xf>
    <xf numFmtId="0" fontId="12" fillId="0" borderId="51" xfId="1" applyFont="1" applyFill="1" applyBorder="1" applyAlignment="1" applyProtection="1">
      <alignment horizontal="left"/>
      <protection hidden="1"/>
    </xf>
    <xf numFmtId="164" fontId="12" fillId="0" borderId="51" xfId="1" applyNumberFormat="1" applyFont="1" applyFill="1" applyBorder="1" applyAlignment="1" applyProtection="1">
      <alignment vertical="center"/>
      <protection hidden="1"/>
    </xf>
    <xf numFmtId="0" fontId="8" fillId="0" borderId="52" xfId="1" applyFont="1" applyFill="1" applyBorder="1" applyAlignment="1" applyProtection="1">
      <alignment horizontal="left" vertical="center" wrapText="1"/>
      <protection hidden="1"/>
    </xf>
    <xf numFmtId="0" fontId="8" fillId="0" borderId="48" xfId="1" applyFont="1" applyFill="1" applyBorder="1" applyAlignment="1" applyProtection="1">
      <alignment horizontal="left" vertical="center" wrapText="1"/>
      <protection hidden="1"/>
    </xf>
    <xf numFmtId="0" fontId="8" fillId="0" borderId="54" xfId="1" applyFont="1" applyFill="1" applyBorder="1" applyAlignment="1" applyProtection="1">
      <alignment horizontal="left" vertical="center" wrapText="1"/>
      <protection hidden="1"/>
    </xf>
    <xf numFmtId="0" fontId="10" fillId="0" borderId="52" xfId="1" applyFont="1" applyFill="1" applyBorder="1" applyAlignment="1" applyProtection="1">
      <alignment horizontal="left" vertical="center" wrapText="1"/>
      <protection hidden="1"/>
    </xf>
    <xf numFmtId="0" fontId="10" fillId="0" borderId="48" xfId="1" applyFont="1" applyFill="1" applyBorder="1" applyAlignment="1" applyProtection="1">
      <alignment horizontal="left" vertical="center" wrapText="1"/>
      <protection hidden="1"/>
    </xf>
    <xf numFmtId="0" fontId="10" fillId="0" borderId="54" xfId="1" applyFont="1" applyFill="1" applyBorder="1" applyAlignment="1" applyProtection="1">
      <alignment horizontal="left" vertical="center" wrapText="1"/>
      <protection hidden="1"/>
    </xf>
    <xf numFmtId="0" fontId="10" fillId="0" borderId="52" xfId="1" applyFont="1" applyFill="1" applyBorder="1" applyAlignment="1" applyProtection="1">
      <alignment horizontal="center" vertical="center" wrapText="1"/>
      <protection hidden="1"/>
    </xf>
    <xf numFmtId="0" fontId="10" fillId="0" borderId="48" xfId="1" applyFont="1" applyFill="1" applyBorder="1" applyAlignment="1" applyProtection="1">
      <alignment horizontal="center" vertical="center" wrapText="1"/>
      <protection hidden="1"/>
    </xf>
    <xf numFmtId="0" fontId="10" fillId="0" borderId="54" xfId="1" applyFont="1" applyFill="1" applyBorder="1" applyAlignment="1" applyProtection="1">
      <alignment horizontal="center" vertical="center" wrapText="1"/>
      <protection hidden="1"/>
    </xf>
    <xf numFmtId="0" fontId="3" fillId="0" borderId="0" xfId="1" applyFont="1" applyFill="1" applyBorder="1" applyAlignment="1" applyProtection="1">
      <alignment horizontal="center"/>
      <protection hidden="1"/>
    </xf>
    <xf numFmtId="0" fontId="10" fillId="0" borderId="52" xfId="1" applyFont="1" applyFill="1" applyBorder="1" applyAlignment="1" applyProtection="1">
      <alignment horizontal="left" wrapText="1"/>
      <protection hidden="1"/>
    </xf>
    <xf numFmtId="0" fontId="10" fillId="0" borderId="48" xfId="1" applyFont="1" applyFill="1" applyBorder="1" applyAlignment="1" applyProtection="1">
      <alignment horizontal="left" wrapText="1"/>
      <protection hidden="1"/>
    </xf>
    <xf numFmtId="0" fontId="10" fillId="0" borderId="54" xfId="1" applyFont="1" applyFill="1" applyBorder="1" applyAlignment="1" applyProtection="1">
      <alignment horizontal="left" wrapText="1"/>
      <protection hidden="1"/>
    </xf>
    <xf numFmtId="0" fontId="10" fillId="0" borderId="51" xfId="1" applyFont="1" applyFill="1" applyBorder="1" applyAlignment="1" applyProtection="1">
      <alignment horizontal="left" wrapText="1"/>
      <protection hidden="1"/>
    </xf>
    <xf numFmtId="0" fontId="8" fillId="0" borderId="22" xfId="1" applyFont="1" applyFill="1" applyBorder="1" applyAlignment="1" applyProtection="1">
      <alignment horizontal="left"/>
      <protection hidden="1"/>
    </xf>
    <xf numFmtId="0" fontId="8" fillId="0" borderId="18" xfId="1" applyFont="1" applyFill="1" applyBorder="1" applyAlignment="1" applyProtection="1">
      <alignment horizontal="left"/>
      <protection hidden="1"/>
    </xf>
    <xf numFmtId="0" fontId="8" fillId="0" borderId="23" xfId="1" applyFont="1" applyFill="1" applyBorder="1" applyAlignment="1" applyProtection="1">
      <alignment horizontal="left"/>
      <protection hidden="1"/>
    </xf>
    <xf numFmtId="164" fontId="8" fillId="0" borderId="24" xfId="1" applyNumberFormat="1" applyFont="1" applyFill="1" applyBorder="1" applyAlignment="1" applyProtection="1">
      <protection hidden="1"/>
    </xf>
    <xf numFmtId="0" fontId="15" fillId="0" borderId="17" xfId="1" applyFont="1" applyFill="1" applyBorder="1" applyAlignment="1" applyProtection="1">
      <alignment horizontal="center"/>
      <protection hidden="1"/>
    </xf>
    <xf numFmtId="0" fontId="15" fillId="0" borderId="18" xfId="1" applyFont="1" applyFill="1" applyBorder="1" applyAlignment="1" applyProtection="1">
      <alignment horizontal="center"/>
      <protection hidden="1"/>
    </xf>
    <xf numFmtId="0" fontId="15" fillId="0" borderId="19" xfId="1" applyFont="1" applyFill="1" applyBorder="1" applyAlignment="1" applyProtection="1">
      <alignment horizontal="center"/>
      <protection hidden="1"/>
    </xf>
    <xf numFmtId="0" fontId="0" fillId="0" borderId="0" xfId="0" applyProtection="1"/>
    <xf numFmtId="0" fontId="17" fillId="0" borderId="29" xfId="0" applyFont="1" applyBorder="1" applyAlignment="1" applyProtection="1">
      <alignment horizontal="center" vertical="center" wrapText="1"/>
    </xf>
    <xf numFmtId="0" fontId="17" fillId="0" borderId="30" xfId="0" applyFont="1" applyBorder="1" applyAlignment="1" applyProtection="1">
      <alignment horizontal="center" vertical="center" wrapText="1"/>
    </xf>
    <xf numFmtId="0" fontId="17" fillId="0" borderId="1" xfId="0" applyFont="1" applyBorder="1" applyAlignment="1" applyProtection="1">
      <alignment horizontal="center" vertical="center" wrapText="1"/>
    </xf>
    <xf numFmtId="0" fontId="17" fillId="0" borderId="31" xfId="0" applyFont="1" applyBorder="1" applyAlignment="1" applyProtection="1">
      <alignment horizontal="center" vertical="center" wrapText="1"/>
    </xf>
    <xf numFmtId="0" fontId="17" fillId="0" borderId="32" xfId="0" applyFont="1" applyBorder="1" applyAlignment="1" applyProtection="1">
      <alignment horizontal="center" vertical="center" wrapText="1"/>
    </xf>
    <xf numFmtId="43" fontId="17" fillId="0" borderId="32" xfId="4" applyFont="1" applyFill="1" applyBorder="1" applyAlignment="1" applyProtection="1">
      <alignment horizontal="center" vertical="center" wrapText="1"/>
    </xf>
    <xf numFmtId="0" fontId="17" fillId="0" borderId="33" xfId="0" applyFont="1" applyBorder="1" applyAlignment="1" applyProtection="1">
      <alignment horizontal="center" vertical="center" wrapText="1"/>
    </xf>
    <xf numFmtId="0" fontId="17" fillId="0" borderId="34" xfId="0" applyFont="1" applyBorder="1" applyAlignment="1" applyProtection="1">
      <alignment horizontal="center" vertical="center" wrapText="1"/>
    </xf>
    <xf numFmtId="0" fontId="17" fillId="0" borderId="35" xfId="0" applyFont="1" applyBorder="1" applyAlignment="1" applyProtection="1">
      <alignment horizontal="center" vertical="center" wrapText="1"/>
    </xf>
    <xf numFmtId="0" fontId="17" fillId="0" borderId="0" xfId="0" applyFont="1" applyAlignment="1" applyProtection="1">
      <alignment horizontal="center" vertical="center" wrapText="1"/>
    </xf>
    <xf numFmtId="0" fontId="17" fillId="0" borderId="36" xfId="0" applyFont="1" applyBorder="1" applyAlignment="1" applyProtection="1">
      <alignment horizontal="center" vertical="center" wrapText="1"/>
    </xf>
    <xf numFmtId="0" fontId="17" fillId="0" borderId="37" xfId="0" applyFont="1" applyBorder="1" applyAlignment="1" applyProtection="1">
      <alignment horizontal="center" vertical="center" wrapText="1"/>
    </xf>
    <xf numFmtId="43" fontId="17" fillId="0" borderId="37" xfId="4" applyFont="1" applyFill="1" applyBorder="1" applyAlignment="1" applyProtection="1">
      <alignment horizontal="center" vertical="center" wrapText="1"/>
    </xf>
    <xf numFmtId="0" fontId="17" fillId="0" borderId="38" xfId="0" applyFont="1" applyBorder="1" applyAlignment="1" applyProtection="1">
      <alignment horizontal="center" vertical="center" wrapText="1"/>
    </xf>
    <xf numFmtId="0" fontId="17" fillId="0" borderId="39" xfId="0" applyFont="1" applyBorder="1" applyAlignment="1" applyProtection="1">
      <alignment horizontal="center" vertical="center" wrapText="1"/>
    </xf>
    <xf numFmtId="0" fontId="17" fillId="0" borderId="40" xfId="0" applyFont="1" applyBorder="1" applyAlignment="1" applyProtection="1">
      <alignment horizontal="center" vertical="center" wrapText="1"/>
    </xf>
    <xf numFmtId="0" fontId="17" fillId="0" borderId="27" xfId="0" applyFont="1" applyBorder="1" applyAlignment="1" applyProtection="1">
      <alignment horizontal="center" vertical="center" wrapText="1"/>
    </xf>
    <xf numFmtId="0" fontId="17" fillId="0" borderId="41" xfId="0" applyFont="1" applyBorder="1" applyAlignment="1" applyProtection="1">
      <alignment horizontal="center" vertical="center" wrapText="1"/>
    </xf>
    <xf numFmtId="0" fontId="17" fillId="0" borderId="42" xfId="0" applyFont="1" applyBorder="1" applyAlignment="1" applyProtection="1">
      <alignment horizontal="center" vertical="center" wrapText="1"/>
    </xf>
    <xf numFmtId="43" fontId="17" fillId="0" borderId="42" xfId="4" applyFont="1" applyFill="1" applyBorder="1" applyAlignment="1" applyProtection="1">
      <alignment horizontal="center" vertical="center" wrapText="1"/>
    </xf>
    <xf numFmtId="0" fontId="17" fillId="0" borderId="43" xfId="0" applyFont="1" applyBorder="1" applyAlignment="1" applyProtection="1">
      <alignment horizontal="center" vertical="center" wrapText="1"/>
    </xf>
    <xf numFmtId="0" fontId="18" fillId="0" borderId="44" xfId="0" applyFont="1" applyBorder="1" applyAlignment="1" applyProtection="1">
      <alignment horizontal="center" vertical="center"/>
    </xf>
    <xf numFmtId="0" fontId="18" fillId="0" borderId="45" xfId="0" applyFont="1" applyBorder="1" applyAlignment="1" applyProtection="1">
      <alignment horizontal="center" vertical="center"/>
    </xf>
    <xf numFmtId="0" fontId="18" fillId="0" borderId="46" xfId="0" applyFont="1" applyBorder="1" applyAlignment="1" applyProtection="1">
      <alignment horizontal="center" vertical="center"/>
    </xf>
    <xf numFmtId="0" fontId="21" fillId="5" borderId="47" xfId="0" applyFont="1" applyFill="1" applyBorder="1" applyAlignment="1" applyProtection="1">
      <alignment horizontal="left" vertical="center"/>
    </xf>
    <xf numFmtId="0" fontId="21" fillId="5" borderId="48" xfId="0" applyFont="1" applyFill="1" applyBorder="1" applyAlignment="1" applyProtection="1">
      <alignment horizontal="left" vertical="center"/>
    </xf>
    <xf numFmtId="0" fontId="21" fillId="5" borderId="49" xfId="0" applyFont="1" applyFill="1" applyBorder="1" applyAlignment="1" applyProtection="1">
      <alignment horizontal="left" vertical="center"/>
    </xf>
    <xf numFmtId="0" fontId="20" fillId="0" borderId="50" xfId="0" applyFont="1" applyBorder="1" applyAlignment="1" applyProtection="1">
      <alignment horizontal="center" vertical="center"/>
    </xf>
    <xf numFmtId="0" fontId="20" fillId="0" borderId="51" xfId="0" applyFont="1" applyBorder="1" applyAlignment="1" applyProtection="1">
      <alignment horizontal="center" vertical="center" wrapText="1"/>
    </xf>
    <xf numFmtId="0" fontId="20" fillId="0" borderId="51" xfId="0" applyFont="1" applyBorder="1" applyAlignment="1" applyProtection="1">
      <alignment horizontal="center" vertical="center"/>
    </xf>
    <xf numFmtId="43" fontId="20" fillId="0" borderId="52" xfId="4" applyFont="1" applyBorder="1" applyAlignment="1" applyProtection="1">
      <alignment horizontal="center" vertical="center"/>
    </xf>
    <xf numFmtId="164" fontId="20" fillId="0" borderId="52" xfId="0" applyNumberFormat="1" applyFont="1" applyBorder="1" applyAlignment="1" applyProtection="1">
      <alignment horizontal="center" vertical="center"/>
    </xf>
    <xf numFmtId="164" fontId="20" fillId="0" borderId="53" xfId="0" applyNumberFormat="1" applyFont="1" applyBorder="1" applyAlignment="1" applyProtection="1">
      <alignment horizontal="center" vertical="center"/>
    </xf>
    <xf numFmtId="0" fontId="20" fillId="0" borderId="52" xfId="0" applyFont="1" applyBorder="1" applyAlignment="1" applyProtection="1">
      <alignment horizontal="center" vertical="center" wrapText="1"/>
    </xf>
    <xf numFmtId="0" fontId="20" fillId="0" borderId="48" xfId="0" applyFont="1" applyBorder="1" applyAlignment="1" applyProtection="1">
      <alignment horizontal="center" vertical="center" wrapText="1"/>
    </xf>
    <xf numFmtId="0" fontId="20" fillId="0" borderId="54" xfId="0" applyFont="1" applyBorder="1" applyAlignment="1" applyProtection="1">
      <alignment horizontal="center" vertical="center" wrapText="1"/>
    </xf>
    <xf numFmtId="0" fontId="20" fillId="0" borderId="51" xfId="0" applyFont="1" applyBorder="1" applyAlignment="1" applyProtection="1">
      <alignment horizontal="center" vertical="center"/>
    </xf>
    <xf numFmtId="0" fontId="18" fillId="0" borderId="55" xfId="0" applyFont="1" applyBorder="1" applyAlignment="1" applyProtection="1">
      <alignment horizontal="center" vertical="center"/>
    </xf>
    <xf numFmtId="0" fontId="18" fillId="0" borderId="56" xfId="0" applyFont="1" applyBorder="1" applyAlignment="1" applyProtection="1">
      <alignment horizontal="center" vertical="center"/>
    </xf>
    <xf numFmtId="0" fontId="18" fillId="0" borderId="57" xfId="0" applyFont="1" applyBorder="1" applyAlignment="1" applyProtection="1">
      <alignment horizontal="center" vertical="center"/>
    </xf>
    <xf numFmtId="164" fontId="20" fillId="0" borderId="58" xfId="0" applyNumberFormat="1" applyFont="1" applyBorder="1" applyAlignment="1" applyProtection="1">
      <alignment horizontal="center" vertical="center"/>
    </xf>
    <xf numFmtId="164" fontId="20" fillId="0" borderId="59" xfId="0" applyNumberFormat="1" applyFont="1" applyBorder="1" applyAlignment="1" applyProtection="1">
      <alignment horizontal="center" vertical="center"/>
    </xf>
    <xf numFmtId="0" fontId="20" fillId="0" borderId="60" xfId="0" applyFont="1" applyBorder="1" applyAlignment="1" applyProtection="1">
      <alignment horizontal="center" vertical="center"/>
    </xf>
    <xf numFmtId="0" fontId="20" fillId="0" borderId="61" xfId="0" applyFont="1" applyBorder="1" applyAlignment="1" applyProtection="1">
      <alignment horizontal="center" vertical="center" wrapText="1"/>
    </xf>
    <xf numFmtId="0" fontId="20" fillId="0" borderId="62" xfId="0" applyFont="1" applyBorder="1" applyAlignment="1" applyProtection="1">
      <alignment horizontal="center" vertical="center" wrapText="1"/>
    </xf>
    <xf numFmtId="0" fontId="20" fillId="0" borderId="63" xfId="0" applyFont="1" applyBorder="1" applyAlignment="1" applyProtection="1">
      <alignment horizontal="center" vertical="center" wrapText="1"/>
    </xf>
    <xf numFmtId="0" fontId="20" fillId="0" borderId="58" xfId="0" applyFont="1" applyBorder="1" applyAlignment="1" applyProtection="1">
      <alignment horizontal="center" vertical="center"/>
    </xf>
    <xf numFmtId="43" fontId="20" fillId="0" borderId="58" xfId="4" applyFont="1" applyBorder="1" applyAlignment="1" applyProtection="1">
      <alignment horizontal="center" vertical="center"/>
    </xf>
    <xf numFmtId="164" fontId="20" fillId="0" borderId="58" xfId="0" applyNumberFormat="1" applyFont="1" applyBorder="1" applyAlignment="1" applyProtection="1">
      <alignment horizontal="center" vertical="center"/>
    </xf>
    <xf numFmtId="164" fontId="20" fillId="0" borderId="59" xfId="0" applyNumberFormat="1" applyFont="1" applyBorder="1" applyAlignment="1" applyProtection="1">
      <alignment horizontal="center" vertical="center"/>
    </xf>
    <xf numFmtId="0" fontId="20" fillId="0" borderId="34" xfId="0" applyFont="1" applyBorder="1" applyAlignment="1" applyProtection="1">
      <alignment horizontal="center" vertical="center"/>
    </xf>
    <xf numFmtId="0" fontId="20" fillId="0" borderId="35" xfId="0" applyFont="1" applyBorder="1" applyAlignment="1" applyProtection="1">
      <alignment horizontal="center" vertical="center" wrapText="1"/>
    </xf>
    <xf numFmtId="0" fontId="20" fillId="0" borderId="0" xfId="0" applyFont="1" applyAlignment="1" applyProtection="1">
      <alignment horizontal="center" vertical="center" wrapText="1"/>
    </xf>
    <xf numFmtId="0" fontId="20" fillId="0" borderId="36" xfId="0" applyFont="1" applyBorder="1" applyAlignment="1" applyProtection="1">
      <alignment horizontal="center" vertical="center" wrapText="1"/>
    </xf>
    <xf numFmtId="0" fontId="20" fillId="0" borderId="37" xfId="0" applyFont="1" applyBorder="1" applyAlignment="1" applyProtection="1">
      <alignment horizontal="center" vertical="center"/>
    </xf>
    <xf numFmtId="43" fontId="20" fillId="0" borderId="37" xfId="4" applyFont="1" applyBorder="1" applyAlignment="1" applyProtection="1">
      <alignment horizontal="center" vertical="center"/>
    </xf>
    <xf numFmtId="164" fontId="20" fillId="0" borderId="37" xfId="0" applyNumberFormat="1" applyFont="1" applyBorder="1" applyAlignment="1" applyProtection="1">
      <alignment horizontal="center" vertical="center"/>
    </xf>
    <xf numFmtId="164" fontId="20" fillId="0" borderId="38" xfId="0" applyNumberFormat="1" applyFont="1" applyBorder="1" applyAlignment="1" applyProtection="1">
      <alignment horizontal="center" vertical="center"/>
    </xf>
    <xf numFmtId="0" fontId="20" fillId="0" borderId="64" xfId="0" applyFont="1" applyBorder="1" applyAlignment="1" applyProtection="1">
      <alignment horizontal="center" vertical="center"/>
    </xf>
    <xf numFmtId="0" fontId="20" fillId="0" borderId="65" xfId="0" applyFont="1" applyBorder="1" applyAlignment="1" applyProtection="1">
      <alignment horizontal="center" vertical="center" wrapText="1"/>
    </xf>
    <xf numFmtId="0" fontId="20" fillId="0" borderId="56" xfId="0" applyFont="1" applyBorder="1" applyAlignment="1" applyProtection="1">
      <alignment horizontal="center" vertical="center" wrapText="1"/>
    </xf>
    <xf numFmtId="0" fontId="20" fillId="0" borderId="66" xfId="0" applyFont="1" applyBorder="1" applyAlignment="1" applyProtection="1">
      <alignment horizontal="center" vertical="center" wrapText="1"/>
    </xf>
    <xf numFmtId="0" fontId="20" fillId="0" borderId="67" xfId="0" applyFont="1" applyBorder="1" applyAlignment="1" applyProtection="1">
      <alignment horizontal="center" vertical="center"/>
    </xf>
    <xf numFmtId="43" fontId="20" fillId="0" borderId="67" xfId="4" applyFont="1" applyBorder="1" applyAlignment="1" applyProtection="1">
      <alignment horizontal="center" vertical="center"/>
    </xf>
    <xf numFmtId="164" fontId="20" fillId="0" borderId="67" xfId="0" applyNumberFormat="1" applyFont="1" applyBorder="1" applyAlignment="1" applyProtection="1">
      <alignment horizontal="center" vertical="center"/>
    </xf>
    <xf numFmtId="164" fontId="20" fillId="0" borderId="68" xfId="0" applyNumberFormat="1" applyFont="1" applyBorder="1" applyAlignment="1" applyProtection="1">
      <alignment horizontal="center" vertical="center"/>
    </xf>
    <xf numFmtId="0" fontId="18" fillId="0" borderId="47" xfId="0" applyFont="1" applyBorder="1" applyAlignment="1" applyProtection="1">
      <alignment horizontal="center" vertical="center"/>
    </xf>
    <xf numFmtId="0" fontId="18" fillId="0" borderId="48" xfId="0" applyFont="1" applyBorder="1" applyAlignment="1" applyProtection="1">
      <alignment horizontal="center" vertical="center"/>
    </xf>
    <xf numFmtId="0" fontId="18" fillId="0" borderId="49" xfId="0" applyFont="1" applyBorder="1" applyAlignment="1" applyProtection="1">
      <alignment horizontal="center" vertical="center"/>
    </xf>
    <xf numFmtId="0" fontId="11" fillId="5" borderId="47" xfId="0" applyFont="1" applyFill="1" applyBorder="1" applyAlignment="1" applyProtection="1">
      <alignment horizontal="left" vertical="center"/>
    </xf>
    <xf numFmtId="0" fontId="11" fillId="5" borderId="48" xfId="0" applyFont="1" applyFill="1" applyBorder="1" applyAlignment="1" applyProtection="1">
      <alignment horizontal="left" vertical="center"/>
    </xf>
    <xf numFmtId="0" fontId="11" fillId="5" borderId="49" xfId="0" applyFont="1" applyFill="1" applyBorder="1" applyAlignment="1" applyProtection="1">
      <alignment horizontal="left" vertical="center"/>
    </xf>
    <xf numFmtId="0" fontId="20" fillId="0" borderId="55" xfId="0" applyFont="1" applyBorder="1" applyAlignment="1" applyProtection="1">
      <alignment horizontal="center" vertical="center"/>
    </xf>
    <xf numFmtId="0" fontId="23" fillId="5" borderId="50" xfId="0" applyFont="1" applyFill="1" applyBorder="1" applyAlignment="1" applyProtection="1">
      <alignment horizontal="center" vertical="center"/>
    </xf>
    <xf numFmtId="0" fontId="23" fillId="0" borderId="51" xfId="0" applyFont="1" applyBorder="1" applyAlignment="1" applyProtection="1">
      <alignment horizontal="center" vertical="center" wrapText="1"/>
    </xf>
    <xf numFmtId="0" fontId="23" fillId="0" borderId="51" xfId="0" applyFont="1" applyBorder="1" applyAlignment="1" applyProtection="1">
      <alignment horizontal="center" vertical="center"/>
    </xf>
    <xf numFmtId="43" fontId="23" fillId="0" borderId="52" xfId="4" applyFont="1" applyBorder="1" applyAlignment="1" applyProtection="1">
      <alignment horizontal="center" vertical="center"/>
    </xf>
    <xf numFmtId="164" fontId="23" fillId="0" borderId="52" xfId="0" applyNumberFormat="1" applyFont="1" applyBorder="1" applyAlignment="1" applyProtection="1">
      <alignment horizontal="center" vertical="center"/>
    </xf>
    <xf numFmtId="164" fontId="23" fillId="0" borderId="53" xfId="0" applyNumberFormat="1" applyFont="1" applyBorder="1" applyAlignment="1" applyProtection="1">
      <alignment horizontal="center" vertical="center"/>
    </xf>
    <xf numFmtId="0" fontId="23" fillId="0" borderId="50" xfId="0" applyFont="1" applyBorder="1" applyAlignment="1" applyProtection="1">
      <alignment horizontal="center" vertical="center"/>
    </xf>
    <xf numFmtId="0" fontId="19" fillId="5" borderId="47" xfId="0" applyFont="1" applyFill="1" applyBorder="1" applyAlignment="1" applyProtection="1">
      <alignment horizontal="left" vertical="center"/>
    </xf>
    <xf numFmtId="0" fontId="19" fillId="5" borderId="48" xfId="0" applyFont="1" applyFill="1" applyBorder="1" applyAlignment="1" applyProtection="1">
      <alignment horizontal="left" vertical="center"/>
    </xf>
    <xf numFmtId="0" fontId="19" fillId="5" borderId="49" xfId="0" applyFont="1" applyFill="1" applyBorder="1" applyAlignment="1" applyProtection="1">
      <alignment horizontal="left" vertical="center"/>
    </xf>
    <xf numFmtId="0" fontId="20" fillId="5" borderId="50" xfId="0" applyFont="1" applyFill="1" applyBorder="1" applyAlignment="1" applyProtection="1">
      <alignment horizontal="center" vertical="center"/>
    </xf>
    <xf numFmtId="0" fontId="20" fillId="0" borderId="58" xfId="0" applyFont="1" applyBorder="1" applyAlignment="1" applyProtection="1">
      <alignment horizontal="center" vertical="center"/>
    </xf>
    <xf numFmtId="43" fontId="20" fillId="0" borderId="51" xfId="4" applyFont="1" applyBorder="1" applyAlignment="1" applyProtection="1">
      <alignment horizontal="center" vertical="center"/>
    </xf>
    <xf numFmtId="0" fontId="20" fillId="0" borderId="69" xfId="0" applyFont="1" applyBorder="1" applyAlignment="1" applyProtection="1">
      <alignment horizontal="center" vertical="center"/>
    </xf>
    <xf numFmtId="0" fontId="20" fillId="0" borderId="27" xfId="0" applyFont="1" applyBorder="1" applyAlignment="1" applyProtection="1">
      <alignment horizontal="center" vertical="center" wrapText="1"/>
    </xf>
    <xf numFmtId="0" fontId="0" fillId="0" borderId="27" xfId="0" applyBorder="1" applyAlignment="1" applyProtection="1">
      <alignment horizontal="center" vertical="center" wrapText="1"/>
    </xf>
    <xf numFmtId="43" fontId="20" fillId="0" borderId="35" xfId="4" applyFont="1" applyBorder="1" applyAlignment="1" applyProtection="1">
      <alignment horizontal="center" vertical="center"/>
    </xf>
    <xf numFmtId="0" fontId="18" fillId="0" borderId="22" xfId="0" applyFont="1" applyBorder="1" applyAlignment="1" applyProtection="1">
      <alignment horizontal="left" vertical="center"/>
    </xf>
    <xf numFmtId="0" fontId="18" fillId="0" borderId="18" xfId="0" applyFont="1" applyBorder="1" applyAlignment="1" applyProtection="1">
      <alignment horizontal="left" vertical="center"/>
    </xf>
    <xf numFmtId="0" fontId="18" fillId="0" borderId="70" xfId="0" applyFont="1" applyBorder="1" applyAlignment="1" applyProtection="1">
      <alignment horizontal="left" vertical="center"/>
    </xf>
    <xf numFmtId="164" fontId="21" fillId="0" borderId="71" xfId="0" applyNumberFormat="1" applyFont="1" applyBorder="1" applyAlignment="1" applyProtection="1">
      <alignment horizontal="center" vertical="center"/>
    </xf>
    <xf numFmtId="43" fontId="22" fillId="0" borderId="71" xfId="4" applyFont="1" applyFill="1" applyBorder="1" applyAlignment="1" applyProtection="1">
      <alignment horizontal="center" vertical="center"/>
    </xf>
    <xf numFmtId="164" fontId="21" fillId="0" borderId="72" xfId="0" applyNumberFormat="1" applyFont="1" applyBorder="1" applyAlignment="1" applyProtection="1">
      <alignment horizontal="center" vertical="center"/>
    </xf>
    <xf numFmtId="164" fontId="20" fillId="4" borderId="52" xfId="0" applyNumberFormat="1" applyFont="1" applyFill="1" applyBorder="1" applyAlignment="1" applyProtection="1">
      <alignment horizontal="center" vertical="center"/>
      <protection locked="0"/>
    </xf>
    <xf numFmtId="164" fontId="20" fillId="4" borderId="58" xfId="0" applyNumberFormat="1" applyFont="1" applyFill="1" applyBorder="1" applyAlignment="1" applyProtection="1">
      <alignment horizontal="center" vertical="center"/>
      <protection locked="0"/>
    </xf>
    <xf numFmtId="164" fontId="20" fillId="4" borderId="37" xfId="0" applyNumberFormat="1" applyFont="1" applyFill="1" applyBorder="1" applyAlignment="1" applyProtection="1">
      <alignment horizontal="center" vertical="center"/>
      <protection locked="0"/>
    </xf>
    <xf numFmtId="164" fontId="20" fillId="4" borderId="67" xfId="0" applyNumberFormat="1" applyFont="1" applyFill="1" applyBorder="1" applyAlignment="1" applyProtection="1">
      <alignment horizontal="center" vertical="center"/>
      <protection locked="0"/>
    </xf>
    <xf numFmtId="164" fontId="23" fillId="4" borderId="52" xfId="0" applyNumberFormat="1" applyFont="1" applyFill="1" applyBorder="1" applyAlignment="1" applyProtection="1">
      <alignment horizontal="center" vertical="center"/>
      <protection locked="0"/>
    </xf>
    <xf numFmtId="164" fontId="20" fillId="4" borderId="35" xfId="0" applyNumberFormat="1" applyFont="1" applyFill="1" applyBorder="1" applyAlignment="1" applyProtection="1">
      <alignment horizontal="center" vertical="center"/>
      <protection locked="0"/>
    </xf>
  </cellXfs>
  <cellStyles count="5">
    <cellStyle name="20 % - zvýraznenie3" xfId="2" builtinId="38"/>
    <cellStyle name="Čiarka" xfId="4" builtinId="3"/>
    <cellStyle name="Hypertextové prepojenie" xfId="3" builtinId="8"/>
    <cellStyle name="Normálna" xfId="0" builtinId="0"/>
    <cellStyle name="Poznámka" xfId="1" builtinId="10"/>
  </cellStyles>
  <dxfs count="0"/>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6</xdr:col>
          <xdr:colOff>12700</xdr:colOff>
          <xdr:row>13</xdr:row>
          <xdr:rowOff>12700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14</xdr:row>
          <xdr:rowOff>368300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15</xdr:row>
          <xdr:rowOff>368300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16</xdr:row>
          <xdr:rowOff>25400</xdr:rowOff>
        </xdr:from>
        <xdr:to>
          <xdr:col>5</xdr:col>
          <xdr:colOff>1117600</xdr:colOff>
          <xdr:row>17</xdr:row>
          <xdr:rowOff>12700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12700</xdr:colOff>
          <xdr:row>14</xdr:row>
          <xdr:rowOff>12700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3E5C8-8821-4FFE-8F4C-0B9AD620EC48}">
  <sheetPr codeName="Hárok1">
    <tabColor theme="9"/>
  </sheetPr>
  <dimension ref="B1:F52"/>
  <sheetViews>
    <sheetView showGridLines="0" topLeftCell="A6" workbookViewId="0">
      <selection activeCell="D26" sqref="B26:F31"/>
    </sheetView>
  </sheetViews>
  <sheetFormatPr baseColWidth="10" defaultColWidth="9.1640625" defaultRowHeight="15" x14ac:dyDescent="0.2"/>
  <cols>
    <col min="1" max="1" width="4.6640625" style="40" customWidth="1"/>
    <col min="2" max="2" width="38.83203125" style="40" customWidth="1"/>
    <col min="3" max="3" width="7.5" style="40" customWidth="1"/>
    <col min="4" max="4" width="28.5" style="40" customWidth="1"/>
    <col min="5" max="5" width="29" style="40" customWidth="1"/>
    <col min="6" max="6" width="28.33203125" style="40" customWidth="1"/>
    <col min="7" max="16384" width="9.1640625" style="40"/>
  </cols>
  <sheetData>
    <row r="1" spans="2:6" ht="16" thickBot="1" x14ac:dyDescent="0.25"/>
    <row r="2" spans="2:6" ht="30.75" customHeight="1" thickBot="1" x14ac:dyDescent="0.25">
      <c r="B2" s="41" t="s">
        <v>57</v>
      </c>
      <c r="C2" s="42"/>
      <c r="D2" s="42"/>
      <c r="E2" s="42"/>
      <c r="F2" s="43"/>
    </row>
    <row r="3" spans="2:6" ht="16" thickBot="1" x14ac:dyDescent="0.25">
      <c r="B3" s="44"/>
      <c r="C3" s="44"/>
      <c r="D3" s="44"/>
      <c r="E3" s="44"/>
      <c r="F3" s="44"/>
    </row>
    <row r="4" spans="2:6" ht="16" x14ac:dyDescent="0.2">
      <c r="B4" s="45" t="s">
        <v>0</v>
      </c>
      <c r="C4" s="23"/>
      <c r="D4" s="23"/>
      <c r="E4" s="23"/>
      <c r="F4" s="24"/>
    </row>
    <row r="5" spans="2:6" ht="16" x14ac:dyDescent="0.2">
      <c r="B5" s="46" t="s">
        <v>1</v>
      </c>
      <c r="C5" s="17"/>
      <c r="D5" s="17"/>
      <c r="E5" s="17"/>
      <c r="F5" s="18"/>
    </row>
    <row r="6" spans="2:6" ht="16" x14ac:dyDescent="0.2">
      <c r="B6" s="46" t="s">
        <v>2</v>
      </c>
      <c r="C6" s="17"/>
      <c r="D6" s="17"/>
      <c r="E6" s="17"/>
      <c r="F6" s="18"/>
    </row>
    <row r="7" spans="2:6" ht="16" x14ac:dyDescent="0.2">
      <c r="B7" s="46" t="s">
        <v>3</v>
      </c>
      <c r="C7" s="17"/>
      <c r="D7" s="17"/>
      <c r="E7" s="17"/>
      <c r="F7" s="18"/>
    </row>
    <row r="8" spans="2:6" ht="16" x14ac:dyDescent="0.2">
      <c r="B8" s="46" t="s">
        <v>4</v>
      </c>
      <c r="C8" s="17"/>
      <c r="D8" s="17"/>
      <c r="E8" s="17"/>
      <c r="F8" s="18"/>
    </row>
    <row r="9" spans="2:6" ht="16" x14ac:dyDescent="0.2">
      <c r="B9" s="46" t="s">
        <v>5</v>
      </c>
      <c r="C9" s="17"/>
      <c r="D9" s="17"/>
      <c r="E9" s="17"/>
      <c r="F9" s="18"/>
    </row>
    <row r="10" spans="2:6" ht="17" thickBot="1" x14ac:dyDescent="0.25">
      <c r="B10" s="47" t="s">
        <v>6</v>
      </c>
      <c r="C10" s="19" t="s">
        <v>47</v>
      </c>
      <c r="D10" s="20"/>
      <c r="E10" s="21"/>
      <c r="F10" s="22"/>
    </row>
    <row r="11" spans="2:6" ht="16" thickBot="1" x14ac:dyDescent="0.25">
      <c r="B11" s="44"/>
      <c r="C11" s="44"/>
      <c r="D11" s="44"/>
      <c r="E11" s="44"/>
      <c r="F11" s="44"/>
    </row>
    <row r="12" spans="2:6" ht="30" customHeight="1" thickBot="1" x14ac:dyDescent="0.25">
      <c r="B12" s="41" t="s">
        <v>7</v>
      </c>
      <c r="C12" s="42"/>
      <c r="D12" s="42"/>
      <c r="E12" s="42"/>
      <c r="F12" s="43"/>
    </row>
    <row r="13" spans="2:6" ht="31.5" customHeight="1" x14ac:dyDescent="0.2">
      <c r="B13" s="48" t="s">
        <v>55</v>
      </c>
      <c r="C13" s="49"/>
      <c r="D13" s="49"/>
      <c r="E13" s="50"/>
      <c r="F13" s="51"/>
    </row>
    <row r="14" spans="2:6" ht="31.5" customHeight="1" x14ac:dyDescent="0.2">
      <c r="B14" s="52" t="s">
        <v>8</v>
      </c>
      <c r="C14" s="53"/>
      <c r="D14" s="53"/>
      <c r="E14" s="53"/>
      <c r="F14" s="54"/>
    </row>
    <row r="15" spans="2:6" ht="30" customHeight="1" x14ac:dyDescent="0.2">
      <c r="B15" s="52" t="s">
        <v>9</v>
      </c>
      <c r="C15" s="53"/>
      <c r="D15" s="53"/>
      <c r="E15" s="53"/>
      <c r="F15" s="54"/>
    </row>
    <row r="16" spans="2:6" ht="30" customHeight="1" x14ac:dyDescent="0.2">
      <c r="B16" s="55" t="s">
        <v>10</v>
      </c>
      <c r="C16" s="56"/>
      <c r="D16" s="56"/>
      <c r="E16" s="56"/>
      <c r="F16" s="54"/>
    </row>
    <row r="17" spans="2:6" ht="45.75" customHeight="1" thickBot="1" x14ac:dyDescent="0.25">
      <c r="B17" s="57" t="s">
        <v>58</v>
      </c>
      <c r="C17" s="58"/>
      <c r="D17" s="58"/>
      <c r="E17" s="58"/>
      <c r="F17" s="59"/>
    </row>
    <row r="18" spans="2:6" x14ac:dyDescent="0.2">
      <c r="B18" s="44"/>
      <c r="C18" s="44"/>
      <c r="D18" s="44"/>
      <c r="E18" s="44"/>
      <c r="F18" s="44"/>
    </row>
    <row r="19" spans="2:6" ht="22" x14ac:dyDescent="0.2">
      <c r="B19" s="60" t="s">
        <v>43</v>
      </c>
      <c r="C19" s="61" t="s">
        <v>113</v>
      </c>
      <c r="D19" s="61"/>
      <c r="E19" s="61"/>
      <c r="F19" s="61"/>
    </row>
    <row r="20" spans="2:6" ht="30.75" customHeight="1" x14ac:dyDescent="0.25">
      <c r="B20" s="62" t="s">
        <v>113</v>
      </c>
      <c r="C20" s="62"/>
      <c r="D20" s="62"/>
      <c r="E20" s="62"/>
      <c r="F20" s="63">
        <f>'Cenová ponuka'!K74</f>
        <v>0</v>
      </c>
    </row>
    <row r="21" spans="2:6" x14ac:dyDescent="0.2">
      <c r="B21" s="64"/>
      <c r="C21" s="65"/>
      <c r="D21" s="65"/>
      <c r="E21" s="65"/>
      <c r="F21" s="66"/>
    </row>
    <row r="22" spans="2:6" ht="22" x14ac:dyDescent="0.2">
      <c r="B22" s="67" t="s">
        <v>44</v>
      </c>
      <c r="C22" s="61" t="s">
        <v>114</v>
      </c>
      <c r="D22" s="61"/>
      <c r="E22" s="61"/>
      <c r="F22" s="61"/>
    </row>
    <row r="23" spans="2:6" ht="60" customHeight="1" x14ac:dyDescent="0.2">
      <c r="B23" s="68" t="s">
        <v>115</v>
      </c>
      <c r="C23" s="68"/>
      <c r="D23" s="68"/>
      <c r="E23" s="68"/>
      <c r="F23" s="68"/>
    </row>
    <row r="24" spans="2:6" ht="30" customHeight="1" x14ac:dyDescent="0.2">
      <c r="B24" s="69"/>
      <c r="C24" s="69"/>
      <c r="D24" s="69" t="s">
        <v>119</v>
      </c>
      <c r="E24" s="69"/>
      <c r="F24" s="69"/>
    </row>
    <row r="25" spans="2:6" ht="30" customHeight="1" x14ac:dyDescent="0.2">
      <c r="B25" s="68" t="s">
        <v>116</v>
      </c>
      <c r="C25" s="68"/>
      <c r="D25" s="25"/>
      <c r="E25" s="25"/>
      <c r="F25" s="25"/>
    </row>
    <row r="26" spans="2:6" ht="30" customHeight="1" x14ac:dyDescent="0.2">
      <c r="B26" s="68" t="s">
        <v>117</v>
      </c>
      <c r="C26" s="68"/>
      <c r="D26" s="25"/>
      <c r="E26" s="25"/>
      <c r="F26" s="25"/>
    </row>
    <row r="27" spans="2:6" ht="30" customHeight="1" x14ac:dyDescent="0.2">
      <c r="B27" s="68" t="s">
        <v>120</v>
      </c>
      <c r="C27" s="68"/>
      <c r="D27" s="25"/>
      <c r="E27" s="25"/>
      <c r="F27" s="25"/>
    </row>
    <row r="28" spans="2:6" ht="30" customHeight="1" x14ac:dyDescent="0.2">
      <c r="B28" s="68" t="s">
        <v>118</v>
      </c>
      <c r="C28" s="68"/>
      <c r="D28" s="25"/>
      <c r="E28" s="25"/>
      <c r="F28" s="25"/>
    </row>
    <row r="29" spans="2:6" ht="19" x14ac:dyDescent="0.25">
      <c r="B29" s="70" t="s">
        <v>42</v>
      </c>
      <c r="C29" s="70"/>
      <c r="D29" s="70"/>
      <c r="E29" s="70"/>
      <c r="F29" s="71">
        <f>COUNTA(D25:F28)*15000</f>
        <v>0</v>
      </c>
    </row>
    <row r="30" spans="2:6" x14ac:dyDescent="0.2">
      <c r="B30" s="64"/>
      <c r="C30" s="65"/>
      <c r="D30" s="65"/>
      <c r="E30" s="65"/>
      <c r="F30" s="66"/>
    </row>
    <row r="31" spans="2:6" ht="22" customHeight="1" x14ac:dyDescent="0.2">
      <c r="B31" s="67" t="s">
        <v>45</v>
      </c>
      <c r="C31" s="72" t="s">
        <v>124</v>
      </c>
      <c r="D31" s="73"/>
      <c r="E31" s="73"/>
      <c r="F31" s="74"/>
    </row>
    <row r="32" spans="2:6" ht="60" customHeight="1" x14ac:dyDescent="0.2">
      <c r="B32" s="75" t="s">
        <v>125</v>
      </c>
      <c r="C32" s="76"/>
      <c r="D32" s="76"/>
      <c r="E32" s="76"/>
      <c r="F32" s="77"/>
    </row>
    <row r="33" spans="2:6" ht="15" customHeight="1" x14ac:dyDescent="0.2">
      <c r="B33" s="69"/>
      <c r="C33" s="69"/>
      <c r="D33" s="78" t="s">
        <v>124</v>
      </c>
      <c r="E33" s="79"/>
      <c r="F33" s="80"/>
    </row>
    <row r="34" spans="2:6" ht="30" customHeight="1" x14ac:dyDescent="0.2">
      <c r="B34" s="37" t="s">
        <v>126</v>
      </c>
      <c r="C34" s="38"/>
      <c r="D34" s="38"/>
      <c r="E34" s="38"/>
      <c r="F34" s="39"/>
    </row>
    <row r="35" spans="2:6" ht="19" x14ac:dyDescent="0.25">
      <c r="B35" s="70" t="s">
        <v>42</v>
      </c>
      <c r="C35" s="70"/>
      <c r="D35" s="70"/>
      <c r="E35" s="70"/>
      <c r="F35" s="71">
        <f>IF(B34="Áno",10000,0)</f>
        <v>0</v>
      </c>
    </row>
    <row r="36" spans="2:6" x14ac:dyDescent="0.2">
      <c r="B36" s="81"/>
      <c r="C36" s="81"/>
      <c r="D36" s="81"/>
      <c r="E36" s="81"/>
      <c r="F36" s="81"/>
    </row>
    <row r="37" spans="2:6" ht="23" customHeight="1" x14ac:dyDescent="0.2">
      <c r="B37" s="67" t="s">
        <v>123</v>
      </c>
      <c r="C37" s="72" t="s">
        <v>121</v>
      </c>
      <c r="D37" s="73"/>
      <c r="E37" s="73"/>
      <c r="F37" s="74"/>
    </row>
    <row r="38" spans="2:6" ht="60" customHeight="1" x14ac:dyDescent="0.2">
      <c r="B38" s="75" t="s">
        <v>122</v>
      </c>
      <c r="C38" s="76"/>
      <c r="D38" s="76"/>
      <c r="E38" s="76"/>
      <c r="F38" s="77"/>
    </row>
    <row r="39" spans="2:6" ht="30" customHeight="1" x14ac:dyDescent="0.2">
      <c r="B39" s="82" t="s">
        <v>127</v>
      </c>
      <c r="C39" s="83"/>
      <c r="D39" s="83"/>
      <c r="E39" s="83"/>
      <c r="F39" s="84"/>
    </row>
    <row r="40" spans="2:6" ht="30" customHeight="1" x14ac:dyDescent="0.2">
      <c r="B40" s="26"/>
      <c r="C40" s="27"/>
      <c r="D40" s="27"/>
      <c r="E40" s="27"/>
      <c r="F40" s="28"/>
    </row>
    <row r="41" spans="2:6" ht="30" customHeight="1" x14ac:dyDescent="0.2">
      <c r="B41" s="26"/>
      <c r="C41" s="27"/>
      <c r="D41" s="27"/>
      <c r="E41" s="27"/>
      <c r="F41" s="28"/>
    </row>
    <row r="42" spans="2:6" ht="30" customHeight="1" x14ac:dyDescent="0.2">
      <c r="B42" s="26"/>
      <c r="C42" s="27"/>
      <c r="D42" s="27"/>
      <c r="E42" s="27"/>
      <c r="F42" s="28"/>
    </row>
    <row r="43" spans="2:6" ht="30" customHeight="1" x14ac:dyDescent="0.2">
      <c r="B43" s="26"/>
      <c r="C43" s="27"/>
      <c r="D43" s="27"/>
      <c r="E43" s="27"/>
      <c r="F43" s="28"/>
    </row>
    <row r="44" spans="2:6" ht="30" customHeight="1" x14ac:dyDescent="0.2">
      <c r="B44" s="26"/>
      <c r="C44" s="27"/>
      <c r="D44" s="27"/>
      <c r="E44" s="27"/>
      <c r="F44" s="28"/>
    </row>
    <row r="45" spans="2:6" ht="30" customHeight="1" x14ac:dyDescent="0.25">
      <c r="B45" s="70" t="s">
        <v>42</v>
      </c>
      <c r="C45" s="70"/>
      <c r="D45" s="70"/>
      <c r="E45" s="70"/>
      <c r="F45" s="71">
        <f>COUNTA(B40:F44)*3000</f>
        <v>0</v>
      </c>
    </row>
    <row r="46" spans="2:6" ht="30" customHeight="1" x14ac:dyDescent="0.2">
      <c r="B46" s="85" t="s">
        <v>128</v>
      </c>
      <c r="C46" s="85"/>
      <c r="D46" s="85"/>
      <c r="E46" s="85"/>
      <c r="F46" s="16">
        <v>0</v>
      </c>
    </row>
    <row r="47" spans="2:6" ht="19" x14ac:dyDescent="0.25">
      <c r="B47" s="70" t="s">
        <v>42</v>
      </c>
      <c r="C47" s="70"/>
      <c r="D47" s="70"/>
      <c r="E47" s="70"/>
      <c r="F47" s="71">
        <f>IF(F46=0,0,IF(F46=1,5000,IF(F46=2,10000,IF(F46=3,15000,IF(F46=4,20000,IF(F46=5,25000))))))</f>
        <v>0</v>
      </c>
    </row>
    <row r="48" spans="2:6" ht="16" thickBot="1" x14ac:dyDescent="0.25"/>
    <row r="49" spans="2:6" ht="22" thickBot="1" x14ac:dyDescent="0.3">
      <c r="B49" s="86" t="s">
        <v>46</v>
      </c>
      <c r="C49" s="87"/>
      <c r="D49" s="87"/>
      <c r="E49" s="88"/>
      <c r="F49" s="89">
        <f>F20-F29-F35-F45-F47</f>
        <v>0</v>
      </c>
    </row>
    <row r="50" spans="2:6" ht="16" thickBot="1" x14ac:dyDescent="0.25">
      <c r="B50" s="90"/>
      <c r="C50" s="91"/>
      <c r="D50" s="91"/>
      <c r="E50" s="91"/>
      <c r="F50" s="92"/>
    </row>
    <row r="51" spans="2:6" x14ac:dyDescent="0.2">
      <c r="B51" s="29" t="s">
        <v>12</v>
      </c>
      <c r="C51" s="31" t="s">
        <v>13</v>
      </c>
      <c r="D51" s="31"/>
      <c r="E51" s="33" t="s">
        <v>14</v>
      </c>
      <c r="F51" s="34"/>
    </row>
    <row r="52" spans="2:6" ht="16" thickBot="1" x14ac:dyDescent="0.25">
      <c r="B52" s="30"/>
      <c r="C52" s="32"/>
      <c r="D52" s="32"/>
      <c r="E52" s="35"/>
      <c r="F52" s="36"/>
    </row>
  </sheetData>
  <sheetProtection algorithmName="SHA-512" hashValue="fl6xKXd4+BgkpGdYGaRYa0/FAx+X4Kwj6TQzSLLsKKQwViFn1bAn6sCEn6D08DufzhKuxhNz440KcBeXOMm9cA==" saltValue="7PodctroG+b0DlRR40tGaw==" spinCount="100000" sheet="1" formatCells="0" formatColumns="0" formatRows="0" insertColumns="0" insertRows="0" insertHyperlinks="0" deleteColumns="0" deleteRows="0" sort="0" autoFilter="0" pivotTables="0"/>
  <mergeCells count="57">
    <mergeCell ref="C31:F31"/>
    <mergeCell ref="B50:F50"/>
    <mergeCell ref="B51:B52"/>
    <mergeCell ref="C51:D52"/>
    <mergeCell ref="E51:F52"/>
    <mergeCell ref="B35:E35"/>
    <mergeCell ref="B34:F34"/>
    <mergeCell ref="B47:E47"/>
    <mergeCell ref="B32:F32"/>
    <mergeCell ref="B33:C33"/>
    <mergeCell ref="D33:F33"/>
    <mergeCell ref="B39:F39"/>
    <mergeCell ref="B49:E49"/>
    <mergeCell ref="B38:F38"/>
    <mergeCell ref="B40:F40"/>
    <mergeCell ref="B41:F41"/>
    <mergeCell ref="B42:F42"/>
    <mergeCell ref="B43:F43"/>
    <mergeCell ref="B44:F44"/>
    <mergeCell ref="B45:E45"/>
    <mergeCell ref="B21:F21"/>
    <mergeCell ref="C22:F22"/>
    <mergeCell ref="B30:F30"/>
    <mergeCell ref="C37:F37"/>
    <mergeCell ref="B25:C25"/>
    <mergeCell ref="B26:C26"/>
    <mergeCell ref="B28:C28"/>
    <mergeCell ref="D28:F28"/>
    <mergeCell ref="B24:C24"/>
    <mergeCell ref="D24:F24"/>
    <mergeCell ref="B23:F23"/>
    <mergeCell ref="B27:C27"/>
    <mergeCell ref="D27:F27"/>
    <mergeCell ref="D25:F25"/>
    <mergeCell ref="D26:F26"/>
    <mergeCell ref="B29:E29"/>
    <mergeCell ref="B2:F2"/>
    <mergeCell ref="B3:F3"/>
    <mergeCell ref="C4:F4"/>
    <mergeCell ref="C5:F5"/>
    <mergeCell ref="C6:F6"/>
    <mergeCell ref="C7:F7"/>
    <mergeCell ref="B46:E46"/>
    <mergeCell ref="C19:F19"/>
    <mergeCell ref="C8:F8"/>
    <mergeCell ref="C9:F9"/>
    <mergeCell ref="C10:D10"/>
    <mergeCell ref="E10:F10"/>
    <mergeCell ref="B11:F11"/>
    <mergeCell ref="B12:F12"/>
    <mergeCell ref="B14:E14"/>
    <mergeCell ref="B15:E15"/>
    <mergeCell ref="B16:E16"/>
    <mergeCell ref="B13:E13"/>
    <mergeCell ref="B17:E17"/>
    <mergeCell ref="B18:F18"/>
    <mergeCell ref="B20:E20"/>
  </mergeCells>
  <dataValidations count="3">
    <dataValidation type="list" allowBlank="1" showInputMessage="1" showErrorMessage="1" sqref="C10" xr:uid="{CACC827A-9BDE-4D68-BE0A-714B664E9FFF}">
      <formula1>"Som platcom DPH,Nie som platcom DPH"</formula1>
    </dataValidation>
    <dataValidation type="list" allowBlank="1" showInputMessage="1" showErrorMessage="1" sqref="F46" xr:uid="{A2F4D63E-80ED-E248-8992-17C8E3E2172E}">
      <formula1>"0,1,2,3,4,5"</formula1>
    </dataValidation>
    <dataValidation type="list" allowBlank="1" showInputMessage="1" showErrorMessage="1" sqref="B34:F34" xr:uid="{1791D4B5-87E8-874D-8360-E60BD0382583}">
      <formula1>"Áno,Nie"</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17" r:id="rId3" name="Check Box 5">
              <controlPr defaultSize="0" autoFill="0" autoLine="0" autoPict="0">
                <anchor moveWithCells="1">
                  <from>
                    <xdr:col>5</xdr:col>
                    <xdr:colOff>0</xdr:colOff>
                    <xdr:row>12</xdr:row>
                    <xdr:rowOff>0</xdr:rowOff>
                  </from>
                  <to>
                    <xdr:col>6</xdr:col>
                    <xdr:colOff>12700</xdr:colOff>
                    <xdr:row>13</xdr:row>
                    <xdr:rowOff>12700</xdr:rowOff>
                  </to>
                </anchor>
              </controlPr>
            </control>
          </mc:Choice>
        </mc:AlternateContent>
        <mc:AlternateContent xmlns:mc="http://schemas.openxmlformats.org/markup-compatibility/2006">
          <mc:Choice Requires="x14">
            <control shapeId="13318" r:id="rId4" name="Check Box 6">
              <controlPr defaultSize="0" autoFill="0" autoLine="0" autoPict="0">
                <anchor moveWithCells="1">
                  <from>
                    <xdr:col>5</xdr:col>
                    <xdr:colOff>0</xdr:colOff>
                    <xdr:row>14</xdr:row>
                    <xdr:rowOff>0</xdr:rowOff>
                  </from>
                  <to>
                    <xdr:col>6</xdr:col>
                    <xdr:colOff>0</xdr:colOff>
                    <xdr:row>14</xdr:row>
                    <xdr:rowOff>368300</xdr:rowOff>
                  </to>
                </anchor>
              </controlPr>
            </control>
          </mc:Choice>
        </mc:AlternateContent>
        <mc:AlternateContent xmlns:mc="http://schemas.openxmlformats.org/markup-compatibility/2006">
          <mc:Choice Requires="x14">
            <control shapeId="13319" r:id="rId5" name="Check Box 7">
              <controlPr defaultSize="0" autoFill="0" autoLine="0" autoPict="0">
                <anchor moveWithCells="1">
                  <from>
                    <xdr:col>5</xdr:col>
                    <xdr:colOff>0</xdr:colOff>
                    <xdr:row>15</xdr:row>
                    <xdr:rowOff>0</xdr:rowOff>
                  </from>
                  <to>
                    <xdr:col>6</xdr:col>
                    <xdr:colOff>0</xdr:colOff>
                    <xdr:row>15</xdr:row>
                    <xdr:rowOff>368300</xdr:rowOff>
                  </to>
                </anchor>
              </controlPr>
            </control>
          </mc:Choice>
        </mc:AlternateContent>
        <mc:AlternateContent xmlns:mc="http://schemas.openxmlformats.org/markup-compatibility/2006">
          <mc:Choice Requires="x14">
            <control shapeId="13320" r:id="rId6" name="Check Box 8">
              <controlPr defaultSize="0" autoFill="0" autoLine="0" autoPict="0">
                <anchor moveWithCells="1">
                  <from>
                    <xdr:col>5</xdr:col>
                    <xdr:colOff>12700</xdr:colOff>
                    <xdr:row>16</xdr:row>
                    <xdr:rowOff>25400</xdr:rowOff>
                  </from>
                  <to>
                    <xdr:col>5</xdr:col>
                    <xdr:colOff>1117600</xdr:colOff>
                    <xdr:row>17</xdr:row>
                    <xdr:rowOff>12700</xdr:rowOff>
                  </to>
                </anchor>
              </controlPr>
            </control>
          </mc:Choice>
        </mc:AlternateContent>
        <mc:AlternateContent xmlns:mc="http://schemas.openxmlformats.org/markup-compatibility/2006">
          <mc:Choice Requires="x14">
            <control shapeId="13322" r:id="rId7" name="Check Box 10">
              <controlPr defaultSize="0" autoFill="0" autoLine="0" autoPict="0">
                <anchor moveWithCells="1">
                  <from>
                    <xdr:col>5</xdr:col>
                    <xdr:colOff>0</xdr:colOff>
                    <xdr:row>13</xdr:row>
                    <xdr:rowOff>0</xdr:rowOff>
                  </from>
                  <to>
                    <xdr:col>6</xdr:col>
                    <xdr:colOff>12700</xdr:colOff>
                    <xdr:row>14</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22F3-29C5-2C49-B680-B206D64BDA4B}">
  <sheetPr codeName="Hárok2"/>
  <dimension ref="B1:K74"/>
  <sheetViews>
    <sheetView tabSelected="1" zoomScale="120" zoomScaleNormal="120" workbookViewId="0">
      <selection activeCell="G73" sqref="G73"/>
    </sheetView>
  </sheetViews>
  <sheetFormatPr baseColWidth="10" defaultRowHeight="15" x14ac:dyDescent="0.2"/>
  <cols>
    <col min="1" max="1" width="10.83203125" style="93"/>
    <col min="2" max="2" width="4.1640625" style="93" customWidth="1"/>
    <col min="3" max="3" width="8.83203125" style="93"/>
    <col min="4" max="4" width="8.83203125" style="93" customWidth="1"/>
    <col min="5" max="6" width="8.83203125" style="93"/>
    <col min="7" max="7" width="11.1640625" style="93" customWidth="1"/>
    <col min="8" max="8" width="12.1640625" style="93" customWidth="1"/>
    <col min="9" max="11" width="20.83203125" style="93" customWidth="1"/>
    <col min="12" max="16384" width="10.83203125" style="93"/>
  </cols>
  <sheetData>
    <row r="1" spans="2:11" ht="16" thickBot="1" x14ac:dyDescent="0.25"/>
    <row r="2" spans="2:11" x14ac:dyDescent="0.2">
      <c r="B2" s="94" t="s">
        <v>59</v>
      </c>
      <c r="C2" s="95" t="s">
        <v>11</v>
      </c>
      <c r="D2" s="96"/>
      <c r="E2" s="97"/>
      <c r="F2" s="98" t="s">
        <v>60</v>
      </c>
      <c r="G2" s="98" t="s">
        <v>61</v>
      </c>
      <c r="H2" s="99" t="s">
        <v>62</v>
      </c>
      <c r="I2" s="98" t="s">
        <v>111</v>
      </c>
      <c r="J2" s="98" t="s">
        <v>108</v>
      </c>
      <c r="K2" s="100" t="s">
        <v>112</v>
      </c>
    </row>
    <row r="3" spans="2:11" x14ac:dyDescent="0.2">
      <c r="B3" s="101"/>
      <c r="C3" s="102"/>
      <c r="D3" s="103"/>
      <c r="E3" s="104"/>
      <c r="F3" s="105"/>
      <c r="G3" s="105"/>
      <c r="H3" s="106"/>
      <c r="I3" s="105"/>
      <c r="J3" s="105"/>
      <c r="K3" s="107"/>
    </row>
    <row r="4" spans="2:11" x14ac:dyDescent="0.2">
      <c r="B4" s="101"/>
      <c r="C4" s="102"/>
      <c r="D4" s="103"/>
      <c r="E4" s="104"/>
      <c r="F4" s="105"/>
      <c r="G4" s="105"/>
      <c r="H4" s="106"/>
      <c r="I4" s="105"/>
      <c r="J4" s="105"/>
      <c r="K4" s="107"/>
    </row>
    <row r="5" spans="2:11" ht="16" thickBot="1" x14ac:dyDescent="0.25">
      <c r="B5" s="108"/>
      <c r="C5" s="109"/>
      <c r="D5" s="110"/>
      <c r="E5" s="111"/>
      <c r="F5" s="112"/>
      <c r="G5" s="112"/>
      <c r="H5" s="113"/>
      <c r="I5" s="112"/>
      <c r="J5" s="112"/>
      <c r="K5" s="114"/>
    </row>
    <row r="6" spans="2:11" ht="19" x14ac:dyDescent="0.2">
      <c r="B6" s="115" t="s">
        <v>63</v>
      </c>
      <c r="C6" s="116"/>
      <c r="D6" s="116"/>
      <c r="E6" s="116"/>
      <c r="F6" s="116"/>
      <c r="G6" s="116"/>
      <c r="H6" s="116"/>
      <c r="I6" s="116"/>
      <c r="J6" s="116"/>
      <c r="K6" s="117"/>
    </row>
    <row r="7" spans="2:11" x14ac:dyDescent="0.2">
      <c r="B7" s="118" t="s">
        <v>64</v>
      </c>
      <c r="C7" s="119"/>
      <c r="D7" s="119"/>
      <c r="E7" s="119"/>
      <c r="F7" s="119"/>
      <c r="G7" s="119"/>
      <c r="H7" s="119"/>
      <c r="I7" s="119"/>
      <c r="J7" s="119"/>
      <c r="K7" s="120"/>
    </row>
    <row r="8" spans="2:11" ht="30" customHeight="1" x14ac:dyDescent="0.2">
      <c r="B8" s="121">
        <v>1</v>
      </c>
      <c r="C8" s="122" t="s">
        <v>65</v>
      </c>
      <c r="D8" s="122"/>
      <c r="E8" s="122"/>
      <c r="F8" s="123" t="s">
        <v>66</v>
      </c>
      <c r="G8" s="190"/>
      <c r="H8" s="124">
        <v>320000</v>
      </c>
      <c r="I8" s="125">
        <f>SUM(G8*H8)</f>
        <v>0</v>
      </c>
      <c r="J8" s="125">
        <f>SUM(I8*0.23)</f>
        <v>0</v>
      </c>
      <c r="K8" s="126">
        <f>SUM(I8+J8)</f>
        <v>0</v>
      </c>
    </row>
    <row r="9" spans="2:11" ht="30" customHeight="1" x14ac:dyDescent="0.2">
      <c r="B9" s="121">
        <v>2</v>
      </c>
      <c r="C9" s="122" t="s">
        <v>67</v>
      </c>
      <c r="D9" s="122"/>
      <c r="E9" s="122"/>
      <c r="F9" s="123" t="s">
        <v>66</v>
      </c>
      <c r="G9" s="190"/>
      <c r="H9" s="124">
        <v>320000</v>
      </c>
      <c r="I9" s="125">
        <f t="shared" ref="I9" si="0">SUM(G9*H9)</f>
        <v>0</v>
      </c>
      <c r="J9" s="125">
        <f t="shared" ref="J9:J13" si="1">SUM(I9*0.23)</f>
        <v>0</v>
      </c>
      <c r="K9" s="126">
        <f t="shared" ref="K9" si="2">SUM(I9+J9)</f>
        <v>0</v>
      </c>
    </row>
    <row r="10" spans="2:11" ht="30" customHeight="1" x14ac:dyDescent="0.2">
      <c r="B10" s="121">
        <v>3</v>
      </c>
      <c r="C10" s="122" t="s">
        <v>68</v>
      </c>
      <c r="D10" s="122"/>
      <c r="E10" s="122"/>
      <c r="F10" s="123" t="s">
        <v>66</v>
      </c>
      <c r="G10" s="190"/>
      <c r="H10" s="124">
        <v>80000</v>
      </c>
      <c r="I10" s="125">
        <f>SUM(G10*H10)</f>
        <v>0</v>
      </c>
      <c r="J10" s="125">
        <f t="shared" si="1"/>
        <v>0</v>
      </c>
      <c r="K10" s="126">
        <f>SUM(I10+J10)</f>
        <v>0</v>
      </c>
    </row>
    <row r="11" spans="2:11" ht="30" customHeight="1" x14ac:dyDescent="0.2">
      <c r="B11" s="121">
        <v>4</v>
      </c>
      <c r="C11" s="122" t="s">
        <v>69</v>
      </c>
      <c r="D11" s="122"/>
      <c r="E11" s="122"/>
      <c r="F11" s="123" t="s">
        <v>70</v>
      </c>
      <c r="G11" s="190"/>
      <c r="H11" s="124">
        <v>8000</v>
      </c>
      <c r="I11" s="125">
        <f>SUM(G11*H11)</f>
        <v>0</v>
      </c>
      <c r="J11" s="125">
        <f t="shared" si="1"/>
        <v>0</v>
      </c>
      <c r="K11" s="126">
        <f>SUM(I11+J11)</f>
        <v>0</v>
      </c>
    </row>
    <row r="12" spans="2:11" ht="30" customHeight="1" x14ac:dyDescent="0.2">
      <c r="B12" s="121">
        <v>5</v>
      </c>
      <c r="C12" s="127" t="s">
        <v>71</v>
      </c>
      <c r="D12" s="128"/>
      <c r="E12" s="129"/>
      <c r="F12" s="123" t="s">
        <v>70</v>
      </c>
      <c r="G12" s="190"/>
      <c r="H12" s="124">
        <v>18400</v>
      </c>
      <c r="I12" s="125">
        <f>SUM(G12*H12)</f>
        <v>0</v>
      </c>
      <c r="J12" s="125">
        <f t="shared" si="1"/>
        <v>0</v>
      </c>
      <c r="K12" s="126">
        <f>SUM(I12+J12)</f>
        <v>0</v>
      </c>
    </row>
    <row r="13" spans="2:11" ht="30" customHeight="1" x14ac:dyDescent="0.2">
      <c r="B13" s="121">
        <v>6</v>
      </c>
      <c r="C13" s="130" t="s">
        <v>72</v>
      </c>
      <c r="D13" s="130"/>
      <c r="E13" s="130"/>
      <c r="F13" s="123" t="s">
        <v>70</v>
      </c>
      <c r="G13" s="190"/>
      <c r="H13" s="124">
        <v>5000</v>
      </c>
      <c r="I13" s="125">
        <f>SUM(G13*H13)</f>
        <v>0</v>
      </c>
      <c r="J13" s="125">
        <f t="shared" si="1"/>
        <v>0</v>
      </c>
      <c r="K13" s="126">
        <f>SUM(I13+J13)</f>
        <v>0</v>
      </c>
    </row>
    <row r="14" spans="2:11" ht="19" x14ac:dyDescent="0.2">
      <c r="B14" s="131" t="s">
        <v>73</v>
      </c>
      <c r="C14" s="132"/>
      <c r="D14" s="132"/>
      <c r="E14" s="132"/>
      <c r="F14" s="132"/>
      <c r="G14" s="132"/>
      <c r="H14" s="132"/>
      <c r="I14" s="132"/>
      <c r="J14" s="132"/>
      <c r="K14" s="133"/>
    </row>
    <row r="15" spans="2:11" x14ac:dyDescent="0.2">
      <c r="B15" s="118" t="s">
        <v>74</v>
      </c>
      <c r="C15" s="119"/>
      <c r="D15" s="119"/>
      <c r="E15" s="119"/>
      <c r="F15" s="119"/>
      <c r="G15" s="119"/>
      <c r="H15" s="119"/>
      <c r="I15" s="119"/>
      <c r="J15" s="119"/>
      <c r="K15" s="120"/>
    </row>
    <row r="16" spans="2:11" ht="30" customHeight="1" x14ac:dyDescent="0.2">
      <c r="B16" s="121">
        <v>7</v>
      </c>
      <c r="C16" s="122" t="s">
        <v>65</v>
      </c>
      <c r="D16" s="122"/>
      <c r="E16" s="122"/>
      <c r="F16" s="123" t="s">
        <v>66</v>
      </c>
      <c r="G16" s="190"/>
      <c r="H16" s="124">
        <v>25000</v>
      </c>
      <c r="I16" s="125">
        <f>SUM(G16*H16)</f>
        <v>0</v>
      </c>
      <c r="J16" s="125">
        <f>SUM(I16*0.23)</f>
        <v>0</v>
      </c>
      <c r="K16" s="126">
        <f>SUM(I16+J16)</f>
        <v>0</v>
      </c>
    </row>
    <row r="17" spans="2:11" ht="30" customHeight="1" x14ac:dyDescent="0.2">
      <c r="B17" s="121">
        <v>8</v>
      </c>
      <c r="C17" s="122" t="s">
        <v>67</v>
      </c>
      <c r="D17" s="122"/>
      <c r="E17" s="122"/>
      <c r="F17" s="123" t="s">
        <v>66</v>
      </c>
      <c r="G17" s="190"/>
      <c r="H17" s="124">
        <v>25000</v>
      </c>
      <c r="I17" s="125">
        <f>SUM(G17*H17)</f>
        <v>0</v>
      </c>
      <c r="J17" s="125">
        <f t="shared" ref="J17:J21" si="3">SUM(I17*0.23)</f>
        <v>0</v>
      </c>
      <c r="K17" s="126">
        <f t="shared" ref="K17" si="4">SUM(I17+J17)</f>
        <v>0</v>
      </c>
    </row>
    <row r="18" spans="2:11" ht="30" customHeight="1" x14ac:dyDescent="0.2">
      <c r="B18" s="121">
        <v>9</v>
      </c>
      <c r="C18" s="122" t="s">
        <v>68</v>
      </c>
      <c r="D18" s="122"/>
      <c r="E18" s="122"/>
      <c r="F18" s="123" t="s">
        <v>66</v>
      </c>
      <c r="G18" s="190"/>
      <c r="H18" s="124">
        <v>5000</v>
      </c>
      <c r="I18" s="134">
        <f>G18*H18</f>
        <v>0</v>
      </c>
      <c r="J18" s="125">
        <f t="shared" si="3"/>
        <v>0</v>
      </c>
      <c r="K18" s="135">
        <f>SUM(I18+J18)</f>
        <v>0</v>
      </c>
    </row>
    <row r="19" spans="2:11" ht="30" customHeight="1" x14ac:dyDescent="0.2">
      <c r="B19" s="121">
        <v>10</v>
      </c>
      <c r="C19" s="122" t="s">
        <v>69</v>
      </c>
      <c r="D19" s="122"/>
      <c r="E19" s="122"/>
      <c r="F19" s="123" t="s">
        <v>70</v>
      </c>
      <c r="G19" s="190"/>
      <c r="H19" s="124">
        <v>32100</v>
      </c>
      <c r="I19" s="125">
        <f>SUM(G19*H19)</f>
        <v>0</v>
      </c>
      <c r="J19" s="125">
        <f t="shared" si="3"/>
        <v>0</v>
      </c>
      <c r="K19" s="126">
        <f>SUM(I19+J19)</f>
        <v>0</v>
      </c>
    </row>
    <row r="20" spans="2:11" ht="30" customHeight="1" x14ac:dyDescent="0.2">
      <c r="B20" s="121">
        <v>11</v>
      </c>
      <c r="C20" s="122" t="s">
        <v>71</v>
      </c>
      <c r="D20" s="122"/>
      <c r="E20" s="122"/>
      <c r="F20" s="123" t="s">
        <v>70</v>
      </c>
      <c r="G20" s="190"/>
      <c r="H20" s="124">
        <v>20800</v>
      </c>
      <c r="I20" s="125">
        <f>SUM(G20*H20)</f>
        <v>0</v>
      </c>
      <c r="J20" s="125">
        <f t="shared" si="3"/>
        <v>0</v>
      </c>
      <c r="K20" s="126">
        <f>SUM(I20+J20)</f>
        <v>0</v>
      </c>
    </row>
    <row r="21" spans="2:11" ht="30" customHeight="1" x14ac:dyDescent="0.2">
      <c r="B21" s="121">
        <v>12</v>
      </c>
      <c r="C21" s="122" t="s">
        <v>72</v>
      </c>
      <c r="D21" s="122"/>
      <c r="E21" s="122"/>
      <c r="F21" s="123" t="s">
        <v>70</v>
      </c>
      <c r="G21" s="190"/>
      <c r="H21" s="124">
        <v>5000</v>
      </c>
      <c r="I21" s="125">
        <f>SUM(G21*H21)</f>
        <v>0</v>
      </c>
      <c r="J21" s="125">
        <f t="shared" si="3"/>
        <v>0</v>
      </c>
      <c r="K21" s="126">
        <f>SUM(I21+J21)</f>
        <v>0</v>
      </c>
    </row>
    <row r="22" spans="2:11" x14ac:dyDescent="0.2">
      <c r="B22" s="118" t="s">
        <v>75</v>
      </c>
      <c r="C22" s="119"/>
      <c r="D22" s="119"/>
      <c r="E22" s="119"/>
      <c r="F22" s="119"/>
      <c r="G22" s="119"/>
      <c r="H22" s="119"/>
      <c r="I22" s="119"/>
      <c r="J22" s="119"/>
      <c r="K22" s="120"/>
    </row>
    <row r="23" spans="2:11" ht="30" customHeight="1" x14ac:dyDescent="0.2">
      <c r="B23" s="121">
        <v>13</v>
      </c>
      <c r="C23" s="122" t="s">
        <v>65</v>
      </c>
      <c r="D23" s="122"/>
      <c r="E23" s="122"/>
      <c r="F23" s="123" t="s">
        <v>66</v>
      </c>
      <c r="G23" s="190"/>
      <c r="H23" s="124">
        <v>259000</v>
      </c>
      <c r="I23" s="125">
        <f>SUM(G23*H23)</f>
        <v>0</v>
      </c>
      <c r="J23" s="125">
        <f>SUM(I23*0.23)</f>
        <v>0</v>
      </c>
      <c r="K23" s="126">
        <f>SUM(I23+J23)</f>
        <v>0</v>
      </c>
    </row>
    <row r="24" spans="2:11" ht="30" customHeight="1" x14ac:dyDescent="0.2">
      <c r="B24" s="121">
        <v>14</v>
      </c>
      <c r="C24" s="122" t="s">
        <v>67</v>
      </c>
      <c r="D24" s="122"/>
      <c r="E24" s="122"/>
      <c r="F24" s="123" t="s">
        <v>66</v>
      </c>
      <c r="G24" s="190"/>
      <c r="H24" s="124">
        <v>259000</v>
      </c>
      <c r="I24" s="125">
        <f>SUM(G24*H24)</f>
        <v>0</v>
      </c>
      <c r="J24" s="125">
        <f t="shared" ref="J24:J25" si="5">SUM(I24*0.23)</f>
        <v>0</v>
      </c>
      <c r="K24" s="126">
        <f>SUM(I24+J24)</f>
        <v>0</v>
      </c>
    </row>
    <row r="25" spans="2:11" ht="30" customHeight="1" x14ac:dyDescent="0.2">
      <c r="B25" s="121">
        <v>15</v>
      </c>
      <c r="C25" s="122" t="s">
        <v>68</v>
      </c>
      <c r="D25" s="122"/>
      <c r="E25" s="122"/>
      <c r="F25" s="123" t="s">
        <v>66</v>
      </c>
      <c r="G25" s="190"/>
      <c r="H25" s="124">
        <v>160000</v>
      </c>
      <c r="I25" s="125">
        <f>SUM(G25*H25)</f>
        <v>0</v>
      </c>
      <c r="J25" s="125">
        <f t="shared" si="5"/>
        <v>0</v>
      </c>
      <c r="K25" s="126">
        <f>SUM(I25+J25)</f>
        <v>0</v>
      </c>
    </row>
    <row r="26" spans="2:11" x14ac:dyDescent="0.2">
      <c r="B26" s="118" t="s">
        <v>76</v>
      </c>
      <c r="C26" s="119"/>
      <c r="D26" s="119"/>
      <c r="E26" s="119"/>
      <c r="F26" s="119"/>
      <c r="G26" s="119"/>
      <c r="H26" s="119"/>
      <c r="I26" s="119"/>
      <c r="J26" s="119"/>
      <c r="K26" s="120"/>
    </row>
    <row r="27" spans="2:11" ht="30" customHeight="1" x14ac:dyDescent="0.2">
      <c r="B27" s="121">
        <v>16</v>
      </c>
      <c r="C27" s="122" t="s">
        <v>69</v>
      </c>
      <c r="D27" s="122"/>
      <c r="E27" s="122"/>
      <c r="F27" s="123" t="s">
        <v>70</v>
      </c>
      <c r="G27" s="190"/>
      <c r="H27" s="124">
        <v>500</v>
      </c>
      <c r="I27" s="125">
        <f>SUM(G27*H27)</f>
        <v>0</v>
      </c>
      <c r="J27" s="125">
        <f>SUM(I27*0.23)</f>
        <v>0</v>
      </c>
      <c r="K27" s="126">
        <f>SUM(I27+J27)</f>
        <v>0</v>
      </c>
    </row>
    <row r="28" spans="2:11" ht="30" customHeight="1" x14ac:dyDescent="0.2">
      <c r="B28" s="121">
        <v>17</v>
      </c>
      <c r="C28" s="122" t="s">
        <v>71</v>
      </c>
      <c r="D28" s="122"/>
      <c r="E28" s="122"/>
      <c r="F28" s="123" t="s">
        <v>70</v>
      </c>
      <c r="G28" s="190"/>
      <c r="H28" s="124">
        <v>500</v>
      </c>
      <c r="I28" s="125">
        <f>SUM(G28*H28)</f>
        <v>0</v>
      </c>
      <c r="J28" s="125">
        <f t="shared" ref="J28:J29" si="6">SUM(I28*0.23)</f>
        <v>0</v>
      </c>
      <c r="K28" s="126">
        <f>SUM(I28+J28)</f>
        <v>0</v>
      </c>
    </row>
    <row r="29" spans="2:11" ht="30" customHeight="1" x14ac:dyDescent="0.2">
      <c r="B29" s="121">
        <v>18</v>
      </c>
      <c r="C29" s="122" t="s">
        <v>72</v>
      </c>
      <c r="D29" s="122"/>
      <c r="E29" s="122"/>
      <c r="F29" s="123" t="s">
        <v>70</v>
      </c>
      <c r="G29" s="190"/>
      <c r="H29" s="124">
        <v>500</v>
      </c>
      <c r="I29" s="125">
        <f>SUM(G29*H29)</f>
        <v>0</v>
      </c>
      <c r="J29" s="125">
        <f t="shared" si="6"/>
        <v>0</v>
      </c>
      <c r="K29" s="126">
        <f>SUM(I29+J29)</f>
        <v>0</v>
      </c>
    </row>
    <row r="30" spans="2:11" x14ac:dyDescent="0.2">
      <c r="B30" s="118" t="s">
        <v>77</v>
      </c>
      <c r="C30" s="119"/>
      <c r="D30" s="119"/>
      <c r="E30" s="119"/>
      <c r="F30" s="119"/>
      <c r="G30" s="119"/>
      <c r="H30" s="119"/>
      <c r="I30" s="119"/>
      <c r="J30" s="119"/>
      <c r="K30" s="120"/>
    </row>
    <row r="31" spans="2:11" ht="30" customHeight="1" x14ac:dyDescent="0.2">
      <c r="B31" s="121">
        <v>19</v>
      </c>
      <c r="C31" s="122" t="s">
        <v>65</v>
      </c>
      <c r="D31" s="122"/>
      <c r="E31" s="122"/>
      <c r="F31" s="123" t="s">
        <v>66</v>
      </c>
      <c r="G31" s="190"/>
      <c r="H31" s="124">
        <v>56000</v>
      </c>
      <c r="I31" s="125">
        <f>SUM(G31*H31)</f>
        <v>0</v>
      </c>
      <c r="J31" s="125">
        <f>SUM(I31*0.23)</f>
        <v>0</v>
      </c>
      <c r="K31" s="126">
        <f>SUM(I31+J31)</f>
        <v>0</v>
      </c>
    </row>
    <row r="32" spans="2:11" ht="30" customHeight="1" x14ac:dyDescent="0.2">
      <c r="B32" s="121">
        <v>20</v>
      </c>
      <c r="C32" s="122" t="s">
        <v>67</v>
      </c>
      <c r="D32" s="122"/>
      <c r="E32" s="122"/>
      <c r="F32" s="123" t="s">
        <v>66</v>
      </c>
      <c r="G32" s="190"/>
      <c r="H32" s="124">
        <v>250</v>
      </c>
      <c r="I32" s="125">
        <f>SUM(G32*H32)</f>
        <v>0</v>
      </c>
      <c r="J32" s="125">
        <f t="shared" ref="J32:J33" si="7">SUM(I32*0.23)</f>
        <v>0</v>
      </c>
      <c r="K32" s="126">
        <f>SUM(I32+J32)</f>
        <v>0</v>
      </c>
    </row>
    <row r="33" spans="2:11" ht="30" customHeight="1" x14ac:dyDescent="0.2">
      <c r="B33" s="121">
        <v>21</v>
      </c>
      <c r="C33" s="122" t="s">
        <v>68</v>
      </c>
      <c r="D33" s="122"/>
      <c r="E33" s="122"/>
      <c r="F33" s="123" t="s">
        <v>66</v>
      </c>
      <c r="G33" s="190"/>
      <c r="H33" s="124">
        <v>21000</v>
      </c>
      <c r="I33" s="125">
        <f>SUM(G33*H33)</f>
        <v>0</v>
      </c>
      <c r="J33" s="125">
        <f t="shared" si="7"/>
        <v>0</v>
      </c>
      <c r="K33" s="126">
        <f>SUM(I33+J33)</f>
        <v>0</v>
      </c>
    </row>
    <row r="34" spans="2:11" ht="30" customHeight="1" x14ac:dyDescent="0.2">
      <c r="B34" s="136">
        <v>22</v>
      </c>
      <c r="C34" s="137" t="s">
        <v>78</v>
      </c>
      <c r="D34" s="138"/>
      <c r="E34" s="139"/>
      <c r="F34" s="140" t="s">
        <v>70</v>
      </c>
      <c r="G34" s="191"/>
      <c r="H34" s="141">
        <v>2200</v>
      </c>
      <c r="I34" s="142">
        <f>SUM(G34*H34)</f>
        <v>0</v>
      </c>
      <c r="J34" s="142">
        <f>SUM(I34*0.23)</f>
        <v>0</v>
      </c>
      <c r="K34" s="143">
        <f>SUM(I34+J34)</f>
        <v>0</v>
      </c>
    </row>
    <row r="35" spans="2:11" ht="30" customHeight="1" x14ac:dyDescent="0.2">
      <c r="B35" s="144"/>
      <c r="C35" s="145"/>
      <c r="D35" s="146"/>
      <c r="E35" s="147"/>
      <c r="F35" s="148"/>
      <c r="G35" s="192"/>
      <c r="H35" s="149"/>
      <c r="I35" s="150"/>
      <c r="J35" s="150"/>
      <c r="K35" s="151"/>
    </row>
    <row r="36" spans="2:11" ht="30" customHeight="1" x14ac:dyDescent="0.2">
      <c r="B36" s="152"/>
      <c r="C36" s="153"/>
      <c r="D36" s="154"/>
      <c r="E36" s="155"/>
      <c r="F36" s="156"/>
      <c r="G36" s="193"/>
      <c r="H36" s="157"/>
      <c r="I36" s="158"/>
      <c r="J36" s="158"/>
      <c r="K36" s="159"/>
    </row>
    <row r="37" spans="2:11" ht="19" x14ac:dyDescent="0.2">
      <c r="B37" s="160" t="s">
        <v>79</v>
      </c>
      <c r="C37" s="161"/>
      <c r="D37" s="161"/>
      <c r="E37" s="161"/>
      <c r="F37" s="161"/>
      <c r="G37" s="161"/>
      <c r="H37" s="161"/>
      <c r="I37" s="161"/>
      <c r="J37" s="161"/>
      <c r="K37" s="162"/>
    </row>
    <row r="38" spans="2:11" x14ac:dyDescent="0.2">
      <c r="B38" s="163" t="s">
        <v>110</v>
      </c>
      <c r="C38" s="164"/>
      <c r="D38" s="164"/>
      <c r="E38" s="164"/>
      <c r="F38" s="164"/>
      <c r="G38" s="164"/>
      <c r="H38" s="164"/>
      <c r="I38" s="164"/>
      <c r="J38" s="164"/>
      <c r="K38" s="165"/>
    </row>
    <row r="39" spans="2:11" ht="30" customHeight="1" x14ac:dyDescent="0.2">
      <c r="B39" s="121">
        <v>23</v>
      </c>
      <c r="C39" s="122" t="s">
        <v>65</v>
      </c>
      <c r="D39" s="122"/>
      <c r="E39" s="122"/>
      <c r="F39" s="123" t="s">
        <v>66</v>
      </c>
      <c r="G39" s="190"/>
      <c r="H39" s="124">
        <v>320000</v>
      </c>
      <c r="I39" s="125">
        <f>SUM(G39*H39)</f>
        <v>0</v>
      </c>
      <c r="J39" s="125">
        <f>SUM(I39*0.23)</f>
        <v>0</v>
      </c>
      <c r="K39" s="126">
        <f>SUM(I39+J39)</f>
        <v>0</v>
      </c>
    </row>
    <row r="40" spans="2:11" ht="30" customHeight="1" x14ac:dyDescent="0.2">
      <c r="B40" s="121">
        <v>24</v>
      </c>
      <c r="C40" s="122" t="s">
        <v>67</v>
      </c>
      <c r="D40" s="122"/>
      <c r="E40" s="122"/>
      <c r="F40" s="123" t="s">
        <v>66</v>
      </c>
      <c r="G40" s="190"/>
      <c r="H40" s="124">
        <v>320000</v>
      </c>
      <c r="I40" s="125">
        <f>SUM(G40*H40)</f>
        <v>0</v>
      </c>
      <c r="J40" s="125">
        <f t="shared" ref="J40:J41" si="8">SUM(I40*0.23)</f>
        <v>0</v>
      </c>
      <c r="K40" s="126">
        <f>SUM(I40+J40)</f>
        <v>0</v>
      </c>
    </row>
    <row r="41" spans="2:11" ht="30" customHeight="1" x14ac:dyDescent="0.2">
      <c r="B41" s="121">
        <v>25</v>
      </c>
      <c r="C41" s="122" t="s">
        <v>68</v>
      </c>
      <c r="D41" s="122"/>
      <c r="E41" s="122"/>
      <c r="F41" s="123" t="s">
        <v>66</v>
      </c>
      <c r="G41" s="190"/>
      <c r="H41" s="124">
        <v>160000</v>
      </c>
      <c r="I41" s="125">
        <f>SUM(G41*H41)</f>
        <v>0</v>
      </c>
      <c r="J41" s="125">
        <f t="shared" si="8"/>
        <v>0</v>
      </c>
      <c r="K41" s="126">
        <f>SUM(I41+J41)</f>
        <v>0</v>
      </c>
    </row>
    <row r="42" spans="2:11" ht="30" customHeight="1" x14ac:dyDescent="0.2">
      <c r="B42" s="136">
        <v>26</v>
      </c>
      <c r="C42" s="137" t="s">
        <v>78</v>
      </c>
      <c r="D42" s="138"/>
      <c r="E42" s="139"/>
      <c r="F42" s="140" t="s">
        <v>70</v>
      </c>
      <c r="G42" s="191"/>
      <c r="H42" s="141">
        <v>26400</v>
      </c>
      <c r="I42" s="142">
        <f>SUM(G42*H42)</f>
        <v>0</v>
      </c>
      <c r="J42" s="142">
        <f>SUM(I42*0.23)</f>
        <v>0</v>
      </c>
      <c r="K42" s="143">
        <f>SUM(I42+J42)</f>
        <v>0</v>
      </c>
    </row>
    <row r="43" spans="2:11" ht="30" customHeight="1" x14ac:dyDescent="0.2">
      <c r="B43" s="144"/>
      <c r="C43" s="145"/>
      <c r="D43" s="146"/>
      <c r="E43" s="147"/>
      <c r="F43" s="148"/>
      <c r="G43" s="192"/>
      <c r="H43" s="149"/>
      <c r="I43" s="150"/>
      <c r="J43" s="150"/>
      <c r="K43" s="151"/>
    </row>
    <row r="44" spans="2:11" ht="30" customHeight="1" x14ac:dyDescent="0.2">
      <c r="B44" s="152"/>
      <c r="C44" s="153"/>
      <c r="D44" s="154"/>
      <c r="E44" s="155"/>
      <c r="F44" s="156"/>
      <c r="G44" s="193"/>
      <c r="H44" s="157"/>
      <c r="I44" s="158"/>
      <c r="J44" s="158"/>
      <c r="K44" s="159"/>
    </row>
    <row r="45" spans="2:11" ht="19" x14ac:dyDescent="0.2">
      <c r="B45" s="160" t="s">
        <v>80</v>
      </c>
      <c r="C45" s="161"/>
      <c r="D45" s="161"/>
      <c r="E45" s="161"/>
      <c r="F45" s="161"/>
      <c r="G45" s="161"/>
      <c r="H45" s="161"/>
      <c r="I45" s="161"/>
      <c r="J45" s="161"/>
      <c r="K45" s="162"/>
    </row>
    <row r="46" spans="2:11" x14ac:dyDescent="0.2">
      <c r="B46" s="118" t="s">
        <v>81</v>
      </c>
      <c r="C46" s="119"/>
      <c r="D46" s="119"/>
      <c r="E46" s="119"/>
      <c r="F46" s="119"/>
      <c r="G46" s="119"/>
      <c r="H46" s="119"/>
      <c r="I46" s="119"/>
      <c r="J46" s="119"/>
      <c r="K46" s="120"/>
    </row>
    <row r="47" spans="2:11" ht="30" customHeight="1" x14ac:dyDescent="0.2">
      <c r="B47" s="166">
        <v>27</v>
      </c>
      <c r="C47" s="127" t="s">
        <v>82</v>
      </c>
      <c r="D47" s="128"/>
      <c r="E47" s="129"/>
      <c r="F47" s="123" t="s">
        <v>66</v>
      </c>
      <c r="G47" s="190"/>
      <c r="H47" s="124">
        <v>188000</v>
      </c>
      <c r="I47" s="125">
        <f>SUM(G47*H47)</f>
        <v>0</v>
      </c>
      <c r="J47" s="125">
        <f>SUM(I47*0.23)</f>
        <v>0</v>
      </c>
      <c r="K47" s="126">
        <f>SUM(I47+J47)</f>
        <v>0</v>
      </c>
    </row>
    <row r="48" spans="2:11" ht="30" customHeight="1" x14ac:dyDescent="0.2">
      <c r="B48" s="136">
        <v>28</v>
      </c>
      <c r="C48" s="137" t="s">
        <v>78</v>
      </c>
      <c r="D48" s="138"/>
      <c r="E48" s="139"/>
      <c r="F48" s="140" t="s">
        <v>70</v>
      </c>
      <c r="G48" s="191"/>
      <c r="H48" s="141">
        <v>32400</v>
      </c>
      <c r="I48" s="142">
        <f>SUM(G48*H48)</f>
        <v>0</v>
      </c>
      <c r="J48" s="142">
        <f>SUM(I48*0.23)</f>
        <v>0</v>
      </c>
      <c r="K48" s="143">
        <f>SUM(I48+J48)</f>
        <v>0</v>
      </c>
    </row>
    <row r="49" spans="2:11" ht="30" customHeight="1" x14ac:dyDescent="0.2">
      <c r="B49" s="144"/>
      <c r="C49" s="145"/>
      <c r="D49" s="146"/>
      <c r="E49" s="147"/>
      <c r="F49" s="148"/>
      <c r="G49" s="192"/>
      <c r="H49" s="149"/>
      <c r="I49" s="150"/>
      <c r="J49" s="150"/>
      <c r="K49" s="151"/>
    </row>
    <row r="50" spans="2:11" ht="30" customHeight="1" x14ac:dyDescent="0.2">
      <c r="B50" s="152"/>
      <c r="C50" s="153"/>
      <c r="D50" s="154"/>
      <c r="E50" s="155"/>
      <c r="F50" s="156"/>
      <c r="G50" s="193"/>
      <c r="H50" s="157"/>
      <c r="I50" s="158"/>
      <c r="J50" s="158"/>
      <c r="K50" s="159"/>
    </row>
    <row r="51" spans="2:11" ht="19" x14ac:dyDescent="0.2">
      <c r="B51" s="160" t="s">
        <v>83</v>
      </c>
      <c r="C51" s="161"/>
      <c r="D51" s="161"/>
      <c r="E51" s="161"/>
      <c r="F51" s="161"/>
      <c r="G51" s="161"/>
      <c r="H51" s="161"/>
      <c r="I51" s="161"/>
      <c r="J51" s="161"/>
      <c r="K51" s="162"/>
    </row>
    <row r="52" spans="2:11" x14ac:dyDescent="0.2">
      <c r="B52" s="163" t="s">
        <v>109</v>
      </c>
      <c r="C52" s="164"/>
      <c r="D52" s="164"/>
      <c r="E52" s="164"/>
      <c r="F52" s="164"/>
      <c r="G52" s="164"/>
      <c r="H52" s="164"/>
      <c r="I52" s="164"/>
      <c r="J52" s="164"/>
      <c r="K52" s="165"/>
    </row>
    <row r="53" spans="2:11" ht="30" customHeight="1" x14ac:dyDescent="0.2">
      <c r="B53" s="167">
        <v>29</v>
      </c>
      <c r="C53" s="168" t="s">
        <v>84</v>
      </c>
      <c r="D53" s="168"/>
      <c r="E53" s="168"/>
      <c r="F53" s="169" t="s">
        <v>85</v>
      </c>
      <c r="G53" s="194"/>
      <c r="H53" s="170">
        <v>4000</v>
      </c>
      <c r="I53" s="171">
        <f>SUM(G53*H53)</f>
        <v>0</v>
      </c>
      <c r="J53" s="171">
        <f>SUM(I53*0.23)</f>
        <v>0</v>
      </c>
      <c r="K53" s="172">
        <f>SUM(I53+J53)</f>
        <v>0</v>
      </c>
    </row>
    <row r="54" spans="2:11" ht="30" customHeight="1" x14ac:dyDescent="0.2">
      <c r="B54" s="173">
        <v>30</v>
      </c>
      <c r="C54" s="168" t="s">
        <v>86</v>
      </c>
      <c r="D54" s="168"/>
      <c r="E54" s="168"/>
      <c r="F54" s="169" t="s">
        <v>85</v>
      </c>
      <c r="G54" s="194"/>
      <c r="H54" s="170">
        <v>2000</v>
      </c>
      <c r="I54" s="171">
        <f>SUM(G54*H54)</f>
        <v>0</v>
      </c>
      <c r="J54" s="171">
        <f>SUM(I54*0.23)</f>
        <v>0</v>
      </c>
      <c r="K54" s="172">
        <f>SUM(I54+J54)</f>
        <v>0</v>
      </c>
    </row>
    <row r="55" spans="2:11" ht="19" x14ac:dyDescent="0.2">
      <c r="B55" s="160" t="s">
        <v>87</v>
      </c>
      <c r="C55" s="161"/>
      <c r="D55" s="161"/>
      <c r="E55" s="161"/>
      <c r="F55" s="161"/>
      <c r="G55" s="161"/>
      <c r="H55" s="161"/>
      <c r="I55" s="161"/>
      <c r="J55" s="161"/>
      <c r="K55" s="162"/>
    </row>
    <row r="56" spans="2:11" x14ac:dyDescent="0.2">
      <c r="B56" s="118" t="s">
        <v>88</v>
      </c>
      <c r="C56" s="119"/>
      <c r="D56" s="119"/>
      <c r="E56" s="119"/>
      <c r="F56" s="119"/>
      <c r="G56" s="119"/>
      <c r="H56" s="119"/>
      <c r="I56" s="119"/>
      <c r="J56" s="119"/>
      <c r="K56" s="120"/>
    </row>
    <row r="57" spans="2:11" ht="30" customHeight="1" x14ac:dyDescent="0.2">
      <c r="B57" s="121">
        <v>31</v>
      </c>
      <c r="C57" s="130" t="s">
        <v>89</v>
      </c>
      <c r="D57" s="130"/>
      <c r="E57" s="130"/>
      <c r="F57" s="123" t="s">
        <v>70</v>
      </c>
      <c r="G57" s="190"/>
      <c r="H57" s="124">
        <v>800</v>
      </c>
      <c r="I57" s="125">
        <f>SUM(G57*H57)</f>
        <v>0</v>
      </c>
      <c r="J57" s="125">
        <f>SUM(I57*0.23)</f>
        <v>0</v>
      </c>
      <c r="K57" s="126">
        <f>SUM(I57+J57)</f>
        <v>0</v>
      </c>
    </row>
    <row r="58" spans="2:11" ht="30" customHeight="1" x14ac:dyDescent="0.2">
      <c r="B58" s="121">
        <v>32</v>
      </c>
      <c r="C58" s="130" t="s">
        <v>90</v>
      </c>
      <c r="D58" s="130"/>
      <c r="E58" s="130"/>
      <c r="F58" s="123" t="s">
        <v>70</v>
      </c>
      <c r="G58" s="190"/>
      <c r="H58" s="124">
        <v>400</v>
      </c>
      <c r="I58" s="125">
        <f>SUM(G58*H58)</f>
        <v>0</v>
      </c>
      <c r="J58" s="125">
        <f t="shared" ref="J58:J59" si="9">SUM(I58*0.23)</f>
        <v>0</v>
      </c>
      <c r="K58" s="126">
        <f>SUM(I58+J58)</f>
        <v>0</v>
      </c>
    </row>
    <row r="59" spans="2:11" ht="30" customHeight="1" x14ac:dyDescent="0.2">
      <c r="B59" s="121">
        <v>33</v>
      </c>
      <c r="C59" s="130" t="s">
        <v>91</v>
      </c>
      <c r="D59" s="130"/>
      <c r="E59" s="130"/>
      <c r="F59" s="123" t="s">
        <v>70</v>
      </c>
      <c r="G59" s="190"/>
      <c r="H59" s="124">
        <v>400</v>
      </c>
      <c r="I59" s="125">
        <f>SUM(G59*H59)</f>
        <v>0</v>
      </c>
      <c r="J59" s="125">
        <f t="shared" si="9"/>
        <v>0</v>
      </c>
      <c r="K59" s="126">
        <f>SUM(I59+J59)</f>
        <v>0</v>
      </c>
    </row>
    <row r="60" spans="2:11" ht="19" x14ac:dyDescent="0.2">
      <c r="B60" s="160" t="s">
        <v>92</v>
      </c>
      <c r="C60" s="161"/>
      <c r="D60" s="161"/>
      <c r="E60" s="161"/>
      <c r="F60" s="161"/>
      <c r="G60" s="161"/>
      <c r="H60" s="161"/>
      <c r="I60" s="161"/>
      <c r="J60" s="161"/>
      <c r="K60" s="162"/>
    </row>
    <row r="61" spans="2:11" x14ac:dyDescent="0.2">
      <c r="B61" s="118" t="s">
        <v>93</v>
      </c>
      <c r="C61" s="119"/>
      <c r="D61" s="119"/>
      <c r="E61" s="119"/>
      <c r="F61" s="119"/>
      <c r="G61" s="119"/>
      <c r="H61" s="119"/>
      <c r="I61" s="119"/>
      <c r="J61" s="119"/>
      <c r="K61" s="120"/>
    </row>
    <row r="62" spans="2:11" ht="30" customHeight="1" x14ac:dyDescent="0.2">
      <c r="B62" s="121">
        <v>34</v>
      </c>
      <c r="C62" s="122" t="s">
        <v>94</v>
      </c>
      <c r="D62" s="122"/>
      <c r="E62" s="122"/>
      <c r="F62" s="123" t="s">
        <v>70</v>
      </c>
      <c r="G62" s="190"/>
      <c r="H62" s="124">
        <v>1500</v>
      </c>
      <c r="I62" s="125">
        <f>SUM(G62*H62)</f>
        <v>0</v>
      </c>
      <c r="J62" s="125">
        <f>SUM(I62*0.23)</f>
        <v>0</v>
      </c>
      <c r="K62" s="126">
        <f>SUM(I62+J62)</f>
        <v>0</v>
      </c>
    </row>
    <row r="63" spans="2:11" x14ac:dyDescent="0.2">
      <c r="B63" s="174" t="s">
        <v>95</v>
      </c>
      <c r="C63" s="175"/>
      <c r="D63" s="175"/>
      <c r="E63" s="175"/>
      <c r="F63" s="175"/>
      <c r="G63" s="175"/>
      <c r="H63" s="175"/>
      <c r="I63" s="175"/>
      <c r="J63" s="175"/>
      <c r="K63" s="176"/>
    </row>
    <row r="64" spans="2:11" ht="30" customHeight="1" x14ac:dyDescent="0.2">
      <c r="B64" s="121">
        <v>35</v>
      </c>
      <c r="C64" s="127" t="s">
        <v>94</v>
      </c>
      <c r="D64" s="128"/>
      <c r="E64" s="129"/>
      <c r="F64" s="123" t="s">
        <v>70</v>
      </c>
      <c r="G64" s="190"/>
      <c r="H64" s="124">
        <v>1500</v>
      </c>
      <c r="I64" s="125">
        <f>SUM(G64*H64)</f>
        <v>0</v>
      </c>
      <c r="J64" s="125">
        <f>SUM(I64*0.23)</f>
        <v>0</v>
      </c>
      <c r="K64" s="126">
        <f>SUM(I64+J64)</f>
        <v>0</v>
      </c>
    </row>
    <row r="65" spans="2:11" ht="19" x14ac:dyDescent="0.2">
      <c r="B65" s="160" t="s">
        <v>96</v>
      </c>
      <c r="C65" s="161"/>
      <c r="D65" s="161"/>
      <c r="E65" s="161"/>
      <c r="F65" s="161"/>
      <c r="G65" s="161"/>
      <c r="H65" s="161"/>
      <c r="I65" s="161"/>
      <c r="J65" s="161"/>
      <c r="K65" s="162"/>
    </row>
    <row r="66" spans="2:11" x14ac:dyDescent="0.2">
      <c r="B66" s="118" t="s">
        <v>97</v>
      </c>
      <c r="C66" s="119"/>
      <c r="D66" s="119"/>
      <c r="E66" s="119"/>
      <c r="F66" s="119"/>
      <c r="G66" s="119"/>
      <c r="H66" s="119"/>
      <c r="I66" s="119"/>
      <c r="J66" s="119"/>
      <c r="K66" s="120"/>
    </row>
    <row r="67" spans="2:11" ht="30" customHeight="1" x14ac:dyDescent="0.2">
      <c r="B67" s="177">
        <v>36</v>
      </c>
      <c r="C67" s="127" t="s">
        <v>98</v>
      </c>
      <c r="D67" s="128"/>
      <c r="E67" s="129"/>
      <c r="F67" s="123" t="s">
        <v>66</v>
      </c>
      <c r="G67" s="190"/>
      <c r="H67" s="124">
        <v>560</v>
      </c>
      <c r="I67" s="125">
        <f>SUM(G67*H67)</f>
        <v>0</v>
      </c>
      <c r="J67" s="125">
        <f>SUM(I67*0.23)</f>
        <v>0</v>
      </c>
      <c r="K67" s="126">
        <f>SUM(I67+J67)</f>
        <v>0</v>
      </c>
    </row>
    <row r="68" spans="2:11" ht="19" x14ac:dyDescent="0.2">
      <c r="B68" s="160" t="s">
        <v>99</v>
      </c>
      <c r="C68" s="161"/>
      <c r="D68" s="161"/>
      <c r="E68" s="161"/>
      <c r="F68" s="161"/>
      <c r="G68" s="161"/>
      <c r="H68" s="161"/>
      <c r="I68" s="161"/>
      <c r="J68" s="161"/>
      <c r="K68" s="162"/>
    </row>
    <row r="69" spans="2:11" x14ac:dyDescent="0.2">
      <c r="B69" s="118" t="s">
        <v>100</v>
      </c>
      <c r="C69" s="119"/>
      <c r="D69" s="119"/>
      <c r="E69" s="119"/>
      <c r="F69" s="119"/>
      <c r="G69" s="119"/>
      <c r="H69" s="119"/>
      <c r="I69" s="119"/>
      <c r="J69" s="119"/>
      <c r="K69" s="120"/>
    </row>
    <row r="70" spans="2:11" ht="30" customHeight="1" x14ac:dyDescent="0.2">
      <c r="B70" s="121">
        <v>37</v>
      </c>
      <c r="C70" s="127" t="s">
        <v>101</v>
      </c>
      <c r="D70" s="128"/>
      <c r="E70" s="129"/>
      <c r="F70" s="123" t="s">
        <v>102</v>
      </c>
      <c r="G70" s="190"/>
      <c r="H70" s="124">
        <v>250</v>
      </c>
      <c r="I70" s="125">
        <f>SUM(G70*H70)</f>
        <v>0</v>
      </c>
      <c r="J70" s="125">
        <f>SUM(I70*0.23)</f>
        <v>0</v>
      </c>
      <c r="K70" s="126">
        <f>SUM(I70+J70)</f>
        <v>0</v>
      </c>
    </row>
    <row r="71" spans="2:11" ht="30" customHeight="1" x14ac:dyDescent="0.2">
      <c r="B71" s="121">
        <v>38</v>
      </c>
      <c r="C71" s="127" t="s">
        <v>103</v>
      </c>
      <c r="D71" s="128"/>
      <c r="E71" s="129"/>
      <c r="F71" s="123" t="s">
        <v>104</v>
      </c>
      <c r="G71" s="190"/>
      <c r="H71" s="124">
        <v>250</v>
      </c>
      <c r="I71" s="125">
        <f>SUM(G71*H71)</f>
        <v>0</v>
      </c>
      <c r="J71" s="125">
        <f>SUM(I71*0.23)</f>
        <v>0</v>
      </c>
      <c r="K71" s="126">
        <f>SUM(I71+J71)</f>
        <v>0</v>
      </c>
    </row>
    <row r="72" spans="2:11" ht="30" customHeight="1" x14ac:dyDescent="0.2">
      <c r="B72" s="123">
        <v>39</v>
      </c>
      <c r="C72" s="122" t="s">
        <v>105</v>
      </c>
      <c r="D72" s="122"/>
      <c r="E72" s="122"/>
      <c r="F72" s="178" t="s">
        <v>104</v>
      </c>
      <c r="G72" s="190"/>
      <c r="H72" s="179">
        <v>250</v>
      </c>
      <c r="I72" s="125">
        <f>SUM(G72*H72)</f>
        <v>0</v>
      </c>
      <c r="J72" s="125">
        <f>SUM(I72*0.23)</f>
        <v>0</v>
      </c>
      <c r="K72" s="126">
        <f>SUM(I72+J72)</f>
        <v>0</v>
      </c>
    </row>
    <row r="73" spans="2:11" ht="30" customHeight="1" thickBot="1" x14ac:dyDescent="0.25">
      <c r="B73" s="180">
        <v>40</v>
      </c>
      <c r="C73" s="181" t="s">
        <v>106</v>
      </c>
      <c r="D73" s="182"/>
      <c r="E73" s="182"/>
      <c r="F73" s="123" t="s">
        <v>70</v>
      </c>
      <c r="G73" s="195"/>
      <c r="H73" s="183">
        <v>500</v>
      </c>
      <c r="I73" s="125">
        <f>SUM(G73*H73)</f>
        <v>0</v>
      </c>
      <c r="J73" s="125">
        <f>SUM(I73*0.23)</f>
        <v>0</v>
      </c>
      <c r="K73" s="126">
        <f>SUM(I73+J73)</f>
        <v>0</v>
      </c>
    </row>
    <row r="74" spans="2:11" ht="20" thickBot="1" x14ac:dyDescent="0.25">
      <c r="B74" s="184" t="s">
        <v>107</v>
      </c>
      <c r="C74" s="185"/>
      <c r="D74" s="185"/>
      <c r="E74" s="185"/>
      <c r="F74" s="186"/>
      <c r="G74" s="187"/>
      <c r="H74" s="188"/>
      <c r="I74" s="187">
        <f>SUM(I8:I72)</f>
        <v>0</v>
      </c>
      <c r="J74" s="187">
        <f>SUM(J8:J72)</f>
        <v>0</v>
      </c>
      <c r="K74" s="189">
        <f>SUM(K8:K72)</f>
        <v>0</v>
      </c>
    </row>
  </sheetData>
  <sheetProtection algorithmName="SHA-512" hashValue="jy2IAoNV+0jAW636yLnEKuWY4uVFomiV6FG9G7oYJdrc2z0yNBO31FWUlbY7c1Z4ZMVjR7TVlWaoD09o5vqYig==" saltValue="AlZiAiP4Xop181VCq1ltPQ==" spinCount="100000" sheet="1" objects="1" scenarios="1"/>
  <mergeCells count="92">
    <mergeCell ref="C9:E9"/>
    <mergeCell ref="B2:B5"/>
    <mergeCell ref="C2:E5"/>
    <mergeCell ref="F2:F5"/>
    <mergeCell ref="G2:G5"/>
    <mergeCell ref="J2:J5"/>
    <mergeCell ref="K2:K5"/>
    <mergeCell ref="B6:K6"/>
    <mergeCell ref="B7:K7"/>
    <mergeCell ref="C8:E8"/>
    <mergeCell ref="H2:H5"/>
    <mergeCell ref="I2:I5"/>
    <mergeCell ref="C21:E21"/>
    <mergeCell ref="C10:E10"/>
    <mergeCell ref="C11:E11"/>
    <mergeCell ref="C12:E12"/>
    <mergeCell ref="C13:E13"/>
    <mergeCell ref="B14:K14"/>
    <mergeCell ref="B15:K15"/>
    <mergeCell ref="C16:E16"/>
    <mergeCell ref="C17:E17"/>
    <mergeCell ref="C18:E18"/>
    <mergeCell ref="C19:E19"/>
    <mergeCell ref="C20:E20"/>
    <mergeCell ref="C33:E33"/>
    <mergeCell ref="B22:K22"/>
    <mergeCell ref="C23:E23"/>
    <mergeCell ref="C24:E24"/>
    <mergeCell ref="C25:E25"/>
    <mergeCell ref="B26:K26"/>
    <mergeCell ref="C27:E27"/>
    <mergeCell ref="C28:E28"/>
    <mergeCell ref="C29:E29"/>
    <mergeCell ref="B30:K30"/>
    <mergeCell ref="C31:E31"/>
    <mergeCell ref="C32:E32"/>
    <mergeCell ref="C40:E40"/>
    <mergeCell ref="B34:B36"/>
    <mergeCell ref="C34:E36"/>
    <mergeCell ref="F34:F36"/>
    <mergeCell ref="G34:G36"/>
    <mergeCell ref="J34:J36"/>
    <mergeCell ref="K34:K36"/>
    <mergeCell ref="B37:K37"/>
    <mergeCell ref="B38:K38"/>
    <mergeCell ref="C39:E39"/>
    <mergeCell ref="H34:H36"/>
    <mergeCell ref="I34:I36"/>
    <mergeCell ref="C47:E47"/>
    <mergeCell ref="C41:E41"/>
    <mergeCell ref="B42:B44"/>
    <mergeCell ref="C42:E44"/>
    <mergeCell ref="F42:F44"/>
    <mergeCell ref="I42:I44"/>
    <mergeCell ref="J42:J44"/>
    <mergeCell ref="K42:K44"/>
    <mergeCell ref="B45:K45"/>
    <mergeCell ref="B46:K46"/>
    <mergeCell ref="G42:G44"/>
    <mergeCell ref="H42:H44"/>
    <mergeCell ref="C54:E54"/>
    <mergeCell ref="B48:B50"/>
    <mergeCell ref="C48:E50"/>
    <mergeCell ref="F48:F50"/>
    <mergeCell ref="G48:G50"/>
    <mergeCell ref="J48:J50"/>
    <mergeCell ref="K48:K50"/>
    <mergeCell ref="B51:K51"/>
    <mergeCell ref="B52:K52"/>
    <mergeCell ref="C53:E53"/>
    <mergeCell ref="H48:H50"/>
    <mergeCell ref="I48:I50"/>
    <mergeCell ref="B66:K66"/>
    <mergeCell ref="B55:K55"/>
    <mergeCell ref="B56:K56"/>
    <mergeCell ref="C57:E57"/>
    <mergeCell ref="C58:E58"/>
    <mergeCell ref="C59:E59"/>
    <mergeCell ref="B60:K60"/>
    <mergeCell ref="B61:K61"/>
    <mergeCell ref="C62:E62"/>
    <mergeCell ref="B63:K63"/>
    <mergeCell ref="C64:E64"/>
    <mergeCell ref="B65:K65"/>
    <mergeCell ref="C73:E73"/>
    <mergeCell ref="B74:F74"/>
    <mergeCell ref="C67:E67"/>
    <mergeCell ref="B68:K68"/>
    <mergeCell ref="B69:K69"/>
    <mergeCell ref="C70:E70"/>
    <mergeCell ref="C71:E71"/>
    <mergeCell ref="C72:E7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D99B-5E15-41C1-A3DB-045470C32F4F}">
  <sheetPr codeName="Hárok3"/>
  <dimension ref="B1:B23"/>
  <sheetViews>
    <sheetView showGridLines="0" workbookViewId="0">
      <selection activeCell="I15" sqref="I15"/>
    </sheetView>
  </sheetViews>
  <sheetFormatPr baseColWidth="10" defaultColWidth="8.83203125" defaultRowHeight="15" x14ac:dyDescent="0.2"/>
  <cols>
    <col min="1" max="1" width="3.1640625" customWidth="1"/>
    <col min="2" max="2" width="98.5" customWidth="1"/>
  </cols>
  <sheetData>
    <row r="1" spans="2:2" ht="16" thickBot="1" x14ac:dyDescent="0.25"/>
    <row r="2" spans="2:2" ht="42.75" customHeight="1" x14ac:dyDescent="0.2">
      <c r="B2" s="3" t="s">
        <v>48</v>
      </c>
    </row>
    <row r="3" spans="2:2" x14ac:dyDescent="0.2">
      <c r="B3" s="4"/>
    </row>
    <row r="4" spans="2:2" ht="16" x14ac:dyDescent="0.2">
      <c r="B4" s="5" t="s">
        <v>16</v>
      </c>
    </row>
    <row r="5" spans="2:2" x14ac:dyDescent="0.2">
      <c r="B5" s="6"/>
    </row>
    <row r="6" spans="2:2" ht="16" x14ac:dyDescent="0.2">
      <c r="B6" s="7" t="s">
        <v>17</v>
      </c>
    </row>
    <row r="7" spans="2:2" x14ac:dyDescent="0.2">
      <c r="B7" s="5"/>
    </row>
    <row r="8" spans="2:2" ht="16" x14ac:dyDescent="0.2">
      <c r="B8" s="14" t="s">
        <v>49</v>
      </c>
    </row>
    <row r="9" spans="2:2" x14ac:dyDescent="0.2">
      <c r="B9" s="14"/>
    </row>
    <row r="10" spans="2:2" ht="16" x14ac:dyDescent="0.2">
      <c r="B10" s="15" t="s">
        <v>51</v>
      </c>
    </row>
    <row r="11" spans="2:2" ht="16" x14ac:dyDescent="0.2">
      <c r="B11" s="15" t="s">
        <v>52</v>
      </c>
    </row>
    <row r="12" spans="2:2" ht="16" x14ac:dyDescent="0.2">
      <c r="B12" s="15" t="s">
        <v>53</v>
      </c>
    </row>
    <row r="13" spans="2:2" ht="16" x14ac:dyDescent="0.2">
      <c r="B13" s="15" t="s">
        <v>54</v>
      </c>
    </row>
    <row r="14" spans="2:2" ht="16.5" customHeight="1" x14ac:dyDescent="0.2">
      <c r="B14" s="5"/>
    </row>
    <row r="15" spans="2:2" ht="32" x14ac:dyDescent="0.2">
      <c r="B15" s="14" t="s">
        <v>50</v>
      </c>
    </row>
    <row r="16" spans="2:2" x14ac:dyDescent="0.2">
      <c r="B16" s="8"/>
    </row>
    <row r="17" spans="2:2" ht="16" x14ac:dyDescent="0.2">
      <c r="B17" s="5" t="s">
        <v>56</v>
      </c>
    </row>
    <row r="18" spans="2:2" ht="16" thickBot="1" x14ac:dyDescent="0.25">
      <c r="B18" s="9"/>
    </row>
    <row r="19" spans="2:2" x14ac:dyDescent="0.2">
      <c r="B19" s="1"/>
    </row>
    <row r="20" spans="2:2" x14ac:dyDescent="0.2">
      <c r="B20" s="1"/>
    </row>
    <row r="21" spans="2:2" x14ac:dyDescent="0.2">
      <c r="B21" s="1"/>
    </row>
    <row r="22" spans="2:2" ht="13.5" customHeight="1" x14ac:dyDescent="0.2">
      <c r="B22" s="1"/>
    </row>
    <row r="23" spans="2:2" ht="16" x14ac:dyDescent="0.2">
      <c r="B23" s="2"/>
    </row>
  </sheetData>
  <hyperlinks>
    <hyperlink ref="B8" r:id="rId1" location="paragraf-32:~:text=Za%20osobu%20pod%C4%BEa,t%C3%A1to%20osoba%20riadi." display="že v spoločnosti uchádazača neexistuje iná osoba podľa § 32 osd. 8 ZVO." xr:uid="{E088AD26-2C41-4DEB-ADCF-4FB489B9F6D7}"/>
    <hyperlink ref="B15" r:id="rId2" location="paragraf-32.odsek-1.pismeno-a" xr:uid="{77D7599E-C391-4973-B79E-E7398F566AF7}"/>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sheetPr codeName="Hárok4"/>
  <dimension ref="B1:B27"/>
  <sheetViews>
    <sheetView showGridLines="0" topLeftCell="A12" workbookViewId="0">
      <selection activeCell="E6" sqref="E6"/>
    </sheetView>
  </sheetViews>
  <sheetFormatPr baseColWidth="10" defaultColWidth="8.83203125" defaultRowHeight="15" x14ac:dyDescent="0.2"/>
  <cols>
    <col min="1" max="1" width="3.6640625" customWidth="1"/>
    <col min="2" max="2" width="98.5" customWidth="1"/>
  </cols>
  <sheetData>
    <row r="1" spans="2:2" ht="16" thickBot="1" x14ac:dyDescent="0.25"/>
    <row r="2" spans="2:2" ht="42.75" customHeight="1" x14ac:dyDescent="0.2">
      <c r="B2" s="3" t="s">
        <v>15</v>
      </c>
    </row>
    <row r="3" spans="2:2" x14ac:dyDescent="0.2">
      <c r="B3" s="4"/>
    </row>
    <row r="4" spans="2:2" x14ac:dyDescent="0.2">
      <c r="B4" s="10" t="s">
        <v>16</v>
      </c>
    </row>
    <row r="5" spans="2:2" x14ac:dyDescent="0.2">
      <c r="B5" s="4"/>
    </row>
    <row r="6" spans="2:2" x14ac:dyDescent="0.2">
      <c r="B6" s="11" t="s">
        <v>17</v>
      </c>
    </row>
    <row r="7" spans="2:2" x14ac:dyDescent="0.2">
      <c r="B7" s="12"/>
    </row>
    <row r="8" spans="2:2" ht="60.75" customHeight="1" x14ac:dyDescent="0.2">
      <c r="B8" s="5" t="s">
        <v>18</v>
      </c>
    </row>
    <row r="9" spans="2:2" x14ac:dyDescent="0.2">
      <c r="B9" s="5"/>
    </row>
    <row r="10" spans="2:2" ht="16" x14ac:dyDescent="0.2">
      <c r="B10" s="5" t="s">
        <v>19</v>
      </c>
    </row>
    <row r="11" spans="2:2" ht="16" x14ac:dyDescent="0.2">
      <c r="B11" s="5" t="s">
        <v>20</v>
      </c>
    </row>
    <row r="12" spans="2:2" ht="16" x14ac:dyDescent="0.2">
      <c r="B12" s="5" t="s">
        <v>21</v>
      </c>
    </row>
    <row r="13" spans="2:2" ht="16" x14ac:dyDescent="0.2">
      <c r="B13" s="5" t="s">
        <v>22</v>
      </c>
    </row>
    <row r="14" spans="2:2" ht="16" x14ac:dyDescent="0.2">
      <c r="B14" s="5" t="s">
        <v>23</v>
      </c>
    </row>
    <row r="15" spans="2:2" ht="16" x14ac:dyDescent="0.2">
      <c r="B15" s="5" t="s">
        <v>24</v>
      </c>
    </row>
    <row r="16" spans="2:2" ht="16" x14ac:dyDescent="0.2">
      <c r="B16" s="5" t="s">
        <v>25</v>
      </c>
    </row>
    <row r="17" spans="2:2" ht="32" x14ac:dyDescent="0.2">
      <c r="B17" s="5" t="s">
        <v>26</v>
      </c>
    </row>
    <row r="18" spans="2:2" ht="16" x14ac:dyDescent="0.2">
      <c r="B18" s="5" t="s">
        <v>27</v>
      </c>
    </row>
    <row r="19" spans="2:2" ht="16" x14ac:dyDescent="0.2">
      <c r="B19" s="5" t="s">
        <v>28</v>
      </c>
    </row>
    <row r="20" spans="2:2" ht="16" x14ac:dyDescent="0.2">
      <c r="B20" s="5" t="s">
        <v>29</v>
      </c>
    </row>
    <row r="21" spans="2:2" ht="32" x14ac:dyDescent="0.2">
      <c r="B21" s="5" t="s">
        <v>30</v>
      </c>
    </row>
    <row r="22" spans="2:2" ht="16" x14ac:dyDescent="0.2">
      <c r="B22" s="5" t="s">
        <v>31</v>
      </c>
    </row>
    <row r="23" spans="2:2" x14ac:dyDescent="0.2">
      <c r="B23" s="6"/>
    </row>
    <row r="24" spans="2:2" ht="64" x14ac:dyDescent="0.2">
      <c r="B24" s="5" t="s">
        <v>32</v>
      </c>
    </row>
    <row r="25" spans="2:2" ht="13.5" customHeight="1" x14ac:dyDescent="0.2">
      <c r="B25" s="5"/>
    </row>
    <row r="26" spans="2:2" ht="32" x14ac:dyDescent="0.2">
      <c r="B26" s="5" t="s">
        <v>33</v>
      </c>
    </row>
    <row r="27" spans="2:2" ht="16" thickBot="1" x14ac:dyDescent="0.25">
      <c r="B27" s="1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sheetPr codeName="Hárok5"/>
  <dimension ref="B1:B26"/>
  <sheetViews>
    <sheetView showGridLines="0" workbookViewId="0">
      <selection activeCell="E18" sqref="E18"/>
    </sheetView>
  </sheetViews>
  <sheetFormatPr baseColWidth="10" defaultColWidth="8.83203125" defaultRowHeight="15" x14ac:dyDescent="0.2"/>
  <cols>
    <col min="1" max="1" width="3.1640625" customWidth="1"/>
    <col min="2" max="2" width="98.5" customWidth="1"/>
  </cols>
  <sheetData>
    <row r="1" spans="2:2" ht="16" thickBot="1" x14ac:dyDescent="0.25"/>
    <row r="2" spans="2:2" ht="42.75" customHeight="1" x14ac:dyDescent="0.2">
      <c r="B2" s="3" t="s">
        <v>34</v>
      </c>
    </row>
    <row r="3" spans="2:2" x14ac:dyDescent="0.2">
      <c r="B3" s="4"/>
    </row>
    <row r="4" spans="2:2" ht="16" x14ac:dyDescent="0.2">
      <c r="B4" s="5" t="s">
        <v>16</v>
      </c>
    </row>
    <row r="5" spans="2:2" x14ac:dyDescent="0.2">
      <c r="B5" s="6"/>
    </row>
    <row r="6" spans="2:2" ht="16" x14ac:dyDescent="0.2">
      <c r="B6" s="7" t="s">
        <v>17</v>
      </c>
    </row>
    <row r="7" spans="2:2" x14ac:dyDescent="0.2">
      <c r="B7" s="5"/>
    </row>
    <row r="8" spans="2:2" ht="60.75" customHeight="1" x14ac:dyDescent="0.2">
      <c r="B8" s="5" t="s">
        <v>35</v>
      </c>
    </row>
    <row r="9" spans="2:2" ht="16" x14ac:dyDescent="0.2">
      <c r="B9" s="5" t="s">
        <v>36</v>
      </c>
    </row>
    <row r="10" spans="2:2" x14ac:dyDescent="0.2">
      <c r="B10" s="8"/>
    </row>
    <row r="11" spans="2:2" ht="32" x14ac:dyDescent="0.2">
      <c r="B11" s="5" t="s">
        <v>37</v>
      </c>
    </row>
    <row r="12" spans="2:2" x14ac:dyDescent="0.2">
      <c r="B12" s="5"/>
    </row>
    <row r="13" spans="2:2" ht="32" x14ac:dyDescent="0.2">
      <c r="B13" s="5" t="s">
        <v>38</v>
      </c>
    </row>
    <row r="14" spans="2:2" x14ac:dyDescent="0.2">
      <c r="B14" s="5"/>
    </row>
    <row r="15" spans="2:2" ht="32" x14ac:dyDescent="0.2">
      <c r="B15" s="5" t="s">
        <v>39</v>
      </c>
    </row>
    <row r="16" spans="2:2" x14ac:dyDescent="0.2">
      <c r="B16" s="5"/>
    </row>
    <row r="17" spans="2:2" ht="48" x14ac:dyDescent="0.2">
      <c r="B17" s="5" t="s">
        <v>40</v>
      </c>
    </row>
    <row r="18" spans="2:2" x14ac:dyDescent="0.2">
      <c r="B18" s="5"/>
    </row>
    <row r="19" spans="2:2" ht="80" x14ac:dyDescent="0.2">
      <c r="B19" s="5" t="s">
        <v>41</v>
      </c>
    </row>
    <row r="20" spans="2:2" ht="16" thickBot="1" x14ac:dyDescent="0.25">
      <c r="B20" s="9"/>
    </row>
    <row r="21" spans="2:2" x14ac:dyDescent="0.2">
      <c r="B21" s="1"/>
    </row>
    <row r="22" spans="2:2" x14ac:dyDescent="0.2">
      <c r="B22" s="1"/>
    </row>
    <row r="23" spans="2:2" x14ac:dyDescent="0.2">
      <c r="B23" s="1"/>
    </row>
    <row r="24" spans="2:2" x14ac:dyDescent="0.2">
      <c r="B24" s="1"/>
    </row>
    <row r="25" spans="2:2" ht="13.5" customHeight="1" x14ac:dyDescent="0.2">
      <c r="B25" s="1"/>
    </row>
    <row r="26" spans="2:2" ht="16" x14ac:dyDescent="0.2">
      <c r="B26"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v xmlns="bb3d1ceb-ec91-4593-ab49-8ce9533748d9">Potrebné vybaviť</Stav>
    <lcf76f155ced4ddcb4097134ff3c332f xmlns="bb3d1ceb-ec91-4593-ab49-8ce9533748d9">
      <Terms xmlns="http://schemas.microsoft.com/office/infopath/2007/PartnerControls"/>
    </lcf76f155ced4ddcb4097134ff3c332f>
    <Stav1 xmlns="bb3d1ceb-ec91-4593-ab49-8ce9533748d9">false</Stav1>
    <TaxCatchAll xmlns="e4b31099-8163-4ac9-ab84-be06feeb7ef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3BFF8F833A8A44EA8D88F930154EE1B" ma:contentTypeVersion="19" ma:contentTypeDescription="Umožňuje vytvoriť nový dokument." ma:contentTypeScope="" ma:versionID="34ba83515a83cae342522c2bf356a90a">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a5489be7e2dd4cc2a63023adf8714cfe"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Stav" minOccurs="0"/>
                <xsd:element ref="ns2:Stav1"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Stav" ma:index="22" nillable="true" ma:displayName="Stav" ma:default="Potrebné vybaviť" ma:format="RadioButtons" ma:internalName="Stav">
      <xsd:simpleType>
        <xsd:union memberTypes="dms:Text">
          <xsd:simpleType>
            <xsd:restriction base="dms:Choice">
              <xsd:enumeration value="Vybavené"/>
              <xsd:enumeration value="Potrebné vybaviť"/>
              <xsd:enumeration value="Voľba 2"/>
            </xsd:restriction>
          </xsd:simpleType>
        </xsd:union>
      </xsd:simpleType>
    </xsd:element>
    <xsd:element name="Stav1" ma:index="23" nillable="true" ma:displayName="Stav1" ma:default="0" ma:format="Dropdown" ma:internalName="Stav1">
      <xsd:simpleType>
        <xsd:restriction base="dms:Boolea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6c45932f-0409-4ce4-a056-1f58e1030d6c}" ma:internalName="TaxCatchAll" ma:showField="CatchAllData" ma:web="e4b31099-8163-4ac9-ab84-be06feeb7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3BD455-CE9E-4AB2-8BBB-ED95591DBF91}">
  <ds:schemaRefs>
    <ds:schemaRef ds:uri="http://purl.org/dc/term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e4b31099-8163-4ac9-ab84-be06feeb7ef4"/>
    <ds:schemaRef ds:uri="bb3d1ceb-ec91-4593-ab49-8ce9533748d9"/>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B0536D0-801C-421A-B423-416E9BD94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C4CB48-9111-4F6D-A74A-11533C629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Návrh na plnenie kritérií</vt:lpstr>
      <vt:lpstr>Cenová ponuka</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Sabová Eva, Mgr.</cp:lastModifiedBy>
  <cp:revision/>
  <dcterms:created xsi:type="dcterms:W3CDTF">2022-09-22T09:41:16Z</dcterms:created>
  <dcterms:modified xsi:type="dcterms:W3CDTF">2025-09-16T10:04:07Z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ies>
</file>