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Ťažba\07 LS Žilina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G14" i="1" l="1"/>
  <c r="G13" i="1"/>
  <c r="L16" i="1" l="1"/>
  <c r="N15" i="1"/>
  <c r="N14" i="1"/>
  <c r="N13" i="1"/>
  <c r="G12" i="1"/>
  <c r="N12" i="1" l="1"/>
  <c r="N16" i="1" s="1"/>
  <c r="N18" i="1" l="1"/>
  <c r="N17" i="1" s="1"/>
</calcChain>
</file>

<file path=xl/sharedStrings.xml><?xml version="1.0" encoding="utf-8"?>
<sst xmlns="http://schemas.openxmlformats.org/spreadsheetml/2006/main" count="91" uniqueCount="83">
  <si>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</si>
  <si>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</si>
  <si>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</si>
  <si>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</si>
  <si>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</si>
  <si>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</si>
  <si>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</si>
  <si>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</si>
  <si>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</si>
  <si>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</si>
  <si>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</si>
  <si>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</si>
  <si>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</si>
  <si>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</si>
  <si>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</si>
  <si>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</si>
  <si>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</si>
  <si>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</si>
  <si>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</si>
  <si>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</si>
  <si>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</si>
  <si>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</si>
  <si>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</si>
  <si>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</si>
  <si>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</si>
  <si>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</si>
  <si>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</si>
  <si>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</si>
  <si>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</si>
  <si>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</si>
  <si>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</si>
  <si>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</si>
  <si>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</si>
  <si>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</si>
  <si>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</si>
  <si>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</si>
  <si>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</si>
  <si>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</si>
  <si>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</si>
  <si>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</si>
  <si>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</si>
  <si>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</si>
  <si>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</si>
  <si>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</si>
  <si>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</si>
  <si>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</si>
  <si>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</si>
  <si>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</si>
  <si>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</si>
  <si>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</si>
  <si>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</si>
  <si>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</si>
  <si>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</si>
  <si>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</si>
  <si>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</si>
  <si>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</si>
  <si>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</si>
  <si>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</si>
  <si>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</si>
  <si>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</si>
  <si>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</si>
  <si>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</si>
  <si>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</si>
  <si>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</si>
  <si>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</si>
  <si>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</si>
  <si>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</si>
  <si>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</si>
  <si>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</si>
  <si>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</si>
  <si>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Sever, Nám. M. R. Štefánika 1, 011 45 Žilina</t>
  </si>
  <si>
    <t>DPH 23%</t>
  </si>
  <si>
    <t>1,2,4a,4b,6,7</t>
  </si>
  <si>
    <t>Lesnícke služby v ťažbovom procese na OZ Sever, LS Žilina, LO Strečno - výzva č. 7/2025</t>
  </si>
  <si>
    <t>LO Strečno</t>
  </si>
  <si>
    <t>SL353-101 1</t>
  </si>
  <si>
    <t>SL353-47C1</t>
  </si>
  <si>
    <t>SL353-49 1</t>
  </si>
  <si>
    <t>1,2,4a,4d,6,7</t>
  </si>
  <si>
    <t>50 | 500 | 500</t>
  </si>
  <si>
    <t>180 | 1080 | -</t>
  </si>
  <si>
    <t>60 | 500 | 550</t>
  </si>
  <si>
    <t>1 ks LKT alebo UKT, l ks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</si>
</sst>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3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7" fillId="3" borderId="21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left" vertical="center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" fontId="3" fillId="3" borderId="14" xfId="0" applyNumberFormat="1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vertical="center" wrapText="1"/>
    </xf>
    <xf numFmtId="4" fontId="3" fillId="4" borderId="1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2" fontId="3" fillId="2" borderId="31" xfId="0" applyNumberFormat="1" applyFont="1" applyFill="1" applyBorder="1" applyAlignment="1" applyProtection="1">
      <alignment horizontal="center" vertical="center"/>
    </xf>
    <xf numFmtId="14" fontId="3" fillId="3" borderId="31" xfId="0" applyNumberFormat="1" applyFont="1" applyFill="1" applyBorder="1" applyAlignment="1" applyProtection="1">
      <alignment horizontal="center" vertical="center"/>
    </xf>
    <xf numFmtId="14" fontId="3" fillId="3" borderId="34" xfId="0" applyNumberFormat="1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left" vertical="center" wrapText="1"/>
    </xf>
    <xf numFmtId="14" fontId="3" fillId="3" borderId="36" xfId="0" applyNumberFormat="1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left" vertical="center" wrapText="1"/>
    </xf>
    <xf numFmtId="0" fontId="2" fillId="3" borderId="38" xfId="0" applyFont="1" applyFill="1" applyBorder="1" applyAlignment="1" applyProtection="1">
      <alignment horizontal="left" vertical="center"/>
    </xf>
    <xf numFmtId="2" fontId="2" fillId="3" borderId="38" xfId="0" applyNumberFormat="1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Alignment="1" applyProtection="1">
      <alignment horizontal="center" vertical="center"/>
    </xf>
    <xf numFmtId="2" fontId="3" fillId="2" borderId="38" xfId="0" applyNumberFormat="1" applyFont="1" applyFill="1" applyBorder="1" applyAlignment="1" applyProtection="1">
      <alignment horizontal="center" vertical="center"/>
    </xf>
    <xf numFmtId="14" fontId="3" fillId="3" borderId="38" xfId="0" applyNumberFormat="1" applyFont="1" applyFill="1" applyBorder="1" applyAlignment="1" applyProtection="1">
      <alignment horizontal="center" vertical="center"/>
    </xf>
    <xf numFmtId="14" fontId="3" fillId="3" borderId="39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3" borderId="2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 applyProtection="1">
      <alignment horizontal="right" vertical="center"/>
    </xf>
    <xf numFmtId="0" fontId="3" fillId="3" borderId="18" xfId="0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22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="70" zoomScaleNormal="100" zoomScaleSheetLayoutView="70" workbookViewId="0">
      <selection activeCell="A27" sqref="A27:E27"/>
    </sheetView>
  </sheetViews>
  <sheetFormatPr defaultColWidth="9.140625" defaultRowHeight="14.25" x14ac:dyDescent="0.2"/>
  <cols>
    <col min="1" max="1" width="13.7109375" style="15" customWidth="1"/>
    <col min="2" max="2" width="12.85546875" style="15" customWidth="1"/>
    <col min="3" max="3" width="14.85546875" style="15" customWidth="1"/>
    <col min="4" max="4" width="19.5703125" style="15" customWidth="1"/>
    <col min="5" max="6" width="9.140625" style="15"/>
    <col min="7" max="7" width="11.85546875" style="15" customWidth="1"/>
    <col min="8" max="9" width="9.140625" style="15"/>
    <col min="10" max="10" width="11.85546875" style="15" customWidth="1"/>
    <col min="11" max="11" width="17" style="15" customWidth="1"/>
    <col min="12" max="12" width="16.140625" style="15" customWidth="1"/>
    <col min="13" max="13" width="20.85546875" style="15" customWidth="1"/>
    <col min="14" max="14" width="19.42578125" style="15" customWidth="1"/>
    <col min="15" max="16" width="10.85546875" style="15" customWidth="1"/>
    <col min="17" max="16384" width="9.140625" style="15"/>
  </cols>
  <sheetData>
    <row r="1" spans="1:16" ht="19.5" customHeight="1" x14ac:dyDescent="0.25">
      <c r="A1" s="119" t="s">
        <v>35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35"/>
      <c r="N1" s="117" t="s">
        <v>29</v>
      </c>
      <c r="O1" s="117"/>
      <c r="P1" s="117"/>
    </row>
    <row r="2" spans="1:16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5"/>
      <c r="M2" s="35"/>
      <c r="N2" s="118" t="s">
        <v>67</v>
      </c>
      <c r="O2" s="118"/>
      <c r="P2" s="118"/>
    </row>
    <row r="3" spans="1:16" ht="18" customHeight="1" x14ac:dyDescent="0.25">
      <c r="A3" s="124" t="s">
        <v>0</v>
      </c>
      <c r="B3" s="124"/>
      <c r="C3" s="125" t="s">
        <v>73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2">
      <c r="A5" s="16"/>
      <c r="B5" s="16"/>
      <c r="C5" s="17"/>
      <c r="D5" s="17"/>
      <c r="E5" s="121"/>
      <c r="F5" s="121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" x14ac:dyDescent="0.25">
      <c r="A6" s="124" t="s">
        <v>1</v>
      </c>
      <c r="B6" s="124"/>
      <c r="C6" s="127" t="s">
        <v>70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6" customHeight="1" x14ac:dyDescent="0.2">
      <c r="A7" s="18"/>
      <c r="B7" s="122"/>
      <c r="C7" s="122"/>
      <c r="D7" s="122"/>
      <c r="E7" s="122"/>
      <c r="F7" s="122"/>
      <c r="G7" s="17"/>
      <c r="H7" s="16"/>
      <c r="I7" s="16"/>
      <c r="J7" s="16"/>
      <c r="K7" s="16"/>
      <c r="L7" s="16"/>
      <c r="M7" s="16"/>
      <c r="N7" s="16"/>
      <c r="O7" s="16"/>
      <c r="P7" s="16"/>
    </row>
    <row r="8" spans="1:16" ht="16.5" customHeight="1" thickBot="1" x14ac:dyDescent="0.3">
      <c r="A8" s="128" t="s">
        <v>58</v>
      </c>
      <c r="B8" s="129"/>
      <c r="C8" s="129"/>
      <c r="D8" s="129"/>
      <c r="E8" s="19"/>
      <c r="F8" s="19"/>
      <c r="G8" s="17"/>
      <c r="H8" s="16"/>
      <c r="I8" s="16"/>
      <c r="J8" s="16"/>
      <c r="K8" s="16"/>
      <c r="L8" s="16"/>
      <c r="M8" s="16"/>
      <c r="N8" s="16"/>
      <c r="O8" s="16"/>
      <c r="P8" s="16"/>
    </row>
    <row r="9" spans="1:16" ht="21" customHeight="1" thickBot="1" x14ac:dyDescent="0.25">
      <c r="A9" s="123" t="s">
        <v>6</v>
      </c>
      <c r="B9" s="123" t="s">
        <v>2</v>
      </c>
      <c r="C9" s="100" t="s">
        <v>42</v>
      </c>
      <c r="D9" s="101"/>
      <c r="E9" s="70" t="s">
        <v>3</v>
      </c>
      <c r="F9" s="102"/>
      <c r="G9" s="71"/>
      <c r="H9" s="93" t="s">
        <v>4</v>
      </c>
      <c r="I9" s="72" t="s">
        <v>33</v>
      </c>
      <c r="J9" s="97" t="s">
        <v>34</v>
      </c>
      <c r="K9" s="72" t="s">
        <v>57</v>
      </c>
      <c r="L9" s="72" t="s">
        <v>54</v>
      </c>
      <c r="M9" s="72" t="s">
        <v>62</v>
      </c>
      <c r="N9" s="72" t="s">
        <v>60</v>
      </c>
      <c r="O9" s="70" t="s">
        <v>64</v>
      </c>
      <c r="P9" s="71"/>
    </row>
    <row r="10" spans="1:16" ht="21.75" customHeight="1" x14ac:dyDescent="0.2">
      <c r="A10" s="73"/>
      <c r="B10" s="73"/>
      <c r="C10" s="89" t="s">
        <v>28</v>
      </c>
      <c r="D10" s="90"/>
      <c r="E10" s="91" t="s">
        <v>30</v>
      </c>
      <c r="F10" s="96" t="s">
        <v>31</v>
      </c>
      <c r="G10" s="72" t="s">
        <v>32</v>
      </c>
      <c r="H10" s="94"/>
      <c r="I10" s="96"/>
      <c r="J10" s="98"/>
      <c r="K10" s="73"/>
      <c r="L10" s="96"/>
      <c r="M10" s="73"/>
      <c r="N10" s="73"/>
      <c r="O10" s="34"/>
      <c r="P10" s="34"/>
    </row>
    <row r="11" spans="1:16" ht="50.25" customHeight="1" thickBot="1" x14ac:dyDescent="0.25">
      <c r="A11" s="73"/>
      <c r="B11" s="73"/>
      <c r="C11" s="91"/>
      <c r="D11" s="92"/>
      <c r="E11" s="91"/>
      <c r="F11" s="96"/>
      <c r="G11" s="96"/>
      <c r="H11" s="95"/>
      <c r="I11" s="96"/>
      <c r="J11" s="99"/>
      <c r="K11" s="73"/>
      <c r="L11" s="96"/>
      <c r="M11" s="73"/>
      <c r="N11" s="73"/>
      <c r="O11" s="41" t="s">
        <v>65</v>
      </c>
      <c r="P11" s="41" t="s">
        <v>66</v>
      </c>
    </row>
    <row r="12" spans="1:16" ht="15.75" customHeight="1" x14ac:dyDescent="0.2">
      <c r="A12" s="37" t="s">
        <v>74</v>
      </c>
      <c r="B12" s="38" t="s">
        <v>75</v>
      </c>
      <c r="C12" s="120" t="s">
        <v>78</v>
      </c>
      <c r="D12" s="120"/>
      <c r="E12" s="39">
        <v>300</v>
      </c>
      <c r="F12" s="39">
        <v>0</v>
      </c>
      <c r="G12" s="39">
        <f>SUM(E12:F12)</f>
        <v>300</v>
      </c>
      <c r="H12" s="40" t="s">
        <v>18</v>
      </c>
      <c r="I12" s="40">
        <v>70</v>
      </c>
      <c r="J12" s="40">
        <v>1.45</v>
      </c>
      <c r="K12" s="52" t="s">
        <v>79</v>
      </c>
      <c r="L12" s="53">
        <v>4904.7569999999996</v>
      </c>
      <c r="M12" s="54"/>
      <c r="N12" s="53">
        <f>SUM(M12*G12)</f>
        <v>0</v>
      </c>
      <c r="O12" s="55"/>
      <c r="P12" s="56">
        <v>45869</v>
      </c>
    </row>
    <row r="13" spans="1:16" x14ac:dyDescent="0.2">
      <c r="A13" s="57" t="s">
        <v>74</v>
      </c>
      <c r="B13" s="45" t="s">
        <v>76</v>
      </c>
      <c r="C13" s="68" t="s">
        <v>72</v>
      </c>
      <c r="D13" s="68"/>
      <c r="E13" s="46">
        <v>1000</v>
      </c>
      <c r="F13" s="46">
        <v>0</v>
      </c>
      <c r="G13" s="46">
        <f t="shared" ref="G13:G14" si="0">SUM(E13:F13)</f>
        <v>1000</v>
      </c>
      <c r="H13" s="47" t="s">
        <v>18</v>
      </c>
      <c r="I13" s="47">
        <v>70</v>
      </c>
      <c r="J13" s="47">
        <v>0.8</v>
      </c>
      <c r="K13" s="48" t="s">
        <v>80</v>
      </c>
      <c r="L13" s="49">
        <v>47153.224499999997</v>
      </c>
      <c r="M13" s="50"/>
      <c r="N13" s="49">
        <f t="shared" ref="N13:N15" si="1">SUM(M13*G13)</f>
        <v>0</v>
      </c>
      <c r="O13" s="51"/>
      <c r="P13" s="58">
        <v>45869</v>
      </c>
    </row>
    <row r="14" spans="1:16" x14ac:dyDescent="0.2">
      <c r="A14" s="57" t="s">
        <v>74</v>
      </c>
      <c r="B14" s="45" t="s">
        <v>77</v>
      </c>
      <c r="C14" s="68" t="s">
        <v>78</v>
      </c>
      <c r="D14" s="68"/>
      <c r="E14" s="46">
        <v>170</v>
      </c>
      <c r="F14" s="46">
        <v>10</v>
      </c>
      <c r="G14" s="46">
        <f t="shared" si="0"/>
        <v>180</v>
      </c>
      <c r="H14" s="47" t="s">
        <v>18</v>
      </c>
      <c r="I14" s="47">
        <v>70</v>
      </c>
      <c r="J14" s="47">
        <v>1.57</v>
      </c>
      <c r="K14" s="48" t="s">
        <v>81</v>
      </c>
      <c r="L14" s="49">
        <v>3221.8233</v>
      </c>
      <c r="M14" s="50"/>
      <c r="N14" s="49">
        <f t="shared" si="1"/>
        <v>0</v>
      </c>
      <c r="O14" s="51"/>
      <c r="P14" s="58">
        <v>45869</v>
      </c>
    </row>
    <row r="15" spans="1:16" ht="15" hidden="1" thickBot="1" x14ac:dyDescent="0.25">
      <c r="A15" s="59"/>
      <c r="B15" s="60"/>
      <c r="C15" s="69"/>
      <c r="D15" s="69"/>
      <c r="E15" s="61"/>
      <c r="F15" s="61"/>
      <c r="G15" s="61"/>
      <c r="H15" s="62"/>
      <c r="I15" s="62"/>
      <c r="J15" s="62"/>
      <c r="K15" s="63"/>
      <c r="L15" s="64"/>
      <c r="M15" s="65"/>
      <c r="N15" s="64">
        <f t="shared" si="1"/>
        <v>0</v>
      </c>
      <c r="O15" s="66"/>
      <c r="P15" s="67"/>
    </row>
    <row r="16" spans="1:16" ht="39.75" customHeight="1" thickBot="1" x14ac:dyDescent="0.25">
      <c r="A16" s="83" t="s">
        <v>8</v>
      </c>
      <c r="B16" s="84"/>
      <c r="C16" s="84"/>
      <c r="D16" s="84"/>
      <c r="E16" s="84"/>
      <c r="F16" s="84"/>
      <c r="G16" s="84"/>
      <c r="H16" s="84"/>
      <c r="I16" s="84"/>
      <c r="J16" s="84"/>
      <c r="K16" s="85"/>
      <c r="L16" s="42">
        <f>SUM(L12:L15)</f>
        <v>55279.804799999998</v>
      </c>
      <c r="M16" s="43" t="s">
        <v>68</v>
      </c>
      <c r="N16" s="44">
        <f>SUM(N12:N15)</f>
        <v>0</v>
      </c>
      <c r="O16" s="26"/>
      <c r="P16" s="26"/>
    </row>
    <row r="17" spans="1:16" ht="15" thickBot="1" x14ac:dyDescent="0.25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6"/>
      <c r="M17" s="20" t="s">
        <v>71</v>
      </c>
      <c r="N17" s="21">
        <f>N18-N16</f>
        <v>0</v>
      </c>
      <c r="O17" s="26"/>
      <c r="P17" s="26"/>
    </row>
    <row r="18" spans="1:16" ht="15" thickBot="1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9"/>
      <c r="M18" s="20" t="s">
        <v>9</v>
      </c>
      <c r="N18" s="21">
        <f>IF("nie"=MID(H26,1,3),N16,(N16*1.23))</f>
        <v>0</v>
      </c>
      <c r="O18" s="26"/>
      <c r="P18" s="26"/>
    </row>
    <row r="19" spans="1:16" x14ac:dyDescent="0.2">
      <c r="A19" s="105"/>
      <c r="B19" s="105"/>
      <c r="C19" s="105"/>
      <c r="D19" s="8"/>
      <c r="E19" s="8"/>
      <c r="F19" s="8"/>
      <c r="G19" s="8"/>
      <c r="H19" s="8"/>
      <c r="I19" s="8" t="s">
        <v>39</v>
      </c>
      <c r="J19" s="8"/>
      <c r="K19" s="8"/>
      <c r="L19" s="8"/>
      <c r="M19" s="8"/>
      <c r="N19" s="8"/>
      <c r="O19" s="8"/>
      <c r="P19" s="8"/>
    </row>
    <row r="20" spans="1:16" ht="15" x14ac:dyDescent="0.2">
      <c r="A20" s="107" t="s">
        <v>56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27"/>
      <c r="P20" s="27"/>
    </row>
    <row r="21" spans="1:16" ht="25.5" customHeight="1" x14ac:dyDescent="0.2">
      <c r="A21" s="23" t="s">
        <v>37</v>
      </c>
      <c r="B21" s="13"/>
      <c r="C21" s="13"/>
      <c r="D21" s="13"/>
      <c r="E21" s="13"/>
      <c r="F21" s="13"/>
      <c r="G21" s="12" t="s">
        <v>36</v>
      </c>
      <c r="H21" s="13"/>
      <c r="I21" s="13"/>
      <c r="J21" s="9"/>
      <c r="K21" s="9"/>
      <c r="L21" s="9"/>
      <c r="M21" s="9"/>
      <c r="N21" s="9"/>
      <c r="O21" s="9"/>
      <c r="P21" s="9"/>
    </row>
    <row r="22" spans="1:16" ht="15" customHeight="1" x14ac:dyDescent="0.2">
      <c r="A22" s="114" t="s">
        <v>59</v>
      </c>
      <c r="B22" s="115"/>
      <c r="C22" s="115"/>
      <c r="D22" s="115"/>
      <c r="E22" s="116"/>
      <c r="F22" s="106" t="s">
        <v>41</v>
      </c>
      <c r="G22" s="10" t="s">
        <v>10</v>
      </c>
      <c r="H22" s="86"/>
      <c r="I22" s="87"/>
      <c r="J22" s="87"/>
      <c r="K22" s="87"/>
      <c r="L22" s="87"/>
      <c r="M22" s="87"/>
      <c r="N22" s="88"/>
      <c r="O22" s="27"/>
      <c r="P22" s="27"/>
    </row>
    <row r="23" spans="1:16" x14ac:dyDescent="0.2">
      <c r="A23" s="28"/>
      <c r="B23" s="29"/>
      <c r="C23" s="29"/>
      <c r="D23" s="29"/>
      <c r="E23" s="30"/>
      <c r="F23" s="106"/>
      <c r="G23" s="10" t="s">
        <v>11</v>
      </c>
      <c r="H23" s="86"/>
      <c r="I23" s="87"/>
      <c r="J23" s="87"/>
      <c r="K23" s="87"/>
      <c r="L23" s="87"/>
      <c r="M23" s="87"/>
      <c r="N23" s="88"/>
      <c r="O23" s="27"/>
      <c r="P23" s="27"/>
    </row>
    <row r="24" spans="1:16" ht="18" customHeight="1" x14ac:dyDescent="0.2">
      <c r="A24" s="108" t="s">
        <v>69</v>
      </c>
      <c r="B24" s="109"/>
      <c r="C24" s="109"/>
      <c r="D24" s="109"/>
      <c r="E24" s="110"/>
      <c r="F24" s="106"/>
      <c r="G24" s="10" t="s">
        <v>12</v>
      </c>
      <c r="H24" s="86"/>
      <c r="I24" s="87"/>
      <c r="J24" s="87"/>
      <c r="K24" s="87"/>
      <c r="L24" s="87"/>
      <c r="M24" s="87"/>
      <c r="N24" s="88"/>
      <c r="O24" s="27"/>
      <c r="P24" s="27"/>
    </row>
    <row r="25" spans="1:16" x14ac:dyDescent="0.2">
      <c r="A25" s="28"/>
      <c r="B25" s="29"/>
      <c r="C25" s="29"/>
      <c r="D25" s="29"/>
      <c r="E25" s="30"/>
      <c r="F25" s="106"/>
      <c r="G25" s="10" t="s">
        <v>13</v>
      </c>
      <c r="H25" s="86"/>
      <c r="I25" s="87"/>
      <c r="J25" s="87"/>
      <c r="K25" s="87"/>
      <c r="L25" s="87"/>
      <c r="M25" s="87"/>
      <c r="N25" s="88"/>
      <c r="O25" s="27"/>
      <c r="P25" s="27"/>
    </row>
    <row r="26" spans="1:16" x14ac:dyDescent="0.2">
      <c r="A26" s="111" t="s">
        <v>82</v>
      </c>
      <c r="B26" s="112"/>
      <c r="C26" s="112"/>
      <c r="D26" s="112"/>
      <c r="E26" s="113"/>
      <c r="F26" s="106"/>
      <c r="G26" s="10" t="s">
        <v>14</v>
      </c>
      <c r="H26" s="86"/>
      <c r="I26" s="87"/>
      <c r="J26" s="87"/>
      <c r="K26" s="87"/>
      <c r="L26" s="87"/>
      <c r="M26" s="87"/>
      <c r="N26" s="88"/>
      <c r="O26" s="27"/>
      <c r="P26" s="27"/>
    </row>
    <row r="27" spans="1:16" x14ac:dyDescent="0.2">
      <c r="A27" s="80"/>
      <c r="B27" s="81"/>
      <c r="C27" s="81"/>
      <c r="D27" s="81"/>
      <c r="E27" s="82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">
      <c r="A28" s="28"/>
      <c r="B28" s="29"/>
      <c r="C28" s="29"/>
      <c r="D28" s="29"/>
      <c r="E28" s="3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">
      <c r="A29" s="31"/>
      <c r="B29" s="32"/>
      <c r="C29" s="32"/>
      <c r="D29" s="32"/>
      <c r="E29" s="33"/>
      <c r="F29" s="9"/>
      <c r="G29" s="19"/>
      <c r="H29" s="16"/>
      <c r="I29" s="19"/>
      <c r="J29" s="19" t="s">
        <v>38</v>
      </c>
      <c r="K29" s="19"/>
      <c r="L29" s="103"/>
      <c r="M29" s="104"/>
      <c r="N29" s="19"/>
      <c r="O29" s="19"/>
      <c r="P29" s="19"/>
    </row>
    <row r="30" spans="1:16" x14ac:dyDescent="0.2">
      <c r="A30" s="9"/>
      <c r="B30" s="9"/>
      <c r="C30" s="9"/>
      <c r="D30" s="9"/>
      <c r="E30" s="9"/>
      <c r="F30" s="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">
      <c r="A31" s="22"/>
      <c r="B31" s="22"/>
      <c r="C31" s="22"/>
      <c r="D31" s="22"/>
      <c r="E31" s="22"/>
      <c r="F31" s="22"/>
      <c r="G31" s="19"/>
      <c r="H31" s="19"/>
      <c r="I31" s="19"/>
      <c r="J31" s="19"/>
      <c r="K31" s="19"/>
      <c r="L31" s="19"/>
      <c r="M31" s="19"/>
      <c r="N31" s="19"/>
      <c r="O31" s="19"/>
      <c r="P31" s="19"/>
    </row>
  </sheetData>
  <mergeCells count="45"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A8:D8"/>
    <mergeCell ref="L29:M29"/>
    <mergeCell ref="A19:C19"/>
    <mergeCell ref="F22:F26"/>
    <mergeCell ref="H22:N22"/>
    <mergeCell ref="H23:N23"/>
    <mergeCell ref="H24:N24"/>
    <mergeCell ref="H25:N25"/>
    <mergeCell ref="A20:N20"/>
    <mergeCell ref="A24:E24"/>
    <mergeCell ref="A26:E26"/>
    <mergeCell ref="A22:E22"/>
    <mergeCell ref="A27:E27"/>
    <mergeCell ref="A16:K16"/>
    <mergeCell ref="H26:N26"/>
    <mergeCell ref="C10:D11"/>
    <mergeCell ref="E10:E11"/>
    <mergeCell ref="H9:H11"/>
    <mergeCell ref="I9:I11"/>
    <mergeCell ref="J9:J11"/>
    <mergeCell ref="C9:D9"/>
    <mergeCell ref="E9:G9"/>
    <mergeCell ref="F10:F11"/>
    <mergeCell ref="G10:G11"/>
    <mergeCell ref="C13:D13"/>
    <mergeCell ref="C14:D14"/>
    <mergeCell ref="C15:D15"/>
    <mergeCell ref="O9:P9"/>
    <mergeCell ref="N9:N11"/>
    <mergeCell ref="A17:L18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31" t="s">
        <v>25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16</v>
      </c>
      <c r="B2" s="130" t="s">
        <v>43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45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47</v>
      </c>
      <c r="B6" s="130" t="s">
        <v>46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48</v>
      </c>
      <c r="B7" s="130" t="s">
        <v>49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18</v>
      </c>
      <c r="B8" s="130" t="s">
        <v>50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19</v>
      </c>
      <c r="B9" s="130" t="s">
        <v>51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40</v>
      </c>
      <c r="B10" s="130" t="s">
        <v>63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26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20</v>
      </c>
      <c r="B12" s="130" t="s">
        <v>21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61</v>
      </c>
      <c r="B13" s="130" t="s">
        <v>22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23</v>
      </c>
      <c r="B14" s="130" t="s">
        <v>52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24</v>
      </c>
      <c r="B15" s="130" t="s">
        <v>53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1" t="s">
        <v>27</v>
      </c>
      <c r="B16" s="132" t="s">
        <v>55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2025-06-17T10:04:06Z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