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/>
  <mc:AlternateContent xmlns:mc="http://schemas.openxmlformats.org/markup-compatibility/2006">
    <mc:Choice Requires="x15">
      <x15ac:absPath xmlns:x15ac="http://schemas.microsoft.com/office/spreadsheetml/2010/11/ac" url="C:\Users\tomba\Downloads\"/>
    </mc:Choice>
  </mc:AlternateContent>
  <xr:revisionPtr revIDLastSave="0" documentId="8_{7D93797C-181D-45CC-84A0-8DE6D152998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Velkoformatovy obklad_rozsah z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I26" i="1"/>
  <c r="I14" i="1"/>
  <c r="D27" i="1" l="1"/>
  <c r="I28" i="1"/>
  <c r="D15" i="1"/>
  <c r="I32" i="1"/>
  <c r="I29" i="1"/>
  <c r="I30" i="1" s="1"/>
  <c r="D9" i="1"/>
  <c r="D8" i="1"/>
  <c r="I33" i="1" l="1"/>
  <c r="I9" i="1"/>
  <c r="I16" i="1" s="1"/>
  <c r="I19" i="1"/>
  <c r="D10" i="1" l="1"/>
  <c r="I20" i="1"/>
  <c r="I21" i="1" l="1"/>
  <c r="I37" i="1" s="1"/>
  <c r="I17" i="1"/>
  <c r="I18" i="1" s="1"/>
</calcChain>
</file>

<file path=xl/sharedStrings.xml><?xml version="1.0" encoding="utf-8"?>
<sst xmlns="http://schemas.openxmlformats.org/spreadsheetml/2006/main" count="80" uniqueCount="38">
  <si>
    <t xml:space="preserve">
Príloha č. 2: Cenová ponuka
Veľkoformatové obklady Kúpele Grossling 
</t>
  </si>
  <si>
    <t xml:space="preserve">Identifikácia uchádzača: </t>
  </si>
  <si>
    <t>tu uviesť obchodné meno, sídlo, IČO</t>
  </si>
  <si>
    <t>tu uviesť kontaktnú osoba, tel. číslo a email kontakt;</t>
  </si>
  <si>
    <t>Grossling Stavba 2</t>
  </si>
  <si>
    <t>Velkoformatovy porcelánový obklad 1000x3000mm</t>
  </si>
  <si>
    <t>Výmera podla kladačského plánu</t>
  </si>
  <si>
    <t>m2</t>
  </si>
  <si>
    <t>Požadovaný rozsah
prepočet na kusy, výmera podľa skladobného rozmeru tabúľ</t>
  </si>
  <si>
    <t>ks</t>
  </si>
  <si>
    <t xml:space="preserve">Rozdiel medzi kladačským plánom a skladobným rozmerom </t>
  </si>
  <si>
    <t>Grossling Stavba 3</t>
  </si>
  <si>
    <t>A</t>
  </si>
  <si>
    <t xml:space="preserve">VÝMERA STAVBA 2 a STAVBA 3 </t>
  </si>
  <si>
    <t>B</t>
  </si>
  <si>
    <t xml:space="preserve">Rezerva 4% tj. nad rámec kladačského plánu  </t>
  </si>
  <si>
    <t>CELKOVA POŽADOVANÁ VÝMERA STAVBA 2 a 3 (r.A+B)</t>
  </si>
  <si>
    <t>uviesť jedn. cenu na m2</t>
  </si>
  <si>
    <t>C</t>
  </si>
  <si>
    <t xml:space="preserve">Pocet ks - tabul spolu </t>
  </si>
  <si>
    <t>Pocet obkladov nad ramec kladacskeho planu 4% (zaokruhlene na cele)</t>
  </si>
  <si>
    <t>SPOLU POCET KS TABUL STAVBA 2 a 3</t>
  </si>
  <si>
    <t>Grossling Stavba 4</t>
  </si>
  <si>
    <t>VÝMERA STAVBA 4</t>
  </si>
  <si>
    <t>CELKOVA VYMERA STAVBA 4  (r.A+B)</t>
  </si>
  <si>
    <t xml:space="preserve">REKAPITULACIA </t>
  </si>
  <si>
    <t>ROZSAH DODANIA STAVBA 2&amp;3&amp;4 (zaokruhlene na cele)</t>
  </si>
  <si>
    <t>uviesť cenu/m2</t>
  </si>
  <si>
    <t xml:space="preserve">Celkový počet tabúľ vrátane rezervy 4%   </t>
  </si>
  <si>
    <t>Celková kúpna cena za požadovaný rozsah veľkoformátových obkladov:</t>
  </si>
  <si>
    <t>EUR bez DPH</t>
  </si>
  <si>
    <t>=I36*K36</t>
  </si>
  <si>
    <t>Hodnota protiplnenia za propagačné služby počas celého trvania kontraktu: 
(min.hodnota protiplnenia za propagačné služby je 50.000 EUR)</t>
  </si>
  <si>
    <t>Výsledná hodnota finančného plnenia:</t>
  </si>
  <si>
    <t xml:space="preserve"> =K38 - K39</t>
  </si>
  <si>
    <t xml:space="preserve">Dátum: </t>
  </si>
  <si>
    <t xml:space="preserve">Miesto: </t>
  </si>
  <si>
    <t xml:space="preserve">Podpis oprávnenej osoby: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</si>
</sst>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indexed="8"/>
      <name val="Helvetica Neue"/>
    </font>
    <font>
      <b/>
      <sz val="11"/>
      <name val="Helvetica Neue"/>
      <charset val="238"/>
    </font>
    <font>
      <sz val="11"/>
      <name val="Helvetica Neue"/>
      <charset val="238"/>
    </font>
    <font>
      <i/>
      <sz val="11"/>
      <name val="Helvetica Neue"/>
      <charset val="238"/>
    </font>
    <font>
      <b/>
      <sz val="10"/>
      <name val="Helvetica Neue"/>
      <charset val="238"/>
    </font>
    <font>
      <b/>
      <sz val="18"/>
      <name val="Helvetica Neue"/>
      <charset val="238"/>
    </font>
    <font>
      <b/>
      <i/>
      <sz val="11"/>
      <name val="Helvetica Neue"/>
      <charset val="238"/>
    </font>
    <font>
      <sz val="11"/>
      <name val="Helvetica Neue"/>
    </font>
    <font>
      <b/>
      <sz val="11"/>
      <name val="Helvetica Neue"/>
    </font>
    <font>
      <b/>
      <i/>
      <sz val="11"/>
      <name val="Helvetica Neue"/>
    </font>
    <font>
      <sz val="11"/>
      <color rgb="FF242424"/>
      <name val="Aptos Narrow"/>
      <charset val="1"/>
    </font>
    <font>
      <sz val="13"/>
      <name val="Helvetica Neue"/>
      <charset val="238"/>
    </font>
    <font>
      <b/>
      <sz val="13"/>
      <name val="Helvetica Neu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10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 applyNumberFormat="0" applyFill="0" applyBorder="0" applyProtection="0"/>
  </cellStyleXfs>
  <cellXfs count="131">
    <xf numFmtId="0" fontId="0" fillId="0" borderId="0" xfId="0"/>
    <xf numFmtId="2" fontId="1" fillId="2" borderId="9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left"/>
    </xf>
    <xf numFmtId="2" fontId="3" fillId="2" borderId="13" xfId="0" applyNumberFormat="1" applyFont="1" applyFill="1" applyBorder="1"/>
    <xf numFmtId="49" fontId="3" fillId="2" borderId="14" xfId="0" applyNumberFormat="1" applyFont="1" applyFill="1" applyBorder="1" applyAlignment="1">
      <alignment horizontal="left"/>
    </xf>
    <xf numFmtId="49" fontId="1" fillId="2" borderId="18" xfId="0" applyNumberFormat="1" applyFont="1" applyFill="1" applyBorder="1" applyAlignment="1">
      <alignment horizontal="left" vertical="center"/>
    </xf>
    <xf numFmtId="1" fontId="1" fillId="2" borderId="9" xfId="0" applyNumberFormat="1" applyFont="1" applyFill="1" applyBorder="1" applyAlignment="1">
      <alignment vertical="center"/>
    </xf>
    <xf numFmtId="2" fontId="3" fillId="2" borderId="29" xfId="0" applyNumberFormat="1" applyFont="1" applyFill="1" applyBorder="1"/>
    <xf numFmtId="49" fontId="3" fillId="2" borderId="6" xfId="0" applyNumberFormat="1" applyFont="1" applyFill="1" applyBorder="1" applyAlignment="1">
      <alignment horizontal="left"/>
    </xf>
    <xf numFmtId="0" fontId="2" fillId="2" borderId="1" xfId="0" applyFont="1" applyFill="1" applyBorder="1"/>
    <xf numFmtId="0" fontId="2" fillId="0" borderId="0" xfId="0" applyNumberFormat="1" applyFont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49" fontId="2" fillId="2" borderId="22" xfId="0" applyNumberFormat="1" applyFont="1" applyFill="1" applyBorder="1"/>
    <xf numFmtId="49" fontId="2" fillId="2" borderId="7" xfId="0" applyNumberFormat="1" applyFont="1" applyFill="1" applyBorder="1"/>
    <xf numFmtId="0" fontId="2" fillId="2" borderId="8" xfId="0" applyFont="1" applyFill="1" applyBorder="1"/>
    <xf numFmtId="2" fontId="2" fillId="2" borderId="8" xfId="0" applyNumberFormat="1" applyFont="1" applyFill="1" applyBorder="1"/>
    <xf numFmtId="49" fontId="1" fillId="2" borderId="18" xfId="0" applyNumberFormat="1" applyFont="1" applyFill="1" applyBorder="1" applyAlignment="1">
      <alignment horizontal="left"/>
    </xf>
    <xf numFmtId="49" fontId="2" fillId="2" borderId="23" xfId="0" applyNumberFormat="1" applyFont="1" applyFill="1" applyBorder="1"/>
    <xf numFmtId="2" fontId="2" fillId="2" borderId="9" xfId="0" applyNumberFormat="1" applyFont="1" applyFill="1" applyBorder="1"/>
    <xf numFmtId="49" fontId="1" fillId="2" borderId="10" xfId="0" applyNumberFormat="1" applyFont="1" applyFill="1" applyBorder="1" applyAlignment="1">
      <alignment horizontal="left"/>
    </xf>
    <xf numFmtId="0" fontId="2" fillId="2" borderId="11" xfId="0" applyFont="1" applyFill="1" applyBorder="1"/>
    <xf numFmtId="0" fontId="1" fillId="2" borderId="9" xfId="0" applyFont="1" applyFill="1" applyBorder="1" applyAlignment="1">
      <alignment horizontal="right"/>
    </xf>
    <xf numFmtId="0" fontId="1" fillId="2" borderId="18" xfId="0" applyFont="1" applyFill="1" applyBorder="1" applyAlignment="1">
      <alignment horizontal="left"/>
    </xf>
    <xf numFmtId="49" fontId="6" fillId="2" borderId="10" xfId="0" applyNumberFormat="1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left" vertical="center"/>
    </xf>
    <xf numFmtId="0" fontId="2" fillId="2" borderId="11" xfId="0" applyFont="1" applyFill="1" applyBorder="1" applyAlignment="1">
      <alignment vertical="center"/>
    </xf>
    <xf numFmtId="49" fontId="2" fillId="2" borderId="24" xfId="0" applyNumberFormat="1" applyFont="1" applyFill="1" applyBorder="1"/>
    <xf numFmtId="49" fontId="1" fillId="2" borderId="14" xfId="0" applyNumberFormat="1" applyFont="1" applyFill="1" applyBorder="1" applyAlignment="1">
      <alignment horizontal="left"/>
    </xf>
    <xf numFmtId="0" fontId="2" fillId="2" borderId="15" xfId="0" applyFont="1" applyFill="1" applyBorder="1"/>
    <xf numFmtId="0" fontId="2" fillId="0" borderId="16" xfId="0" applyNumberFormat="1" applyFont="1" applyBorder="1"/>
    <xf numFmtId="0" fontId="2" fillId="0" borderId="19" xfId="0" applyNumberFormat="1" applyFont="1" applyBorder="1"/>
    <xf numFmtId="49" fontId="2" fillId="2" borderId="27" xfId="0" applyNumberFormat="1" applyFont="1" applyFill="1" applyBorder="1"/>
    <xf numFmtId="49" fontId="1" fillId="2" borderId="6" xfId="0" applyNumberFormat="1" applyFont="1" applyFill="1" applyBorder="1" applyAlignment="1">
      <alignment horizontal="left"/>
    </xf>
    <xf numFmtId="0" fontId="2" fillId="2" borderId="28" xfId="0" applyFont="1" applyFill="1" applyBorder="1"/>
    <xf numFmtId="0" fontId="2" fillId="0" borderId="29" xfId="0" applyNumberFormat="1" applyFont="1" applyBorder="1"/>
    <xf numFmtId="0" fontId="2" fillId="0" borderId="30" xfId="0" applyNumberFormat="1" applyFont="1" applyBorder="1"/>
    <xf numFmtId="49" fontId="2" fillId="4" borderId="34" xfId="0" applyNumberFormat="1" applyFont="1" applyFill="1" applyBorder="1"/>
    <xf numFmtId="49" fontId="2" fillId="4" borderId="26" xfId="0" applyNumberFormat="1" applyFont="1" applyFill="1" applyBorder="1"/>
    <xf numFmtId="49" fontId="1" fillId="4" borderId="26" xfId="0" applyNumberFormat="1" applyFont="1" applyFill="1" applyBorder="1" applyAlignment="1">
      <alignment horizontal="right"/>
    </xf>
    <xf numFmtId="49" fontId="3" fillId="3" borderId="34" xfId="0" applyNumberFormat="1" applyFont="1" applyFill="1" applyBorder="1"/>
    <xf numFmtId="49" fontId="3" fillId="3" borderId="35" xfId="0" applyNumberFormat="1" applyFont="1" applyFill="1" applyBorder="1"/>
    <xf numFmtId="49" fontId="3" fillId="0" borderId="5" xfId="0" applyNumberFormat="1" applyFont="1" applyFill="1" applyBorder="1"/>
    <xf numFmtId="49" fontId="6" fillId="0" borderId="5" xfId="0" applyNumberFormat="1" applyFont="1" applyFill="1" applyBorder="1" applyAlignment="1">
      <alignment horizontal="right"/>
    </xf>
    <xf numFmtId="49" fontId="2" fillId="6" borderId="26" xfId="0" applyNumberFormat="1" applyFont="1" applyFill="1" applyBorder="1"/>
    <xf numFmtId="49" fontId="2" fillId="3" borderId="26" xfId="0" applyNumberFormat="1" applyFont="1" applyFill="1" applyBorder="1" applyAlignment="1">
      <alignment horizontal="right"/>
    </xf>
    <xf numFmtId="49" fontId="2" fillId="4" borderId="26" xfId="0" applyNumberFormat="1" applyFont="1" applyFill="1" applyBorder="1" applyAlignment="1">
      <alignment horizontal="right"/>
    </xf>
    <xf numFmtId="49" fontId="1" fillId="3" borderId="39" xfId="0" applyNumberFormat="1" applyFont="1" applyFill="1" applyBorder="1" applyAlignment="1">
      <alignment horizontal="right"/>
    </xf>
    <xf numFmtId="0" fontId="7" fillId="2" borderId="40" xfId="0" applyFont="1" applyFill="1" applyBorder="1"/>
    <xf numFmtId="49" fontId="8" fillId="5" borderId="26" xfId="0" applyNumberFormat="1" applyFont="1" applyFill="1" applyBorder="1" applyAlignment="1">
      <alignment horizontal="right"/>
    </xf>
    <xf numFmtId="2" fontId="8" fillId="5" borderId="26" xfId="0" applyNumberFormat="1" applyFont="1" applyFill="1" applyBorder="1"/>
    <xf numFmtId="49" fontId="1" fillId="2" borderId="21" xfId="0" applyNumberFormat="1" applyFont="1" applyFill="1" applyBorder="1"/>
    <xf numFmtId="49" fontId="2" fillId="2" borderId="11" xfId="0" applyNumberFormat="1" applyFont="1" applyFill="1" applyBorder="1"/>
    <xf numFmtId="0" fontId="2" fillId="0" borderId="5" xfId="0" applyNumberFormat="1" applyFont="1" applyBorder="1"/>
    <xf numFmtId="49" fontId="1" fillId="2" borderId="11" xfId="0" applyNumberFormat="1" applyFont="1" applyFill="1" applyBorder="1" applyAlignment="1">
      <alignment wrapText="1"/>
    </xf>
    <xf numFmtId="49" fontId="3" fillId="2" borderId="15" xfId="0" applyNumberFormat="1" applyFont="1" applyFill="1" applyBorder="1"/>
    <xf numFmtId="49" fontId="1" fillId="2" borderId="20" xfId="0" applyNumberFormat="1" applyFont="1" applyFill="1" applyBorder="1"/>
    <xf numFmtId="49" fontId="3" fillId="2" borderId="28" xfId="0" applyNumberFormat="1" applyFont="1" applyFill="1" applyBorder="1"/>
    <xf numFmtId="2" fontId="2" fillId="4" borderId="26" xfId="0" applyNumberFormat="1" applyFont="1" applyFill="1" applyBorder="1"/>
    <xf numFmtId="2" fontId="1" fillId="4" borderId="26" xfId="0" applyNumberFormat="1" applyFont="1" applyFill="1" applyBorder="1"/>
    <xf numFmtId="1" fontId="2" fillId="3" borderId="26" xfId="0" applyNumberFormat="1" applyFont="1" applyFill="1" applyBorder="1"/>
    <xf numFmtId="1" fontId="1" fillId="3" borderId="39" xfId="0" applyNumberFormat="1" applyFont="1" applyFill="1" applyBorder="1"/>
    <xf numFmtId="0" fontId="6" fillId="0" borderId="5" xfId="0" applyFont="1" applyFill="1" applyBorder="1"/>
    <xf numFmtId="0" fontId="3" fillId="0" borderId="5" xfId="0" applyFont="1" applyFill="1" applyBorder="1"/>
    <xf numFmtId="2" fontId="6" fillId="0" borderId="5" xfId="0" applyNumberFormat="1" applyFont="1" applyFill="1" applyBorder="1"/>
    <xf numFmtId="49" fontId="8" fillId="5" borderId="34" xfId="0" applyNumberFormat="1" applyFont="1" applyFill="1" applyBorder="1"/>
    <xf numFmtId="49" fontId="6" fillId="7" borderId="17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/>
    <xf numFmtId="49" fontId="1" fillId="2" borderId="8" xfId="0" applyNumberFormat="1" applyFont="1" applyFill="1" applyBorder="1"/>
    <xf numFmtId="49" fontId="9" fillId="5" borderId="56" xfId="0" applyNumberFormat="1" applyFont="1" applyFill="1" applyBorder="1"/>
    <xf numFmtId="1" fontId="8" fillId="5" borderId="60" xfId="0" applyNumberFormat="1" applyFont="1" applyFill="1" applyBorder="1"/>
    <xf numFmtId="49" fontId="8" fillId="5" borderId="60" xfId="0" applyNumberFormat="1" applyFont="1" applyFill="1" applyBorder="1" applyAlignment="1">
      <alignment horizontal="right"/>
    </xf>
    <xf numFmtId="49" fontId="9" fillId="5" borderId="62" xfId="0" applyNumberFormat="1" applyFont="1" applyFill="1" applyBorder="1"/>
    <xf numFmtId="49" fontId="9" fillId="7" borderId="65" xfId="0" applyNumberFormat="1" applyFont="1" applyFill="1" applyBorder="1" applyAlignment="1">
      <alignment horizontal="center" vertical="center"/>
    </xf>
    <xf numFmtId="0" fontId="2" fillId="9" borderId="50" xfId="0" applyNumberFormat="1" applyFont="1" applyFill="1" applyBorder="1"/>
    <xf numFmtId="0" fontId="11" fillId="10" borderId="50" xfId="0" applyNumberFormat="1" applyFont="1" applyFill="1" applyBorder="1"/>
    <xf numFmtId="49" fontId="11" fillId="10" borderId="50" xfId="0" applyNumberFormat="1" applyFont="1" applyFill="1" applyBorder="1" applyAlignment="1">
      <alignment horizontal="center"/>
    </xf>
    <xf numFmtId="0" fontId="2" fillId="9" borderId="50" xfId="0" applyNumberFormat="1" applyFont="1" applyFill="1" applyBorder="1" applyAlignment="1">
      <alignment horizontal="left" wrapText="1"/>
    </xf>
    <xf numFmtId="0" fontId="2" fillId="9" borderId="50" xfId="0" applyNumberFormat="1" applyFont="1" applyFill="1" applyBorder="1" applyAlignment="1">
      <alignment horizontal="left"/>
    </xf>
    <xf numFmtId="0" fontId="10" fillId="9" borderId="50" xfId="0" applyNumberFormat="1" applyFont="1" applyFill="1" applyBorder="1" applyAlignment="1">
      <alignment horizontal="center"/>
    </xf>
    <xf numFmtId="0" fontId="2" fillId="9" borderId="50" xfId="0" applyNumberFormat="1" applyFont="1" applyFill="1" applyBorder="1" applyAlignment="1">
      <alignment horizontal="center"/>
    </xf>
    <xf numFmtId="0" fontId="12" fillId="10" borderId="50" xfId="0" applyNumberFormat="1" applyFont="1" applyFill="1" applyBorder="1" applyAlignment="1">
      <alignment horizontal="left"/>
    </xf>
    <xf numFmtId="0" fontId="11" fillId="10" borderId="50" xfId="0" applyNumberFormat="1" applyFont="1" applyFill="1" applyBorder="1" applyAlignment="1">
      <alignment horizontal="center"/>
    </xf>
    <xf numFmtId="49" fontId="6" fillId="2" borderId="55" xfId="0" applyNumberFormat="1" applyFont="1" applyFill="1" applyBorder="1" applyAlignment="1">
      <alignment horizontal="center"/>
    </xf>
    <xf numFmtId="49" fontId="6" fillId="2" borderId="52" xfId="0" applyNumberFormat="1" applyFont="1" applyFill="1" applyBorder="1" applyAlignment="1">
      <alignment horizontal="center"/>
    </xf>
    <xf numFmtId="49" fontId="6" fillId="2" borderId="53" xfId="0" applyNumberFormat="1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49" fontId="1" fillId="2" borderId="44" xfId="0" applyNumberFormat="1" applyFont="1" applyFill="1" applyBorder="1" applyAlignment="1">
      <alignment horizontal="center"/>
    </xf>
    <xf numFmtId="49" fontId="1" fillId="2" borderId="49" xfId="0" applyNumberFormat="1" applyFont="1" applyFill="1" applyBorder="1" applyAlignment="1">
      <alignment horizontal="center"/>
    </xf>
    <xf numFmtId="49" fontId="8" fillId="5" borderId="63" xfId="0" applyNumberFormat="1" applyFont="1" applyFill="1" applyBorder="1" applyAlignment="1">
      <alignment horizontal="left"/>
    </xf>
    <xf numFmtId="49" fontId="8" fillId="5" borderId="61" xfId="0" applyNumberFormat="1" applyFont="1" applyFill="1" applyBorder="1" applyAlignment="1">
      <alignment horizontal="left"/>
    </xf>
    <xf numFmtId="49" fontId="8" fillId="5" borderId="64" xfId="0" applyNumberFormat="1" applyFont="1" applyFill="1" applyBorder="1" applyAlignment="1">
      <alignment horizontal="left"/>
    </xf>
    <xf numFmtId="1" fontId="8" fillId="5" borderId="63" xfId="0" applyNumberFormat="1" applyFont="1" applyFill="1" applyBorder="1" applyAlignment="1">
      <alignment horizontal="center"/>
    </xf>
    <xf numFmtId="1" fontId="8" fillId="5" borderId="64" xfId="0" applyNumberFormat="1" applyFont="1" applyFill="1" applyBorder="1" applyAlignment="1">
      <alignment horizontal="center"/>
    </xf>
    <xf numFmtId="0" fontId="3" fillId="7" borderId="50" xfId="0" applyFont="1" applyFill="1" applyBorder="1" applyAlignment="1">
      <alignment horizontal="left"/>
    </xf>
    <xf numFmtId="0" fontId="2" fillId="2" borderId="51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49" fontId="8" fillId="5" borderId="57" xfId="0" applyNumberFormat="1" applyFont="1" applyFill="1" applyBorder="1" applyAlignment="1">
      <alignment horizontal="left"/>
    </xf>
    <xf numFmtId="49" fontId="8" fillId="5" borderId="58" xfId="0" applyNumberFormat="1" applyFont="1" applyFill="1" applyBorder="1" applyAlignment="1">
      <alignment horizontal="left"/>
    </xf>
    <xf numFmtId="49" fontId="8" fillId="5" borderId="59" xfId="0" applyNumberFormat="1" applyFont="1" applyFill="1" applyBorder="1" applyAlignment="1">
      <alignment horizontal="left"/>
    </xf>
    <xf numFmtId="49" fontId="8" fillId="2" borderId="43" xfId="0" applyNumberFormat="1" applyFont="1" applyFill="1" applyBorder="1" applyAlignment="1">
      <alignment horizontal="left"/>
    </xf>
    <xf numFmtId="49" fontId="8" fillId="2" borderId="41" xfId="0" applyNumberFormat="1" applyFont="1" applyFill="1" applyBorder="1" applyAlignment="1">
      <alignment horizontal="left"/>
    </xf>
    <xf numFmtId="49" fontId="8" fillId="2" borderId="42" xfId="0" applyNumberFormat="1" applyFont="1" applyFill="1" applyBorder="1" applyAlignment="1">
      <alignment horizontal="left"/>
    </xf>
    <xf numFmtId="49" fontId="2" fillId="3" borderId="31" xfId="0" applyNumberFormat="1" applyFont="1" applyFill="1" applyBorder="1" applyAlignment="1">
      <alignment horizontal="left"/>
    </xf>
    <xf numFmtId="49" fontId="2" fillId="3" borderId="32" xfId="0" applyNumberFormat="1" applyFont="1" applyFill="1" applyBorder="1" applyAlignment="1">
      <alignment horizontal="left"/>
    </xf>
    <xf numFmtId="49" fontId="2" fillId="3" borderId="33" xfId="0" applyNumberFormat="1" applyFont="1" applyFill="1" applyBorder="1" applyAlignment="1">
      <alignment horizontal="left"/>
    </xf>
    <xf numFmtId="49" fontId="2" fillId="3" borderId="36" xfId="0" applyNumberFormat="1" applyFont="1" applyFill="1" applyBorder="1" applyAlignment="1">
      <alignment horizontal="left"/>
    </xf>
    <xf numFmtId="49" fontId="2" fillId="3" borderId="37" xfId="0" applyNumberFormat="1" applyFont="1" applyFill="1" applyBorder="1" applyAlignment="1">
      <alignment horizontal="left"/>
    </xf>
    <xf numFmtId="49" fontId="2" fillId="3" borderId="38" xfId="0" applyNumberFormat="1" applyFont="1" applyFill="1" applyBorder="1" applyAlignment="1">
      <alignment horizontal="left"/>
    </xf>
    <xf numFmtId="49" fontId="8" fillId="5" borderId="31" xfId="0" applyNumberFormat="1" applyFont="1" applyFill="1" applyBorder="1" applyAlignment="1">
      <alignment horizontal="left"/>
    </xf>
    <xf numFmtId="49" fontId="8" fillId="5" borderId="32" xfId="0" applyNumberFormat="1" applyFont="1" applyFill="1" applyBorder="1" applyAlignment="1">
      <alignment horizontal="left"/>
    </xf>
    <xf numFmtId="49" fontId="8" fillId="5" borderId="33" xfId="0" applyNumberFormat="1" applyFont="1" applyFill="1" applyBorder="1" applyAlignment="1">
      <alignment horizontal="left"/>
    </xf>
    <xf numFmtId="49" fontId="9" fillId="7" borderId="44" xfId="0" applyNumberFormat="1" applyFont="1" applyFill="1" applyBorder="1" applyAlignment="1">
      <alignment horizontal="center" vertical="center"/>
    </xf>
    <xf numFmtId="49" fontId="9" fillId="7" borderId="52" xfId="0" applyNumberFormat="1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49" fontId="4" fillId="8" borderId="2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wrapText="1"/>
    </xf>
    <xf numFmtId="0" fontId="1" fillId="7" borderId="50" xfId="0" applyFont="1" applyFill="1" applyBorder="1" applyAlignment="1">
      <alignment horizontal="left"/>
    </xf>
    <xf numFmtId="0" fontId="2" fillId="2" borderId="2" xfId="0" applyFont="1" applyFill="1" applyBorder="1" applyAlignment="1"/>
    <xf numFmtId="0" fontId="2" fillId="2" borderId="1" xfId="0" applyFont="1" applyFill="1" applyBorder="1" applyAlignment="1"/>
    <xf numFmtId="0" fontId="2" fillId="2" borderId="46" xfId="0" applyFont="1" applyFill="1" applyBorder="1" applyAlignment="1"/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0" fontId="2" fillId="2" borderId="12" xfId="0" applyFont="1" applyFill="1" applyBorder="1" applyAlignment="1"/>
    <xf numFmtId="0" fontId="2" fillId="2" borderId="25" xfId="0" applyFont="1" applyFill="1" applyBorder="1" applyAlignment="1"/>
  </cellXfs>
  <cellStyles count="1">
    <cellStyle name="Normálna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DDDDD"/>
      <rgbColor rgb="FF525252"/>
      <rgbColor rgb="FFFBCAA2"/>
      <rgbColor rgb="FFF9B074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Motí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í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í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showGridLines="0" tabSelected="1" zoomScale="80" zoomScaleNormal="80" workbookViewId="0">
      <selection activeCell="L2" sqref="L2"/>
    </sheetView>
  </sheetViews>
  <sheetFormatPr defaultColWidth="8.875" defaultRowHeight="15.4" customHeight="1"/>
  <cols>
    <col min="1" max="1" width="2" style="10" customWidth="1"/>
    <col min="2" max="2" width="6.375" style="10" customWidth="1"/>
    <col min="3" max="3" width="60.625" style="10" customWidth="1"/>
    <col min="4" max="4" width="9.625" style="10" customWidth="1"/>
    <col min="5" max="5" width="3.625" style="10" customWidth="1"/>
    <col min="6" max="6" width="11.875" style="10" customWidth="1"/>
    <col min="7" max="7" width="5.5" style="10" customWidth="1"/>
    <col min="8" max="8" width="3.5" style="10" customWidth="1"/>
    <col min="9" max="9" width="12" style="10" customWidth="1"/>
    <col min="10" max="10" width="9.625" style="10" customWidth="1"/>
    <col min="11" max="11" width="31.125" style="10" customWidth="1"/>
    <col min="12" max="16384" width="8.875" style="10"/>
  </cols>
  <sheetData>
    <row r="1" spans="1:11" ht="14.65" customHeight="1">
      <c r="A1" s="9"/>
      <c r="B1" s="122" t="s">
        <v>0</v>
      </c>
      <c r="C1" s="124"/>
      <c r="D1" s="124"/>
      <c r="E1" s="124"/>
      <c r="F1" s="124"/>
      <c r="G1" s="124"/>
      <c r="H1" s="124"/>
      <c r="I1" s="124"/>
      <c r="J1" s="124"/>
      <c r="K1" s="120"/>
    </row>
    <row r="2" spans="1:11" ht="49.5" customHeight="1">
      <c r="A2" s="11"/>
      <c r="B2" s="125"/>
      <c r="C2" s="125"/>
      <c r="D2" s="125"/>
      <c r="E2" s="125"/>
      <c r="F2" s="125"/>
      <c r="G2" s="125"/>
      <c r="H2" s="125"/>
      <c r="I2" s="125"/>
      <c r="J2" s="125"/>
      <c r="K2" s="121"/>
    </row>
    <row r="3" spans="1:11" ht="29.25" customHeight="1">
      <c r="A3" s="12"/>
      <c r="B3" s="123" t="s">
        <v>1</v>
      </c>
      <c r="C3" s="123"/>
      <c r="D3" s="123"/>
      <c r="E3" s="123"/>
      <c r="F3" s="123"/>
      <c r="G3" s="123"/>
      <c r="H3" s="123"/>
      <c r="I3" s="123"/>
      <c r="J3" s="123"/>
      <c r="K3" s="123"/>
    </row>
    <row r="4" spans="1:11" ht="29.25" customHeight="1">
      <c r="A4" s="12"/>
      <c r="B4" s="97" t="s">
        <v>2</v>
      </c>
      <c r="C4" s="97"/>
      <c r="D4" s="97"/>
      <c r="E4" s="97"/>
      <c r="F4" s="97"/>
      <c r="G4" s="97"/>
      <c r="H4" s="97"/>
      <c r="I4" s="97"/>
      <c r="J4" s="97"/>
      <c r="K4" s="97"/>
    </row>
    <row r="5" spans="1:11" ht="29.25" customHeight="1">
      <c r="A5" s="12"/>
      <c r="B5" s="97" t="s">
        <v>3</v>
      </c>
      <c r="C5" s="97"/>
      <c r="D5" s="97"/>
      <c r="E5" s="97"/>
      <c r="F5" s="97"/>
      <c r="G5" s="97"/>
      <c r="H5" s="97"/>
      <c r="I5" s="97"/>
      <c r="J5" s="97"/>
      <c r="K5" s="97"/>
    </row>
    <row r="6" spans="1:11" ht="30" customHeight="1">
      <c r="A6" s="12"/>
      <c r="B6" s="68"/>
      <c r="C6" s="69" t="s">
        <v>4</v>
      </c>
      <c r="D6" s="126"/>
      <c r="E6" s="127"/>
      <c r="F6" s="127"/>
      <c r="G6" s="127"/>
      <c r="H6" s="127"/>
      <c r="I6" s="127"/>
      <c r="J6" s="128"/>
      <c r="K6" s="98"/>
    </row>
    <row r="7" spans="1:11" ht="15.6" customHeight="1">
      <c r="A7" s="12"/>
      <c r="B7" s="14"/>
      <c r="C7" s="53" t="s">
        <v>5</v>
      </c>
      <c r="D7" s="15"/>
      <c r="E7" s="16"/>
      <c r="F7" s="16"/>
      <c r="G7" s="16"/>
      <c r="H7" s="16"/>
      <c r="I7" s="17"/>
      <c r="J7" s="18"/>
      <c r="K7" s="88"/>
    </row>
    <row r="8" spans="1:11" ht="15.6" customHeight="1">
      <c r="A8" s="12"/>
      <c r="B8" s="19"/>
      <c r="C8" s="54" t="s">
        <v>6</v>
      </c>
      <c r="D8" s="20">
        <f>395.78+304.61+135.02</f>
        <v>835.41</v>
      </c>
      <c r="E8" s="2" t="s">
        <v>7</v>
      </c>
      <c r="F8" s="21"/>
      <c r="G8" s="21"/>
      <c r="H8" s="22"/>
      <c r="I8" s="23"/>
      <c r="J8" s="24"/>
      <c r="K8" s="88"/>
    </row>
    <row r="9" spans="1:11" ht="30" customHeight="1">
      <c r="A9" s="12"/>
      <c r="B9" s="19"/>
      <c r="C9" s="55" t="s">
        <v>8</v>
      </c>
      <c r="D9" s="6">
        <f>157+120+57</f>
        <v>334</v>
      </c>
      <c r="E9" s="25" t="s">
        <v>9</v>
      </c>
      <c r="F9" s="25"/>
      <c r="G9" s="26"/>
      <c r="H9" s="27"/>
      <c r="I9" s="1">
        <f>D9*1*3</f>
        <v>1002</v>
      </c>
      <c r="J9" s="5" t="s">
        <v>7</v>
      </c>
      <c r="K9" s="88"/>
    </row>
    <row r="10" spans="1:11" ht="15" customHeight="1">
      <c r="A10" s="12"/>
      <c r="B10" s="28"/>
      <c r="C10" s="56" t="s">
        <v>10</v>
      </c>
      <c r="D10" s="3">
        <f>I9-D8</f>
        <v>166.59000000000003</v>
      </c>
      <c r="E10" s="4" t="s">
        <v>7</v>
      </c>
      <c r="F10" s="29"/>
      <c r="G10" s="29"/>
      <c r="H10" s="30"/>
      <c r="I10" s="31"/>
      <c r="J10" s="32"/>
      <c r="K10" s="99"/>
    </row>
    <row r="11" spans="1:11" ht="30" customHeight="1">
      <c r="A11" s="12"/>
      <c r="B11" s="52"/>
      <c r="C11" s="57" t="s">
        <v>11</v>
      </c>
      <c r="D11" s="129"/>
      <c r="E11" s="129"/>
      <c r="F11" s="129"/>
      <c r="G11" s="129"/>
      <c r="H11" s="129"/>
      <c r="I11" s="129"/>
      <c r="J11" s="130"/>
      <c r="K11" s="87"/>
    </row>
    <row r="12" spans="1:11" ht="15" customHeight="1">
      <c r="A12" s="12"/>
      <c r="B12" s="14"/>
      <c r="C12" s="53" t="s">
        <v>5</v>
      </c>
      <c r="D12" s="15"/>
      <c r="E12" s="16"/>
      <c r="F12" s="16"/>
      <c r="G12" s="16"/>
      <c r="H12" s="16"/>
      <c r="I12" s="17"/>
      <c r="J12" s="18"/>
      <c r="K12" s="88"/>
    </row>
    <row r="13" spans="1:11" ht="15" customHeight="1">
      <c r="A13" s="12"/>
      <c r="B13" s="19"/>
      <c r="C13" s="54" t="s">
        <v>6</v>
      </c>
      <c r="D13" s="20">
        <v>274.66000000000003</v>
      </c>
      <c r="E13" s="2" t="s">
        <v>7</v>
      </c>
      <c r="F13" s="21"/>
      <c r="G13" s="21"/>
      <c r="H13" s="22"/>
      <c r="I13" s="23"/>
      <c r="J13" s="24"/>
      <c r="K13" s="88"/>
    </row>
    <row r="14" spans="1:11" ht="30" customHeight="1">
      <c r="A14" s="12"/>
      <c r="B14" s="19"/>
      <c r="C14" s="55" t="s">
        <v>8</v>
      </c>
      <c r="D14" s="6">
        <v>112</v>
      </c>
      <c r="E14" s="25" t="s">
        <v>9</v>
      </c>
      <c r="F14" s="25"/>
      <c r="G14" s="26"/>
      <c r="H14" s="27"/>
      <c r="I14" s="1">
        <f>D14*1*3</f>
        <v>336</v>
      </c>
      <c r="J14" s="5" t="s">
        <v>7</v>
      </c>
      <c r="K14" s="88"/>
    </row>
    <row r="15" spans="1:11" ht="15" customHeight="1">
      <c r="A15" s="12"/>
      <c r="B15" s="33"/>
      <c r="C15" s="58" t="s">
        <v>10</v>
      </c>
      <c r="D15" s="7">
        <f>I14-D13</f>
        <v>61.339999999999975</v>
      </c>
      <c r="E15" s="8" t="s">
        <v>7</v>
      </c>
      <c r="F15" s="34"/>
      <c r="G15" s="34"/>
      <c r="H15" s="35"/>
      <c r="I15" s="36"/>
      <c r="J15" s="37"/>
      <c r="K15" s="89"/>
    </row>
    <row r="16" spans="1:11" ht="18.600000000000001" customHeight="1">
      <c r="A16" s="12"/>
      <c r="B16" s="38" t="s">
        <v>12</v>
      </c>
      <c r="C16" s="45" t="s">
        <v>13</v>
      </c>
      <c r="D16" s="117"/>
      <c r="E16" s="118"/>
      <c r="F16" s="118"/>
      <c r="G16" s="118"/>
      <c r="H16" s="119"/>
      <c r="I16" s="59">
        <f>I14+I9</f>
        <v>1338</v>
      </c>
      <c r="J16" s="47" t="s">
        <v>7</v>
      </c>
      <c r="K16" s="90"/>
    </row>
    <row r="17" spans="1:11" ht="18.600000000000001" customHeight="1">
      <c r="A17" s="12"/>
      <c r="B17" s="38" t="s">
        <v>14</v>
      </c>
      <c r="C17" s="39" t="s">
        <v>15</v>
      </c>
      <c r="D17" s="117"/>
      <c r="E17" s="118"/>
      <c r="F17" s="118"/>
      <c r="G17" s="118"/>
      <c r="H17" s="119"/>
      <c r="I17" s="59">
        <f>I16*0.04</f>
        <v>53.52</v>
      </c>
      <c r="J17" s="47" t="s">
        <v>7</v>
      </c>
      <c r="K17" s="91"/>
    </row>
    <row r="18" spans="1:11" ht="31.5" customHeight="1">
      <c r="A18" s="12"/>
      <c r="B18" s="38"/>
      <c r="C18" s="39" t="s">
        <v>16</v>
      </c>
      <c r="D18" s="117"/>
      <c r="E18" s="118"/>
      <c r="F18" s="118"/>
      <c r="G18" s="118"/>
      <c r="H18" s="119"/>
      <c r="I18" s="60">
        <f>I16+I17</f>
        <v>1391.52</v>
      </c>
      <c r="J18" s="40" t="s">
        <v>7</v>
      </c>
      <c r="K18" s="67" t="s">
        <v>17</v>
      </c>
    </row>
    <row r="19" spans="1:11" ht="18.600000000000001" customHeight="1">
      <c r="A19" s="12"/>
      <c r="B19" s="41" t="s">
        <v>18</v>
      </c>
      <c r="C19" s="106" t="s">
        <v>19</v>
      </c>
      <c r="D19" s="107"/>
      <c r="E19" s="107"/>
      <c r="F19" s="107"/>
      <c r="G19" s="107"/>
      <c r="H19" s="108"/>
      <c r="I19" s="61">
        <f>D9+D14</f>
        <v>446</v>
      </c>
      <c r="J19" s="46" t="s">
        <v>9</v>
      </c>
      <c r="K19" s="84"/>
    </row>
    <row r="20" spans="1:11" ht="18.600000000000001" customHeight="1">
      <c r="A20" s="12"/>
      <c r="B20" s="41"/>
      <c r="C20" s="106" t="s">
        <v>20</v>
      </c>
      <c r="D20" s="107"/>
      <c r="E20" s="107"/>
      <c r="F20" s="107"/>
      <c r="G20" s="107"/>
      <c r="H20" s="108"/>
      <c r="I20" s="61">
        <f>(I19)*0.04</f>
        <v>17.84</v>
      </c>
      <c r="J20" s="46" t="s">
        <v>9</v>
      </c>
      <c r="K20" s="85"/>
    </row>
    <row r="21" spans="1:11" ht="18.600000000000001" customHeight="1">
      <c r="A21" s="12"/>
      <c r="B21" s="42"/>
      <c r="C21" s="109" t="s">
        <v>21</v>
      </c>
      <c r="D21" s="110"/>
      <c r="E21" s="110"/>
      <c r="F21" s="110"/>
      <c r="G21" s="110"/>
      <c r="H21" s="111"/>
      <c r="I21" s="62">
        <f>SUM(I19:I20)</f>
        <v>463.84</v>
      </c>
      <c r="J21" s="48" t="s">
        <v>9</v>
      </c>
      <c r="K21" s="86"/>
    </row>
    <row r="22" spans="1:11" ht="14.65" customHeight="1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30" customHeight="1">
      <c r="A23" s="12"/>
      <c r="B23" s="52"/>
      <c r="C23" s="57" t="s">
        <v>22</v>
      </c>
      <c r="D23" s="129"/>
      <c r="E23" s="129"/>
      <c r="F23" s="129"/>
      <c r="G23" s="129"/>
      <c r="H23" s="129"/>
      <c r="I23" s="129"/>
      <c r="J23" s="130"/>
      <c r="K23" s="87"/>
    </row>
    <row r="24" spans="1:11" ht="15" customHeight="1">
      <c r="A24" s="12"/>
      <c r="B24" s="14"/>
      <c r="C24" s="53" t="s">
        <v>5</v>
      </c>
      <c r="D24" s="15"/>
      <c r="E24" s="16"/>
      <c r="F24" s="16"/>
      <c r="G24" s="16"/>
      <c r="H24" s="16"/>
      <c r="I24" s="17"/>
      <c r="J24" s="18"/>
      <c r="K24" s="88"/>
    </row>
    <row r="25" spans="1:11" ht="15" customHeight="1">
      <c r="A25" s="12"/>
      <c r="B25" s="19"/>
      <c r="C25" s="54" t="s">
        <v>6</v>
      </c>
      <c r="D25" s="20">
        <v>482.44</v>
      </c>
      <c r="E25" s="2" t="s">
        <v>7</v>
      </c>
      <c r="F25" s="21"/>
      <c r="G25" s="21"/>
      <c r="H25" s="22"/>
      <c r="I25" s="23"/>
      <c r="J25" s="24"/>
      <c r="K25" s="88"/>
    </row>
    <row r="26" spans="1:11" ht="30" customHeight="1">
      <c r="A26" s="12"/>
      <c r="B26" s="19"/>
      <c r="C26" s="55" t="s">
        <v>8</v>
      </c>
      <c r="D26" s="6">
        <v>209</v>
      </c>
      <c r="E26" s="25" t="s">
        <v>9</v>
      </c>
      <c r="F26" s="25"/>
      <c r="G26" s="26"/>
      <c r="H26" s="27"/>
      <c r="I26" s="1">
        <f>D26*1*3</f>
        <v>627</v>
      </c>
      <c r="J26" s="5" t="s">
        <v>7</v>
      </c>
      <c r="K26" s="88"/>
    </row>
    <row r="27" spans="1:11" ht="15" customHeight="1">
      <c r="A27" s="12"/>
      <c r="B27" s="33"/>
      <c r="C27" s="58" t="s">
        <v>10</v>
      </c>
      <c r="D27" s="7">
        <f>I26-D25</f>
        <v>144.56</v>
      </c>
      <c r="E27" s="8" t="s">
        <v>7</v>
      </c>
      <c r="F27" s="34"/>
      <c r="G27" s="34"/>
      <c r="H27" s="35"/>
      <c r="I27" s="36"/>
      <c r="J27" s="37"/>
      <c r="K27" s="89"/>
    </row>
    <row r="28" spans="1:11" ht="18.600000000000001" customHeight="1">
      <c r="A28" s="12"/>
      <c r="B28" s="38" t="s">
        <v>12</v>
      </c>
      <c r="C28" s="45" t="s">
        <v>23</v>
      </c>
      <c r="D28" s="117"/>
      <c r="E28" s="118"/>
      <c r="F28" s="118"/>
      <c r="G28" s="118"/>
      <c r="H28" s="119"/>
      <c r="I28" s="59">
        <f>I26</f>
        <v>627</v>
      </c>
      <c r="J28" s="47" t="s">
        <v>7</v>
      </c>
      <c r="K28" s="90"/>
    </row>
    <row r="29" spans="1:11" ht="18.600000000000001" customHeight="1">
      <c r="A29" s="12"/>
      <c r="B29" s="38" t="s">
        <v>14</v>
      </c>
      <c r="C29" s="39" t="s">
        <v>15</v>
      </c>
      <c r="D29" s="117"/>
      <c r="E29" s="118"/>
      <c r="F29" s="118"/>
      <c r="G29" s="118"/>
      <c r="H29" s="119"/>
      <c r="I29" s="59">
        <f>I28*0.04</f>
        <v>25.080000000000002</v>
      </c>
      <c r="J29" s="47" t="s">
        <v>7</v>
      </c>
      <c r="K29" s="91"/>
    </row>
    <row r="30" spans="1:11" ht="36" customHeight="1">
      <c r="A30" s="12"/>
      <c r="B30" s="38"/>
      <c r="C30" s="39" t="s">
        <v>24</v>
      </c>
      <c r="D30" s="117"/>
      <c r="E30" s="118"/>
      <c r="F30" s="118"/>
      <c r="G30" s="118"/>
      <c r="H30" s="119"/>
      <c r="I30" s="60">
        <f>I28+I29</f>
        <v>652.08000000000004</v>
      </c>
      <c r="J30" s="40" t="s">
        <v>7</v>
      </c>
      <c r="K30" s="67" t="s">
        <v>17</v>
      </c>
    </row>
    <row r="31" spans="1:11" ht="18.600000000000001" customHeight="1">
      <c r="A31" s="12"/>
      <c r="B31" s="41" t="s">
        <v>18</v>
      </c>
      <c r="C31" s="106" t="s">
        <v>19</v>
      </c>
      <c r="D31" s="107"/>
      <c r="E31" s="107"/>
      <c r="F31" s="107"/>
      <c r="G31" s="107"/>
      <c r="H31" s="108"/>
      <c r="I31" s="61">
        <f>D26</f>
        <v>209</v>
      </c>
      <c r="J31" s="46" t="s">
        <v>9</v>
      </c>
      <c r="K31" s="84"/>
    </row>
    <row r="32" spans="1:11" ht="18.600000000000001" customHeight="1">
      <c r="A32" s="12"/>
      <c r="B32" s="41"/>
      <c r="C32" s="106" t="s">
        <v>20</v>
      </c>
      <c r="D32" s="107"/>
      <c r="E32" s="107"/>
      <c r="F32" s="107"/>
      <c r="G32" s="107"/>
      <c r="H32" s="108"/>
      <c r="I32" s="61">
        <f>(I31)*0.04</f>
        <v>8.36</v>
      </c>
      <c r="J32" s="46" t="s">
        <v>9</v>
      </c>
      <c r="K32" s="85"/>
    </row>
    <row r="33" spans="1:11" ht="18.600000000000001" customHeight="1">
      <c r="A33" s="12"/>
      <c r="B33" s="42"/>
      <c r="C33" s="109" t="s">
        <v>21</v>
      </c>
      <c r="D33" s="110"/>
      <c r="E33" s="110"/>
      <c r="F33" s="110"/>
      <c r="G33" s="110"/>
      <c r="H33" s="111"/>
      <c r="I33" s="62">
        <f>SUM(I31:I32)</f>
        <v>217.36</v>
      </c>
      <c r="J33" s="48" t="s">
        <v>9</v>
      </c>
      <c r="K33" s="86"/>
    </row>
    <row r="34" spans="1:11" ht="18.600000000000001" customHeight="1">
      <c r="A34" s="12"/>
      <c r="B34" s="43"/>
      <c r="C34" s="43"/>
      <c r="D34" s="63"/>
      <c r="E34" s="64"/>
      <c r="F34" s="64"/>
      <c r="G34" s="65"/>
      <c r="H34" s="63"/>
      <c r="I34" s="65"/>
      <c r="J34" s="44"/>
      <c r="K34" s="44"/>
    </row>
    <row r="35" spans="1:11" ht="18.600000000000001" customHeight="1">
      <c r="A35" s="12"/>
      <c r="B35" s="49"/>
      <c r="C35" s="103" t="s">
        <v>25</v>
      </c>
      <c r="D35" s="104"/>
      <c r="E35" s="104"/>
      <c r="F35" s="104"/>
      <c r="G35" s="104"/>
      <c r="H35" s="104"/>
      <c r="I35" s="104"/>
      <c r="J35" s="104"/>
      <c r="K35" s="105"/>
    </row>
    <row r="36" spans="1:11" ht="18.600000000000001" customHeight="1">
      <c r="A36" s="12"/>
      <c r="B36" s="66"/>
      <c r="C36" s="112" t="s">
        <v>26</v>
      </c>
      <c r="D36" s="113"/>
      <c r="E36" s="113"/>
      <c r="F36" s="113"/>
      <c r="G36" s="113"/>
      <c r="H36" s="114"/>
      <c r="I36" s="51">
        <v>2043</v>
      </c>
      <c r="J36" s="50" t="s">
        <v>7</v>
      </c>
      <c r="K36" s="115" t="s">
        <v>27</v>
      </c>
    </row>
    <row r="37" spans="1:11" ht="18.600000000000001" customHeight="1">
      <c r="A37" s="12"/>
      <c r="B37" s="70"/>
      <c r="C37" s="100" t="s">
        <v>28</v>
      </c>
      <c r="D37" s="101"/>
      <c r="E37" s="101"/>
      <c r="F37" s="101"/>
      <c r="G37" s="101"/>
      <c r="H37" s="102"/>
      <c r="I37" s="71">
        <f>I33+I21</f>
        <v>681.2</v>
      </c>
      <c r="J37" s="72" t="s">
        <v>9</v>
      </c>
      <c r="K37" s="116"/>
    </row>
    <row r="38" spans="1:11" ht="18.600000000000001" customHeight="1">
      <c r="A38" s="13"/>
      <c r="B38" s="73"/>
      <c r="C38" s="92" t="s">
        <v>29</v>
      </c>
      <c r="D38" s="93"/>
      <c r="E38" s="93"/>
      <c r="F38" s="93"/>
      <c r="G38" s="93"/>
      <c r="H38" s="94"/>
      <c r="I38" s="95" t="s">
        <v>30</v>
      </c>
      <c r="J38" s="96"/>
      <c r="K38" s="74" t="s">
        <v>31</v>
      </c>
    </row>
    <row r="39" spans="1:11" ht="33" customHeight="1">
      <c r="A39" s="54"/>
      <c r="B39" s="75"/>
      <c r="C39" s="78" t="s">
        <v>32</v>
      </c>
      <c r="D39" s="79"/>
      <c r="E39" s="79"/>
      <c r="F39" s="79"/>
      <c r="G39" s="79"/>
      <c r="H39" s="79"/>
      <c r="I39" s="80" t="s">
        <v>30</v>
      </c>
      <c r="J39" s="81"/>
      <c r="K39" s="75"/>
    </row>
    <row r="40" spans="1:11" ht="27.75" customHeight="1">
      <c r="A40" s="54"/>
      <c r="B40" s="76"/>
      <c r="C40" s="82" t="s">
        <v>33</v>
      </c>
      <c r="D40" s="82"/>
      <c r="E40" s="82"/>
      <c r="F40" s="82"/>
      <c r="G40" s="82"/>
      <c r="H40" s="82"/>
      <c r="I40" s="83" t="s">
        <v>30</v>
      </c>
      <c r="J40" s="83"/>
      <c r="K40" s="77" t="s">
        <v>34</v>
      </c>
    </row>
    <row r="41" spans="1:11" ht="15.4" customHeight="1"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3" spans="1:11" ht="15.4" customHeight="1">
      <c r="C43" s="10" t="s">
        <v>35</v>
      </c>
    </row>
    <row r="44" spans="1:11" ht="15.4" customHeight="1">
      <c r="C44" s="10" t="s">
        <v>36</v>
      </c>
    </row>
    <row r="47" spans="1:11" ht="15.4" customHeight="1">
      <c r="C47" s="10" t="s">
        <v>37</v>
      </c>
    </row>
  </sheetData>
  <mergeCells count="37">
    <mergeCell ref="D18:H18"/>
    <mergeCell ref="C19:H19"/>
    <mergeCell ref="C20:H20"/>
    <mergeCell ref="C21:H21"/>
    <mergeCell ref="B3:K3"/>
    <mergeCell ref="B4:K4"/>
    <mergeCell ref="K1:K2"/>
    <mergeCell ref="D11:J11"/>
    <mergeCell ref="D6:J6"/>
    <mergeCell ref="B1:J2"/>
    <mergeCell ref="D16:H16"/>
    <mergeCell ref="B5:K5"/>
    <mergeCell ref="K6:K10"/>
    <mergeCell ref="K11:K15"/>
    <mergeCell ref="K16:K17"/>
    <mergeCell ref="C37:H37"/>
    <mergeCell ref="C35:K35"/>
    <mergeCell ref="C31:H31"/>
    <mergeCell ref="C32:H32"/>
    <mergeCell ref="C33:H33"/>
    <mergeCell ref="C36:H36"/>
    <mergeCell ref="K36:K37"/>
    <mergeCell ref="D28:H28"/>
    <mergeCell ref="D29:H29"/>
    <mergeCell ref="D30:H30"/>
    <mergeCell ref="D23:J23"/>
    <mergeCell ref="D17:H17"/>
    <mergeCell ref="C39:H39"/>
    <mergeCell ref="I39:J39"/>
    <mergeCell ref="C40:H40"/>
    <mergeCell ref="I40:J40"/>
    <mergeCell ref="K19:K21"/>
    <mergeCell ref="K23:K27"/>
    <mergeCell ref="K28:K29"/>
    <mergeCell ref="K31:K33"/>
    <mergeCell ref="C38:H38"/>
    <mergeCell ref="I38:J38"/>
  </mergeCells>
  <pageMargins left="0.75" right="0.75" top="1" bottom="1" header="0.51180599999999998" footer="0.51180599999999998"/>
  <pageSetup orientation="portrait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C8E8E689502549891FD9CA7CDC6F10" ma:contentTypeVersion="18" ma:contentTypeDescription="Create a new document." ma:contentTypeScope="" ma:versionID="baa6b98cd6c48aac2b7faae9c010d716">
  <xsd:schema xmlns:xsd="http://www.w3.org/2001/XMLSchema" xmlns:xs="http://www.w3.org/2001/XMLSchema" xmlns:p="http://schemas.microsoft.com/office/2006/metadata/properties" xmlns:ns2="33c06a6f-d8db-4f3f-aa14-565965f04907" xmlns:ns3="d22c04ea-8dcb-4cde-9416-59bd9cbba4d1" targetNamespace="http://schemas.microsoft.com/office/2006/metadata/properties" ma:root="true" ma:fieldsID="65d82d46b1c563f5299365d58b427c26" ns2:_="" ns3:_="">
    <xsd:import namespace="33c06a6f-d8db-4f3f-aa14-565965f04907"/>
    <xsd:import namespace="d22c04ea-8dcb-4cde-9416-59bd9cbba4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c06a6f-d8db-4f3f-aa14-565965f049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c04ea-8dcb-4cde-9416-59bd9cbba4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9055154-2dbc-49b0-afc1-0c6f5eb36327}" ma:internalName="TaxCatchAll" ma:showField="CatchAllData" ma:web="d22c04ea-8dcb-4cde-9416-59bd9cbba4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3c06a6f-d8db-4f3f-aa14-565965f04907">
      <Terms xmlns="http://schemas.microsoft.com/office/infopath/2007/PartnerControls"/>
    </lcf76f155ced4ddcb4097134ff3c332f>
    <TaxCatchAll xmlns="d22c04ea-8dcb-4cde-9416-59bd9cbba4d1" xsi:nil="true"/>
  </documentManagement>
</p:properties>
</file>

<file path=customXml/itemProps1.xml><?xml version="1.0" encoding="utf-8"?>
<ds:datastoreItem xmlns:ds="http://schemas.openxmlformats.org/officeDocument/2006/customXml" ds:itemID="{6770B0AB-BC81-4C73-91BB-71895C84EC05}"/>
</file>

<file path=customXml/itemProps2.xml><?xml version="1.0" encoding="utf-8"?>
<ds:datastoreItem xmlns:ds="http://schemas.openxmlformats.org/officeDocument/2006/customXml" ds:itemID="{82F24189-151C-485D-BCF1-56E70D0D29FC}"/>
</file>

<file path=customXml/itemProps3.xml><?xml version="1.0" encoding="utf-8"?>
<ds:datastoreItem xmlns:ds="http://schemas.openxmlformats.org/officeDocument/2006/customXml" ds:itemID="{3B5FDC8B-81DA-4BE4-B8D1-AC3AACF28D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2025-04-24T11:49:46Z</dcterms:created>
  <dcterms:modified xsi:type="dcterms:W3CDTF">2025-06-17T10:25:32Z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0x01010071C8E8E689502549891FD9CA7CDC6F10</vt:lpwstr>
  </property>
  <property fmtid="{D5CDD505-2E9C-101B-9397-08002B2CF9AE}" pid="3" name="MediaServiceImageTags">
    <vt:lpwstr/>
  </property>
</Properties>
</file>