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37 Dopravné senzory pre dopravno - inžinierske analýzy/Nový priečinok/"/>
    </mc:Choice>
  </mc:AlternateContent>
  <xr:revisionPtr revIDLastSave="14" documentId="8_{5CBF987C-AA4A-4C51-A2A5-B24C4F5D6A45}" xr6:coauthVersionLast="47" xr6:coauthVersionMax="47" xr10:uidLastSave="{F54625A3-B0FD-474E-8CFE-BA4E7E05D8C1}"/>
  <bookViews>
    <workbookView xWindow="3120" yWindow="795" windowWidth="20700" windowHeight="15405" activeTab="1" xr2:uid="{0341154F-D77B-4CD0-AF9A-92C7F0B14455}"/>
  </bookViews>
  <sheets>
    <sheet name="Zoznam CSS - bez výmeny radiča" sheetId="2" r:id="rId1"/>
    <sheet name="Zoznam CSS - s výmenou radiča" sheetId="3" r:id="rId2"/>
    <sheet name="Legen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3" l="1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19" i="3"/>
  <c r="G20" i="3"/>
  <c r="G21" i="3"/>
  <c r="G22" i="3"/>
  <c r="G23" i="3"/>
  <c r="G24" i="3"/>
  <c r="G25" i="3"/>
  <c r="G7" i="3"/>
  <c r="G8" i="3"/>
  <c r="G9" i="3"/>
  <c r="G10" i="3"/>
  <c r="G11" i="3"/>
  <c r="G12" i="3"/>
  <c r="G13" i="3"/>
  <c r="G14" i="3"/>
  <c r="G15" i="3"/>
  <c r="G16" i="3"/>
  <c r="G17" i="3"/>
  <c r="G18" i="3"/>
  <c r="G6" i="3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85" i="2" s="1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64" i="2" s="1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43" i="2" s="1"/>
  <c r="Q26" i="2"/>
  <c r="Q25" i="2"/>
  <c r="Q24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2" i="2" s="1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85" i="2" s="1"/>
  <c r="L66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64" i="2" s="1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43" i="2" s="1"/>
  <c r="L24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2" i="2" s="1"/>
  <c r="G26" i="3" l="1"/>
  <c r="L49" i="3"/>
  <c r="L26" i="3"/>
  <c r="Q26" i="3"/>
  <c r="G49" i="3"/>
  <c r="Q49" i="3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85" i="2" s="1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64" i="2" s="1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43" i="2" s="1"/>
  <c r="G22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3" i="2"/>
  <c r="H48" i="3"/>
  <c r="R48" i="3" s="1"/>
  <c r="C48" i="3"/>
  <c r="R25" i="3"/>
  <c r="M25" i="3"/>
  <c r="H7" i="3"/>
  <c r="M7" i="3" s="1"/>
  <c r="H8" i="3"/>
  <c r="R8" i="3" s="1"/>
  <c r="H9" i="3"/>
  <c r="R9" i="3" s="1"/>
  <c r="H10" i="3"/>
  <c r="R10" i="3" s="1"/>
  <c r="H11" i="3"/>
  <c r="R11" i="3" s="1"/>
  <c r="H12" i="3"/>
  <c r="M12" i="3" s="1"/>
  <c r="H13" i="3"/>
  <c r="R13" i="3" s="1"/>
  <c r="H14" i="3"/>
  <c r="R14" i="3" s="1"/>
  <c r="H15" i="3"/>
  <c r="R15" i="3" s="1"/>
  <c r="H16" i="3"/>
  <c r="R16" i="3" s="1"/>
  <c r="H17" i="3"/>
  <c r="R17" i="3" s="1"/>
  <c r="H18" i="3"/>
  <c r="R18" i="3" s="1"/>
  <c r="H19" i="3"/>
  <c r="M19" i="3" s="1"/>
  <c r="H20" i="3"/>
  <c r="M20" i="3" s="1"/>
  <c r="H21" i="3"/>
  <c r="R21" i="3" s="1"/>
  <c r="H22" i="3"/>
  <c r="R22" i="3" s="1"/>
  <c r="H23" i="3"/>
  <c r="R23" i="3" s="1"/>
  <c r="H24" i="3"/>
  <c r="R24" i="3" s="1"/>
  <c r="H6" i="3"/>
  <c r="M6" i="3" s="1"/>
  <c r="C23" i="3"/>
  <c r="C46" i="3" s="1"/>
  <c r="C24" i="3"/>
  <c r="C47" i="3" s="1"/>
  <c r="C7" i="3"/>
  <c r="C30" i="3" s="1"/>
  <c r="C8" i="3"/>
  <c r="C31" i="3" s="1"/>
  <c r="C9" i="3"/>
  <c r="C32" i="3" s="1"/>
  <c r="C10" i="3"/>
  <c r="C33" i="3" s="1"/>
  <c r="C11" i="3"/>
  <c r="C34" i="3" s="1"/>
  <c r="C12" i="3"/>
  <c r="C35" i="3" s="1"/>
  <c r="C13" i="3"/>
  <c r="C36" i="3" s="1"/>
  <c r="C14" i="3"/>
  <c r="C37" i="3" s="1"/>
  <c r="C15" i="3"/>
  <c r="C38" i="3" s="1"/>
  <c r="C16" i="3"/>
  <c r="C39" i="3" s="1"/>
  <c r="C17" i="3"/>
  <c r="C40" i="3" s="1"/>
  <c r="C18" i="3"/>
  <c r="C41" i="3" s="1"/>
  <c r="C19" i="3"/>
  <c r="C42" i="3" s="1"/>
  <c r="C20" i="3"/>
  <c r="C43" i="3" s="1"/>
  <c r="C21" i="3"/>
  <c r="C44" i="3" s="1"/>
  <c r="C22" i="3"/>
  <c r="C45" i="3" s="1"/>
  <c r="C6" i="3"/>
  <c r="C29" i="3" s="1"/>
  <c r="C74" i="2"/>
  <c r="C77" i="2"/>
  <c r="H33" i="2"/>
  <c r="R33" i="2" s="1"/>
  <c r="H34" i="2"/>
  <c r="M34" i="2" s="1"/>
  <c r="H35" i="2"/>
  <c r="M35" i="2" s="1"/>
  <c r="H36" i="2"/>
  <c r="M36" i="2" s="1"/>
  <c r="H37" i="2"/>
  <c r="R37" i="2" s="1"/>
  <c r="H38" i="2"/>
  <c r="R38" i="2" s="1"/>
  <c r="H39" i="2"/>
  <c r="R39" i="2" s="1"/>
  <c r="H40" i="2"/>
  <c r="M40" i="2" s="1"/>
  <c r="H41" i="2"/>
  <c r="R41" i="2" s="1"/>
  <c r="H42" i="2"/>
  <c r="R42" i="2" s="1"/>
  <c r="H25" i="2"/>
  <c r="R25" i="2" s="1"/>
  <c r="H26" i="2"/>
  <c r="M26" i="2" s="1"/>
  <c r="H27" i="2"/>
  <c r="M27" i="2" s="1"/>
  <c r="H28" i="2"/>
  <c r="M28" i="2" s="1"/>
  <c r="H29" i="2"/>
  <c r="R29" i="2" s="1"/>
  <c r="H30" i="2"/>
  <c r="R30" i="2" s="1"/>
  <c r="H31" i="2"/>
  <c r="R31" i="2" s="1"/>
  <c r="H32" i="2"/>
  <c r="R32" i="2" s="1"/>
  <c r="H24" i="2"/>
  <c r="R24" i="2" s="1"/>
  <c r="C43" i="2"/>
  <c r="C64" i="2" s="1"/>
  <c r="C41" i="2"/>
  <c r="C62" i="2" s="1"/>
  <c r="C83" i="2" s="1"/>
  <c r="C42" i="2"/>
  <c r="C63" i="2" s="1"/>
  <c r="C84" i="2" s="1"/>
  <c r="C35" i="2"/>
  <c r="C56" i="2" s="1"/>
  <c r="C36" i="2"/>
  <c r="C57" i="2" s="1"/>
  <c r="C78" i="2" s="1"/>
  <c r="C37" i="2"/>
  <c r="C58" i="2" s="1"/>
  <c r="C79" i="2" s="1"/>
  <c r="C38" i="2"/>
  <c r="C59" i="2" s="1"/>
  <c r="C80" i="2" s="1"/>
  <c r="C39" i="2"/>
  <c r="C60" i="2" s="1"/>
  <c r="C81" i="2" s="1"/>
  <c r="C40" i="2"/>
  <c r="C61" i="2" s="1"/>
  <c r="C82" i="2" s="1"/>
  <c r="C25" i="2"/>
  <c r="C46" i="2" s="1"/>
  <c r="C67" i="2" s="1"/>
  <c r="C26" i="2"/>
  <c r="C47" i="2" s="1"/>
  <c r="C68" i="2" s="1"/>
  <c r="C27" i="2"/>
  <c r="C48" i="2" s="1"/>
  <c r="C69" i="2" s="1"/>
  <c r="C28" i="2"/>
  <c r="C49" i="2" s="1"/>
  <c r="C70" i="2" s="1"/>
  <c r="C29" i="2"/>
  <c r="C50" i="2" s="1"/>
  <c r="C71" i="2" s="1"/>
  <c r="C30" i="2"/>
  <c r="C51" i="2" s="1"/>
  <c r="C72" i="2" s="1"/>
  <c r="C31" i="2"/>
  <c r="C52" i="2" s="1"/>
  <c r="C73" i="2" s="1"/>
  <c r="C32" i="2"/>
  <c r="C53" i="2" s="1"/>
  <c r="C33" i="2"/>
  <c r="C54" i="2" s="1"/>
  <c r="C75" i="2" s="1"/>
  <c r="C34" i="2"/>
  <c r="C55" i="2" s="1"/>
  <c r="C76" i="2" s="1"/>
  <c r="C24" i="2"/>
  <c r="C45" i="2" s="1"/>
  <c r="C66" i="2" s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3" i="2"/>
  <c r="M3" i="2"/>
  <c r="M4" i="2"/>
  <c r="M5" i="2"/>
  <c r="M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7" i="2"/>
  <c r="P5" i="3"/>
  <c r="K5" i="3"/>
  <c r="P2" i="2"/>
  <c r="K2" i="2"/>
  <c r="M48" i="3" l="1"/>
  <c r="H47" i="3"/>
  <c r="H39" i="3"/>
  <c r="H31" i="3"/>
  <c r="M22" i="3"/>
  <c r="H46" i="3"/>
  <c r="H38" i="3"/>
  <c r="H30" i="3"/>
  <c r="M16" i="3"/>
  <c r="H45" i="3"/>
  <c r="H37" i="3"/>
  <c r="M15" i="3"/>
  <c r="H44" i="3"/>
  <c r="H36" i="3"/>
  <c r="M13" i="3"/>
  <c r="H43" i="3"/>
  <c r="H35" i="3"/>
  <c r="H42" i="3"/>
  <c r="H34" i="3"/>
  <c r="H29" i="3"/>
  <c r="H41" i="3"/>
  <c r="H33" i="3"/>
  <c r="H40" i="3"/>
  <c r="H32" i="3"/>
  <c r="M21" i="3"/>
  <c r="R6" i="3"/>
  <c r="R7" i="3"/>
  <c r="M14" i="3"/>
  <c r="M24" i="3"/>
  <c r="M8" i="3"/>
  <c r="M23" i="3"/>
  <c r="R12" i="3"/>
  <c r="R19" i="3"/>
  <c r="M11" i="3"/>
  <c r="M18" i="3"/>
  <c r="M10" i="3"/>
  <c r="M17" i="3"/>
  <c r="M9" i="3"/>
  <c r="R20" i="3"/>
  <c r="H62" i="2"/>
  <c r="H52" i="2"/>
  <c r="M52" i="2" s="1"/>
  <c r="H63" i="2"/>
  <c r="H61" i="2"/>
  <c r="H45" i="2"/>
  <c r="H66" i="2" s="1"/>
  <c r="H53" i="2"/>
  <c r="H74" i="2" s="1"/>
  <c r="H51" i="2"/>
  <c r="H46" i="2"/>
  <c r="H50" i="2"/>
  <c r="H71" i="2" s="1"/>
  <c r="H60" i="2"/>
  <c r="H81" i="2" s="1"/>
  <c r="H49" i="2"/>
  <c r="H70" i="2" s="1"/>
  <c r="H59" i="2"/>
  <c r="H80" i="2" s="1"/>
  <c r="H56" i="2"/>
  <c r="H77" i="2" s="1"/>
  <c r="H48" i="2"/>
  <c r="H69" i="2" s="1"/>
  <c r="H58" i="2"/>
  <c r="H79" i="2" s="1"/>
  <c r="H55" i="2"/>
  <c r="H76" i="2" s="1"/>
  <c r="H47" i="2"/>
  <c r="H68" i="2" s="1"/>
  <c r="H57" i="2"/>
  <c r="H78" i="2" s="1"/>
  <c r="H54" i="2"/>
  <c r="H75" i="2" s="1"/>
  <c r="M30" i="2"/>
  <c r="R27" i="2"/>
  <c r="R34" i="2"/>
  <c r="M39" i="2"/>
  <c r="M37" i="2"/>
  <c r="M38" i="2"/>
  <c r="R26" i="2"/>
  <c r="R28" i="2"/>
  <c r="M29" i="2"/>
  <c r="R35" i="2"/>
  <c r="R36" i="2"/>
  <c r="R40" i="2"/>
  <c r="M31" i="2"/>
  <c r="M24" i="2"/>
  <c r="M32" i="2"/>
  <c r="M25" i="2"/>
  <c r="M33" i="2"/>
  <c r="M41" i="2"/>
  <c r="M42" i="2"/>
  <c r="R37" i="3" l="1"/>
  <c r="M37" i="3"/>
  <c r="R45" i="3"/>
  <c r="M45" i="3"/>
  <c r="R78" i="2"/>
  <c r="M78" i="2"/>
  <c r="R52" i="2"/>
  <c r="H73" i="2"/>
  <c r="R35" i="3"/>
  <c r="M35" i="3"/>
  <c r="M62" i="2"/>
  <c r="H83" i="2"/>
  <c r="R30" i="3"/>
  <c r="M30" i="3"/>
  <c r="R40" i="3"/>
  <c r="M40" i="3"/>
  <c r="R38" i="3"/>
  <c r="M38" i="3"/>
  <c r="R79" i="2"/>
  <c r="M79" i="2"/>
  <c r="R51" i="2"/>
  <c r="H72" i="2"/>
  <c r="M33" i="3"/>
  <c r="R33" i="3"/>
  <c r="R36" i="3"/>
  <c r="M36" i="3"/>
  <c r="R46" i="3"/>
  <c r="M46" i="3"/>
  <c r="R75" i="2"/>
  <c r="M75" i="2"/>
  <c r="R63" i="2"/>
  <c r="H84" i="2"/>
  <c r="R47" i="3"/>
  <c r="M47" i="3"/>
  <c r="M81" i="2"/>
  <c r="R81" i="2"/>
  <c r="M71" i="2"/>
  <c r="R71" i="2"/>
  <c r="R43" i="3"/>
  <c r="M43" i="3"/>
  <c r="M46" i="2"/>
  <c r="H67" i="2"/>
  <c r="R74" i="2"/>
  <c r="M74" i="2"/>
  <c r="M41" i="3"/>
  <c r="R41" i="3"/>
  <c r="R44" i="3"/>
  <c r="M44" i="3"/>
  <c r="R80" i="2"/>
  <c r="M80" i="2"/>
  <c r="M34" i="3"/>
  <c r="R34" i="3"/>
  <c r="M70" i="2"/>
  <c r="R70" i="2"/>
  <c r="M42" i="3"/>
  <c r="R42" i="3"/>
  <c r="R68" i="2"/>
  <c r="M68" i="2"/>
  <c r="M32" i="3"/>
  <c r="R32" i="3"/>
  <c r="R69" i="2"/>
  <c r="M69" i="2"/>
  <c r="R66" i="2"/>
  <c r="M66" i="2"/>
  <c r="R29" i="3"/>
  <c r="M29" i="3"/>
  <c r="M31" i="3"/>
  <c r="R31" i="3"/>
  <c r="R39" i="3"/>
  <c r="M39" i="3"/>
  <c r="M61" i="2"/>
  <c r="H82" i="2"/>
  <c r="R77" i="2"/>
  <c r="M77" i="2"/>
  <c r="M76" i="2"/>
  <c r="R76" i="2"/>
  <c r="R62" i="2"/>
  <c r="M63" i="2"/>
  <c r="R61" i="2"/>
  <c r="M51" i="2"/>
  <c r="R53" i="2"/>
  <c r="M53" i="2"/>
  <c r="R45" i="2"/>
  <c r="M45" i="2"/>
  <c r="R46" i="2"/>
  <c r="R59" i="2"/>
  <c r="M59" i="2"/>
  <c r="R57" i="2"/>
  <c r="M57" i="2"/>
  <c r="R58" i="2"/>
  <c r="M58" i="2"/>
  <c r="M54" i="2"/>
  <c r="R54" i="2"/>
  <c r="M48" i="2"/>
  <c r="R48" i="2"/>
  <c r="M56" i="2"/>
  <c r="R56" i="2"/>
  <c r="R49" i="2"/>
  <c r="M49" i="2"/>
  <c r="M47" i="2"/>
  <c r="R47" i="2"/>
  <c r="M55" i="2"/>
  <c r="R55" i="2"/>
  <c r="R60" i="2"/>
  <c r="M60" i="2"/>
  <c r="R50" i="2"/>
  <c r="M50" i="2"/>
  <c r="R67" i="2" l="1"/>
  <c r="M67" i="2"/>
  <c r="R82" i="2"/>
  <c r="M82" i="2"/>
  <c r="M83" i="2"/>
  <c r="R83" i="2"/>
  <c r="R84" i="2"/>
  <c r="M84" i="2"/>
  <c r="M73" i="2"/>
  <c r="R73" i="2"/>
  <c r="R72" i="2"/>
  <c r="M7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<sst xmlns="http://schemas.openxmlformats.org/spreadsheetml/2006/main" count="108" uniqueCount="74">
  <si>
    <t xml:space="preserve">612 Račianske mýto </t>
  </si>
  <si>
    <t>305 Trnavská – Tomášikova</t>
  </si>
  <si>
    <t>303 Trnavská – Jégého</t>
  </si>
  <si>
    <t>304 Trnavská – Bajkalská</t>
  </si>
  <si>
    <t>237 Bajkalská – Drieňová</t>
  </si>
  <si>
    <t>Križovatka</t>
  </si>
  <si>
    <t>Nákres križovatky</t>
  </si>
  <si>
    <t>Položka</t>
  </si>
  <si>
    <t>Počet (na križovatku)</t>
  </si>
  <si>
    <t>Poznámky (špecifikácia senzora)</t>
  </si>
  <si>
    <t>Súhrnná cena za križovatku (bez DPH)</t>
  </si>
  <si>
    <t>Cena celkom (EUR bez DPH)</t>
  </si>
  <si>
    <t>206 Mierová – Kaštieľská + 216 Gagarinova – Tomášikova</t>
  </si>
  <si>
    <t>Jednotková cena (EUR bez DPH)</t>
  </si>
  <si>
    <t>1. Hardvér kamerových senzorov (statické/360°)</t>
  </si>
  <si>
    <t>2. Softvérové licencie (základné - detekcia, klasifikácia, rýchlosť)</t>
  </si>
  <si>
    <t>3. Softvérové licencie (rozšírené - riadenie SS, hustota, zápchy)</t>
  </si>
  <si>
    <t>4. Softvérové licencie (komplexné - priestupky, EČV, ANPR)</t>
  </si>
  <si>
    <t>5. Edge Computing jednotka/server na križovatke</t>
  </si>
  <si>
    <t>6. Záložné napájanie na križovatke (UPS/Batérie/Solárne panely)</t>
  </si>
  <si>
    <t>7. Inštalácia a zapojenie senzorov (vrátane elektroinštalačných prác)</t>
  </si>
  <si>
    <t>8. Preprava a fyzická montáž</t>
  </si>
  <si>
    <t>9. Konfigurácia systému na križovatke (kalibrácia, nastavenie komunikácie)</t>
  </si>
  <si>
    <t>10. Komunikácia a dátová infraštruktúra na križovatke (prevodníky, switche, kabeláž - ak dodáva dodávateľ)</t>
  </si>
  <si>
    <t>11. Centrálny server/softvér (on-premise) - Hardvér</t>
  </si>
  <si>
    <t>12. Centrálny server/softvér (on-premise) - Licencie (CMS/VMS/Analytics platform)</t>
  </si>
  <si>
    <t>13. Cloudové riešenie (voliteľné/alternatívne)</t>
  </si>
  <si>
    <t>14. Integrácia s existujúcimi platformami (Thingsboard, YUNEX Scala, Zabbix, VMS, DIT riadenie)</t>
  </si>
  <si>
    <t>15. Projektový manažment a koordinácia</t>
  </si>
  <si>
    <t>16. Testovanie a uvedenie do prevádzky</t>
  </si>
  <si>
    <t>17. Školenie personálu (pre obsluhu a správu)</t>
  </si>
  <si>
    <t>18. Iné náklady (špecifikujte prosím detailne)</t>
  </si>
  <si>
    <t>19. Pozáručný servis a podpora (ročný poplatok za údržbu HW/SW - napr. na 1/3/5 rokov)</t>
  </si>
  <si>
    <t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t>
  </si>
  <si>
    <t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t>
  </si>
  <si>
    <t>Popíšte rozsah licencie (počet kamier, pre ktoré platí, doba platnosti), uveďte názov softvéru a verziu. Špecifikujte, aké parametre pre riadenie SS softvér poskytuje (obsadenosť pruhov, čas prejazdu, hustota dopravy, detekcia zápchy).</t>
  </si>
  <si>
    <t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t>
  </si>
  <si>
    <t>Uveďte názov modelu, výrobcu, typ procesora, pamäť, úložisko, typ a počet rozhraní (ethernet, napájanie), spotrebu energie a odolnosť voči poveternostným vplyvom (IP krytie, prevádzková teplota).</t>
  </si>
  <si>
    <t>Uveďte typ záložného zdroja (UPS, batérie, solárne panely), kapacitu (v Ah alebo Wh), dobu zálohovania pri plnom zaťažení, typ a počet výstupných konektorov a prevádzkovú teplotu. Pre solárne panely uveďte výkon a rozmery panelov.</t>
  </si>
  <si>
    <t>Popíšte rozsah prác (príprava miesta inštalácie, montáž kamier/senzorov, ťahanie kabeláže, pripojenie k napájaniu a dátovej sieti, testovanie). Uveďte, či cena zahŕňa aj prípadné stavebné úpravy.</t>
  </si>
  <si>
    <t>Popíšte spôsob dopravy (nákladné auto, špeciálna technika), vzdialenosť, spôsob montáže (na stĺp VO, na portál, na samostatný stožiar) a použitú techniku (žeriav, plošina).</t>
  </si>
  <si>
    <t>Popíšte rozsah konfigurácie (nastavenie IP adries, kalibrácia kamier, nastavenie parametrov detekcie, nastavenie komunikácie s riadiacim centrom, testovanie funkčnosti).</t>
  </si>
  <si>
    <t>Uveďte typ a počet prevodníkov optika-ethernet, typ a počet switchov, typ a dĺžku kabeláže, použité konektory a prenosovú rýchlosť.</t>
  </si>
  <si>
    <t>Popíšte rozsah cloudovej služby (úložisko, výpočtový výkon, prenos dát), SLA (dostupnosť, odozva), mesačný/ročný poplatok a možnosti škálovania.</t>
  </si>
  <si>
    <t>Popíšte rozsah integrácie (ktoré dáta sa prenášajú, aké funkcie sú dostupné), použité protokoly (SNMP, API), prípadné nutné úpravy existujúcich systémov a odhadovaný čas integrácie.</t>
  </si>
  <si>
    <t>Popíšte rozsah projektového manažmentu (plánovanie, komunikácia, riadenie rizík, reporting), počet hodín projektového manažéra a rozdelenie zodpovedností.</t>
  </si>
  <si>
    <t>Popíšte rozsah testovania (funkčné testy, záťažové testy, akceptačné testy), kritériá pre úspešné uvedenie do prevádzky a odhadovaný čas testovania.</t>
  </si>
  <si>
    <t>Popíšte rozsah školenia (počet hodín, počet školených osôb, obsah školenia, typ školenia - prezenčné, online) a poskytnuté školiace materiály.</t>
  </si>
  <si>
    <t>Uveďte detailný popis všetkých ďalších nákladov, ktoré neboli zahrnuté v predchádzajúcich položkách (napr. stavebné úpravy, špeciálne povolenia, cestovné náklady).</t>
  </si>
  <si>
    <t>Popíšte rozsah servisu a podpory (dostupnosť, reakčná doba, typy zásahov - vzdialené, onsite, výmena HW), ročný poplatok a prípadné zľavy pri dlhšej zmluve (napr. na 3 alebo 5 rokov).</t>
  </si>
  <si>
    <r>
      <t>20. Výmena radiča</t>
    </r>
    <r>
      <rPr>
        <b/>
        <sz val="11"/>
        <color theme="1"/>
        <rFont val="Aptos Narrow"/>
        <family val="2"/>
        <scheme val="minor"/>
      </rPr>
      <t xml:space="preserve"> [doplňte typ]</t>
    </r>
  </si>
  <si>
    <t>Demontáž existujúceho, dodávka a montáž nového radiča, konfigurácia radiča pre potreby kamerového systému</t>
  </si>
  <si>
    <t>Variant 1: Len Dopravné prieskumy (Sčítanie, Klasifikácia TP102, Rýchlosť, Smerové prieskumy)</t>
  </si>
  <si>
    <t>Variant 2: + Riadenie svetelnej signalizácie (Obsadenosť pruhov, Čas prechodu, Hustota, Kongescie)</t>
  </si>
  <si>
    <t>Variant 3: + Detekcia Dopravných Priestupkov (Protismer, Červená, Predbiehanie, Státie, EČV)</t>
  </si>
  <si>
    <t>Uveďte typ servera (rackový, tower), počet procesorov, pamäť, úložisko (typ, kapacita, RAID), typ a počet sieťových rozhraní a operačný systém.</t>
  </si>
  <si>
    <t>Uveďte názov softvéru, výrobcu, verziu, počet licencií, typ licencie (trvalá, ročná), podporované funkcie a protokoly.</t>
  </si>
  <si>
    <t>Merná jednotka</t>
  </si>
  <si>
    <t>Variant 1: Základný – Kamerový smerový dopravný prieskum</t>
  </si>
  <si>
    <t>Zameranie</t>
  </si>
  <si>
    <t>Kľúčové funkcionality</t>
  </si>
  <si>
    <t>Účel ponuky</t>
  </si>
  <si>
    <t>Tento variant predstavuje základnú úroveň funkcionality, zameranú predovšetkým na zber a analýzu dát pre dopravné prieskumy a štatistiky.</t>
  </si>
  <si>
    <t>Automatické sčítanie dopravy: Presné počítanie prechádzajúcich vozidiel.
Klasifikácia vozidiel: Rozlíšenie typov vozidiel (podľa TP102).
Meranie rýchlosti: Zistenie rýchlosti prechádzajúcich vozidiel.
Smerové križovatkové prieskumy: Analýza pohybov vozidiel na križovatkách (napr. odkiaľ kam vozidlá idú).</t>
  </si>
  <si>
    <t xml:space="preserve">Detailná rámcová cenová ponuka za kompletnú dodávku a inštaláciu systému s týmito funkcionalitami. Očakáva sa vyplnenie jednotkových cien a množstiev pre všetky relevantné položky v prílohe.
</t>
  </si>
  <si>
    <t>Variant 2: Rozšírený – + Riadenie svetelnej signalizácie</t>
  </si>
  <si>
    <t>Tento variant rozširuje základné funkcionality o možnosť aktívnej podpory riadenia svetelnej signalizácie na základe aktuálnej dopravnej situácie.</t>
  </si>
  <si>
    <t>Variant 1 ako základ, navyše:
Detekcia obsadenosti pruhov: Identifikácia, ako veľmi sú obsadené jednotlivé jazdné pruhy.
Meranie času prechodu: Sledovanie, ako dlho trvá vozidlám prejazd určitým úsekom/križovatkou.
Meranie hustoty dopravy: Kvantifikácia koncentrácie vozidiel v reálnom čase.
Detekcia tvorby zápchy: Identifikácia vzniku a vývoja dopravných kongescií.</t>
  </si>
  <si>
    <t>Poskytnutie cenového rozdielu oproti Variant 1, vrátane detailného popisu potrebných dodatočných technických parametrov kamier, softvéru, hardvéru (napr. výpočtový výkon v GFLOPS/TOPS, typ procesora, RAM/disk) a ich vplyvu na cenu.</t>
  </si>
  <si>
    <t>Variant 3: Komplexný – + Detekcia dopravných priestupkov</t>
  </si>
  <si>
    <t>Tento variant je najrozšírenejší a pridáva k funkcionalitám Variant 2 možnosť automatickej detekcie vybraných dopravných priestupkov.</t>
  </si>
  <si>
    <t>Variant 2 ako základ, navyše:
Jazda v protismere: Detekcia vozidiel idúcich nesprávnym smerom.
Prejazd na červenú: Identifikácia vozidiel prechádzajúcich križovatkou na červené svetlo.
Nedovolené predbiehanie: Detekcia neregulárnych predbiehacích manévrov.
Státie v zákaze: Rozpoznanie vozidiel stojacich v zónach, kde je to zakázané.
Identifikácia hľadaného EČV (ANPR): Pokročilé rozpoznávanie evidenčných čísiel vozidiel pre špecifické účely (napr. vyhľadávanie).</t>
  </si>
  <si>
    <t>Poskytnutie cenového rozdielu oproti Variant 2, s detailným popisom potrebných dodatočných technických parametrov (napr. vyššie rozlíšenie kamier, špecifické AI moduly pre priestupky, ANPR licencie, potrebný vyšší výpočtový výkon, špecializované dátové úložiská pre EČV a bezpečnostné opatrenia). Zahrnúť aj náklady na spracovanie a ochranu EČV.</t>
  </si>
  <si>
    <t xml:space="preserve">Identifikácia hospodárskeho subjektu: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</si>
</sst>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double">
        <color theme="0"/>
      </right>
      <top/>
      <bottom style="thin">
        <color auto="1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double">
        <color theme="0"/>
      </right>
      <top/>
      <bottom style="thin">
        <color theme="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809C-A87B-41B7-AC1C-553697F16849}">
  <dimension ref="A1:R86"/>
  <sheetViews>
    <sheetView zoomScale="70" zoomScaleNormal="70" workbookViewId="0">
      <pane ySplit="2" topLeftCell="A3" activePane="bottomLeft" state="frozen"/>
      <selection activeCell="C1" sqref="C1"/>
      <selection pane="bottomLeft" sqref="A1:A2"/>
    </sheetView>
  </sheetViews>
  <sheetFormatPr defaultRowHeight="15" x14ac:dyDescent="0.25"/>
  <cols>
    <col min="1" max="1" width="26.140625" style="2" bestFit="1" customWidth="1"/>
    <col min="2" max="2" width="110.5703125" customWidth="1"/>
    <col min="3" max="3" width="88.140625" customWidth="1"/>
    <col min="4" max="4" width="15" bestFit="1" customWidth="1"/>
    <col min="5" max="5" width="20" bestFit="1" customWidth="1"/>
    <col min="6" max="6" width="30.7109375" bestFit="1" customWidth="1"/>
    <col min="7" max="7" width="26.85546875" bestFit="1" customWidth="1"/>
    <col min="8" max="8" width="61.42578125" style="13" customWidth="1"/>
    <col min="9" max="9" width="15" bestFit="1" customWidth="1"/>
    <col min="10" max="10" width="20" bestFit="1" customWidth="1"/>
    <col min="11" max="11" width="30.7109375" bestFit="1" customWidth="1"/>
    <col min="12" max="12" width="26.85546875" bestFit="1" customWidth="1"/>
    <col min="13" max="13" width="61.42578125" style="13" customWidth="1"/>
    <col min="14" max="14" width="15" bestFit="1" customWidth="1"/>
    <col min="15" max="15" width="20" bestFit="1" customWidth="1"/>
    <col min="16" max="16" width="30.7109375" bestFit="1" customWidth="1"/>
    <col min="17" max="17" width="26.85546875" bestFit="1" customWidth="1"/>
    <col min="18" max="18" width="61.42578125" style="13" customWidth="1"/>
  </cols>
  <sheetData>
    <row r="1" spans="1:18" ht="15" customHeight="1" x14ac:dyDescent="0.25">
      <c r="A1" s="48" t="s">
        <v>5</v>
      </c>
      <c r="B1" s="50" t="s">
        <v>6</v>
      </c>
      <c r="C1" s="52" t="s">
        <v>7</v>
      </c>
      <c r="D1" s="34" t="s">
        <v>52</v>
      </c>
      <c r="E1" s="35"/>
      <c r="F1" s="35"/>
      <c r="G1" s="35"/>
      <c r="H1" s="36"/>
      <c r="I1" s="34" t="s">
        <v>53</v>
      </c>
      <c r="J1" s="35"/>
      <c r="K1" s="35"/>
      <c r="L1" s="35"/>
      <c r="M1" s="36"/>
      <c r="N1" s="34" t="s">
        <v>54</v>
      </c>
      <c r="O1" s="35"/>
      <c r="P1" s="35"/>
      <c r="Q1" s="35"/>
      <c r="R1" s="36"/>
    </row>
    <row r="2" spans="1:18" x14ac:dyDescent="0.25">
      <c r="A2" s="49"/>
      <c r="B2" s="51" t="s">
        <v>6</v>
      </c>
      <c r="C2" s="53" t="s">
        <v>7</v>
      </c>
      <c r="D2" s="16" t="s">
        <v>57</v>
      </c>
      <c r="E2" s="17" t="s">
        <v>8</v>
      </c>
      <c r="F2" s="17" t="s">
        <v>13</v>
      </c>
      <c r="G2" s="17" t="s">
        <v>11</v>
      </c>
      <c r="H2" s="18" t="s">
        <v>9</v>
      </c>
      <c r="I2" s="16" t="s">
        <v>57</v>
      </c>
      <c r="J2" s="17" t="s">
        <v>8</v>
      </c>
      <c r="K2" s="17" t="str">
        <f>F2</f>
        <v>Jednotková cena (EUR bez DPH)</v>
      </c>
      <c r="L2" s="17" t="s">
        <v>11</v>
      </c>
      <c r="M2" s="18" t="s">
        <v>9</v>
      </c>
      <c r="N2" s="16" t="s">
        <v>57</v>
      </c>
      <c r="O2" s="17" t="s">
        <v>8</v>
      </c>
      <c r="P2" s="17" t="str">
        <f>F2</f>
        <v>Jednotková cena (EUR bez DPH)</v>
      </c>
      <c r="Q2" s="17" t="s">
        <v>11</v>
      </c>
      <c r="R2" s="18" t="s">
        <v>9</v>
      </c>
    </row>
    <row r="3" spans="1:18" ht="90" x14ac:dyDescent="0.25">
      <c r="A3" s="45" t="s">
        <v>0</v>
      </c>
      <c r="B3" s="45" t="e" vm="1">
        <v>#VALUE!</v>
      </c>
      <c r="C3" s="7" t="s">
        <v>14</v>
      </c>
      <c r="D3" s="14"/>
      <c r="E3" s="6"/>
      <c r="F3" s="5"/>
      <c r="G3" s="5">
        <f>E3*F3</f>
        <v>0</v>
      </c>
      <c r="H3" s="19" t="s">
        <v>33</v>
      </c>
      <c r="I3" s="14"/>
      <c r="J3" s="6"/>
      <c r="K3" s="5"/>
      <c r="L3" s="5">
        <f>J3*K3</f>
        <v>0</v>
      </c>
      <c r="M3" s="19" t="str">
        <f t="shared" ref="M3:M6" si="0">H3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3" s="14"/>
      <c r="O3" s="6"/>
      <c r="P3" s="5"/>
      <c r="Q3" s="5">
        <f>O3*P3</f>
        <v>0</v>
      </c>
      <c r="R3" s="23" t="str">
        <f>H3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4" spans="1:18" ht="75" x14ac:dyDescent="0.25">
      <c r="A4" s="46"/>
      <c r="B4" s="46"/>
      <c r="C4" s="7" t="s">
        <v>15</v>
      </c>
      <c r="D4" s="14"/>
      <c r="E4" s="6"/>
      <c r="F4" s="5"/>
      <c r="G4" s="5">
        <f t="shared" ref="G4:G21" si="1">E4*F4</f>
        <v>0</v>
      </c>
      <c r="H4" s="19" t="s">
        <v>34</v>
      </c>
      <c r="I4" s="14"/>
      <c r="J4" s="6"/>
      <c r="K4" s="5"/>
      <c r="L4" s="5">
        <f t="shared" ref="L4:L21" si="2">J4*K4</f>
        <v>0</v>
      </c>
      <c r="M4" s="19" t="str">
        <f t="shared" si="0"/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4" s="14"/>
      <c r="O4" s="6"/>
      <c r="P4" s="5"/>
      <c r="Q4" s="5">
        <f t="shared" ref="Q4:Q21" si="3">O4*P4</f>
        <v>0</v>
      </c>
      <c r="R4" s="23" t="str">
        <f t="shared" ref="R4:R21" si="4">H4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5" spans="1:18" ht="60" x14ac:dyDescent="0.25">
      <c r="A5" s="46"/>
      <c r="B5" s="46"/>
      <c r="C5" s="7" t="s">
        <v>16</v>
      </c>
      <c r="D5" s="14"/>
      <c r="E5" s="6"/>
      <c r="F5" s="5"/>
      <c r="G5" s="5">
        <f t="shared" si="1"/>
        <v>0</v>
      </c>
      <c r="H5" s="19" t="s">
        <v>35</v>
      </c>
      <c r="I5" s="14"/>
      <c r="J5" s="6"/>
      <c r="K5" s="5"/>
      <c r="L5" s="5">
        <f t="shared" si="2"/>
        <v>0</v>
      </c>
      <c r="M5" s="19" t="str">
        <f t="shared" si="0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5" s="14"/>
      <c r="O5" s="6"/>
      <c r="P5" s="5"/>
      <c r="Q5" s="5">
        <f t="shared" si="3"/>
        <v>0</v>
      </c>
      <c r="R5" s="23" t="str">
        <f t="shared" si="4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6" spans="1:18" ht="90" x14ac:dyDescent="0.25">
      <c r="A6" s="46"/>
      <c r="B6" s="46"/>
      <c r="C6" s="7" t="s">
        <v>17</v>
      </c>
      <c r="D6" s="14"/>
      <c r="E6" s="6"/>
      <c r="F6" s="5"/>
      <c r="G6" s="5">
        <f t="shared" si="1"/>
        <v>0</v>
      </c>
      <c r="H6" s="19" t="s">
        <v>36</v>
      </c>
      <c r="I6" s="14"/>
      <c r="J6" s="6"/>
      <c r="K6" s="5"/>
      <c r="L6" s="5">
        <f t="shared" si="2"/>
        <v>0</v>
      </c>
      <c r="M6" s="19" t="str">
        <f t="shared" si="0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6" s="14"/>
      <c r="O6" s="6"/>
      <c r="P6" s="5"/>
      <c r="Q6" s="5">
        <f t="shared" si="3"/>
        <v>0</v>
      </c>
      <c r="R6" s="23" t="str">
        <f t="shared" si="4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7" spans="1:18" ht="45" x14ac:dyDescent="0.25">
      <c r="A7" s="46"/>
      <c r="B7" s="46"/>
      <c r="C7" s="7" t="s">
        <v>18</v>
      </c>
      <c r="D7" s="14"/>
      <c r="E7" s="6"/>
      <c r="F7" s="5"/>
      <c r="G7" s="5">
        <f t="shared" si="1"/>
        <v>0</v>
      </c>
      <c r="H7" s="19" t="s">
        <v>37</v>
      </c>
      <c r="I7" s="14"/>
      <c r="J7" s="6"/>
      <c r="K7" s="5"/>
      <c r="L7" s="5">
        <f t="shared" si="2"/>
        <v>0</v>
      </c>
      <c r="M7" s="19" t="str">
        <f>H7</f>
        <v>Uveďte názov modelu, výrobcu, typ procesora, pamäť, úložisko, typ a počet rozhraní (ethernet, napájanie), spotrebu energie a odolnosť voči poveternostným vplyvom (IP krytie, prevádzková teplota).</v>
      </c>
      <c r="N7" s="14"/>
      <c r="O7" s="6"/>
      <c r="P7" s="5"/>
      <c r="Q7" s="5">
        <f t="shared" si="3"/>
        <v>0</v>
      </c>
      <c r="R7" s="23" t="str">
        <f t="shared" si="4"/>
        <v>Uveďte názov modelu, výrobcu, typ procesora, pamäť, úložisko, typ a počet rozhraní (ethernet, napájanie), spotrebu energie a odolnosť voči poveternostným vplyvom (IP krytie, prevádzková teplota).</v>
      </c>
    </row>
    <row r="8" spans="1:18" ht="60" x14ac:dyDescent="0.25">
      <c r="A8" s="46"/>
      <c r="B8" s="46"/>
      <c r="C8" s="7" t="s">
        <v>19</v>
      </c>
      <c r="D8" s="14"/>
      <c r="E8" s="6"/>
      <c r="F8" s="5"/>
      <c r="G8" s="5">
        <f t="shared" si="1"/>
        <v>0</v>
      </c>
      <c r="H8" s="19" t="s">
        <v>38</v>
      </c>
      <c r="I8" s="14"/>
      <c r="J8" s="6"/>
      <c r="K8" s="5"/>
      <c r="L8" s="5">
        <f t="shared" si="2"/>
        <v>0</v>
      </c>
      <c r="M8" s="19" t="str">
        <f t="shared" ref="M8:M21" si="5">H8</f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8" s="14"/>
      <c r="O8" s="6"/>
      <c r="P8" s="5"/>
      <c r="Q8" s="5">
        <f t="shared" si="3"/>
        <v>0</v>
      </c>
      <c r="R8" s="23" t="str">
        <f t="shared" si="4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9" spans="1:18" ht="60" x14ac:dyDescent="0.25">
      <c r="A9" s="46"/>
      <c r="B9" s="46"/>
      <c r="C9" s="7" t="s">
        <v>20</v>
      </c>
      <c r="D9" s="14"/>
      <c r="E9" s="6"/>
      <c r="F9" s="5"/>
      <c r="G9" s="5">
        <f t="shared" si="1"/>
        <v>0</v>
      </c>
      <c r="H9" s="19" t="s">
        <v>39</v>
      </c>
      <c r="I9" s="14"/>
      <c r="J9" s="6"/>
      <c r="K9" s="5"/>
      <c r="L9" s="5">
        <f t="shared" si="2"/>
        <v>0</v>
      </c>
      <c r="M9" s="19" t="str">
        <f t="shared" si="5"/>
        <v>Popíšte rozsah prác (príprava miesta inštalácie, montáž kamier/senzorov, ťahanie kabeláže, pripojenie k napájaniu a dátovej sieti, testovanie). Uveďte, či cena zahŕňa aj prípadné stavebné úpravy.</v>
      </c>
      <c r="N9" s="14"/>
      <c r="O9" s="6"/>
      <c r="P9" s="5"/>
      <c r="Q9" s="5">
        <f t="shared" si="3"/>
        <v>0</v>
      </c>
      <c r="R9" s="23" t="str">
        <f t="shared" si="4"/>
        <v>Popíšte rozsah prác (príprava miesta inštalácie, montáž kamier/senzorov, ťahanie kabeláže, pripojenie k napájaniu a dátovej sieti, testovanie). Uveďte, či cena zahŕňa aj prípadné stavebné úpravy.</v>
      </c>
    </row>
    <row r="10" spans="1:18" ht="45" x14ac:dyDescent="0.25">
      <c r="A10" s="46"/>
      <c r="B10" s="46"/>
      <c r="C10" s="7" t="s">
        <v>21</v>
      </c>
      <c r="D10" s="14"/>
      <c r="E10" s="6"/>
      <c r="F10" s="5"/>
      <c r="G10" s="5">
        <f t="shared" si="1"/>
        <v>0</v>
      </c>
      <c r="H10" s="19" t="s">
        <v>40</v>
      </c>
      <c r="I10" s="14"/>
      <c r="J10" s="6"/>
      <c r="K10" s="5"/>
      <c r="L10" s="5">
        <f t="shared" si="2"/>
        <v>0</v>
      </c>
      <c r="M10" s="19" t="str">
        <f t="shared" si="5"/>
        <v>Popíšte spôsob dopravy (nákladné auto, špeciálna technika), vzdialenosť, spôsob montáže (na stĺp VO, na portál, na samostatný stožiar) a použitú techniku (žeriav, plošina).</v>
      </c>
      <c r="N10" s="14"/>
      <c r="O10" s="6"/>
      <c r="P10" s="5"/>
      <c r="Q10" s="5">
        <f t="shared" si="3"/>
        <v>0</v>
      </c>
      <c r="R10" s="23" t="str">
        <f t="shared" si="4"/>
        <v>Popíšte spôsob dopravy (nákladné auto, špeciálna technika), vzdialenosť, spôsob montáže (na stĺp VO, na portál, na samostatný stožiar) a použitú techniku (žeriav, plošina).</v>
      </c>
    </row>
    <row r="11" spans="1:18" ht="45" x14ac:dyDescent="0.25">
      <c r="A11" s="46"/>
      <c r="B11" s="46"/>
      <c r="C11" s="7" t="s">
        <v>22</v>
      </c>
      <c r="D11" s="14"/>
      <c r="E11" s="6"/>
      <c r="F11" s="5"/>
      <c r="G11" s="5">
        <f t="shared" si="1"/>
        <v>0</v>
      </c>
      <c r="H11" s="19" t="s">
        <v>41</v>
      </c>
      <c r="I11" s="14"/>
      <c r="J11" s="6"/>
      <c r="K11" s="5"/>
      <c r="L11" s="5">
        <f t="shared" si="2"/>
        <v>0</v>
      </c>
      <c r="M11" s="19" t="str">
        <f t="shared" si="5"/>
        <v>Popíšte rozsah konfigurácie (nastavenie IP adries, kalibrácia kamier, nastavenie parametrov detekcie, nastavenie komunikácie s riadiacim centrom, testovanie funkčnosti).</v>
      </c>
      <c r="N11" s="14"/>
      <c r="O11" s="6"/>
      <c r="P11" s="5"/>
      <c r="Q11" s="5">
        <f t="shared" si="3"/>
        <v>0</v>
      </c>
      <c r="R11" s="23" t="str">
        <f t="shared" si="4"/>
        <v>Popíšte rozsah konfigurácie (nastavenie IP adries, kalibrácia kamier, nastavenie parametrov detekcie, nastavenie komunikácie s riadiacim centrom, testovanie funkčnosti).</v>
      </c>
    </row>
    <row r="12" spans="1:18" ht="45" x14ac:dyDescent="0.25">
      <c r="A12" s="46"/>
      <c r="B12" s="46"/>
      <c r="C12" s="7" t="s">
        <v>23</v>
      </c>
      <c r="D12" s="14"/>
      <c r="E12" s="6"/>
      <c r="F12" s="5"/>
      <c r="G12" s="5">
        <f t="shared" si="1"/>
        <v>0</v>
      </c>
      <c r="H12" s="19" t="s">
        <v>42</v>
      </c>
      <c r="I12" s="14"/>
      <c r="J12" s="6"/>
      <c r="K12" s="5"/>
      <c r="L12" s="5">
        <f t="shared" si="2"/>
        <v>0</v>
      </c>
      <c r="M12" s="19" t="str">
        <f t="shared" si="5"/>
        <v>Uveďte typ a počet prevodníkov optika-ethernet, typ a počet switchov, typ a dĺžku kabeláže, použité konektory a prenosovú rýchlosť.</v>
      </c>
      <c r="N12" s="14"/>
      <c r="O12" s="6"/>
      <c r="P12" s="5"/>
      <c r="Q12" s="5">
        <f t="shared" si="3"/>
        <v>0</v>
      </c>
      <c r="R12" s="23" t="str">
        <f t="shared" si="4"/>
        <v>Uveďte typ a počet prevodníkov optika-ethernet, typ a počet switchov, typ a dĺžku kabeláže, použité konektory a prenosovú rýchlosť.</v>
      </c>
    </row>
    <row r="13" spans="1:18" ht="45" x14ac:dyDescent="0.25">
      <c r="A13" s="46"/>
      <c r="B13" s="46"/>
      <c r="C13" s="7" t="s">
        <v>24</v>
      </c>
      <c r="D13" s="14"/>
      <c r="E13" s="6"/>
      <c r="F13" s="5"/>
      <c r="G13" s="5">
        <f t="shared" si="1"/>
        <v>0</v>
      </c>
      <c r="H13" s="19" t="s">
        <v>55</v>
      </c>
      <c r="I13" s="14"/>
      <c r="J13" s="6"/>
      <c r="K13" s="5"/>
      <c r="L13" s="5">
        <f t="shared" si="2"/>
        <v>0</v>
      </c>
      <c r="M13" s="19" t="str">
        <f t="shared" si="5"/>
        <v>Uveďte typ servera (rackový, tower), počet procesorov, pamäť, úložisko (typ, kapacita, RAID), typ a počet sieťových rozhraní a operačný systém.</v>
      </c>
      <c r="N13" s="14"/>
      <c r="O13" s="6"/>
      <c r="P13" s="5"/>
      <c r="Q13" s="5">
        <f t="shared" si="3"/>
        <v>0</v>
      </c>
      <c r="R13" s="23" t="str">
        <f t="shared" si="4"/>
        <v>Uveďte typ servera (rackový, tower), počet procesorov, pamäť, úložisko (typ, kapacita, RAID), typ a počet sieťových rozhraní a operačný systém.</v>
      </c>
    </row>
    <row r="14" spans="1:18" ht="30" x14ac:dyDescent="0.25">
      <c r="A14" s="46"/>
      <c r="B14" s="46"/>
      <c r="C14" s="8" t="s">
        <v>25</v>
      </c>
      <c r="D14" s="15"/>
      <c r="E14" s="4"/>
      <c r="F14" s="9"/>
      <c r="G14" s="9">
        <f t="shared" si="1"/>
        <v>0</v>
      </c>
      <c r="H14" s="20" t="s">
        <v>56</v>
      </c>
      <c r="I14" s="15"/>
      <c r="J14" s="4"/>
      <c r="K14" s="9"/>
      <c r="L14" s="9">
        <f t="shared" si="2"/>
        <v>0</v>
      </c>
      <c r="M14" s="20" t="str">
        <f t="shared" si="5"/>
        <v>Uveďte názov softvéru, výrobcu, verziu, počet licencií, typ licencie (trvalá, ročná), podporované funkcie a protokoly.</v>
      </c>
      <c r="N14" s="15"/>
      <c r="O14" s="4"/>
      <c r="P14" s="9"/>
      <c r="Q14" s="9">
        <f t="shared" si="3"/>
        <v>0</v>
      </c>
      <c r="R14" s="23" t="str">
        <f t="shared" si="4"/>
        <v>Uveďte názov softvéru, výrobcu, verziu, počet licencií, typ licencie (trvalá, ročná), podporované funkcie a protokoly.</v>
      </c>
    </row>
    <row r="15" spans="1:18" ht="45" x14ac:dyDescent="0.25">
      <c r="A15" s="46"/>
      <c r="B15" s="46"/>
      <c r="C15" s="7" t="s">
        <v>26</v>
      </c>
      <c r="D15" s="14"/>
      <c r="E15" s="6"/>
      <c r="F15" s="5"/>
      <c r="G15" s="5">
        <f t="shared" si="1"/>
        <v>0</v>
      </c>
      <c r="H15" s="19" t="s">
        <v>43</v>
      </c>
      <c r="I15" s="14"/>
      <c r="J15" s="6"/>
      <c r="K15" s="5"/>
      <c r="L15" s="5">
        <f t="shared" si="2"/>
        <v>0</v>
      </c>
      <c r="M15" s="19" t="str">
        <f t="shared" si="5"/>
        <v>Popíšte rozsah cloudovej služby (úložisko, výpočtový výkon, prenos dát), SLA (dostupnosť, odozva), mesačný/ročný poplatok a možnosti škálovania.</v>
      </c>
      <c r="N15" s="14"/>
      <c r="O15" s="6"/>
      <c r="P15" s="5"/>
      <c r="Q15" s="5">
        <f t="shared" si="3"/>
        <v>0</v>
      </c>
      <c r="R15" s="23" t="str">
        <f t="shared" si="4"/>
        <v>Popíšte rozsah cloudovej služby (úložisko, výpočtový výkon, prenos dát), SLA (dostupnosť, odozva), mesačný/ročný poplatok a možnosti škálovania.</v>
      </c>
    </row>
    <row r="16" spans="1:18" ht="45" x14ac:dyDescent="0.25">
      <c r="A16" s="46"/>
      <c r="B16" s="46"/>
      <c r="C16" s="7" t="s">
        <v>27</v>
      </c>
      <c r="D16" s="14"/>
      <c r="E16" s="6"/>
      <c r="F16" s="5"/>
      <c r="G16" s="5">
        <f t="shared" si="1"/>
        <v>0</v>
      </c>
      <c r="H16" s="19" t="s">
        <v>44</v>
      </c>
      <c r="I16" s="14"/>
      <c r="J16" s="6"/>
      <c r="K16" s="5"/>
      <c r="L16" s="5">
        <f t="shared" si="2"/>
        <v>0</v>
      </c>
      <c r="M16" s="19" t="str">
        <f t="shared" si="5"/>
        <v>Popíšte rozsah integrácie (ktoré dáta sa prenášajú, aké funkcie sú dostupné), použité protokoly (SNMP, API), prípadné nutné úpravy existujúcich systémov a odhadovaný čas integrácie.</v>
      </c>
      <c r="N16" s="14"/>
      <c r="O16" s="6"/>
      <c r="P16" s="5"/>
      <c r="Q16" s="5">
        <f t="shared" si="3"/>
        <v>0</v>
      </c>
      <c r="R16" s="23" t="str">
        <f t="shared" si="4"/>
        <v>Popíšte rozsah integrácie (ktoré dáta sa prenášajú, aké funkcie sú dostupné), použité protokoly (SNMP, API), prípadné nutné úpravy existujúcich systémov a odhadovaný čas integrácie.</v>
      </c>
    </row>
    <row r="17" spans="1:18" ht="45" x14ac:dyDescent="0.25">
      <c r="A17" s="46"/>
      <c r="B17" s="46"/>
      <c r="C17" s="7" t="s">
        <v>28</v>
      </c>
      <c r="D17" s="14"/>
      <c r="E17" s="6"/>
      <c r="F17" s="5"/>
      <c r="G17" s="5">
        <f t="shared" si="1"/>
        <v>0</v>
      </c>
      <c r="H17" s="19" t="s">
        <v>45</v>
      </c>
      <c r="I17" s="14"/>
      <c r="J17" s="6"/>
      <c r="K17" s="5"/>
      <c r="L17" s="5">
        <f t="shared" si="2"/>
        <v>0</v>
      </c>
      <c r="M17" s="19" t="str">
        <f t="shared" si="5"/>
        <v>Popíšte rozsah projektového manažmentu (plánovanie, komunikácia, riadenie rizík, reporting), počet hodín projektového manažéra a rozdelenie zodpovedností.</v>
      </c>
      <c r="N17" s="14"/>
      <c r="O17" s="6"/>
      <c r="P17" s="5"/>
      <c r="Q17" s="5">
        <f t="shared" si="3"/>
        <v>0</v>
      </c>
      <c r="R17" s="23" t="str">
        <f t="shared" si="4"/>
        <v>Popíšte rozsah projektového manažmentu (plánovanie, komunikácia, riadenie rizík, reporting), počet hodín projektového manažéra a rozdelenie zodpovedností.</v>
      </c>
    </row>
    <row r="18" spans="1:18" ht="45" x14ac:dyDescent="0.25">
      <c r="A18" s="46"/>
      <c r="B18" s="46"/>
      <c r="C18" s="7" t="s">
        <v>29</v>
      </c>
      <c r="D18" s="14"/>
      <c r="E18" s="6"/>
      <c r="F18" s="5"/>
      <c r="G18" s="5">
        <f t="shared" si="1"/>
        <v>0</v>
      </c>
      <c r="H18" s="19" t="s">
        <v>46</v>
      </c>
      <c r="I18" s="14"/>
      <c r="J18" s="6"/>
      <c r="K18" s="5"/>
      <c r="L18" s="5">
        <f t="shared" si="2"/>
        <v>0</v>
      </c>
      <c r="M18" s="19" t="str">
        <f t="shared" si="5"/>
        <v>Popíšte rozsah testovania (funkčné testy, záťažové testy, akceptačné testy), kritériá pre úspešné uvedenie do prevádzky a odhadovaný čas testovania.</v>
      </c>
      <c r="N18" s="14"/>
      <c r="O18" s="6"/>
      <c r="P18" s="5"/>
      <c r="Q18" s="5">
        <f t="shared" si="3"/>
        <v>0</v>
      </c>
      <c r="R18" s="23" t="str">
        <f t="shared" si="4"/>
        <v>Popíšte rozsah testovania (funkčné testy, záťažové testy, akceptačné testy), kritériá pre úspešné uvedenie do prevádzky a odhadovaný čas testovania.</v>
      </c>
    </row>
    <row r="19" spans="1:18" ht="45" x14ac:dyDescent="0.25">
      <c r="A19" s="46"/>
      <c r="B19" s="46"/>
      <c r="C19" s="7" t="s">
        <v>30</v>
      </c>
      <c r="D19" s="14"/>
      <c r="E19" s="6"/>
      <c r="F19" s="5"/>
      <c r="G19" s="5">
        <f t="shared" si="1"/>
        <v>0</v>
      </c>
      <c r="H19" s="19" t="s">
        <v>47</v>
      </c>
      <c r="I19" s="14"/>
      <c r="J19" s="6"/>
      <c r="K19" s="5"/>
      <c r="L19" s="5">
        <f t="shared" si="2"/>
        <v>0</v>
      </c>
      <c r="M19" s="19" t="str">
        <f t="shared" si="5"/>
        <v>Popíšte rozsah školenia (počet hodín, počet školených osôb, obsah školenia, typ školenia - prezenčné, online) a poskytnuté školiace materiály.</v>
      </c>
      <c r="N19" s="14"/>
      <c r="O19" s="6"/>
      <c r="P19" s="5"/>
      <c r="Q19" s="5">
        <f t="shared" si="3"/>
        <v>0</v>
      </c>
      <c r="R19" s="23" t="str">
        <f t="shared" si="4"/>
        <v>Popíšte rozsah školenia (počet hodín, počet školených osôb, obsah školenia, typ školenia - prezenčné, online) a poskytnuté školiace materiály.</v>
      </c>
    </row>
    <row r="20" spans="1:18" ht="45" x14ac:dyDescent="0.25">
      <c r="A20" s="46"/>
      <c r="B20" s="46"/>
      <c r="C20" s="7" t="s">
        <v>31</v>
      </c>
      <c r="D20" s="14"/>
      <c r="E20" s="6"/>
      <c r="F20" s="5"/>
      <c r="G20" s="5">
        <f t="shared" si="1"/>
        <v>0</v>
      </c>
      <c r="H20" s="19" t="s">
        <v>48</v>
      </c>
      <c r="I20" s="14"/>
      <c r="J20" s="6"/>
      <c r="K20" s="5"/>
      <c r="L20" s="5">
        <f t="shared" si="2"/>
        <v>0</v>
      </c>
      <c r="M20" s="19" t="str">
        <f t="shared" si="5"/>
        <v>Uveďte detailný popis všetkých ďalších nákladov, ktoré neboli zahrnuté v predchádzajúcich položkách (napr. stavebné úpravy, špeciálne povolenia, cestovné náklady).</v>
      </c>
      <c r="N20" s="14"/>
      <c r="O20" s="6"/>
      <c r="P20" s="5"/>
      <c r="Q20" s="5">
        <f t="shared" si="3"/>
        <v>0</v>
      </c>
      <c r="R20" s="23" t="str">
        <f t="shared" si="4"/>
        <v>Uveďte detailný popis všetkých ďalších nákladov, ktoré neboli zahrnuté v predchádzajúcich položkách (napr. stavebné úpravy, špeciálne povolenia, cestovné náklady).</v>
      </c>
    </row>
    <row r="21" spans="1:18" ht="45.75" thickBot="1" x14ac:dyDescent="0.3">
      <c r="A21" s="46"/>
      <c r="B21" s="46"/>
      <c r="C21" s="7" t="s">
        <v>32</v>
      </c>
      <c r="D21" s="25"/>
      <c r="E21" s="6"/>
      <c r="F21" s="5"/>
      <c r="G21" s="5">
        <f t="shared" si="1"/>
        <v>0</v>
      </c>
      <c r="H21" s="19" t="s">
        <v>49</v>
      </c>
      <c r="I21" s="25"/>
      <c r="J21" s="6"/>
      <c r="K21" s="5"/>
      <c r="L21" s="5">
        <f t="shared" si="2"/>
        <v>0</v>
      </c>
      <c r="M21" s="19" t="str">
        <f t="shared" si="5"/>
        <v>Popíšte rozsah servisu a podpory (dostupnosť, reakčná doba, typy zásahov - vzdialené, onsite, výmena HW), ročný poplatok a prípadné zľavy pri dlhšej zmluve (napr. na 3 alebo 5 rokov).</v>
      </c>
      <c r="N21" s="25"/>
      <c r="O21" s="6"/>
      <c r="P21" s="5"/>
      <c r="Q21" s="5">
        <f t="shared" si="3"/>
        <v>0</v>
      </c>
      <c r="R21" s="23" t="str">
        <f t="shared" si="4"/>
        <v>Popíšte rozsah servisu a podpory (dostupnosť, reakčná doba, typy zásahov - vzdialené, onsite, výmena HW), ročný poplatok a prípadné zľavy pri dlhšej zmluve (napr. na 3 alebo 5 rokov).</v>
      </c>
    </row>
    <row r="22" spans="1:18" ht="16.5" thickTop="1" thickBot="1" x14ac:dyDescent="0.3">
      <c r="A22" s="47"/>
      <c r="B22" s="47"/>
      <c r="C22" s="10" t="s">
        <v>10</v>
      </c>
      <c r="D22" s="26"/>
      <c r="E22" s="11"/>
      <c r="F22" s="12"/>
      <c r="G22" s="12">
        <f>SUM(G3:G21)</f>
        <v>0</v>
      </c>
      <c r="H22" s="21"/>
      <c r="I22" s="26"/>
      <c r="J22" s="11"/>
      <c r="K22" s="12"/>
      <c r="L22" s="12">
        <f>SUM(L3:L21)</f>
        <v>0</v>
      </c>
      <c r="M22" s="21"/>
      <c r="N22" s="26"/>
      <c r="O22" s="11"/>
      <c r="P22" s="12"/>
      <c r="Q22" s="12">
        <f>SUM(Q3:Q21)</f>
        <v>0</v>
      </c>
      <c r="R22" s="24"/>
    </row>
    <row r="23" spans="1:18" ht="16.5" thickTop="1" x14ac:dyDescent="0.25">
      <c r="A23" s="1"/>
      <c r="H23" s="22"/>
      <c r="M23" s="22"/>
      <c r="R23" s="22"/>
    </row>
    <row r="24" spans="1:18" ht="90" x14ac:dyDescent="0.25">
      <c r="A24" s="37" t="s">
        <v>2</v>
      </c>
      <c r="B24" s="41" t="e" vm="2">
        <v>#VALUE!</v>
      </c>
      <c r="C24" s="7" t="str">
        <f>C3</f>
        <v>1. Hardvér kamerových senzorov (statické/360°)</v>
      </c>
      <c r="D24" s="14"/>
      <c r="E24" s="6"/>
      <c r="F24" s="5"/>
      <c r="G24" s="5">
        <f>E24*F24</f>
        <v>0</v>
      </c>
      <c r="H24" s="19" t="str">
        <f>H3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I24" s="14"/>
      <c r="J24" s="6"/>
      <c r="K24" s="5"/>
      <c r="L24" s="5">
        <f>J24*K24</f>
        <v>0</v>
      </c>
      <c r="M24" s="19" t="str">
        <f t="shared" ref="M24:M27" si="6">H24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24" s="14"/>
      <c r="O24" s="6"/>
      <c r="P24" s="5"/>
      <c r="Q24" s="5">
        <f>O24*P24</f>
        <v>0</v>
      </c>
      <c r="R24" s="23" t="str">
        <f>H24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25" spans="1:18" ht="75" x14ac:dyDescent="0.25">
      <c r="A25" s="38"/>
      <c r="B25" s="39"/>
      <c r="C25" s="7" t="str">
        <f t="shared" ref="C25:C42" si="7">C4</f>
        <v>2. Softvérové licencie (základné - detekcia, klasifikácia, rýchlosť)</v>
      </c>
      <c r="D25" s="14"/>
      <c r="E25" s="6"/>
      <c r="F25" s="5"/>
      <c r="G25" s="5">
        <f t="shared" ref="G25:G42" si="8">E25*F25</f>
        <v>0</v>
      </c>
      <c r="H25" s="19" t="str">
        <f t="shared" ref="H25:H42" si="9">H4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I25" s="14"/>
      <c r="J25" s="6"/>
      <c r="K25" s="5"/>
      <c r="L25" s="5">
        <f t="shared" ref="L25:L42" si="10">J25*K25</f>
        <v>0</v>
      </c>
      <c r="M25" s="19" t="str">
        <f t="shared" si="6"/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25" s="14"/>
      <c r="O25" s="6"/>
      <c r="P25" s="5"/>
      <c r="Q25" s="5">
        <f t="shared" ref="Q25:Q42" si="11">O25*P25</f>
        <v>0</v>
      </c>
      <c r="R25" s="23" t="str">
        <f t="shared" ref="R25:R42" si="12">H25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26" spans="1:18" ht="60" x14ac:dyDescent="0.25">
      <c r="A26" s="38"/>
      <c r="B26" s="39"/>
      <c r="C26" s="7" t="str">
        <f t="shared" si="7"/>
        <v>3. Softvérové licencie (rozšírené - riadenie SS, hustota, zápchy)</v>
      </c>
      <c r="D26" s="14"/>
      <c r="E26" s="6"/>
      <c r="F26" s="5"/>
      <c r="G26" s="5">
        <f t="shared" si="8"/>
        <v>0</v>
      </c>
      <c r="H26" s="19" t="str">
        <f t="shared" si="9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I26" s="14"/>
      <c r="J26" s="6"/>
      <c r="K26" s="5"/>
      <c r="L26" s="5">
        <f t="shared" si="10"/>
        <v>0</v>
      </c>
      <c r="M26" s="19" t="str">
        <f t="shared" si="6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26" s="14"/>
      <c r="O26" s="6"/>
      <c r="P26" s="5"/>
      <c r="Q26" s="5">
        <f t="shared" si="11"/>
        <v>0</v>
      </c>
      <c r="R26" s="23" t="str">
        <f t="shared" si="12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27" spans="1:18" ht="90" x14ac:dyDescent="0.25">
      <c r="A27" s="38"/>
      <c r="B27" s="39"/>
      <c r="C27" s="7" t="str">
        <f t="shared" si="7"/>
        <v>4. Softvérové licencie (komplexné - priestupky, EČV, ANPR)</v>
      </c>
      <c r="D27" s="14"/>
      <c r="E27" s="6"/>
      <c r="F27" s="5"/>
      <c r="G27" s="5">
        <f t="shared" si="8"/>
        <v>0</v>
      </c>
      <c r="H27" s="19" t="str">
        <f t="shared" si="9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I27" s="14"/>
      <c r="J27" s="6"/>
      <c r="K27" s="5"/>
      <c r="L27" s="5">
        <f t="shared" si="10"/>
        <v>0</v>
      </c>
      <c r="M27" s="19" t="str">
        <f t="shared" si="6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27" s="14"/>
      <c r="O27" s="6"/>
      <c r="P27" s="5"/>
      <c r="Q27" s="5">
        <f t="shared" si="11"/>
        <v>0</v>
      </c>
      <c r="R27" s="23" t="str">
        <f t="shared" si="12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28" spans="1:18" ht="45" x14ac:dyDescent="0.25">
      <c r="A28" s="38"/>
      <c r="B28" s="39"/>
      <c r="C28" s="7" t="str">
        <f t="shared" si="7"/>
        <v>5. Edge Computing jednotka/server na križovatke</v>
      </c>
      <c r="D28" s="14"/>
      <c r="E28" s="6"/>
      <c r="F28" s="5"/>
      <c r="G28" s="5">
        <f t="shared" si="8"/>
        <v>0</v>
      </c>
      <c r="H28" s="19" t="str">
        <f t="shared" si="9"/>
        <v>Uveďte názov modelu, výrobcu, typ procesora, pamäť, úložisko, typ a počet rozhraní (ethernet, napájanie), spotrebu energie a odolnosť voči poveternostným vplyvom (IP krytie, prevádzková teplota).</v>
      </c>
      <c r="I28" s="14"/>
      <c r="J28" s="6"/>
      <c r="K28" s="5"/>
      <c r="L28" s="5">
        <f t="shared" si="10"/>
        <v>0</v>
      </c>
      <c r="M28" s="19" t="str">
        <f>H28</f>
        <v>Uveďte názov modelu, výrobcu, typ procesora, pamäť, úložisko, typ a počet rozhraní (ethernet, napájanie), spotrebu energie a odolnosť voči poveternostným vplyvom (IP krytie, prevádzková teplota).</v>
      </c>
      <c r="N28" s="14"/>
      <c r="O28" s="6"/>
      <c r="P28" s="5"/>
      <c r="Q28" s="5">
        <f t="shared" si="11"/>
        <v>0</v>
      </c>
      <c r="R28" s="23" t="str">
        <f t="shared" si="12"/>
        <v>Uveďte názov modelu, výrobcu, typ procesora, pamäť, úložisko, typ a počet rozhraní (ethernet, napájanie), spotrebu energie a odolnosť voči poveternostným vplyvom (IP krytie, prevádzková teplota).</v>
      </c>
    </row>
    <row r="29" spans="1:18" ht="60" x14ac:dyDescent="0.25">
      <c r="A29" s="38"/>
      <c r="B29" s="39"/>
      <c r="C29" s="7" t="str">
        <f t="shared" si="7"/>
        <v>6. Záložné napájanie na križovatke (UPS/Batérie/Solárne panely)</v>
      </c>
      <c r="D29" s="14"/>
      <c r="E29" s="6"/>
      <c r="F29" s="5"/>
      <c r="G29" s="5">
        <f t="shared" si="8"/>
        <v>0</v>
      </c>
      <c r="H29" s="19" t="str">
        <f t="shared" si="9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I29" s="14"/>
      <c r="J29" s="6"/>
      <c r="K29" s="5"/>
      <c r="L29" s="5">
        <f t="shared" si="10"/>
        <v>0</v>
      </c>
      <c r="M29" s="19" t="str">
        <f t="shared" ref="M29:M42" si="13">H29</f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29" s="14"/>
      <c r="O29" s="6"/>
      <c r="P29" s="5"/>
      <c r="Q29" s="5">
        <f t="shared" si="11"/>
        <v>0</v>
      </c>
      <c r="R29" s="23" t="str">
        <f t="shared" si="12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30" spans="1:18" ht="60" x14ac:dyDescent="0.25">
      <c r="A30" s="38"/>
      <c r="B30" s="39"/>
      <c r="C30" s="7" t="str">
        <f t="shared" si="7"/>
        <v>7. Inštalácia a zapojenie senzorov (vrátane elektroinštalačných prác)</v>
      </c>
      <c r="D30" s="14"/>
      <c r="E30" s="6"/>
      <c r="F30" s="5"/>
      <c r="G30" s="5">
        <f t="shared" si="8"/>
        <v>0</v>
      </c>
      <c r="H30" s="19" t="str">
        <f t="shared" si="9"/>
        <v>Popíšte rozsah prác (príprava miesta inštalácie, montáž kamier/senzorov, ťahanie kabeláže, pripojenie k napájaniu a dátovej sieti, testovanie). Uveďte, či cena zahŕňa aj prípadné stavebné úpravy.</v>
      </c>
      <c r="I30" s="14"/>
      <c r="J30" s="6"/>
      <c r="K30" s="5"/>
      <c r="L30" s="5">
        <f t="shared" si="10"/>
        <v>0</v>
      </c>
      <c r="M30" s="19" t="str">
        <f t="shared" si="13"/>
        <v>Popíšte rozsah prác (príprava miesta inštalácie, montáž kamier/senzorov, ťahanie kabeláže, pripojenie k napájaniu a dátovej sieti, testovanie). Uveďte, či cena zahŕňa aj prípadné stavebné úpravy.</v>
      </c>
      <c r="N30" s="14"/>
      <c r="O30" s="6"/>
      <c r="P30" s="5"/>
      <c r="Q30" s="5">
        <f t="shared" si="11"/>
        <v>0</v>
      </c>
      <c r="R30" s="23" t="str">
        <f t="shared" si="12"/>
        <v>Popíšte rozsah prác (príprava miesta inštalácie, montáž kamier/senzorov, ťahanie kabeláže, pripojenie k napájaniu a dátovej sieti, testovanie). Uveďte, či cena zahŕňa aj prípadné stavebné úpravy.</v>
      </c>
    </row>
    <row r="31" spans="1:18" ht="45" x14ac:dyDescent="0.25">
      <c r="A31" s="38"/>
      <c r="B31" s="39"/>
      <c r="C31" s="7" t="str">
        <f t="shared" si="7"/>
        <v>8. Preprava a fyzická montáž</v>
      </c>
      <c r="D31" s="14"/>
      <c r="E31" s="6"/>
      <c r="F31" s="5"/>
      <c r="G31" s="5">
        <f t="shared" si="8"/>
        <v>0</v>
      </c>
      <c r="H31" s="19" t="str">
        <f t="shared" si="9"/>
        <v>Popíšte spôsob dopravy (nákladné auto, špeciálna technika), vzdialenosť, spôsob montáže (na stĺp VO, na portál, na samostatný stožiar) a použitú techniku (žeriav, plošina).</v>
      </c>
      <c r="I31" s="14"/>
      <c r="J31" s="6"/>
      <c r="K31" s="5"/>
      <c r="L31" s="5">
        <f t="shared" si="10"/>
        <v>0</v>
      </c>
      <c r="M31" s="19" t="str">
        <f t="shared" si="13"/>
        <v>Popíšte spôsob dopravy (nákladné auto, špeciálna technika), vzdialenosť, spôsob montáže (na stĺp VO, na portál, na samostatný stožiar) a použitú techniku (žeriav, plošina).</v>
      </c>
      <c r="N31" s="14"/>
      <c r="O31" s="6"/>
      <c r="P31" s="5"/>
      <c r="Q31" s="5">
        <f t="shared" si="11"/>
        <v>0</v>
      </c>
      <c r="R31" s="23" t="str">
        <f t="shared" si="12"/>
        <v>Popíšte spôsob dopravy (nákladné auto, špeciálna technika), vzdialenosť, spôsob montáže (na stĺp VO, na portál, na samostatný stožiar) a použitú techniku (žeriav, plošina).</v>
      </c>
    </row>
    <row r="32" spans="1:18" ht="45" x14ac:dyDescent="0.25">
      <c r="A32" s="38"/>
      <c r="B32" s="39"/>
      <c r="C32" s="7" t="str">
        <f t="shared" si="7"/>
        <v>9. Konfigurácia systému na križovatke (kalibrácia, nastavenie komunikácie)</v>
      </c>
      <c r="D32" s="14"/>
      <c r="E32" s="6"/>
      <c r="F32" s="5"/>
      <c r="G32" s="5">
        <f t="shared" si="8"/>
        <v>0</v>
      </c>
      <c r="H32" s="19" t="str">
        <f t="shared" si="9"/>
        <v>Popíšte rozsah konfigurácie (nastavenie IP adries, kalibrácia kamier, nastavenie parametrov detekcie, nastavenie komunikácie s riadiacim centrom, testovanie funkčnosti).</v>
      </c>
      <c r="I32" s="14"/>
      <c r="J32" s="6"/>
      <c r="K32" s="5"/>
      <c r="L32" s="5">
        <f t="shared" si="10"/>
        <v>0</v>
      </c>
      <c r="M32" s="19" t="str">
        <f t="shared" si="13"/>
        <v>Popíšte rozsah konfigurácie (nastavenie IP adries, kalibrácia kamier, nastavenie parametrov detekcie, nastavenie komunikácie s riadiacim centrom, testovanie funkčnosti).</v>
      </c>
      <c r="N32" s="14"/>
      <c r="O32" s="6"/>
      <c r="P32" s="5"/>
      <c r="Q32" s="5">
        <f t="shared" si="11"/>
        <v>0</v>
      </c>
      <c r="R32" s="23" t="str">
        <f t="shared" si="12"/>
        <v>Popíšte rozsah konfigurácie (nastavenie IP adries, kalibrácia kamier, nastavenie parametrov detekcie, nastavenie komunikácie s riadiacim centrom, testovanie funkčnosti).</v>
      </c>
    </row>
    <row r="33" spans="1:18" ht="45" x14ac:dyDescent="0.25">
      <c r="A33" s="38"/>
      <c r="B33" s="39"/>
      <c r="C33" s="7" t="str">
        <f t="shared" si="7"/>
        <v>10. Komunikácia a dátová infraštruktúra na križovatke (prevodníky, switche, kabeláž - ak dodáva dodávateľ)</v>
      </c>
      <c r="D33" s="14"/>
      <c r="E33" s="6"/>
      <c r="F33" s="5"/>
      <c r="G33" s="5">
        <f t="shared" si="8"/>
        <v>0</v>
      </c>
      <c r="H33" s="19" t="str">
        <f t="shared" si="9"/>
        <v>Uveďte typ a počet prevodníkov optika-ethernet, typ a počet switchov, typ a dĺžku kabeláže, použité konektory a prenosovú rýchlosť.</v>
      </c>
      <c r="I33" s="14"/>
      <c r="J33" s="6"/>
      <c r="K33" s="5"/>
      <c r="L33" s="5">
        <f t="shared" si="10"/>
        <v>0</v>
      </c>
      <c r="M33" s="19" t="str">
        <f t="shared" si="13"/>
        <v>Uveďte typ a počet prevodníkov optika-ethernet, typ a počet switchov, typ a dĺžku kabeláže, použité konektory a prenosovú rýchlosť.</v>
      </c>
      <c r="N33" s="14"/>
      <c r="O33" s="6"/>
      <c r="P33" s="5"/>
      <c r="Q33" s="5">
        <f t="shared" si="11"/>
        <v>0</v>
      </c>
      <c r="R33" s="23" t="str">
        <f t="shared" si="12"/>
        <v>Uveďte typ a počet prevodníkov optika-ethernet, typ a počet switchov, typ a dĺžku kabeláže, použité konektory a prenosovú rýchlosť.</v>
      </c>
    </row>
    <row r="34" spans="1:18" ht="45" x14ac:dyDescent="0.25">
      <c r="A34" s="38"/>
      <c r="B34" s="39"/>
      <c r="C34" s="7" t="str">
        <f t="shared" si="7"/>
        <v>11. Centrálny server/softvér (on-premise) - Hardvér</v>
      </c>
      <c r="D34" s="14"/>
      <c r="E34" s="6"/>
      <c r="F34" s="5"/>
      <c r="G34" s="5">
        <f t="shared" si="8"/>
        <v>0</v>
      </c>
      <c r="H34" s="19" t="str">
        <f t="shared" si="9"/>
        <v>Uveďte typ servera (rackový, tower), počet procesorov, pamäť, úložisko (typ, kapacita, RAID), typ a počet sieťových rozhraní a operačný systém.</v>
      </c>
      <c r="I34" s="14"/>
      <c r="J34" s="6"/>
      <c r="K34" s="5"/>
      <c r="L34" s="5">
        <f t="shared" si="10"/>
        <v>0</v>
      </c>
      <c r="M34" s="19" t="str">
        <f t="shared" si="13"/>
        <v>Uveďte typ servera (rackový, tower), počet procesorov, pamäť, úložisko (typ, kapacita, RAID), typ a počet sieťových rozhraní a operačný systém.</v>
      </c>
      <c r="N34" s="14"/>
      <c r="O34" s="6"/>
      <c r="P34" s="5"/>
      <c r="Q34" s="5">
        <f t="shared" si="11"/>
        <v>0</v>
      </c>
      <c r="R34" s="23" t="str">
        <f t="shared" si="12"/>
        <v>Uveďte typ servera (rackový, tower), počet procesorov, pamäť, úložisko (typ, kapacita, RAID), typ a počet sieťových rozhraní a operačný systém.</v>
      </c>
    </row>
    <row r="35" spans="1:18" ht="30" x14ac:dyDescent="0.25">
      <c r="A35" s="38"/>
      <c r="B35" s="39"/>
      <c r="C35" s="7" t="str">
        <f>C14</f>
        <v>12. Centrálny server/softvér (on-premise) - Licencie (CMS/VMS/Analytics platform)</v>
      </c>
      <c r="D35" s="14"/>
      <c r="E35" s="6"/>
      <c r="F35" s="5"/>
      <c r="G35" s="5">
        <f t="shared" si="8"/>
        <v>0</v>
      </c>
      <c r="H35" s="19" t="str">
        <f t="shared" si="9"/>
        <v>Uveďte názov softvéru, výrobcu, verziu, počet licencií, typ licencie (trvalá, ročná), podporované funkcie a protokoly.</v>
      </c>
      <c r="I35" s="14"/>
      <c r="J35" s="6"/>
      <c r="K35" s="5"/>
      <c r="L35" s="5">
        <f t="shared" si="10"/>
        <v>0</v>
      </c>
      <c r="M35" s="20" t="str">
        <f t="shared" si="13"/>
        <v>Uveďte názov softvéru, výrobcu, verziu, počet licencií, typ licencie (trvalá, ročná), podporované funkcie a protokoly.</v>
      </c>
      <c r="N35" s="14"/>
      <c r="O35" s="6"/>
      <c r="P35" s="5"/>
      <c r="Q35" s="5">
        <f t="shared" si="11"/>
        <v>0</v>
      </c>
      <c r="R35" s="23" t="str">
        <f t="shared" si="12"/>
        <v>Uveďte názov softvéru, výrobcu, verziu, počet licencií, typ licencie (trvalá, ročná), podporované funkcie a protokoly.</v>
      </c>
    </row>
    <row r="36" spans="1:18" ht="45" x14ac:dyDescent="0.25">
      <c r="A36" s="38"/>
      <c r="B36" s="39"/>
      <c r="C36" s="7" t="str">
        <f t="shared" si="7"/>
        <v>13. Cloudové riešenie (voliteľné/alternatívne)</v>
      </c>
      <c r="D36" s="14"/>
      <c r="E36" s="6"/>
      <c r="F36" s="5"/>
      <c r="G36" s="5">
        <f t="shared" si="8"/>
        <v>0</v>
      </c>
      <c r="H36" s="19" t="str">
        <f t="shared" si="9"/>
        <v>Popíšte rozsah cloudovej služby (úložisko, výpočtový výkon, prenos dát), SLA (dostupnosť, odozva), mesačný/ročný poplatok a možnosti škálovania.</v>
      </c>
      <c r="I36" s="14"/>
      <c r="J36" s="6"/>
      <c r="K36" s="5"/>
      <c r="L36" s="5">
        <f t="shared" si="10"/>
        <v>0</v>
      </c>
      <c r="M36" s="19" t="str">
        <f t="shared" si="13"/>
        <v>Popíšte rozsah cloudovej služby (úložisko, výpočtový výkon, prenos dát), SLA (dostupnosť, odozva), mesačný/ročný poplatok a možnosti škálovania.</v>
      </c>
      <c r="N36" s="14"/>
      <c r="O36" s="6"/>
      <c r="P36" s="5"/>
      <c r="Q36" s="5">
        <f t="shared" si="11"/>
        <v>0</v>
      </c>
      <c r="R36" s="23" t="str">
        <f t="shared" si="12"/>
        <v>Popíšte rozsah cloudovej služby (úložisko, výpočtový výkon, prenos dát), SLA (dostupnosť, odozva), mesačný/ročný poplatok a možnosti škálovania.</v>
      </c>
    </row>
    <row r="37" spans="1:18" ht="45" x14ac:dyDescent="0.25">
      <c r="A37" s="39"/>
      <c r="B37" s="39"/>
      <c r="C37" s="7" t="str">
        <f t="shared" si="7"/>
        <v>14. Integrácia s existujúcimi platformami (Thingsboard, YUNEX Scala, Zabbix, VMS, DIT riadenie)</v>
      </c>
      <c r="D37" s="14"/>
      <c r="E37" s="6"/>
      <c r="F37" s="5"/>
      <c r="G37" s="5">
        <f t="shared" si="8"/>
        <v>0</v>
      </c>
      <c r="H37" s="19" t="str">
        <f t="shared" si="9"/>
        <v>Popíšte rozsah integrácie (ktoré dáta sa prenášajú, aké funkcie sú dostupné), použité protokoly (SNMP, API), prípadné nutné úpravy existujúcich systémov a odhadovaný čas integrácie.</v>
      </c>
      <c r="I37" s="14"/>
      <c r="J37" s="6"/>
      <c r="K37" s="5"/>
      <c r="L37" s="5">
        <f t="shared" si="10"/>
        <v>0</v>
      </c>
      <c r="M37" s="19" t="str">
        <f t="shared" si="13"/>
        <v>Popíšte rozsah integrácie (ktoré dáta sa prenášajú, aké funkcie sú dostupné), použité protokoly (SNMP, API), prípadné nutné úpravy existujúcich systémov a odhadovaný čas integrácie.</v>
      </c>
      <c r="N37" s="14"/>
      <c r="O37" s="6"/>
      <c r="P37" s="5"/>
      <c r="Q37" s="5">
        <f t="shared" si="11"/>
        <v>0</v>
      </c>
      <c r="R37" s="23" t="str">
        <f t="shared" si="12"/>
        <v>Popíšte rozsah integrácie (ktoré dáta sa prenášajú, aké funkcie sú dostupné), použité protokoly (SNMP, API), prípadné nutné úpravy existujúcich systémov a odhadovaný čas integrácie.</v>
      </c>
    </row>
    <row r="38" spans="1:18" ht="45" x14ac:dyDescent="0.25">
      <c r="A38" s="39"/>
      <c r="B38" s="39"/>
      <c r="C38" s="7" t="str">
        <f t="shared" si="7"/>
        <v>15. Projektový manažment a koordinácia</v>
      </c>
      <c r="D38" s="14"/>
      <c r="E38" s="6"/>
      <c r="F38" s="5"/>
      <c r="G38" s="5">
        <f t="shared" si="8"/>
        <v>0</v>
      </c>
      <c r="H38" s="19" t="str">
        <f t="shared" si="9"/>
        <v>Popíšte rozsah projektového manažmentu (plánovanie, komunikácia, riadenie rizík, reporting), počet hodín projektového manažéra a rozdelenie zodpovedností.</v>
      </c>
      <c r="I38" s="14"/>
      <c r="J38" s="6"/>
      <c r="K38" s="5"/>
      <c r="L38" s="5">
        <f t="shared" si="10"/>
        <v>0</v>
      </c>
      <c r="M38" s="19" t="str">
        <f t="shared" si="13"/>
        <v>Popíšte rozsah projektového manažmentu (plánovanie, komunikácia, riadenie rizík, reporting), počet hodín projektového manažéra a rozdelenie zodpovedností.</v>
      </c>
      <c r="N38" s="14"/>
      <c r="O38" s="6"/>
      <c r="P38" s="5"/>
      <c r="Q38" s="5">
        <f t="shared" si="11"/>
        <v>0</v>
      </c>
      <c r="R38" s="23" t="str">
        <f t="shared" si="12"/>
        <v>Popíšte rozsah projektového manažmentu (plánovanie, komunikácia, riadenie rizík, reporting), počet hodín projektového manažéra a rozdelenie zodpovedností.</v>
      </c>
    </row>
    <row r="39" spans="1:18" ht="45" x14ac:dyDescent="0.25">
      <c r="A39" s="39"/>
      <c r="B39" s="39"/>
      <c r="C39" s="7" t="str">
        <f t="shared" si="7"/>
        <v>16. Testovanie a uvedenie do prevádzky</v>
      </c>
      <c r="D39" s="14"/>
      <c r="E39" s="6"/>
      <c r="F39" s="5"/>
      <c r="G39" s="5">
        <f t="shared" si="8"/>
        <v>0</v>
      </c>
      <c r="H39" s="19" t="str">
        <f t="shared" si="9"/>
        <v>Popíšte rozsah testovania (funkčné testy, záťažové testy, akceptačné testy), kritériá pre úspešné uvedenie do prevádzky a odhadovaný čas testovania.</v>
      </c>
      <c r="I39" s="14"/>
      <c r="J39" s="6"/>
      <c r="K39" s="5"/>
      <c r="L39" s="5">
        <f t="shared" si="10"/>
        <v>0</v>
      </c>
      <c r="M39" s="19" t="str">
        <f t="shared" si="13"/>
        <v>Popíšte rozsah testovania (funkčné testy, záťažové testy, akceptačné testy), kritériá pre úspešné uvedenie do prevádzky a odhadovaný čas testovania.</v>
      </c>
      <c r="N39" s="14"/>
      <c r="O39" s="6"/>
      <c r="P39" s="5"/>
      <c r="Q39" s="5">
        <f t="shared" si="11"/>
        <v>0</v>
      </c>
      <c r="R39" s="23" t="str">
        <f t="shared" si="12"/>
        <v>Popíšte rozsah testovania (funkčné testy, záťažové testy, akceptačné testy), kritériá pre úspešné uvedenie do prevádzky a odhadovaný čas testovania.</v>
      </c>
    </row>
    <row r="40" spans="1:18" ht="45" x14ac:dyDescent="0.25">
      <c r="A40" s="39"/>
      <c r="B40" s="39"/>
      <c r="C40" s="7" t="str">
        <f t="shared" si="7"/>
        <v>17. Školenie personálu (pre obsluhu a správu)</v>
      </c>
      <c r="D40" s="14"/>
      <c r="E40" s="6"/>
      <c r="F40" s="5"/>
      <c r="G40" s="5">
        <f t="shared" si="8"/>
        <v>0</v>
      </c>
      <c r="H40" s="19" t="str">
        <f t="shared" si="9"/>
        <v>Popíšte rozsah školenia (počet hodín, počet školených osôb, obsah školenia, typ školenia - prezenčné, online) a poskytnuté školiace materiály.</v>
      </c>
      <c r="I40" s="14"/>
      <c r="J40" s="6"/>
      <c r="K40" s="5"/>
      <c r="L40" s="5">
        <f t="shared" si="10"/>
        <v>0</v>
      </c>
      <c r="M40" s="19" t="str">
        <f t="shared" si="13"/>
        <v>Popíšte rozsah školenia (počet hodín, počet školených osôb, obsah školenia, typ školenia - prezenčné, online) a poskytnuté školiace materiály.</v>
      </c>
      <c r="N40" s="14"/>
      <c r="O40" s="6"/>
      <c r="P40" s="5"/>
      <c r="Q40" s="5">
        <f t="shared" si="11"/>
        <v>0</v>
      </c>
      <c r="R40" s="23" t="str">
        <f t="shared" si="12"/>
        <v>Popíšte rozsah školenia (počet hodín, počet školených osôb, obsah školenia, typ školenia - prezenčné, online) a poskytnuté školiace materiály.</v>
      </c>
    </row>
    <row r="41" spans="1:18" ht="45" x14ac:dyDescent="0.25">
      <c r="A41" s="39"/>
      <c r="B41" s="39"/>
      <c r="C41" s="7" t="str">
        <f>C20</f>
        <v>18. Iné náklady (špecifikujte prosím detailne)</v>
      </c>
      <c r="D41" s="14"/>
      <c r="E41" s="6"/>
      <c r="F41" s="5"/>
      <c r="G41" s="5">
        <f t="shared" si="8"/>
        <v>0</v>
      </c>
      <c r="H41" s="19" t="str">
        <f t="shared" si="9"/>
        <v>Uveďte detailný popis všetkých ďalších nákladov, ktoré neboli zahrnuté v predchádzajúcich položkách (napr. stavebné úpravy, špeciálne povolenia, cestovné náklady).</v>
      </c>
      <c r="I41" s="14"/>
      <c r="J41" s="6"/>
      <c r="K41" s="5"/>
      <c r="L41" s="5">
        <f t="shared" si="10"/>
        <v>0</v>
      </c>
      <c r="M41" s="19" t="str">
        <f t="shared" si="13"/>
        <v>Uveďte detailný popis všetkých ďalších nákladov, ktoré neboli zahrnuté v predchádzajúcich položkách (napr. stavebné úpravy, špeciálne povolenia, cestovné náklady).</v>
      </c>
      <c r="N41" s="14"/>
      <c r="O41" s="6"/>
      <c r="P41" s="5"/>
      <c r="Q41" s="5">
        <f t="shared" si="11"/>
        <v>0</v>
      </c>
      <c r="R41" s="23" t="str">
        <f t="shared" si="12"/>
        <v>Uveďte detailný popis všetkých ďalších nákladov, ktoré neboli zahrnuté v predchádzajúcich položkách (napr. stavebné úpravy, špeciálne povolenia, cestovné náklady).</v>
      </c>
    </row>
    <row r="42" spans="1:18" ht="45.75" thickBot="1" x14ac:dyDescent="0.3">
      <c r="A42" s="39"/>
      <c r="B42" s="39"/>
      <c r="C42" s="7" t="str">
        <f t="shared" si="7"/>
        <v>19. Pozáručný servis a podpora (ročný poplatok za údržbu HW/SW - napr. na 1/3/5 rokov)</v>
      </c>
      <c r="D42" s="25"/>
      <c r="E42" s="4"/>
      <c r="F42" s="9"/>
      <c r="G42" s="9">
        <f t="shared" si="8"/>
        <v>0</v>
      </c>
      <c r="H42" s="19" t="str">
        <f t="shared" si="9"/>
        <v>Popíšte rozsah servisu a podpory (dostupnosť, reakčná doba, typy zásahov - vzdialené, onsite, výmena HW), ročný poplatok a prípadné zľavy pri dlhšej zmluve (napr. na 3 alebo 5 rokov).</v>
      </c>
      <c r="I42" s="25"/>
      <c r="J42" s="4"/>
      <c r="K42" s="9"/>
      <c r="L42" s="9">
        <f t="shared" si="10"/>
        <v>0</v>
      </c>
      <c r="M42" s="19" t="str">
        <f t="shared" si="13"/>
        <v>Popíšte rozsah servisu a podpory (dostupnosť, reakčná doba, typy zásahov - vzdialené, onsite, výmena HW), ročný poplatok a prípadné zľavy pri dlhšej zmluve (napr. na 3 alebo 5 rokov).</v>
      </c>
      <c r="N42" s="25"/>
      <c r="O42" s="4"/>
      <c r="P42" s="9"/>
      <c r="Q42" s="9">
        <f t="shared" si="11"/>
        <v>0</v>
      </c>
      <c r="R42" s="23" t="str">
        <f t="shared" si="12"/>
        <v>Popíšte rozsah servisu a podpory (dostupnosť, reakčná doba, typy zásahov - vzdialené, onsite, výmena HW), ročný poplatok a prípadné zľavy pri dlhšej zmluve (napr. na 3 alebo 5 rokov).</v>
      </c>
    </row>
    <row r="43" spans="1:18" ht="16.5" thickTop="1" thickBot="1" x14ac:dyDescent="0.3">
      <c r="A43" s="40"/>
      <c r="B43" s="40"/>
      <c r="C43" s="10" t="str">
        <f>C22</f>
        <v>Súhrnná cena za križovatku (bez DPH)</v>
      </c>
      <c r="D43" s="26"/>
      <c r="E43" s="11"/>
      <c r="F43" s="12"/>
      <c r="G43" s="12">
        <f>SUM(G24:G42)</f>
        <v>0</v>
      </c>
      <c r="H43" s="21"/>
      <c r="I43" s="26"/>
      <c r="J43" s="11"/>
      <c r="K43" s="12"/>
      <c r="L43" s="12">
        <f>SUM(L24:L42)</f>
        <v>0</v>
      </c>
      <c r="M43" s="21"/>
      <c r="N43" s="26"/>
      <c r="O43" s="11"/>
      <c r="P43" s="12"/>
      <c r="Q43" s="12">
        <f>SUM(Q24:Q42)</f>
        <v>0</v>
      </c>
      <c r="R43" s="24"/>
    </row>
    <row r="44" spans="1:18" ht="16.5" thickTop="1" x14ac:dyDescent="0.25">
      <c r="A44" s="1"/>
      <c r="H44" s="22"/>
      <c r="M44" s="22"/>
      <c r="R44" s="22"/>
    </row>
    <row r="45" spans="1:18" ht="90" x14ac:dyDescent="0.25">
      <c r="A45" s="37" t="s">
        <v>3</v>
      </c>
      <c r="B45" s="42" t="e" vm="3">
        <v>#VALUE!</v>
      </c>
      <c r="C45" s="7" t="str">
        <f>C24</f>
        <v>1. Hardvér kamerových senzorov (statické/360°)</v>
      </c>
      <c r="D45" s="14"/>
      <c r="E45" s="6"/>
      <c r="F45" s="5"/>
      <c r="G45" s="5">
        <f>E45*F45</f>
        <v>0</v>
      </c>
      <c r="H45" s="19" t="str">
        <f>H24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I45" s="14"/>
      <c r="J45" s="6"/>
      <c r="K45" s="5"/>
      <c r="L45" s="5">
        <f>J45*K45</f>
        <v>0</v>
      </c>
      <c r="M45" s="19" t="str">
        <f t="shared" ref="M45:M48" si="14">H45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45" s="14"/>
      <c r="O45" s="6"/>
      <c r="P45" s="5"/>
      <c r="Q45" s="5">
        <f>O45*P45</f>
        <v>0</v>
      </c>
      <c r="R45" s="23" t="str">
        <f>H45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46" spans="1:18" ht="75" x14ac:dyDescent="0.25">
      <c r="A46" s="38"/>
      <c r="B46" s="43"/>
      <c r="C46" s="7" t="str">
        <f t="shared" ref="C46:C63" si="15">C25</f>
        <v>2. Softvérové licencie (základné - detekcia, klasifikácia, rýchlosť)</v>
      </c>
      <c r="D46" s="14"/>
      <c r="E46" s="6"/>
      <c r="F46" s="5"/>
      <c r="G46" s="5">
        <f t="shared" ref="G46:G63" si="16">E46*F46</f>
        <v>0</v>
      </c>
      <c r="H46" s="19" t="str">
        <f t="shared" ref="H46:H63" si="17">H25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I46" s="14"/>
      <c r="J46" s="6"/>
      <c r="K46" s="5"/>
      <c r="L46" s="5">
        <f t="shared" ref="L46:L63" si="18">J46*K46</f>
        <v>0</v>
      </c>
      <c r="M46" s="19" t="str">
        <f t="shared" si="14"/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46" s="14"/>
      <c r="O46" s="6"/>
      <c r="P46" s="5"/>
      <c r="Q46" s="5">
        <f t="shared" ref="Q46:Q63" si="19">O46*P46</f>
        <v>0</v>
      </c>
      <c r="R46" s="23" t="str">
        <f t="shared" ref="R46:R63" si="20">H46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47" spans="1:18" ht="60" x14ac:dyDescent="0.25">
      <c r="A47" s="38"/>
      <c r="B47" s="43"/>
      <c r="C47" s="7" t="str">
        <f t="shared" si="15"/>
        <v>3. Softvérové licencie (rozšírené - riadenie SS, hustota, zápchy)</v>
      </c>
      <c r="D47" s="14"/>
      <c r="E47" s="6"/>
      <c r="F47" s="5"/>
      <c r="G47" s="5">
        <f t="shared" si="16"/>
        <v>0</v>
      </c>
      <c r="H47" s="19" t="str">
        <f t="shared" si="17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I47" s="14"/>
      <c r="J47" s="6"/>
      <c r="K47" s="5"/>
      <c r="L47" s="5">
        <f t="shared" si="18"/>
        <v>0</v>
      </c>
      <c r="M47" s="19" t="str">
        <f t="shared" si="14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47" s="14"/>
      <c r="O47" s="6"/>
      <c r="P47" s="5"/>
      <c r="Q47" s="5">
        <f t="shared" si="19"/>
        <v>0</v>
      </c>
      <c r="R47" s="23" t="str">
        <f t="shared" si="20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48" spans="1:18" ht="90" x14ac:dyDescent="0.25">
      <c r="A48" s="38"/>
      <c r="B48" s="43"/>
      <c r="C48" s="7" t="str">
        <f t="shared" si="15"/>
        <v>4. Softvérové licencie (komplexné - priestupky, EČV, ANPR)</v>
      </c>
      <c r="D48" s="14"/>
      <c r="E48" s="6"/>
      <c r="F48" s="5"/>
      <c r="G48" s="5">
        <f t="shared" si="16"/>
        <v>0</v>
      </c>
      <c r="H48" s="19" t="str">
        <f t="shared" si="17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I48" s="14"/>
      <c r="J48" s="6"/>
      <c r="K48" s="5"/>
      <c r="L48" s="5">
        <f t="shared" si="18"/>
        <v>0</v>
      </c>
      <c r="M48" s="19" t="str">
        <f t="shared" si="14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48" s="14"/>
      <c r="O48" s="6"/>
      <c r="P48" s="5"/>
      <c r="Q48" s="5">
        <f t="shared" si="19"/>
        <v>0</v>
      </c>
      <c r="R48" s="23" t="str">
        <f t="shared" si="20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49" spans="1:18" ht="45" x14ac:dyDescent="0.25">
      <c r="A49" s="38"/>
      <c r="B49" s="43"/>
      <c r="C49" s="7" t="str">
        <f t="shared" si="15"/>
        <v>5. Edge Computing jednotka/server na križovatke</v>
      </c>
      <c r="D49" s="14"/>
      <c r="E49" s="6"/>
      <c r="F49" s="5"/>
      <c r="G49" s="5">
        <f t="shared" si="16"/>
        <v>0</v>
      </c>
      <c r="H49" s="19" t="str">
        <f t="shared" si="17"/>
        <v>Uveďte názov modelu, výrobcu, typ procesora, pamäť, úložisko, typ a počet rozhraní (ethernet, napájanie), spotrebu energie a odolnosť voči poveternostným vplyvom (IP krytie, prevádzková teplota).</v>
      </c>
      <c r="I49" s="14"/>
      <c r="J49" s="6"/>
      <c r="K49" s="5"/>
      <c r="L49" s="5">
        <f t="shared" si="18"/>
        <v>0</v>
      </c>
      <c r="M49" s="19" t="str">
        <f>H49</f>
        <v>Uveďte názov modelu, výrobcu, typ procesora, pamäť, úložisko, typ a počet rozhraní (ethernet, napájanie), spotrebu energie a odolnosť voči poveternostným vplyvom (IP krytie, prevádzková teplota).</v>
      </c>
      <c r="N49" s="14"/>
      <c r="O49" s="6"/>
      <c r="P49" s="5"/>
      <c r="Q49" s="5">
        <f t="shared" si="19"/>
        <v>0</v>
      </c>
      <c r="R49" s="23" t="str">
        <f t="shared" si="20"/>
        <v>Uveďte názov modelu, výrobcu, typ procesora, pamäť, úložisko, typ a počet rozhraní (ethernet, napájanie), spotrebu energie a odolnosť voči poveternostným vplyvom (IP krytie, prevádzková teplota).</v>
      </c>
    </row>
    <row r="50" spans="1:18" ht="60" x14ac:dyDescent="0.25">
      <c r="A50" s="38"/>
      <c r="B50" s="43"/>
      <c r="C50" s="7" t="str">
        <f t="shared" si="15"/>
        <v>6. Záložné napájanie na križovatke (UPS/Batérie/Solárne panely)</v>
      </c>
      <c r="D50" s="14"/>
      <c r="E50" s="6"/>
      <c r="F50" s="5"/>
      <c r="G50" s="5">
        <f t="shared" si="16"/>
        <v>0</v>
      </c>
      <c r="H50" s="19" t="str">
        <f t="shared" si="17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I50" s="14"/>
      <c r="J50" s="6"/>
      <c r="K50" s="5"/>
      <c r="L50" s="5">
        <f t="shared" si="18"/>
        <v>0</v>
      </c>
      <c r="M50" s="19" t="str">
        <f t="shared" ref="M50:M63" si="21">H50</f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50" s="14"/>
      <c r="O50" s="6"/>
      <c r="P50" s="5"/>
      <c r="Q50" s="5">
        <f t="shared" si="19"/>
        <v>0</v>
      </c>
      <c r="R50" s="23" t="str">
        <f t="shared" si="20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51" spans="1:18" ht="60" x14ac:dyDescent="0.25">
      <c r="A51" s="38"/>
      <c r="B51" s="43"/>
      <c r="C51" s="7" t="str">
        <f t="shared" si="15"/>
        <v>7. Inštalácia a zapojenie senzorov (vrátane elektroinštalačných prác)</v>
      </c>
      <c r="D51" s="14"/>
      <c r="E51" s="6"/>
      <c r="F51" s="5"/>
      <c r="G51" s="5">
        <f t="shared" si="16"/>
        <v>0</v>
      </c>
      <c r="H51" s="19" t="str">
        <f t="shared" si="17"/>
        <v>Popíšte rozsah prác (príprava miesta inštalácie, montáž kamier/senzorov, ťahanie kabeláže, pripojenie k napájaniu a dátovej sieti, testovanie). Uveďte, či cena zahŕňa aj prípadné stavebné úpravy.</v>
      </c>
      <c r="I51" s="14"/>
      <c r="J51" s="6"/>
      <c r="K51" s="5"/>
      <c r="L51" s="5">
        <f t="shared" si="18"/>
        <v>0</v>
      </c>
      <c r="M51" s="19" t="str">
        <f t="shared" si="21"/>
        <v>Popíšte rozsah prác (príprava miesta inštalácie, montáž kamier/senzorov, ťahanie kabeláže, pripojenie k napájaniu a dátovej sieti, testovanie). Uveďte, či cena zahŕňa aj prípadné stavebné úpravy.</v>
      </c>
      <c r="N51" s="14"/>
      <c r="O51" s="6"/>
      <c r="P51" s="5"/>
      <c r="Q51" s="5">
        <f t="shared" si="19"/>
        <v>0</v>
      </c>
      <c r="R51" s="23" t="str">
        <f t="shared" si="20"/>
        <v>Popíšte rozsah prác (príprava miesta inštalácie, montáž kamier/senzorov, ťahanie kabeláže, pripojenie k napájaniu a dátovej sieti, testovanie). Uveďte, či cena zahŕňa aj prípadné stavebné úpravy.</v>
      </c>
    </row>
    <row r="52" spans="1:18" ht="45" x14ac:dyDescent="0.25">
      <c r="A52" s="38"/>
      <c r="B52" s="43"/>
      <c r="C52" s="7" t="str">
        <f t="shared" si="15"/>
        <v>8. Preprava a fyzická montáž</v>
      </c>
      <c r="D52" s="14"/>
      <c r="E52" s="6"/>
      <c r="F52" s="5"/>
      <c r="G52" s="5">
        <f t="shared" si="16"/>
        <v>0</v>
      </c>
      <c r="H52" s="19" t="str">
        <f t="shared" si="17"/>
        <v>Popíšte spôsob dopravy (nákladné auto, špeciálna technika), vzdialenosť, spôsob montáže (na stĺp VO, na portál, na samostatný stožiar) a použitú techniku (žeriav, plošina).</v>
      </c>
      <c r="I52" s="14"/>
      <c r="J52" s="6"/>
      <c r="K52" s="5"/>
      <c r="L52" s="5">
        <f t="shared" si="18"/>
        <v>0</v>
      </c>
      <c r="M52" s="19" t="str">
        <f t="shared" si="21"/>
        <v>Popíšte spôsob dopravy (nákladné auto, špeciálna technika), vzdialenosť, spôsob montáže (na stĺp VO, na portál, na samostatný stožiar) a použitú techniku (žeriav, plošina).</v>
      </c>
      <c r="N52" s="14"/>
      <c r="O52" s="6"/>
      <c r="P52" s="5"/>
      <c r="Q52" s="5">
        <f t="shared" si="19"/>
        <v>0</v>
      </c>
      <c r="R52" s="23" t="str">
        <f t="shared" si="20"/>
        <v>Popíšte spôsob dopravy (nákladné auto, špeciálna technika), vzdialenosť, spôsob montáže (na stĺp VO, na portál, na samostatný stožiar) a použitú techniku (žeriav, plošina).</v>
      </c>
    </row>
    <row r="53" spans="1:18" ht="45" x14ac:dyDescent="0.25">
      <c r="A53" s="38"/>
      <c r="B53" s="43"/>
      <c r="C53" s="7" t="str">
        <f t="shared" si="15"/>
        <v>9. Konfigurácia systému na križovatke (kalibrácia, nastavenie komunikácie)</v>
      </c>
      <c r="D53" s="14"/>
      <c r="E53" s="6"/>
      <c r="F53" s="5"/>
      <c r="G53" s="5">
        <f t="shared" si="16"/>
        <v>0</v>
      </c>
      <c r="H53" s="19" t="str">
        <f t="shared" si="17"/>
        <v>Popíšte rozsah konfigurácie (nastavenie IP adries, kalibrácia kamier, nastavenie parametrov detekcie, nastavenie komunikácie s riadiacim centrom, testovanie funkčnosti).</v>
      </c>
      <c r="I53" s="14"/>
      <c r="J53" s="6"/>
      <c r="K53" s="5"/>
      <c r="L53" s="5">
        <f t="shared" si="18"/>
        <v>0</v>
      </c>
      <c r="M53" s="19" t="str">
        <f t="shared" si="21"/>
        <v>Popíšte rozsah konfigurácie (nastavenie IP adries, kalibrácia kamier, nastavenie parametrov detekcie, nastavenie komunikácie s riadiacim centrom, testovanie funkčnosti).</v>
      </c>
      <c r="N53" s="14"/>
      <c r="O53" s="6"/>
      <c r="P53" s="5"/>
      <c r="Q53" s="5">
        <f t="shared" si="19"/>
        <v>0</v>
      </c>
      <c r="R53" s="23" t="str">
        <f t="shared" si="20"/>
        <v>Popíšte rozsah konfigurácie (nastavenie IP adries, kalibrácia kamier, nastavenie parametrov detekcie, nastavenie komunikácie s riadiacim centrom, testovanie funkčnosti).</v>
      </c>
    </row>
    <row r="54" spans="1:18" ht="45" x14ac:dyDescent="0.25">
      <c r="A54" s="38"/>
      <c r="B54" s="43"/>
      <c r="C54" s="7" t="str">
        <f>C33</f>
        <v>10. Komunikácia a dátová infraštruktúra na križovatke (prevodníky, switche, kabeláž - ak dodáva dodávateľ)</v>
      </c>
      <c r="D54" s="14"/>
      <c r="E54" s="6"/>
      <c r="F54" s="5"/>
      <c r="G54" s="5">
        <f t="shared" si="16"/>
        <v>0</v>
      </c>
      <c r="H54" s="19" t="str">
        <f t="shared" si="17"/>
        <v>Uveďte typ a počet prevodníkov optika-ethernet, typ a počet switchov, typ a dĺžku kabeláže, použité konektory a prenosovú rýchlosť.</v>
      </c>
      <c r="I54" s="14"/>
      <c r="J54" s="6"/>
      <c r="K54" s="5"/>
      <c r="L54" s="5">
        <f t="shared" si="18"/>
        <v>0</v>
      </c>
      <c r="M54" s="19" t="str">
        <f t="shared" si="21"/>
        <v>Uveďte typ a počet prevodníkov optika-ethernet, typ a počet switchov, typ a dĺžku kabeláže, použité konektory a prenosovú rýchlosť.</v>
      </c>
      <c r="N54" s="14"/>
      <c r="O54" s="6"/>
      <c r="P54" s="5"/>
      <c r="Q54" s="5">
        <f t="shared" si="19"/>
        <v>0</v>
      </c>
      <c r="R54" s="23" t="str">
        <f t="shared" si="20"/>
        <v>Uveďte typ a počet prevodníkov optika-ethernet, typ a počet switchov, typ a dĺžku kabeláže, použité konektory a prenosovú rýchlosť.</v>
      </c>
    </row>
    <row r="55" spans="1:18" ht="45" x14ac:dyDescent="0.25">
      <c r="A55" s="38"/>
      <c r="B55" s="43"/>
      <c r="C55" s="7" t="str">
        <f t="shared" si="15"/>
        <v>11. Centrálny server/softvér (on-premise) - Hardvér</v>
      </c>
      <c r="D55" s="14"/>
      <c r="E55" s="6"/>
      <c r="F55" s="5"/>
      <c r="G55" s="5">
        <f t="shared" si="16"/>
        <v>0</v>
      </c>
      <c r="H55" s="19" t="str">
        <f t="shared" si="17"/>
        <v>Uveďte typ servera (rackový, tower), počet procesorov, pamäť, úložisko (typ, kapacita, RAID), typ a počet sieťových rozhraní a operačný systém.</v>
      </c>
      <c r="I55" s="14"/>
      <c r="J55" s="6"/>
      <c r="K55" s="5"/>
      <c r="L55" s="5">
        <f t="shared" si="18"/>
        <v>0</v>
      </c>
      <c r="M55" s="19" t="str">
        <f t="shared" si="21"/>
        <v>Uveďte typ servera (rackový, tower), počet procesorov, pamäť, úložisko (typ, kapacita, RAID), typ a počet sieťových rozhraní a operačný systém.</v>
      </c>
      <c r="N55" s="14"/>
      <c r="O55" s="6"/>
      <c r="P55" s="5"/>
      <c r="Q55" s="5">
        <f t="shared" si="19"/>
        <v>0</v>
      </c>
      <c r="R55" s="23" t="str">
        <f t="shared" si="20"/>
        <v>Uveďte typ servera (rackový, tower), počet procesorov, pamäť, úložisko (typ, kapacita, RAID), typ a počet sieťových rozhraní a operačný systém.</v>
      </c>
    </row>
    <row r="56" spans="1:18" ht="30" x14ac:dyDescent="0.25">
      <c r="A56" s="39"/>
      <c r="B56" s="43"/>
      <c r="C56" s="7" t="str">
        <f t="shared" si="15"/>
        <v>12. Centrálny server/softvér (on-premise) - Licencie (CMS/VMS/Analytics platform)</v>
      </c>
      <c r="D56" s="14"/>
      <c r="E56" s="6"/>
      <c r="F56" s="5"/>
      <c r="G56" s="5">
        <f t="shared" si="16"/>
        <v>0</v>
      </c>
      <c r="H56" s="19" t="str">
        <f t="shared" si="17"/>
        <v>Uveďte názov softvéru, výrobcu, verziu, počet licencií, typ licencie (trvalá, ročná), podporované funkcie a protokoly.</v>
      </c>
      <c r="I56" s="14"/>
      <c r="J56" s="6"/>
      <c r="K56" s="5"/>
      <c r="L56" s="5">
        <f t="shared" si="18"/>
        <v>0</v>
      </c>
      <c r="M56" s="20" t="str">
        <f t="shared" si="21"/>
        <v>Uveďte názov softvéru, výrobcu, verziu, počet licencií, typ licencie (trvalá, ročná), podporované funkcie a protokoly.</v>
      </c>
      <c r="N56" s="14"/>
      <c r="O56" s="6"/>
      <c r="P56" s="5"/>
      <c r="Q56" s="5">
        <f t="shared" si="19"/>
        <v>0</v>
      </c>
      <c r="R56" s="23" t="str">
        <f t="shared" si="20"/>
        <v>Uveďte názov softvéru, výrobcu, verziu, počet licencií, typ licencie (trvalá, ročná), podporované funkcie a protokoly.</v>
      </c>
    </row>
    <row r="57" spans="1:18" ht="45" x14ac:dyDescent="0.25">
      <c r="A57" s="39"/>
      <c r="B57" s="43"/>
      <c r="C57" s="7" t="str">
        <f t="shared" si="15"/>
        <v>13. Cloudové riešenie (voliteľné/alternatívne)</v>
      </c>
      <c r="D57" s="14"/>
      <c r="E57" s="6"/>
      <c r="F57" s="5"/>
      <c r="G57" s="5">
        <f t="shared" si="16"/>
        <v>0</v>
      </c>
      <c r="H57" s="19" t="str">
        <f>H36</f>
        <v>Popíšte rozsah cloudovej služby (úložisko, výpočtový výkon, prenos dát), SLA (dostupnosť, odozva), mesačný/ročný poplatok a možnosti škálovania.</v>
      </c>
      <c r="I57" s="14"/>
      <c r="J57" s="6"/>
      <c r="K57" s="5"/>
      <c r="L57" s="5">
        <f t="shared" si="18"/>
        <v>0</v>
      </c>
      <c r="M57" s="19" t="str">
        <f t="shared" si="21"/>
        <v>Popíšte rozsah cloudovej služby (úložisko, výpočtový výkon, prenos dát), SLA (dostupnosť, odozva), mesačný/ročný poplatok a možnosti škálovania.</v>
      </c>
      <c r="N57" s="14"/>
      <c r="O57" s="6"/>
      <c r="P57" s="5"/>
      <c r="Q57" s="5">
        <f t="shared" si="19"/>
        <v>0</v>
      </c>
      <c r="R57" s="23" t="str">
        <f t="shared" si="20"/>
        <v>Popíšte rozsah cloudovej služby (úložisko, výpočtový výkon, prenos dát), SLA (dostupnosť, odozva), mesačný/ročný poplatok a možnosti škálovania.</v>
      </c>
    </row>
    <row r="58" spans="1:18" ht="45" x14ac:dyDescent="0.25">
      <c r="A58" s="39"/>
      <c r="B58" s="43"/>
      <c r="C58" s="7" t="str">
        <f t="shared" si="15"/>
        <v>14. Integrácia s existujúcimi platformami (Thingsboard, YUNEX Scala, Zabbix, VMS, DIT riadenie)</v>
      </c>
      <c r="D58" s="14"/>
      <c r="E58" s="6"/>
      <c r="F58" s="5"/>
      <c r="G58" s="5">
        <f t="shared" si="16"/>
        <v>0</v>
      </c>
      <c r="H58" s="19" t="str">
        <f t="shared" si="17"/>
        <v>Popíšte rozsah integrácie (ktoré dáta sa prenášajú, aké funkcie sú dostupné), použité protokoly (SNMP, API), prípadné nutné úpravy existujúcich systémov a odhadovaný čas integrácie.</v>
      </c>
      <c r="I58" s="14"/>
      <c r="J58" s="6"/>
      <c r="K58" s="5"/>
      <c r="L58" s="5">
        <f t="shared" si="18"/>
        <v>0</v>
      </c>
      <c r="M58" s="19" t="str">
        <f t="shared" si="21"/>
        <v>Popíšte rozsah integrácie (ktoré dáta sa prenášajú, aké funkcie sú dostupné), použité protokoly (SNMP, API), prípadné nutné úpravy existujúcich systémov a odhadovaný čas integrácie.</v>
      </c>
      <c r="N58" s="14"/>
      <c r="O58" s="6"/>
      <c r="P58" s="5"/>
      <c r="Q58" s="5">
        <f t="shared" si="19"/>
        <v>0</v>
      </c>
      <c r="R58" s="23" t="str">
        <f t="shared" si="20"/>
        <v>Popíšte rozsah integrácie (ktoré dáta sa prenášajú, aké funkcie sú dostupné), použité protokoly (SNMP, API), prípadné nutné úpravy existujúcich systémov a odhadovaný čas integrácie.</v>
      </c>
    </row>
    <row r="59" spans="1:18" ht="45" x14ac:dyDescent="0.25">
      <c r="A59" s="39"/>
      <c r="B59" s="43"/>
      <c r="C59" s="7" t="str">
        <f t="shared" si="15"/>
        <v>15. Projektový manažment a koordinácia</v>
      </c>
      <c r="D59" s="14"/>
      <c r="E59" s="6"/>
      <c r="F59" s="5"/>
      <c r="G59" s="5">
        <f t="shared" si="16"/>
        <v>0</v>
      </c>
      <c r="H59" s="19" t="str">
        <f t="shared" si="17"/>
        <v>Popíšte rozsah projektového manažmentu (plánovanie, komunikácia, riadenie rizík, reporting), počet hodín projektového manažéra a rozdelenie zodpovedností.</v>
      </c>
      <c r="I59" s="14"/>
      <c r="J59" s="6"/>
      <c r="K59" s="5"/>
      <c r="L59" s="5">
        <f t="shared" si="18"/>
        <v>0</v>
      </c>
      <c r="M59" s="19" t="str">
        <f t="shared" si="21"/>
        <v>Popíšte rozsah projektového manažmentu (plánovanie, komunikácia, riadenie rizík, reporting), počet hodín projektového manažéra a rozdelenie zodpovedností.</v>
      </c>
      <c r="N59" s="14"/>
      <c r="O59" s="6"/>
      <c r="P59" s="5"/>
      <c r="Q59" s="5">
        <f t="shared" si="19"/>
        <v>0</v>
      </c>
      <c r="R59" s="23" t="str">
        <f t="shared" si="20"/>
        <v>Popíšte rozsah projektového manažmentu (plánovanie, komunikácia, riadenie rizík, reporting), počet hodín projektového manažéra a rozdelenie zodpovedností.</v>
      </c>
    </row>
    <row r="60" spans="1:18" ht="45" x14ac:dyDescent="0.25">
      <c r="A60" s="39"/>
      <c r="B60" s="43"/>
      <c r="C60" s="7" t="str">
        <f t="shared" si="15"/>
        <v>16. Testovanie a uvedenie do prevádzky</v>
      </c>
      <c r="D60" s="14"/>
      <c r="E60" s="6"/>
      <c r="F60" s="5"/>
      <c r="G60" s="5">
        <f t="shared" si="16"/>
        <v>0</v>
      </c>
      <c r="H60" s="19" t="str">
        <f t="shared" si="17"/>
        <v>Popíšte rozsah testovania (funkčné testy, záťažové testy, akceptačné testy), kritériá pre úspešné uvedenie do prevádzky a odhadovaný čas testovania.</v>
      </c>
      <c r="I60" s="14"/>
      <c r="J60" s="6"/>
      <c r="K60" s="5"/>
      <c r="L60" s="5">
        <f t="shared" si="18"/>
        <v>0</v>
      </c>
      <c r="M60" s="19" t="str">
        <f t="shared" si="21"/>
        <v>Popíšte rozsah testovania (funkčné testy, záťažové testy, akceptačné testy), kritériá pre úspešné uvedenie do prevádzky a odhadovaný čas testovania.</v>
      </c>
      <c r="N60" s="14"/>
      <c r="O60" s="6"/>
      <c r="P60" s="5"/>
      <c r="Q60" s="5">
        <f t="shared" si="19"/>
        <v>0</v>
      </c>
      <c r="R60" s="23" t="str">
        <f t="shared" si="20"/>
        <v>Popíšte rozsah testovania (funkčné testy, záťažové testy, akceptačné testy), kritériá pre úspešné uvedenie do prevádzky a odhadovaný čas testovania.</v>
      </c>
    </row>
    <row r="61" spans="1:18" ht="45" x14ac:dyDescent="0.25">
      <c r="A61" s="39"/>
      <c r="B61" s="43"/>
      <c r="C61" s="7" t="str">
        <f>C40</f>
        <v>17. Školenie personálu (pre obsluhu a správu)</v>
      </c>
      <c r="D61" s="14"/>
      <c r="E61" s="6"/>
      <c r="F61" s="5"/>
      <c r="G61" s="5">
        <f t="shared" si="16"/>
        <v>0</v>
      </c>
      <c r="H61" s="19" t="str">
        <f t="shared" si="17"/>
        <v>Popíšte rozsah školenia (počet hodín, počet školených osôb, obsah školenia, typ školenia - prezenčné, online) a poskytnuté školiace materiály.</v>
      </c>
      <c r="I61" s="14"/>
      <c r="J61" s="6"/>
      <c r="K61" s="5"/>
      <c r="L61" s="5">
        <f t="shared" si="18"/>
        <v>0</v>
      </c>
      <c r="M61" s="19" t="str">
        <f t="shared" si="21"/>
        <v>Popíšte rozsah školenia (počet hodín, počet školených osôb, obsah školenia, typ školenia - prezenčné, online) a poskytnuté školiace materiály.</v>
      </c>
      <c r="N61" s="14"/>
      <c r="O61" s="6"/>
      <c r="P61" s="5"/>
      <c r="Q61" s="5">
        <f t="shared" si="19"/>
        <v>0</v>
      </c>
      <c r="R61" s="23" t="str">
        <f t="shared" si="20"/>
        <v>Popíšte rozsah školenia (počet hodín, počet školených osôb, obsah školenia, typ školenia - prezenčné, online) a poskytnuté školiace materiály.</v>
      </c>
    </row>
    <row r="62" spans="1:18" ht="45" x14ac:dyDescent="0.25">
      <c r="A62" s="39"/>
      <c r="B62" s="43"/>
      <c r="C62" s="7" t="str">
        <f t="shared" si="15"/>
        <v>18. Iné náklady (špecifikujte prosím detailne)</v>
      </c>
      <c r="D62" s="14"/>
      <c r="E62" s="6"/>
      <c r="F62" s="5"/>
      <c r="G62" s="5">
        <f t="shared" si="16"/>
        <v>0</v>
      </c>
      <c r="H62" s="19" t="str">
        <f t="shared" si="17"/>
        <v>Uveďte detailný popis všetkých ďalších nákladov, ktoré neboli zahrnuté v predchádzajúcich položkách (napr. stavebné úpravy, špeciálne povolenia, cestovné náklady).</v>
      </c>
      <c r="I62" s="14"/>
      <c r="J62" s="6"/>
      <c r="K62" s="5"/>
      <c r="L62" s="5">
        <f t="shared" si="18"/>
        <v>0</v>
      </c>
      <c r="M62" s="19" t="str">
        <f t="shared" si="21"/>
        <v>Uveďte detailný popis všetkých ďalších nákladov, ktoré neboli zahrnuté v predchádzajúcich položkách (napr. stavebné úpravy, špeciálne povolenia, cestovné náklady).</v>
      </c>
      <c r="N62" s="14"/>
      <c r="O62" s="6"/>
      <c r="P62" s="5"/>
      <c r="Q62" s="5">
        <f t="shared" si="19"/>
        <v>0</v>
      </c>
      <c r="R62" s="23" t="str">
        <f t="shared" si="20"/>
        <v>Uveďte detailný popis všetkých ďalších nákladov, ktoré neboli zahrnuté v predchádzajúcich položkách (napr. stavebné úpravy, špeciálne povolenia, cestovné náklady).</v>
      </c>
    </row>
    <row r="63" spans="1:18" ht="45.75" thickBot="1" x14ac:dyDescent="0.3">
      <c r="A63" s="39"/>
      <c r="B63" s="43"/>
      <c r="C63" s="7" t="str">
        <f t="shared" si="15"/>
        <v>19. Pozáručný servis a podpora (ročný poplatok za údržbu HW/SW - napr. na 1/3/5 rokov)</v>
      </c>
      <c r="D63" s="15"/>
      <c r="E63" s="4"/>
      <c r="F63" s="9"/>
      <c r="G63" s="9">
        <f t="shared" si="16"/>
        <v>0</v>
      </c>
      <c r="H63" s="19" t="str">
        <f t="shared" si="17"/>
        <v>Popíšte rozsah servisu a podpory (dostupnosť, reakčná doba, typy zásahov - vzdialené, onsite, výmena HW), ročný poplatok a prípadné zľavy pri dlhšej zmluve (napr. na 3 alebo 5 rokov).</v>
      </c>
      <c r="I63" s="15"/>
      <c r="J63" s="4"/>
      <c r="K63" s="9"/>
      <c r="L63" s="9">
        <f t="shared" si="18"/>
        <v>0</v>
      </c>
      <c r="M63" s="19" t="str">
        <f t="shared" si="21"/>
        <v>Popíšte rozsah servisu a podpory (dostupnosť, reakčná doba, typy zásahov - vzdialené, onsite, výmena HW), ročný poplatok a prípadné zľavy pri dlhšej zmluve (napr. na 3 alebo 5 rokov).</v>
      </c>
      <c r="N63" s="15"/>
      <c r="O63" s="4"/>
      <c r="P63" s="9"/>
      <c r="Q63" s="9">
        <f t="shared" si="19"/>
        <v>0</v>
      </c>
      <c r="R63" s="23" t="str">
        <f t="shared" si="20"/>
        <v>Popíšte rozsah servisu a podpory (dostupnosť, reakčná doba, typy zásahov - vzdialené, onsite, výmena HW), ročný poplatok a prípadné zľavy pri dlhšej zmluve (napr. na 3 alebo 5 rokov).</v>
      </c>
    </row>
    <row r="64" spans="1:18" ht="16.5" thickTop="1" thickBot="1" x14ac:dyDescent="0.3">
      <c r="A64" s="40"/>
      <c r="B64" s="44"/>
      <c r="C64" s="10" t="str">
        <f>C43</f>
        <v>Súhrnná cena za križovatku (bez DPH)</v>
      </c>
      <c r="D64" s="26"/>
      <c r="E64" s="11"/>
      <c r="F64" s="12"/>
      <c r="G64" s="12">
        <f>SUM(G45:G63)</f>
        <v>0</v>
      </c>
      <c r="H64" s="21"/>
      <c r="I64" s="26"/>
      <c r="J64" s="11"/>
      <c r="K64" s="12"/>
      <c r="L64" s="12">
        <f>SUM(L45:L63)</f>
        <v>0</v>
      </c>
      <c r="M64" s="21"/>
      <c r="N64" s="26"/>
      <c r="O64" s="11"/>
      <c r="P64" s="12"/>
      <c r="Q64" s="12">
        <f>SUM(Q45:Q63)</f>
        <v>0</v>
      </c>
      <c r="R64" s="24"/>
    </row>
    <row r="65" spans="1:18" ht="16.5" thickTop="1" x14ac:dyDescent="0.25">
      <c r="A65" s="1"/>
      <c r="H65" s="22"/>
      <c r="M65" s="22"/>
      <c r="R65" s="22"/>
    </row>
    <row r="66" spans="1:18" ht="90" x14ac:dyDescent="0.25">
      <c r="A66" s="37" t="s">
        <v>4</v>
      </c>
      <c r="B66" s="41" t="e" vm="4">
        <v>#VALUE!</v>
      </c>
      <c r="C66" s="7" t="str">
        <f>C45</f>
        <v>1. Hardvér kamerových senzorov (statické/360°)</v>
      </c>
      <c r="D66" s="14"/>
      <c r="E66" s="6"/>
      <c r="F66" s="5"/>
      <c r="G66" s="5">
        <f>E66*F66</f>
        <v>0</v>
      </c>
      <c r="H66" s="19" t="str">
        <f>H45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I66" s="14"/>
      <c r="J66" s="6"/>
      <c r="K66" s="5"/>
      <c r="L66" s="5">
        <f>J66*K66</f>
        <v>0</v>
      </c>
      <c r="M66" s="19" t="str">
        <f t="shared" ref="M66:M69" si="22">H66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66" s="14"/>
      <c r="O66" s="6"/>
      <c r="P66" s="5"/>
      <c r="Q66" s="5">
        <f>O66*P66</f>
        <v>0</v>
      </c>
      <c r="R66" s="23" t="str">
        <f>H66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67" spans="1:18" ht="75" x14ac:dyDescent="0.25">
      <c r="A67" s="38"/>
      <c r="B67" s="39"/>
      <c r="C67" s="7" t="str">
        <f t="shared" ref="C67:C84" si="23">C46</f>
        <v>2. Softvérové licencie (základné - detekcia, klasifikácia, rýchlosť)</v>
      </c>
      <c r="D67" s="14"/>
      <c r="E67" s="6"/>
      <c r="F67" s="5"/>
      <c r="G67" s="5">
        <f t="shared" ref="G67:G84" si="24">E67*F67</f>
        <v>0</v>
      </c>
      <c r="H67" s="19" t="str">
        <f t="shared" ref="H67:H84" si="25">H46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I67" s="14"/>
      <c r="J67" s="6"/>
      <c r="K67" s="5"/>
      <c r="L67" s="5">
        <f t="shared" ref="L67:L84" si="26">J67*K67</f>
        <v>0</v>
      </c>
      <c r="M67" s="19" t="str">
        <f t="shared" si="22"/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67" s="14"/>
      <c r="O67" s="6"/>
      <c r="P67" s="5"/>
      <c r="Q67" s="5">
        <f t="shared" ref="Q67:Q84" si="27">O67*P67</f>
        <v>0</v>
      </c>
      <c r="R67" s="23" t="str">
        <f t="shared" ref="R67:R84" si="28">H67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68" spans="1:18" ht="60" x14ac:dyDescent="0.25">
      <c r="A68" s="38"/>
      <c r="B68" s="39"/>
      <c r="C68" s="7" t="str">
        <f t="shared" si="23"/>
        <v>3. Softvérové licencie (rozšírené - riadenie SS, hustota, zápchy)</v>
      </c>
      <c r="D68" s="14"/>
      <c r="E68" s="6"/>
      <c r="F68" s="5"/>
      <c r="G68" s="5">
        <f t="shared" si="24"/>
        <v>0</v>
      </c>
      <c r="H68" s="19" t="str">
        <f t="shared" si="25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I68" s="14"/>
      <c r="J68" s="6"/>
      <c r="K68" s="5"/>
      <c r="L68" s="5">
        <f t="shared" si="26"/>
        <v>0</v>
      </c>
      <c r="M68" s="19" t="str">
        <f t="shared" si="22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68" s="14"/>
      <c r="O68" s="6"/>
      <c r="P68" s="5"/>
      <c r="Q68" s="5">
        <f t="shared" si="27"/>
        <v>0</v>
      </c>
      <c r="R68" s="23" t="str">
        <f t="shared" si="28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69" spans="1:18" ht="90" x14ac:dyDescent="0.25">
      <c r="A69" s="38"/>
      <c r="B69" s="39"/>
      <c r="C69" s="7" t="str">
        <f t="shared" si="23"/>
        <v>4. Softvérové licencie (komplexné - priestupky, EČV, ANPR)</v>
      </c>
      <c r="D69" s="14"/>
      <c r="E69" s="6"/>
      <c r="F69" s="5"/>
      <c r="G69" s="5">
        <f t="shared" si="24"/>
        <v>0</v>
      </c>
      <c r="H69" s="19" t="str">
        <f t="shared" si="25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I69" s="14"/>
      <c r="J69" s="6"/>
      <c r="K69" s="5"/>
      <c r="L69" s="5">
        <f t="shared" si="26"/>
        <v>0</v>
      </c>
      <c r="M69" s="19" t="str">
        <f t="shared" si="22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69" s="14"/>
      <c r="O69" s="6"/>
      <c r="P69" s="5"/>
      <c r="Q69" s="5">
        <f t="shared" si="27"/>
        <v>0</v>
      </c>
      <c r="R69" s="23" t="str">
        <f t="shared" si="28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70" spans="1:18" ht="45" x14ac:dyDescent="0.25">
      <c r="A70" s="38"/>
      <c r="B70" s="39"/>
      <c r="C70" s="7" t="str">
        <f t="shared" si="23"/>
        <v>5. Edge Computing jednotka/server na križovatke</v>
      </c>
      <c r="D70" s="14"/>
      <c r="E70" s="6"/>
      <c r="F70" s="5"/>
      <c r="G70" s="5">
        <f t="shared" si="24"/>
        <v>0</v>
      </c>
      <c r="H70" s="19" t="str">
        <f t="shared" si="25"/>
        <v>Uveďte názov modelu, výrobcu, typ procesora, pamäť, úložisko, typ a počet rozhraní (ethernet, napájanie), spotrebu energie a odolnosť voči poveternostným vplyvom (IP krytie, prevádzková teplota).</v>
      </c>
      <c r="I70" s="14"/>
      <c r="J70" s="6"/>
      <c r="K70" s="5"/>
      <c r="L70" s="5">
        <f t="shared" si="26"/>
        <v>0</v>
      </c>
      <c r="M70" s="19" t="str">
        <f>H70</f>
        <v>Uveďte názov modelu, výrobcu, typ procesora, pamäť, úložisko, typ a počet rozhraní (ethernet, napájanie), spotrebu energie a odolnosť voči poveternostným vplyvom (IP krytie, prevádzková teplota).</v>
      </c>
      <c r="N70" s="14"/>
      <c r="O70" s="6"/>
      <c r="P70" s="5"/>
      <c r="Q70" s="5">
        <f t="shared" si="27"/>
        <v>0</v>
      </c>
      <c r="R70" s="23" t="str">
        <f t="shared" si="28"/>
        <v>Uveďte názov modelu, výrobcu, typ procesora, pamäť, úložisko, typ a počet rozhraní (ethernet, napájanie), spotrebu energie a odolnosť voči poveternostným vplyvom (IP krytie, prevádzková teplota).</v>
      </c>
    </row>
    <row r="71" spans="1:18" ht="60" x14ac:dyDescent="0.25">
      <c r="A71" s="38"/>
      <c r="B71" s="39"/>
      <c r="C71" s="7" t="str">
        <f t="shared" si="23"/>
        <v>6. Záložné napájanie na križovatke (UPS/Batérie/Solárne panely)</v>
      </c>
      <c r="D71" s="14"/>
      <c r="E71" s="6"/>
      <c r="F71" s="5"/>
      <c r="G71" s="5">
        <f t="shared" si="24"/>
        <v>0</v>
      </c>
      <c r="H71" s="19" t="str">
        <f t="shared" si="25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I71" s="14"/>
      <c r="J71" s="6"/>
      <c r="K71" s="5"/>
      <c r="L71" s="5">
        <f t="shared" si="26"/>
        <v>0</v>
      </c>
      <c r="M71" s="19" t="str">
        <f t="shared" ref="M71:M84" si="29">H71</f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71" s="14"/>
      <c r="O71" s="6"/>
      <c r="P71" s="5"/>
      <c r="Q71" s="5">
        <f t="shared" si="27"/>
        <v>0</v>
      </c>
      <c r="R71" s="23" t="str">
        <f t="shared" si="28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72" spans="1:18" ht="60" x14ac:dyDescent="0.25">
      <c r="A72" s="38"/>
      <c r="B72" s="39"/>
      <c r="C72" s="7" t="str">
        <f t="shared" si="23"/>
        <v>7. Inštalácia a zapojenie senzorov (vrátane elektroinštalačných prác)</v>
      </c>
      <c r="D72" s="14"/>
      <c r="E72" s="6"/>
      <c r="F72" s="5"/>
      <c r="G72" s="5">
        <f t="shared" si="24"/>
        <v>0</v>
      </c>
      <c r="H72" s="19" t="str">
        <f t="shared" si="25"/>
        <v>Popíšte rozsah prác (príprava miesta inštalácie, montáž kamier/senzorov, ťahanie kabeláže, pripojenie k napájaniu a dátovej sieti, testovanie). Uveďte, či cena zahŕňa aj prípadné stavebné úpravy.</v>
      </c>
      <c r="I72" s="14"/>
      <c r="J72" s="6"/>
      <c r="K72" s="5"/>
      <c r="L72" s="5">
        <f t="shared" si="26"/>
        <v>0</v>
      </c>
      <c r="M72" s="19" t="str">
        <f t="shared" si="29"/>
        <v>Popíšte rozsah prác (príprava miesta inštalácie, montáž kamier/senzorov, ťahanie kabeláže, pripojenie k napájaniu a dátovej sieti, testovanie). Uveďte, či cena zahŕňa aj prípadné stavebné úpravy.</v>
      </c>
      <c r="N72" s="14"/>
      <c r="O72" s="6"/>
      <c r="P72" s="5"/>
      <c r="Q72" s="5">
        <f t="shared" si="27"/>
        <v>0</v>
      </c>
      <c r="R72" s="23" t="str">
        <f t="shared" si="28"/>
        <v>Popíšte rozsah prác (príprava miesta inštalácie, montáž kamier/senzorov, ťahanie kabeláže, pripojenie k napájaniu a dátovej sieti, testovanie). Uveďte, či cena zahŕňa aj prípadné stavebné úpravy.</v>
      </c>
    </row>
    <row r="73" spans="1:18" ht="45" x14ac:dyDescent="0.25">
      <c r="A73" s="38"/>
      <c r="B73" s="39"/>
      <c r="C73" s="7" t="str">
        <f t="shared" si="23"/>
        <v>8. Preprava a fyzická montáž</v>
      </c>
      <c r="D73" s="14"/>
      <c r="E73" s="6"/>
      <c r="F73" s="5"/>
      <c r="G73" s="5">
        <f t="shared" si="24"/>
        <v>0</v>
      </c>
      <c r="H73" s="19" t="str">
        <f t="shared" si="25"/>
        <v>Popíšte spôsob dopravy (nákladné auto, špeciálna technika), vzdialenosť, spôsob montáže (na stĺp VO, na portál, na samostatný stožiar) a použitú techniku (žeriav, plošina).</v>
      </c>
      <c r="I73" s="14"/>
      <c r="J73" s="6"/>
      <c r="K73" s="5"/>
      <c r="L73" s="5">
        <f t="shared" si="26"/>
        <v>0</v>
      </c>
      <c r="M73" s="19" t="str">
        <f t="shared" si="29"/>
        <v>Popíšte spôsob dopravy (nákladné auto, špeciálna technika), vzdialenosť, spôsob montáže (na stĺp VO, na portál, na samostatný stožiar) a použitú techniku (žeriav, plošina).</v>
      </c>
      <c r="N73" s="14"/>
      <c r="O73" s="6"/>
      <c r="P73" s="5"/>
      <c r="Q73" s="5">
        <f t="shared" si="27"/>
        <v>0</v>
      </c>
      <c r="R73" s="23" t="str">
        <f t="shared" si="28"/>
        <v>Popíšte spôsob dopravy (nákladné auto, špeciálna technika), vzdialenosť, spôsob montáže (na stĺp VO, na portál, na samostatný stožiar) a použitú techniku (žeriav, plošina).</v>
      </c>
    </row>
    <row r="74" spans="1:18" ht="45" x14ac:dyDescent="0.25">
      <c r="A74" s="38"/>
      <c r="B74" s="39"/>
      <c r="C74" s="7" t="str">
        <f t="shared" si="23"/>
        <v>9. Konfigurácia systému na križovatke (kalibrácia, nastavenie komunikácie)</v>
      </c>
      <c r="D74" s="14"/>
      <c r="E74" s="6"/>
      <c r="F74" s="5"/>
      <c r="G74" s="5">
        <f t="shared" si="24"/>
        <v>0</v>
      </c>
      <c r="H74" s="19" t="str">
        <f t="shared" si="25"/>
        <v>Popíšte rozsah konfigurácie (nastavenie IP adries, kalibrácia kamier, nastavenie parametrov detekcie, nastavenie komunikácie s riadiacim centrom, testovanie funkčnosti).</v>
      </c>
      <c r="I74" s="14"/>
      <c r="J74" s="6"/>
      <c r="K74" s="5"/>
      <c r="L74" s="5">
        <f t="shared" si="26"/>
        <v>0</v>
      </c>
      <c r="M74" s="19" t="str">
        <f t="shared" si="29"/>
        <v>Popíšte rozsah konfigurácie (nastavenie IP adries, kalibrácia kamier, nastavenie parametrov detekcie, nastavenie komunikácie s riadiacim centrom, testovanie funkčnosti).</v>
      </c>
      <c r="N74" s="14"/>
      <c r="O74" s="6"/>
      <c r="P74" s="5"/>
      <c r="Q74" s="5">
        <f t="shared" si="27"/>
        <v>0</v>
      </c>
      <c r="R74" s="23" t="str">
        <f t="shared" si="28"/>
        <v>Popíšte rozsah konfigurácie (nastavenie IP adries, kalibrácia kamier, nastavenie parametrov detekcie, nastavenie komunikácie s riadiacim centrom, testovanie funkčnosti).</v>
      </c>
    </row>
    <row r="75" spans="1:18" ht="45" x14ac:dyDescent="0.25">
      <c r="A75" s="38"/>
      <c r="B75" s="39"/>
      <c r="C75" s="7" t="str">
        <f t="shared" si="23"/>
        <v>10. Komunikácia a dátová infraštruktúra na križovatke (prevodníky, switche, kabeláž - ak dodáva dodávateľ)</v>
      </c>
      <c r="D75" s="14"/>
      <c r="E75" s="6"/>
      <c r="F75" s="5"/>
      <c r="G75" s="5">
        <f t="shared" si="24"/>
        <v>0</v>
      </c>
      <c r="H75" s="19" t="str">
        <f t="shared" si="25"/>
        <v>Uveďte typ a počet prevodníkov optika-ethernet, typ a počet switchov, typ a dĺžku kabeláže, použité konektory a prenosovú rýchlosť.</v>
      </c>
      <c r="I75" s="14"/>
      <c r="J75" s="6"/>
      <c r="K75" s="5"/>
      <c r="L75" s="5">
        <f t="shared" si="26"/>
        <v>0</v>
      </c>
      <c r="M75" s="19" t="str">
        <f t="shared" si="29"/>
        <v>Uveďte typ a počet prevodníkov optika-ethernet, typ a počet switchov, typ a dĺžku kabeláže, použité konektory a prenosovú rýchlosť.</v>
      </c>
      <c r="N75" s="14"/>
      <c r="O75" s="6"/>
      <c r="P75" s="5"/>
      <c r="Q75" s="5">
        <f t="shared" si="27"/>
        <v>0</v>
      </c>
      <c r="R75" s="23" t="str">
        <f t="shared" si="28"/>
        <v>Uveďte typ a počet prevodníkov optika-ethernet, typ a počet switchov, typ a dĺžku kabeláže, použité konektory a prenosovú rýchlosť.</v>
      </c>
    </row>
    <row r="76" spans="1:18" ht="45" x14ac:dyDescent="0.25">
      <c r="A76" s="38"/>
      <c r="B76" s="39"/>
      <c r="C76" s="7" t="str">
        <f t="shared" si="23"/>
        <v>11. Centrálny server/softvér (on-premise) - Hardvér</v>
      </c>
      <c r="D76" s="14"/>
      <c r="E76" s="6"/>
      <c r="F76" s="5"/>
      <c r="G76" s="5">
        <f t="shared" si="24"/>
        <v>0</v>
      </c>
      <c r="H76" s="19" t="str">
        <f t="shared" si="25"/>
        <v>Uveďte typ servera (rackový, tower), počet procesorov, pamäť, úložisko (typ, kapacita, RAID), typ a počet sieťových rozhraní a operačný systém.</v>
      </c>
      <c r="I76" s="14"/>
      <c r="J76" s="6"/>
      <c r="K76" s="5"/>
      <c r="L76" s="5">
        <f t="shared" si="26"/>
        <v>0</v>
      </c>
      <c r="M76" s="19" t="str">
        <f t="shared" si="29"/>
        <v>Uveďte typ servera (rackový, tower), počet procesorov, pamäť, úložisko (typ, kapacita, RAID), typ a počet sieťových rozhraní a operačný systém.</v>
      </c>
      <c r="N76" s="14"/>
      <c r="O76" s="6"/>
      <c r="P76" s="5"/>
      <c r="Q76" s="5">
        <f t="shared" si="27"/>
        <v>0</v>
      </c>
      <c r="R76" s="23" t="str">
        <f t="shared" si="28"/>
        <v>Uveďte typ servera (rackový, tower), počet procesorov, pamäť, úložisko (typ, kapacita, RAID), typ a počet sieťových rozhraní a operačný systém.</v>
      </c>
    </row>
    <row r="77" spans="1:18" ht="30" x14ac:dyDescent="0.25">
      <c r="A77" s="39"/>
      <c r="B77" s="39"/>
      <c r="C77" s="7" t="str">
        <f t="shared" si="23"/>
        <v>12. Centrálny server/softvér (on-premise) - Licencie (CMS/VMS/Analytics platform)</v>
      </c>
      <c r="D77" s="14"/>
      <c r="E77" s="6"/>
      <c r="F77" s="5"/>
      <c r="G77" s="5">
        <f t="shared" si="24"/>
        <v>0</v>
      </c>
      <c r="H77" s="19" t="str">
        <f t="shared" si="25"/>
        <v>Uveďte názov softvéru, výrobcu, verziu, počet licencií, typ licencie (trvalá, ročná), podporované funkcie a protokoly.</v>
      </c>
      <c r="I77" s="14"/>
      <c r="J77" s="6"/>
      <c r="K77" s="5"/>
      <c r="L77" s="5">
        <f t="shared" si="26"/>
        <v>0</v>
      </c>
      <c r="M77" s="20" t="str">
        <f t="shared" si="29"/>
        <v>Uveďte názov softvéru, výrobcu, verziu, počet licencií, typ licencie (trvalá, ročná), podporované funkcie a protokoly.</v>
      </c>
      <c r="N77" s="14"/>
      <c r="O77" s="6"/>
      <c r="P77" s="5"/>
      <c r="Q77" s="5">
        <f t="shared" si="27"/>
        <v>0</v>
      </c>
      <c r="R77" s="23" t="str">
        <f t="shared" si="28"/>
        <v>Uveďte názov softvéru, výrobcu, verziu, počet licencií, typ licencie (trvalá, ročná), podporované funkcie a protokoly.</v>
      </c>
    </row>
    <row r="78" spans="1:18" ht="45" x14ac:dyDescent="0.25">
      <c r="A78" s="39"/>
      <c r="B78" s="39"/>
      <c r="C78" s="7" t="str">
        <f>C57</f>
        <v>13. Cloudové riešenie (voliteľné/alternatívne)</v>
      </c>
      <c r="D78" s="14"/>
      <c r="E78" s="6"/>
      <c r="F78" s="5"/>
      <c r="G78" s="5">
        <f t="shared" si="24"/>
        <v>0</v>
      </c>
      <c r="H78" s="19" t="str">
        <f t="shared" si="25"/>
        <v>Popíšte rozsah cloudovej služby (úložisko, výpočtový výkon, prenos dát), SLA (dostupnosť, odozva), mesačný/ročný poplatok a možnosti škálovania.</v>
      </c>
      <c r="I78" s="14"/>
      <c r="J78" s="6"/>
      <c r="K78" s="5"/>
      <c r="L78" s="5">
        <f t="shared" si="26"/>
        <v>0</v>
      </c>
      <c r="M78" s="19" t="str">
        <f t="shared" si="29"/>
        <v>Popíšte rozsah cloudovej služby (úložisko, výpočtový výkon, prenos dát), SLA (dostupnosť, odozva), mesačný/ročný poplatok a možnosti škálovania.</v>
      </c>
      <c r="N78" s="14"/>
      <c r="O78" s="6"/>
      <c r="P78" s="5"/>
      <c r="Q78" s="5">
        <f t="shared" si="27"/>
        <v>0</v>
      </c>
      <c r="R78" s="23" t="str">
        <f t="shared" si="28"/>
        <v>Popíšte rozsah cloudovej služby (úložisko, výpočtový výkon, prenos dát), SLA (dostupnosť, odozva), mesačný/ročný poplatok a možnosti škálovania.</v>
      </c>
    </row>
    <row r="79" spans="1:18" ht="45" x14ac:dyDescent="0.25">
      <c r="A79" s="39"/>
      <c r="B79" s="39"/>
      <c r="C79" s="7" t="str">
        <f t="shared" si="23"/>
        <v>14. Integrácia s existujúcimi platformami (Thingsboard, YUNEX Scala, Zabbix, VMS, DIT riadenie)</v>
      </c>
      <c r="D79" s="14"/>
      <c r="E79" s="6"/>
      <c r="F79" s="5"/>
      <c r="G79" s="5">
        <f t="shared" si="24"/>
        <v>0</v>
      </c>
      <c r="H79" s="19" t="str">
        <f t="shared" si="25"/>
        <v>Popíšte rozsah integrácie (ktoré dáta sa prenášajú, aké funkcie sú dostupné), použité protokoly (SNMP, API), prípadné nutné úpravy existujúcich systémov a odhadovaný čas integrácie.</v>
      </c>
      <c r="I79" s="14"/>
      <c r="J79" s="6"/>
      <c r="K79" s="5"/>
      <c r="L79" s="5">
        <f t="shared" si="26"/>
        <v>0</v>
      </c>
      <c r="M79" s="19" t="str">
        <f t="shared" si="29"/>
        <v>Popíšte rozsah integrácie (ktoré dáta sa prenášajú, aké funkcie sú dostupné), použité protokoly (SNMP, API), prípadné nutné úpravy existujúcich systémov a odhadovaný čas integrácie.</v>
      </c>
      <c r="N79" s="14"/>
      <c r="O79" s="6"/>
      <c r="P79" s="5"/>
      <c r="Q79" s="5">
        <f t="shared" si="27"/>
        <v>0</v>
      </c>
      <c r="R79" s="23" t="str">
        <f t="shared" si="28"/>
        <v>Popíšte rozsah integrácie (ktoré dáta sa prenášajú, aké funkcie sú dostupné), použité protokoly (SNMP, API), prípadné nutné úpravy existujúcich systémov a odhadovaný čas integrácie.</v>
      </c>
    </row>
    <row r="80" spans="1:18" ht="45" x14ac:dyDescent="0.25">
      <c r="A80" s="39"/>
      <c r="B80" s="39"/>
      <c r="C80" s="7" t="str">
        <f t="shared" si="23"/>
        <v>15. Projektový manažment a koordinácia</v>
      </c>
      <c r="D80" s="14"/>
      <c r="E80" s="6"/>
      <c r="F80" s="5"/>
      <c r="G80" s="5">
        <f t="shared" si="24"/>
        <v>0</v>
      </c>
      <c r="H80" s="19" t="str">
        <f t="shared" si="25"/>
        <v>Popíšte rozsah projektového manažmentu (plánovanie, komunikácia, riadenie rizík, reporting), počet hodín projektového manažéra a rozdelenie zodpovedností.</v>
      </c>
      <c r="I80" s="14"/>
      <c r="J80" s="6"/>
      <c r="K80" s="5"/>
      <c r="L80" s="5">
        <f t="shared" si="26"/>
        <v>0</v>
      </c>
      <c r="M80" s="19" t="str">
        <f t="shared" si="29"/>
        <v>Popíšte rozsah projektového manažmentu (plánovanie, komunikácia, riadenie rizík, reporting), počet hodín projektového manažéra a rozdelenie zodpovedností.</v>
      </c>
      <c r="N80" s="14"/>
      <c r="O80" s="6"/>
      <c r="P80" s="5"/>
      <c r="Q80" s="5">
        <f t="shared" si="27"/>
        <v>0</v>
      </c>
      <c r="R80" s="23" t="str">
        <f t="shared" si="28"/>
        <v>Popíšte rozsah projektového manažmentu (plánovanie, komunikácia, riadenie rizík, reporting), počet hodín projektového manažéra a rozdelenie zodpovedností.</v>
      </c>
    </row>
    <row r="81" spans="1:18" ht="45" x14ac:dyDescent="0.25">
      <c r="A81" s="39"/>
      <c r="B81" s="39"/>
      <c r="C81" s="7" t="str">
        <f t="shared" si="23"/>
        <v>16. Testovanie a uvedenie do prevádzky</v>
      </c>
      <c r="D81" s="14"/>
      <c r="E81" s="6"/>
      <c r="F81" s="5"/>
      <c r="G81" s="5">
        <f t="shared" si="24"/>
        <v>0</v>
      </c>
      <c r="H81" s="19" t="str">
        <f t="shared" si="25"/>
        <v>Popíšte rozsah testovania (funkčné testy, záťažové testy, akceptačné testy), kritériá pre úspešné uvedenie do prevádzky a odhadovaný čas testovania.</v>
      </c>
      <c r="I81" s="14"/>
      <c r="J81" s="6"/>
      <c r="K81" s="5"/>
      <c r="L81" s="5">
        <f t="shared" si="26"/>
        <v>0</v>
      </c>
      <c r="M81" s="19" t="str">
        <f t="shared" si="29"/>
        <v>Popíšte rozsah testovania (funkčné testy, záťažové testy, akceptačné testy), kritériá pre úspešné uvedenie do prevádzky a odhadovaný čas testovania.</v>
      </c>
      <c r="N81" s="14"/>
      <c r="O81" s="6"/>
      <c r="P81" s="5"/>
      <c r="Q81" s="5">
        <f t="shared" si="27"/>
        <v>0</v>
      </c>
      <c r="R81" s="23" t="str">
        <f t="shared" si="28"/>
        <v>Popíšte rozsah testovania (funkčné testy, záťažové testy, akceptačné testy), kritériá pre úspešné uvedenie do prevádzky a odhadovaný čas testovania.</v>
      </c>
    </row>
    <row r="82" spans="1:18" ht="45" x14ac:dyDescent="0.25">
      <c r="A82" s="39"/>
      <c r="B82" s="39"/>
      <c r="C82" s="7" t="str">
        <f t="shared" si="23"/>
        <v>17. Školenie personálu (pre obsluhu a správu)</v>
      </c>
      <c r="D82" s="14"/>
      <c r="E82" s="6"/>
      <c r="F82" s="5"/>
      <c r="G82" s="5">
        <f t="shared" si="24"/>
        <v>0</v>
      </c>
      <c r="H82" s="19" t="str">
        <f t="shared" si="25"/>
        <v>Popíšte rozsah školenia (počet hodín, počet školených osôb, obsah školenia, typ školenia - prezenčné, online) a poskytnuté školiace materiály.</v>
      </c>
      <c r="I82" s="14"/>
      <c r="J82" s="6"/>
      <c r="K82" s="5"/>
      <c r="L82" s="5">
        <f t="shared" si="26"/>
        <v>0</v>
      </c>
      <c r="M82" s="19" t="str">
        <f t="shared" si="29"/>
        <v>Popíšte rozsah školenia (počet hodín, počet školených osôb, obsah školenia, typ školenia - prezenčné, online) a poskytnuté školiace materiály.</v>
      </c>
      <c r="N82" s="14"/>
      <c r="O82" s="6"/>
      <c r="P82" s="5"/>
      <c r="Q82" s="5">
        <f t="shared" si="27"/>
        <v>0</v>
      </c>
      <c r="R82" s="23" t="str">
        <f t="shared" si="28"/>
        <v>Popíšte rozsah školenia (počet hodín, počet školených osôb, obsah školenia, typ školenia - prezenčné, online) a poskytnuté školiace materiály.</v>
      </c>
    </row>
    <row r="83" spans="1:18" ht="45" x14ac:dyDescent="0.25">
      <c r="A83" s="39"/>
      <c r="B83" s="39"/>
      <c r="C83" s="7" t="str">
        <f t="shared" si="23"/>
        <v>18. Iné náklady (špecifikujte prosím detailne)</v>
      </c>
      <c r="D83" s="14"/>
      <c r="E83" s="6"/>
      <c r="F83" s="5"/>
      <c r="G83" s="5">
        <f t="shared" si="24"/>
        <v>0</v>
      </c>
      <c r="H83" s="19" t="str">
        <f t="shared" si="25"/>
        <v>Uveďte detailný popis všetkých ďalších nákladov, ktoré neboli zahrnuté v predchádzajúcich položkách (napr. stavebné úpravy, špeciálne povolenia, cestovné náklady).</v>
      </c>
      <c r="I83" s="14"/>
      <c r="J83" s="6"/>
      <c r="K83" s="5"/>
      <c r="L83" s="5">
        <f t="shared" si="26"/>
        <v>0</v>
      </c>
      <c r="M83" s="19" t="str">
        <f t="shared" si="29"/>
        <v>Uveďte detailný popis všetkých ďalších nákladov, ktoré neboli zahrnuté v predchádzajúcich položkách (napr. stavebné úpravy, špeciálne povolenia, cestovné náklady).</v>
      </c>
      <c r="N83" s="14"/>
      <c r="O83" s="6"/>
      <c r="P83" s="5"/>
      <c r="Q83" s="5">
        <f t="shared" si="27"/>
        <v>0</v>
      </c>
      <c r="R83" s="23" t="str">
        <f t="shared" si="28"/>
        <v>Uveďte detailný popis všetkých ďalších nákladov, ktoré neboli zahrnuté v predchádzajúcich položkách (napr. stavebné úpravy, špeciálne povolenia, cestovné náklady).</v>
      </c>
    </row>
    <row r="84" spans="1:18" ht="45.75" thickBot="1" x14ac:dyDescent="0.3">
      <c r="A84" s="39"/>
      <c r="B84" s="39"/>
      <c r="C84" s="7" t="str">
        <f t="shared" si="23"/>
        <v>19. Pozáručný servis a podpora (ročný poplatok za údržbu HW/SW - napr. na 1/3/5 rokov)</v>
      </c>
      <c r="D84" s="15"/>
      <c r="E84" s="4"/>
      <c r="F84" s="9"/>
      <c r="G84" s="9">
        <f t="shared" si="24"/>
        <v>0</v>
      </c>
      <c r="H84" s="19" t="str">
        <f t="shared" si="25"/>
        <v>Popíšte rozsah servisu a podpory (dostupnosť, reakčná doba, typy zásahov - vzdialené, onsite, výmena HW), ročný poplatok a prípadné zľavy pri dlhšej zmluve (napr. na 3 alebo 5 rokov).</v>
      </c>
      <c r="I84" s="15"/>
      <c r="J84" s="4"/>
      <c r="K84" s="9"/>
      <c r="L84" s="9">
        <f t="shared" si="26"/>
        <v>0</v>
      </c>
      <c r="M84" s="19" t="str">
        <f t="shared" si="29"/>
        <v>Popíšte rozsah servisu a podpory (dostupnosť, reakčná doba, typy zásahov - vzdialené, onsite, výmena HW), ročný poplatok a prípadné zľavy pri dlhšej zmluve (napr. na 3 alebo 5 rokov).</v>
      </c>
      <c r="N84" s="15"/>
      <c r="O84" s="4"/>
      <c r="P84" s="9"/>
      <c r="Q84" s="9">
        <f t="shared" si="27"/>
        <v>0</v>
      </c>
      <c r="R84" s="23" t="str">
        <f t="shared" si="28"/>
        <v>Popíšte rozsah servisu a podpory (dostupnosť, reakčná doba, typy zásahov - vzdialené, onsite, výmena HW), ročný poplatok a prípadné zľavy pri dlhšej zmluve (napr. na 3 alebo 5 rokov).</v>
      </c>
    </row>
    <row r="85" spans="1:18" ht="16.5" thickTop="1" thickBot="1" x14ac:dyDescent="0.3">
      <c r="A85" s="40"/>
      <c r="B85" s="40"/>
      <c r="C85" s="10" t="s">
        <v>10</v>
      </c>
      <c r="D85" s="26"/>
      <c r="E85" s="11"/>
      <c r="F85" s="12"/>
      <c r="G85" s="12">
        <f>SUM(G66:G84)</f>
        <v>0</v>
      </c>
      <c r="H85" s="21"/>
      <c r="I85" s="26"/>
      <c r="J85" s="11"/>
      <c r="K85" s="12"/>
      <c r="L85" s="12">
        <f>SUM(L66:L84)</f>
        <v>0</v>
      </c>
      <c r="M85" s="21"/>
      <c r="N85" s="26"/>
      <c r="O85" s="11"/>
      <c r="P85" s="12"/>
      <c r="Q85" s="12">
        <f>SUM(Q66:Q84)</f>
        <v>0</v>
      </c>
      <c r="R85" s="24"/>
    </row>
    <row r="86" spans="1:18" ht="15.75" thickTop="1" x14ac:dyDescent="0.25"/>
  </sheetData>
  <mergeCells count="14">
    <mergeCell ref="N1:R1"/>
    <mergeCell ref="A66:A85"/>
    <mergeCell ref="B66:B85"/>
    <mergeCell ref="A24:A43"/>
    <mergeCell ref="B24:B43"/>
    <mergeCell ref="A45:A64"/>
    <mergeCell ref="B45:B64"/>
    <mergeCell ref="B3:B22"/>
    <mergeCell ref="A3:A2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8AB-C20B-4A00-8181-411D0BFD61CC}">
  <dimension ref="A2:R50"/>
  <sheetViews>
    <sheetView tabSelected="1" zoomScale="70" zoomScaleNormal="70" workbookViewId="0">
      <pane ySplit="5" topLeftCell="A6" activePane="bottomLeft" state="frozen"/>
      <selection pane="bottomLeft" activeCell="A2" sqref="A2:B2"/>
    </sheetView>
  </sheetViews>
  <sheetFormatPr defaultRowHeight="15" x14ac:dyDescent="0.25"/>
  <cols>
    <col min="1" max="1" width="26.140625" style="2" bestFit="1" customWidth="1"/>
    <col min="2" max="2" width="110.5703125" customWidth="1"/>
    <col min="3" max="3" width="87.28515625" customWidth="1"/>
    <col min="4" max="4" width="14.85546875" bestFit="1" customWidth="1"/>
    <col min="5" max="5" width="20" bestFit="1" customWidth="1"/>
    <col min="6" max="6" width="30.140625" bestFit="1" customWidth="1"/>
    <col min="7" max="7" width="26.85546875" bestFit="1" customWidth="1"/>
    <col min="8" max="8" width="58.7109375" style="13" customWidth="1"/>
    <col min="9" max="9" width="14.85546875" bestFit="1" customWidth="1"/>
    <col min="10" max="10" width="20" bestFit="1" customWidth="1"/>
    <col min="11" max="11" width="30.140625" bestFit="1" customWidth="1"/>
    <col min="12" max="12" width="26.85546875" bestFit="1" customWidth="1"/>
    <col min="13" max="13" width="58.7109375" customWidth="1"/>
    <col min="14" max="14" width="14.85546875" bestFit="1" customWidth="1"/>
    <col min="15" max="15" width="20" bestFit="1" customWidth="1"/>
    <col min="16" max="16" width="30.140625" bestFit="1" customWidth="1"/>
    <col min="17" max="17" width="26.85546875" bestFit="1" customWidth="1"/>
    <col min="18" max="18" width="58.7109375" customWidth="1"/>
  </cols>
  <sheetData>
    <row r="2" spans="1:18" ht="18.75" x14ac:dyDescent="0.25">
      <c r="A2" s="57" t="s">
        <v>73</v>
      </c>
      <c r="B2" s="57"/>
    </row>
    <row r="4" spans="1:18" ht="15" customHeight="1" x14ac:dyDescent="0.25">
      <c r="A4" s="48" t="s">
        <v>5</v>
      </c>
      <c r="B4" s="50" t="s">
        <v>6</v>
      </c>
      <c r="C4" s="52" t="s">
        <v>7</v>
      </c>
      <c r="D4" s="54" t="s">
        <v>52</v>
      </c>
      <c r="E4" s="46"/>
      <c r="F4" s="46"/>
      <c r="G4" s="46"/>
      <c r="H4" s="55"/>
      <c r="I4" s="54" t="s">
        <v>53</v>
      </c>
      <c r="J4" s="46"/>
      <c r="K4" s="46"/>
      <c r="L4" s="46"/>
      <c r="M4" s="55"/>
      <c r="N4" s="54" t="s">
        <v>54</v>
      </c>
      <c r="O4" s="46"/>
      <c r="P4" s="46"/>
      <c r="Q4" s="46"/>
      <c r="R4" s="55"/>
    </row>
    <row r="5" spans="1:18" x14ac:dyDescent="0.25">
      <c r="A5" s="49"/>
      <c r="B5" s="51" t="s">
        <v>6</v>
      </c>
      <c r="C5" s="53" t="s">
        <v>7</v>
      </c>
      <c r="D5" s="16" t="s">
        <v>57</v>
      </c>
      <c r="E5" s="17" t="s">
        <v>8</v>
      </c>
      <c r="F5" s="17" t="s">
        <v>13</v>
      </c>
      <c r="G5" s="17" t="s">
        <v>11</v>
      </c>
      <c r="H5" s="18" t="s">
        <v>9</v>
      </c>
      <c r="I5" s="16" t="s">
        <v>57</v>
      </c>
      <c r="J5" s="17" t="s">
        <v>8</v>
      </c>
      <c r="K5" s="17" t="str">
        <f>F5</f>
        <v>Jednotková cena (EUR bez DPH)</v>
      </c>
      <c r="L5" s="17" t="s">
        <v>11</v>
      </c>
      <c r="M5" s="18" t="s">
        <v>9</v>
      </c>
      <c r="N5" s="16" t="s">
        <v>57</v>
      </c>
      <c r="O5" s="17" t="s">
        <v>8</v>
      </c>
      <c r="P5" s="17" t="str">
        <f>F5</f>
        <v>Jednotková cena (EUR bez DPH)</v>
      </c>
      <c r="Q5" s="17" t="s">
        <v>11</v>
      </c>
      <c r="R5" s="18" t="s">
        <v>9</v>
      </c>
    </row>
    <row r="6" spans="1:18" ht="90" x14ac:dyDescent="0.25">
      <c r="A6" s="37" t="s">
        <v>1</v>
      </c>
      <c r="B6" s="41" t="e" vm="5">
        <v>#VALUE!</v>
      </c>
      <c r="C6" s="7" t="str">
        <f>'Zoznam CSS - bez výmeny radiča'!C3</f>
        <v>1. Hardvér kamerových senzorov (statické/360°)</v>
      </c>
      <c r="D6" s="14"/>
      <c r="E6" s="5"/>
      <c r="F6" s="5"/>
      <c r="G6" s="5">
        <f>E6+F6</f>
        <v>0</v>
      </c>
      <c r="H6" s="19" t="str">
        <f>'Zoznam CSS - bez výmeny radiča'!H3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I6" s="14"/>
      <c r="J6" s="5"/>
      <c r="K6" s="5"/>
      <c r="L6" s="5">
        <f>J6+K6</f>
        <v>0</v>
      </c>
      <c r="M6" s="19" t="str">
        <f>H6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6" s="14"/>
      <c r="O6" s="5"/>
      <c r="P6" s="5"/>
      <c r="Q6" s="5">
        <f>O6+P6</f>
        <v>0</v>
      </c>
      <c r="R6" s="23" t="str">
        <f>H6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7" spans="1:18" ht="75" x14ac:dyDescent="0.25">
      <c r="A7" s="38"/>
      <c r="B7" s="39"/>
      <c r="C7" s="7" t="str">
        <f>'Zoznam CSS - bez výmeny radiča'!C4</f>
        <v>2. Softvérové licencie (základné - detekcia, klasifikácia, rýchlosť)</v>
      </c>
      <c r="D7" s="14"/>
      <c r="E7" s="5"/>
      <c r="F7" s="5"/>
      <c r="G7" s="5">
        <f t="shared" ref="G7:G25" si="0">E7+F7</f>
        <v>0</v>
      </c>
      <c r="H7" s="19" t="str">
        <f>'Zoznam CSS - bez výmeny radiča'!H4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I7" s="14"/>
      <c r="J7" s="5"/>
      <c r="K7" s="5"/>
      <c r="L7" s="5">
        <f t="shared" ref="L7:L25" si="1">J7+K7</f>
        <v>0</v>
      </c>
      <c r="M7" s="19" t="str">
        <f t="shared" ref="M7:M25" si="2">H7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7" s="14"/>
      <c r="O7" s="5"/>
      <c r="P7" s="5"/>
      <c r="Q7" s="5">
        <f t="shared" ref="Q7:Q25" si="3">O7+P7</f>
        <v>0</v>
      </c>
      <c r="R7" s="23" t="str">
        <f t="shared" ref="R7:R25" si="4">H7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8" spans="1:18" ht="60" x14ac:dyDescent="0.25">
      <c r="A8" s="38"/>
      <c r="B8" s="39"/>
      <c r="C8" s="7" t="str">
        <f>'Zoznam CSS - bez výmeny radiča'!C5</f>
        <v>3. Softvérové licencie (rozšírené - riadenie SS, hustota, zápchy)</v>
      </c>
      <c r="D8" s="14"/>
      <c r="E8" s="5"/>
      <c r="F8" s="5"/>
      <c r="G8" s="5">
        <f t="shared" si="0"/>
        <v>0</v>
      </c>
      <c r="H8" s="19" t="str">
        <f>'Zoznam CSS - bez výmeny radiča'!H5</f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I8" s="14"/>
      <c r="J8" s="5"/>
      <c r="K8" s="5"/>
      <c r="L8" s="5">
        <f t="shared" si="1"/>
        <v>0</v>
      </c>
      <c r="M8" s="19" t="str">
        <f t="shared" si="2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8" s="14"/>
      <c r="O8" s="5"/>
      <c r="P8" s="5"/>
      <c r="Q8" s="5">
        <f t="shared" si="3"/>
        <v>0</v>
      </c>
      <c r="R8" s="23" t="str">
        <f t="shared" si="4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9" spans="1:18" ht="90" x14ac:dyDescent="0.25">
      <c r="A9" s="38"/>
      <c r="B9" s="39"/>
      <c r="C9" s="7" t="str">
        <f>'Zoznam CSS - bez výmeny radiča'!C6</f>
        <v>4. Softvérové licencie (komplexné - priestupky, EČV, ANPR)</v>
      </c>
      <c r="D9" s="14"/>
      <c r="E9" s="5"/>
      <c r="F9" s="5"/>
      <c r="G9" s="5">
        <f t="shared" si="0"/>
        <v>0</v>
      </c>
      <c r="H9" s="19" t="str">
        <f>'Zoznam CSS - bez výmeny radiča'!H6</f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I9" s="14"/>
      <c r="J9" s="5"/>
      <c r="K9" s="5"/>
      <c r="L9" s="5">
        <f t="shared" si="1"/>
        <v>0</v>
      </c>
      <c r="M9" s="19" t="str">
        <f t="shared" si="2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9" s="14"/>
      <c r="O9" s="5"/>
      <c r="P9" s="5"/>
      <c r="Q9" s="5">
        <f t="shared" si="3"/>
        <v>0</v>
      </c>
      <c r="R9" s="23" t="str">
        <f t="shared" si="4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10" spans="1:18" ht="60" x14ac:dyDescent="0.25">
      <c r="A10" s="38"/>
      <c r="B10" s="39"/>
      <c r="C10" s="7" t="str">
        <f>'Zoznam CSS - bez výmeny radiča'!C7</f>
        <v>5. Edge Computing jednotka/server na križovatke</v>
      </c>
      <c r="D10" s="14"/>
      <c r="E10" s="5"/>
      <c r="F10" s="5"/>
      <c r="G10" s="5">
        <f t="shared" si="0"/>
        <v>0</v>
      </c>
      <c r="H10" s="19" t="str">
        <f>'Zoznam CSS - bez výmeny radiča'!H7</f>
        <v>Uveďte názov modelu, výrobcu, typ procesora, pamäť, úložisko, typ a počet rozhraní (ethernet, napájanie), spotrebu energie a odolnosť voči poveternostným vplyvom (IP krytie, prevádzková teplota).</v>
      </c>
      <c r="I10" s="14"/>
      <c r="J10" s="5"/>
      <c r="K10" s="5"/>
      <c r="L10" s="5">
        <f t="shared" si="1"/>
        <v>0</v>
      </c>
      <c r="M10" s="19" t="str">
        <f t="shared" si="2"/>
        <v>Uveďte názov modelu, výrobcu, typ procesora, pamäť, úložisko, typ a počet rozhraní (ethernet, napájanie), spotrebu energie a odolnosť voči poveternostným vplyvom (IP krytie, prevádzková teplota).</v>
      </c>
      <c r="N10" s="14"/>
      <c r="O10" s="5"/>
      <c r="P10" s="5"/>
      <c r="Q10" s="5">
        <f t="shared" si="3"/>
        <v>0</v>
      </c>
      <c r="R10" s="23" t="str">
        <f t="shared" si="4"/>
        <v>Uveďte názov modelu, výrobcu, typ procesora, pamäť, úložisko, typ a počet rozhraní (ethernet, napájanie), spotrebu energie a odolnosť voči poveternostným vplyvom (IP krytie, prevádzková teplota).</v>
      </c>
    </row>
    <row r="11" spans="1:18" ht="60" x14ac:dyDescent="0.25">
      <c r="A11" s="38"/>
      <c r="B11" s="39"/>
      <c r="C11" s="7" t="str">
        <f>'Zoznam CSS - bez výmeny radiča'!C8</f>
        <v>6. Záložné napájanie na križovatke (UPS/Batérie/Solárne panely)</v>
      </c>
      <c r="D11" s="14"/>
      <c r="E11" s="5"/>
      <c r="F11" s="5"/>
      <c r="G11" s="5">
        <f t="shared" si="0"/>
        <v>0</v>
      </c>
      <c r="H11" s="19" t="str">
        <f>'Zoznam CSS - bez výmeny radiča'!H8</f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I11" s="14"/>
      <c r="J11" s="5"/>
      <c r="K11" s="5"/>
      <c r="L11" s="5">
        <f t="shared" si="1"/>
        <v>0</v>
      </c>
      <c r="M11" s="19" t="str">
        <f t="shared" si="2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11" s="14"/>
      <c r="O11" s="5"/>
      <c r="P11" s="5"/>
      <c r="Q11" s="5">
        <f t="shared" si="3"/>
        <v>0</v>
      </c>
      <c r="R11" s="23" t="str">
        <f t="shared" si="4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12" spans="1:18" ht="60" x14ac:dyDescent="0.25">
      <c r="A12" s="38"/>
      <c r="B12" s="39"/>
      <c r="C12" s="7" t="str">
        <f>'Zoznam CSS - bez výmeny radiča'!C9</f>
        <v>7. Inštalácia a zapojenie senzorov (vrátane elektroinštalačných prác)</v>
      </c>
      <c r="D12" s="14"/>
      <c r="E12" s="5"/>
      <c r="F12" s="5"/>
      <c r="G12" s="5">
        <f t="shared" si="0"/>
        <v>0</v>
      </c>
      <c r="H12" s="19" t="str">
        <f>'Zoznam CSS - bez výmeny radiča'!H9</f>
        <v>Popíšte rozsah prác (príprava miesta inštalácie, montáž kamier/senzorov, ťahanie kabeláže, pripojenie k napájaniu a dátovej sieti, testovanie). Uveďte, či cena zahŕňa aj prípadné stavebné úpravy.</v>
      </c>
      <c r="I12" s="14"/>
      <c r="J12" s="5"/>
      <c r="K12" s="5"/>
      <c r="L12" s="5">
        <f t="shared" si="1"/>
        <v>0</v>
      </c>
      <c r="M12" s="19" t="str">
        <f t="shared" si="2"/>
        <v>Popíšte rozsah prác (príprava miesta inštalácie, montáž kamier/senzorov, ťahanie kabeláže, pripojenie k napájaniu a dátovej sieti, testovanie). Uveďte, či cena zahŕňa aj prípadné stavebné úpravy.</v>
      </c>
      <c r="N12" s="14"/>
      <c r="O12" s="5"/>
      <c r="P12" s="5"/>
      <c r="Q12" s="5">
        <f t="shared" si="3"/>
        <v>0</v>
      </c>
      <c r="R12" s="23" t="str">
        <f t="shared" si="4"/>
        <v>Popíšte rozsah prác (príprava miesta inštalácie, montáž kamier/senzorov, ťahanie kabeláže, pripojenie k napájaniu a dátovej sieti, testovanie). Uveďte, či cena zahŕňa aj prípadné stavebné úpravy.</v>
      </c>
    </row>
    <row r="13" spans="1:18" ht="45" x14ac:dyDescent="0.25">
      <c r="A13" s="38"/>
      <c r="B13" s="39"/>
      <c r="C13" s="7" t="str">
        <f>'Zoznam CSS - bez výmeny radiča'!C10</f>
        <v>8. Preprava a fyzická montáž</v>
      </c>
      <c r="D13" s="14"/>
      <c r="E13" s="5"/>
      <c r="F13" s="5"/>
      <c r="G13" s="5">
        <f t="shared" si="0"/>
        <v>0</v>
      </c>
      <c r="H13" s="19" t="str">
        <f>'Zoznam CSS - bez výmeny radiča'!H10</f>
        <v>Popíšte spôsob dopravy (nákladné auto, špeciálna technika), vzdialenosť, spôsob montáže (na stĺp VO, na portál, na samostatný stožiar) a použitú techniku (žeriav, plošina).</v>
      </c>
      <c r="I13" s="14"/>
      <c r="J13" s="5"/>
      <c r="K13" s="5"/>
      <c r="L13" s="5">
        <f t="shared" si="1"/>
        <v>0</v>
      </c>
      <c r="M13" s="19" t="str">
        <f t="shared" si="2"/>
        <v>Popíšte spôsob dopravy (nákladné auto, špeciálna technika), vzdialenosť, spôsob montáže (na stĺp VO, na portál, na samostatný stožiar) a použitú techniku (žeriav, plošina).</v>
      </c>
      <c r="N13" s="14"/>
      <c r="O13" s="5"/>
      <c r="P13" s="5"/>
      <c r="Q13" s="5">
        <f t="shared" si="3"/>
        <v>0</v>
      </c>
      <c r="R13" s="23" t="str">
        <f t="shared" si="4"/>
        <v>Popíšte spôsob dopravy (nákladné auto, špeciálna technika), vzdialenosť, spôsob montáže (na stĺp VO, na portál, na samostatný stožiar) a použitú techniku (žeriav, plošina).</v>
      </c>
    </row>
    <row r="14" spans="1:18" ht="45" x14ac:dyDescent="0.25">
      <c r="A14" s="38"/>
      <c r="B14" s="39"/>
      <c r="C14" s="7" t="str">
        <f>'Zoznam CSS - bez výmeny radiča'!C11</f>
        <v>9. Konfigurácia systému na križovatke (kalibrácia, nastavenie komunikácie)</v>
      </c>
      <c r="D14" s="14"/>
      <c r="E14" s="5"/>
      <c r="F14" s="5"/>
      <c r="G14" s="5">
        <f t="shared" si="0"/>
        <v>0</v>
      </c>
      <c r="H14" s="19" t="str">
        <f>'Zoznam CSS - bez výmeny radiča'!H11</f>
        <v>Popíšte rozsah konfigurácie (nastavenie IP adries, kalibrácia kamier, nastavenie parametrov detekcie, nastavenie komunikácie s riadiacim centrom, testovanie funkčnosti).</v>
      </c>
      <c r="I14" s="14"/>
      <c r="J14" s="5"/>
      <c r="K14" s="5"/>
      <c r="L14" s="5">
        <f t="shared" si="1"/>
        <v>0</v>
      </c>
      <c r="M14" s="19" t="str">
        <f t="shared" si="2"/>
        <v>Popíšte rozsah konfigurácie (nastavenie IP adries, kalibrácia kamier, nastavenie parametrov detekcie, nastavenie komunikácie s riadiacim centrom, testovanie funkčnosti).</v>
      </c>
      <c r="N14" s="14"/>
      <c r="O14" s="5"/>
      <c r="P14" s="5"/>
      <c r="Q14" s="5">
        <f t="shared" si="3"/>
        <v>0</v>
      </c>
      <c r="R14" s="23" t="str">
        <f t="shared" si="4"/>
        <v>Popíšte rozsah konfigurácie (nastavenie IP adries, kalibrácia kamier, nastavenie parametrov detekcie, nastavenie komunikácie s riadiacim centrom, testovanie funkčnosti).</v>
      </c>
    </row>
    <row r="15" spans="1:18" ht="45" x14ac:dyDescent="0.25">
      <c r="A15" s="38"/>
      <c r="B15" s="39"/>
      <c r="C15" s="7" t="str">
        <f>'Zoznam CSS - bez výmeny radiča'!C12</f>
        <v>10. Komunikácia a dátová infraštruktúra na križovatke (prevodníky, switche, kabeláž - ak dodáva dodávateľ)</v>
      </c>
      <c r="D15" s="14"/>
      <c r="E15" s="5"/>
      <c r="F15" s="5"/>
      <c r="G15" s="5">
        <f t="shared" si="0"/>
        <v>0</v>
      </c>
      <c r="H15" s="19" t="str">
        <f>'Zoznam CSS - bez výmeny radiča'!H12</f>
        <v>Uveďte typ a počet prevodníkov optika-ethernet, typ a počet switchov, typ a dĺžku kabeláže, použité konektory a prenosovú rýchlosť.</v>
      </c>
      <c r="I15" s="14"/>
      <c r="J15" s="5"/>
      <c r="K15" s="5"/>
      <c r="L15" s="5">
        <f t="shared" si="1"/>
        <v>0</v>
      </c>
      <c r="M15" s="19" t="str">
        <f t="shared" si="2"/>
        <v>Uveďte typ a počet prevodníkov optika-ethernet, typ a počet switchov, typ a dĺžku kabeláže, použité konektory a prenosovú rýchlosť.</v>
      </c>
      <c r="N15" s="14"/>
      <c r="O15" s="5"/>
      <c r="P15" s="5"/>
      <c r="Q15" s="5">
        <f t="shared" si="3"/>
        <v>0</v>
      </c>
      <c r="R15" s="23" t="str">
        <f t="shared" si="4"/>
        <v>Uveďte typ a počet prevodníkov optika-ethernet, typ a počet switchov, typ a dĺžku kabeláže, použité konektory a prenosovú rýchlosť.</v>
      </c>
    </row>
    <row r="16" spans="1:18" ht="45" x14ac:dyDescent="0.25">
      <c r="A16" s="38"/>
      <c r="B16" s="39"/>
      <c r="C16" s="7" t="str">
        <f>'Zoznam CSS - bez výmeny radiča'!C13</f>
        <v>11. Centrálny server/softvér (on-premise) - Hardvér</v>
      </c>
      <c r="D16" s="14"/>
      <c r="E16" s="5"/>
      <c r="F16" s="5"/>
      <c r="G16" s="5">
        <f t="shared" si="0"/>
        <v>0</v>
      </c>
      <c r="H16" s="19" t="str">
        <f>'Zoznam CSS - bez výmeny radiča'!H13</f>
        <v>Uveďte typ servera (rackový, tower), počet procesorov, pamäť, úložisko (typ, kapacita, RAID), typ a počet sieťových rozhraní a operačný systém.</v>
      </c>
      <c r="I16" s="14"/>
      <c r="J16" s="5"/>
      <c r="K16" s="5"/>
      <c r="L16" s="5">
        <f t="shared" si="1"/>
        <v>0</v>
      </c>
      <c r="M16" s="19" t="str">
        <f t="shared" si="2"/>
        <v>Uveďte typ servera (rackový, tower), počet procesorov, pamäť, úložisko (typ, kapacita, RAID), typ a počet sieťových rozhraní a operačný systém.</v>
      </c>
      <c r="N16" s="14"/>
      <c r="O16" s="5"/>
      <c r="P16" s="5"/>
      <c r="Q16" s="5">
        <f t="shared" si="3"/>
        <v>0</v>
      </c>
      <c r="R16" s="23" t="str">
        <f t="shared" si="4"/>
        <v>Uveďte typ servera (rackový, tower), počet procesorov, pamäť, úložisko (typ, kapacita, RAID), typ a počet sieťových rozhraní a operačný systém.</v>
      </c>
    </row>
    <row r="17" spans="1:18" ht="30" x14ac:dyDescent="0.25">
      <c r="A17" s="38"/>
      <c r="B17" s="39"/>
      <c r="C17" s="7" t="str">
        <f>'Zoznam CSS - bez výmeny radiča'!C14</f>
        <v>12. Centrálny server/softvér (on-premise) - Licencie (CMS/VMS/Analytics platform)</v>
      </c>
      <c r="D17" s="14"/>
      <c r="E17" s="5"/>
      <c r="F17" s="5"/>
      <c r="G17" s="5">
        <f t="shared" si="0"/>
        <v>0</v>
      </c>
      <c r="H17" s="19" t="str">
        <f>'Zoznam CSS - bez výmeny radiča'!H14</f>
        <v>Uveďte názov softvéru, výrobcu, verziu, počet licencií, typ licencie (trvalá, ročná), podporované funkcie a protokoly.</v>
      </c>
      <c r="I17" s="14"/>
      <c r="J17" s="5"/>
      <c r="K17" s="5"/>
      <c r="L17" s="5">
        <f t="shared" si="1"/>
        <v>0</v>
      </c>
      <c r="M17" s="19" t="str">
        <f t="shared" si="2"/>
        <v>Uveďte názov softvéru, výrobcu, verziu, počet licencií, typ licencie (trvalá, ročná), podporované funkcie a protokoly.</v>
      </c>
      <c r="N17" s="14"/>
      <c r="O17" s="5"/>
      <c r="P17" s="5"/>
      <c r="Q17" s="5">
        <f t="shared" si="3"/>
        <v>0</v>
      </c>
      <c r="R17" s="23" t="str">
        <f t="shared" si="4"/>
        <v>Uveďte názov softvéru, výrobcu, verziu, počet licencií, typ licencie (trvalá, ročná), podporované funkcie a protokoly.</v>
      </c>
    </row>
    <row r="18" spans="1:18" ht="45" x14ac:dyDescent="0.25">
      <c r="A18" s="38"/>
      <c r="B18" s="39"/>
      <c r="C18" s="7" t="str">
        <f>'Zoznam CSS - bez výmeny radiča'!C15</f>
        <v>13. Cloudové riešenie (voliteľné/alternatívne)</v>
      </c>
      <c r="D18" s="14"/>
      <c r="E18" s="5"/>
      <c r="F18" s="5"/>
      <c r="G18" s="5">
        <f t="shared" si="0"/>
        <v>0</v>
      </c>
      <c r="H18" s="19" t="str">
        <f>'Zoznam CSS - bez výmeny radiča'!H15</f>
        <v>Popíšte rozsah cloudovej služby (úložisko, výpočtový výkon, prenos dát), SLA (dostupnosť, odozva), mesačný/ročný poplatok a možnosti škálovania.</v>
      </c>
      <c r="I18" s="14"/>
      <c r="J18" s="5"/>
      <c r="K18" s="5"/>
      <c r="L18" s="5">
        <f t="shared" si="1"/>
        <v>0</v>
      </c>
      <c r="M18" s="19" t="str">
        <f t="shared" si="2"/>
        <v>Popíšte rozsah cloudovej služby (úložisko, výpočtový výkon, prenos dát), SLA (dostupnosť, odozva), mesačný/ročný poplatok a možnosti škálovania.</v>
      </c>
      <c r="N18" s="14"/>
      <c r="O18" s="5"/>
      <c r="P18" s="5"/>
      <c r="Q18" s="5">
        <f t="shared" si="3"/>
        <v>0</v>
      </c>
      <c r="R18" s="23" t="str">
        <f t="shared" si="4"/>
        <v>Popíšte rozsah cloudovej služby (úložisko, výpočtový výkon, prenos dát), SLA (dostupnosť, odozva), mesačný/ročný poplatok a možnosti škálovania.</v>
      </c>
    </row>
    <row r="19" spans="1:18" ht="45" x14ac:dyDescent="0.25">
      <c r="A19" s="38"/>
      <c r="B19" s="39"/>
      <c r="C19" s="7" t="str">
        <f>'Zoznam CSS - bez výmeny radiča'!C16</f>
        <v>14. Integrácia s existujúcimi platformami (Thingsboard, YUNEX Scala, Zabbix, VMS, DIT riadenie)</v>
      </c>
      <c r="D19" s="14"/>
      <c r="E19" s="5"/>
      <c r="F19" s="5"/>
      <c r="G19" s="5">
        <f>E19+F19</f>
        <v>0</v>
      </c>
      <c r="H19" s="19" t="str">
        <f>'Zoznam CSS - bez výmeny radiča'!H16</f>
        <v>Popíšte rozsah integrácie (ktoré dáta sa prenášajú, aké funkcie sú dostupné), použité protokoly (SNMP, API), prípadné nutné úpravy existujúcich systémov a odhadovaný čas integrácie.</v>
      </c>
      <c r="I19" s="14"/>
      <c r="J19" s="5"/>
      <c r="K19" s="5"/>
      <c r="L19" s="5">
        <f>J19+K19</f>
        <v>0</v>
      </c>
      <c r="M19" s="19" t="str">
        <f t="shared" si="2"/>
        <v>Popíšte rozsah integrácie (ktoré dáta sa prenášajú, aké funkcie sú dostupné), použité protokoly (SNMP, API), prípadné nutné úpravy existujúcich systémov a odhadovaný čas integrácie.</v>
      </c>
      <c r="N19" s="14"/>
      <c r="O19" s="5"/>
      <c r="P19" s="5"/>
      <c r="Q19" s="5">
        <f>O19+P19</f>
        <v>0</v>
      </c>
      <c r="R19" s="23" t="str">
        <f t="shared" si="4"/>
        <v>Popíšte rozsah integrácie (ktoré dáta sa prenášajú, aké funkcie sú dostupné), použité protokoly (SNMP, API), prípadné nutné úpravy existujúcich systémov a odhadovaný čas integrácie.</v>
      </c>
    </row>
    <row r="20" spans="1:18" ht="45" x14ac:dyDescent="0.25">
      <c r="A20" s="38"/>
      <c r="B20" s="39"/>
      <c r="C20" s="7" t="str">
        <f>'Zoznam CSS - bez výmeny radiča'!C17</f>
        <v>15. Projektový manažment a koordinácia</v>
      </c>
      <c r="D20" s="14"/>
      <c r="E20" s="5"/>
      <c r="F20" s="5"/>
      <c r="G20" s="5">
        <f t="shared" si="0"/>
        <v>0</v>
      </c>
      <c r="H20" s="19" t="str">
        <f>'Zoznam CSS - bez výmeny radiča'!H17</f>
        <v>Popíšte rozsah projektového manažmentu (plánovanie, komunikácia, riadenie rizík, reporting), počet hodín projektového manažéra a rozdelenie zodpovedností.</v>
      </c>
      <c r="I20" s="14"/>
      <c r="J20" s="5"/>
      <c r="K20" s="5"/>
      <c r="L20" s="5">
        <f t="shared" si="1"/>
        <v>0</v>
      </c>
      <c r="M20" s="19" t="str">
        <f t="shared" si="2"/>
        <v>Popíšte rozsah projektového manažmentu (plánovanie, komunikácia, riadenie rizík, reporting), počet hodín projektového manažéra a rozdelenie zodpovedností.</v>
      </c>
      <c r="N20" s="14"/>
      <c r="O20" s="5"/>
      <c r="P20" s="5"/>
      <c r="Q20" s="5">
        <f t="shared" si="3"/>
        <v>0</v>
      </c>
      <c r="R20" s="23" t="str">
        <f t="shared" si="4"/>
        <v>Popíšte rozsah projektového manažmentu (plánovanie, komunikácia, riadenie rizík, reporting), počet hodín projektového manažéra a rozdelenie zodpovedností.</v>
      </c>
    </row>
    <row r="21" spans="1:18" ht="45" x14ac:dyDescent="0.25">
      <c r="A21" s="38"/>
      <c r="B21" s="39"/>
      <c r="C21" s="7" t="str">
        <f>'Zoznam CSS - bez výmeny radiča'!C18</f>
        <v>16. Testovanie a uvedenie do prevádzky</v>
      </c>
      <c r="D21" s="14"/>
      <c r="E21" s="5"/>
      <c r="F21" s="5"/>
      <c r="G21" s="5">
        <f t="shared" si="0"/>
        <v>0</v>
      </c>
      <c r="H21" s="19" t="str">
        <f>'Zoznam CSS - bez výmeny radiča'!H18</f>
        <v>Popíšte rozsah testovania (funkčné testy, záťažové testy, akceptačné testy), kritériá pre úspešné uvedenie do prevádzky a odhadovaný čas testovania.</v>
      </c>
      <c r="I21" s="14"/>
      <c r="J21" s="5"/>
      <c r="K21" s="5"/>
      <c r="L21" s="5">
        <f t="shared" si="1"/>
        <v>0</v>
      </c>
      <c r="M21" s="19" t="str">
        <f t="shared" si="2"/>
        <v>Popíšte rozsah testovania (funkčné testy, záťažové testy, akceptačné testy), kritériá pre úspešné uvedenie do prevádzky a odhadovaný čas testovania.</v>
      </c>
      <c r="N21" s="14"/>
      <c r="O21" s="5"/>
      <c r="P21" s="5"/>
      <c r="Q21" s="5">
        <f t="shared" si="3"/>
        <v>0</v>
      </c>
      <c r="R21" s="23" t="str">
        <f t="shared" si="4"/>
        <v>Popíšte rozsah testovania (funkčné testy, záťažové testy, akceptačné testy), kritériá pre úspešné uvedenie do prevádzky a odhadovaný čas testovania.</v>
      </c>
    </row>
    <row r="22" spans="1:18" ht="45" x14ac:dyDescent="0.25">
      <c r="A22" s="38"/>
      <c r="B22" s="39"/>
      <c r="C22" s="7" t="str">
        <f>'Zoznam CSS - bez výmeny radiča'!C19</f>
        <v>17. Školenie personálu (pre obsluhu a správu)</v>
      </c>
      <c r="D22" s="14"/>
      <c r="E22" s="5"/>
      <c r="F22" s="5"/>
      <c r="G22" s="5">
        <f t="shared" si="0"/>
        <v>0</v>
      </c>
      <c r="H22" s="19" t="str">
        <f>'Zoznam CSS - bez výmeny radiča'!H19</f>
        <v>Popíšte rozsah školenia (počet hodín, počet školených osôb, obsah školenia, typ školenia - prezenčné, online) a poskytnuté školiace materiály.</v>
      </c>
      <c r="I22" s="14"/>
      <c r="J22" s="5"/>
      <c r="K22" s="5"/>
      <c r="L22" s="5">
        <f t="shared" si="1"/>
        <v>0</v>
      </c>
      <c r="M22" s="19" t="str">
        <f t="shared" si="2"/>
        <v>Popíšte rozsah školenia (počet hodín, počet školených osôb, obsah školenia, typ školenia - prezenčné, online) a poskytnuté školiace materiály.</v>
      </c>
      <c r="N22" s="14"/>
      <c r="O22" s="5"/>
      <c r="P22" s="5"/>
      <c r="Q22" s="5">
        <f t="shared" si="3"/>
        <v>0</v>
      </c>
      <c r="R22" s="23" t="str">
        <f t="shared" si="4"/>
        <v>Popíšte rozsah školenia (počet hodín, počet školených osôb, obsah školenia, typ školenia - prezenčné, online) a poskytnuté školiace materiály.</v>
      </c>
    </row>
    <row r="23" spans="1:18" ht="45" x14ac:dyDescent="0.25">
      <c r="A23" s="38"/>
      <c r="B23" s="39"/>
      <c r="C23" s="7" t="str">
        <f>'Zoznam CSS - bez výmeny radiča'!C20</f>
        <v>18. Iné náklady (špecifikujte prosím detailne)</v>
      </c>
      <c r="D23" s="14"/>
      <c r="E23" s="5"/>
      <c r="F23" s="5"/>
      <c r="G23" s="5">
        <f t="shared" si="0"/>
        <v>0</v>
      </c>
      <c r="H23" s="19" t="str">
        <f>'Zoznam CSS - bez výmeny radiča'!H20</f>
        <v>Uveďte detailný popis všetkých ďalších nákladov, ktoré neboli zahrnuté v predchádzajúcich položkách (napr. stavebné úpravy, špeciálne povolenia, cestovné náklady).</v>
      </c>
      <c r="I23" s="14"/>
      <c r="J23" s="5"/>
      <c r="K23" s="5"/>
      <c r="L23" s="5">
        <f t="shared" si="1"/>
        <v>0</v>
      </c>
      <c r="M23" s="19" t="str">
        <f t="shared" si="2"/>
        <v>Uveďte detailný popis všetkých ďalších nákladov, ktoré neboli zahrnuté v predchádzajúcich položkách (napr. stavebné úpravy, špeciálne povolenia, cestovné náklady).</v>
      </c>
      <c r="N23" s="14"/>
      <c r="O23" s="5"/>
      <c r="P23" s="5"/>
      <c r="Q23" s="5">
        <f t="shared" si="3"/>
        <v>0</v>
      </c>
      <c r="R23" s="23" t="str">
        <f t="shared" si="4"/>
        <v>Uveďte detailný popis všetkých ďalších nákladov, ktoré neboli zahrnuté v predchádzajúcich položkách (napr. stavebné úpravy, špeciálne povolenia, cestovné náklady).</v>
      </c>
    </row>
    <row r="24" spans="1:18" ht="45" x14ac:dyDescent="0.25">
      <c r="A24" s="38"/>
      <c r="B24" s="39"/>
      <c r="C24" s="7" t="str">
        <f>'Zoznam CSS - bez výmeny radiča'!C21</f>
        <v>19. Pozáručný servis a podpora (ročný poplatok za údržbu HW/SW - napr. na 1/3/5 rokov)</v>
      </c>
      <c r="D24" s="14"/>
      <c r="E24" s="5"/>
      <c r="F24" s="5"/>
      <c r="G24" s="5">
        <f t="shared" si="0"/>
        <v>0</v>
      </c>
      <c r="H24" s="19" t="str">
        <f>'Zoznam CSS - bez výmeny radiča'!H21</f>
        <v>Popíšte rozsah servisu a podpory (dostupnosť, reakčná doba, typy zásahov - vzdialené, onsite, výmena HW), ročný poplatok a prípadné zľavy pri dlhšej zmluve (napr. na 3 alebo 5 rokov).</v>
      </c>
      <c r="I24" s="14"/>
      <c r="J24" s="5"/>
      <c r="K24" s="5"/>
      <c r="L24" s="5">
        <f t="shared" si="1"/>
        <v>0</v>
      </c>
      <c r="M24" s="19" t="str">
        <f t="shared" si="2"/>
        <v>Popíšte rozsah servisu a podpory (dostupnosť, reakčná doba, typy zásahov - vzdialené, onsite, výmena HW), ročný poplatok a prípadné zľavy pri dlhšej zmluve (napr. na 3 alebo 5 rokov).</v>
      </c>
      <c r="N24" s="14"/>
      <c r="O24" s="5"/>
      <c r="P24" s="5"/>
      <c r="Q24" s="5">
        <f t="shared" si="3"/>
        <v>0</v>
      </c>
      <c r="R24" s="23" t="str">
        <f t="shared" si="4"/>
        <v>Popíšte rozsah servisu a podpory (dostupnosť, reakčná doba, typy zásahov - vzdialené, onsite, výmena HW), ročný poplatok a prípadné zľavy pri dlhšej zmluve (napr. na 3 alebo 5 rokov).</v>
      </c>
    </row>
    <row r="25" spans="1:18" ht="30.75" thickBot="1" x14ac:dyDescent="0.3">
      <c r="A25" s="38"/>
      <c r="B25" s="39"/>
      <c r="C25" s="8" t="s">
        <v>50</v>
      </c>
      <c r="D25" s="15"/>
      <c r="E25" s="9"/>
      <c r="F25" s="9"/>
      <c r="G25" s="9">
        <f t="shared" si="0"/>
        <v>0</v>
      </c>
      <c r="H25" s="20" t="s">
        <v>51</v>
      </c>
      <c r="I25" s="15"/>
      <c r="J25" s="9"/>
      <c r="K25" s="9"/>
      <c r="L25" s="9">
        <f t="shared" si="1"/>
        <v>0</v>
      </c>
      <c r="M25" s="19" t="str">
        <f t="shared" si="2"/>
        <v>Demontáž existujúceho, dodávka a montáž nového radiča, konfigurácia radiča pre potreby kamerového systému</v>
      </c>
      <c r="N25" s="15"/>
      <c r="O25" s="9"/>
      <c r="P25" s="9"/>
      <c r="Q25" s="9">
        <f t="shared" si="3"/>
        <v>0</v>
      </c>
      <c r="R25" s="23" t="str">
        <f t="shared" si="4"/>
        <v>Demontáž existujúceho, dodávka a montáž nového radiča, konfigurácia radiča pre potreby kamerového systému</v>
      </c>
    </row>
    <row r="26" spans="1:18" ht="16.5" thickTop="1" thickBot="1" x14ac:dyDescent="0.3">
      <c r="A26" s="56"/>
      <c r="B26" s="40"/>
      <c r="C26" s="10" t="s">
        <v>10</v>
      </c>
      <c r="D26" s="26"/>
      <c r="E26" s="12"/>
      <c r="F26" s="12"/>
      <c r="G26" s="12">
        <f>SUM(G6:G25)</f>
        <v>0</v>
      </c>
      <c r="H26" s="21"/>
      <c r="I26" s="26"/>
      <c r="J26" s="12"/>
      <c r="K26" s="12"/>
      <c r="L26" s="12">
        <f>SUM(L6:L25)</f>
        <v>0</v>
      </c>
      <c r="M26" s="21"/>
      <c r="N26" s="26"/>
      <c r="O26" s="12"/>
      <c r="P26" s="12"/>
      <c r="Q26" s="12">
        <f>SUM(Q6:Q25)</f>
        <v>0</v>
      </c>
      <c r="R26" s="24"/>
    </row>
    <row r="27" spans="1:18" ht="15.75" thickTop="1" x14ac:dyDescent="0.25">
      <c r="A27" s="3"/>
      <c r="H27" s="22"/>
      <c r="M27" s="22"/>
      <c r="R27" s="22"/>
    </row>
    <row r="28" spans="1:18" x14ac:dyDescent="0.25">
      <c r="A28" s="3"/>
      <c r="H28" s="22"/>
      <c r="M28" s="22"/>
      <c r="R28" s="22"/>
    </row>
    <row r="29" spans="1:18" ht="90" x14ac:dyDescent="0.25">
      <c r="A29" s="37" t="s">
        <v>12</v>
      </c>
      <c r="B29" s="41" t="e" vm="6">
        <v>#VALUE!</v>
      </c>
      <c r="C29" s="7" t="str">
        <f>C6</f>
        <v>1. Hardvér kamerových senzorov (statické/360°)</v>
      </c>
      <c r="D29" s="14"/>
      <c r="E29" s="5"/>
      <c r="F29" s="5"/>
      <c r="G29" s="5">
        <f>E29+F29</f>
        <v>0</v>
      </c>
      <c r="H29" s="19" t="str">
        <f>H6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I29" s="14"/>
      <c r="J29" s="5"/>
      <c r="K29" s="5"/>
      <c r="L29" s="5">
        <f>J29+K29</f>
        <v>0</v>
      </c>
      <c r="M29" s="19" t="str">
        <f>H29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  <c r="N29" s="14"/>
      <c r="O29" s="5"/>
      <c r="P29" s="5"/>
      <c r="Q29" s="5">
        <f>O29+P29</f>
        <v>0</v>
      </c>
      <c r="R29" s="23" t="str">
        <f>H29</f>
        <v>Uveďte názov modelu kamery/senzora, výrobcu a kľúčové technické parametre (rozlíšenie, snímkovacia frekvencia, typ senzora, uhol záberu, citlivosť na svetlo, odolnosť voči poveternostným vplyvom - IP krytie, prevádzková teplota). Pre 360° kamery uveďte aj spôsob snímania a spracovania obrazu (počet senzorov, spôsob spájania obrazu).</v>
      </c>
    </row>
    <row r="30" spans="1:18" ht="75" x14ac:dyDescent="0.25">
      <c r="A30" s="38"/>
      <c r="B30" s="39"/>
      <c r="C30" s="7" t="str">
        <f t="shared" ref="C30:C48" si="5">C7</f>
        <v>2. Softvérové licencie (základné - detekcia, klasifikácia, rýchlosť)</v>
      </c>
      <c r="D30" s="14"/>
      <c r="E30" s="5"/>
      <c r="F30" s="5"/>
      <c r="G30" s="5">
        <f t="shared" ref="G30:G48" si="6">E30+F30</f>
        <v>0</v>
      </c>
      <c r="H30" s="19" t="str">
        <f t="shared" ref="H30:H48" si="7">H7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I30" s="14"/>
      <c r="J30" s="5"/>
      <c r="K30" s="5"/>
      <c r="L30" s="5">
        <f t="shared" ref="L30:L48" si="8">J30+K30</f>
        <v>0</v>
      </c>
      <c r="M30" s="19" t="str">
        <f t="shared" ref="M30:M48" si="9">H30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  <c r="N30" s="14"/>
      <c r="O30" s="5"/>
      <c r="P30" s="5"/>
      <c r="Q30" s="5">
        <f t="shared" ref="Q30:Q48" si="10">O30+P30</f>
        <v>0</v>
      </c>
      <c r="R30" s="23" t="str">
        <f t="shared" ref="R30:R48" si="11">H30</f>
        <v>Popíšte rozsah licencie (počet kamier, pre ktoré platí, doba platnosti), uveďte názov softvéru a verziu. Špecifikujte podporované typy detekcie (osobné vozidlá, nákladné vozidlá, motocykle, cyklisti, chodci), presnosť klasifikácie podľa TP102 a rozsah merania rýchlosti.</v>
      </c>
    </row>
    <row r="31" spans="1:18" ht="60" x14ac:dyDescent="0.25">
      <c r="A31" s="38"/>
      <c r="B31" s="39"/>
      <c r="C31" s="7" t="str">
        <f t="shared" si="5"/>
        <v>3. Softvérové licencie (rozšírené - riadenie SS, hustota, zápchy)</v>
      </c>
      <c r="D31" s="14"/>
      <c r="E31" s="5"/>
      <c r="F31" s="5"/>
      <c r="G31" s="5">
        <f t="shared" si="6"/>
        <v>0</v>
      </c>
      <c r="H31" s="19" t="str">
        <f t="shared" si="7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I31" s="14"/>
      <c r="J31" s="5"/>
      <c r="K31" s="5"/>
      <c r="L31" s="5">
        <f t="shared" si="8"/>
        <v>0</v>
      </c>
      <c r="M31" s="19" t="str">
        <f t="shared" si="9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  <c r="N31" s="14"/>
      <c r="O31" s="5"/>
      <c r="P31" s="5"/>
      <c r="Q31" s="5">
        <f t="shared" si="10"/>
        <v>0</v>
      </c>
      <c r="R31" s="23" t="str">
        <f t="shared" si="11"/>
        <v>Popíšte rozsah licencie (počet kamier, pre ktoré platí, doba platnosti), uveďte názov softvéru a verziu. Špecifikujte, aké parametre pre riadenie SS softvér poskytuje (obsadenosť pruhov, čas prejazdu, hustota dopravy, detekcia zápchy).</v>
      </c>
    </row>
    <row r="32" spans="1:18" ht="105" x14ac:dyDescent="0.25">
      <c r="A32" s="38"/>
      <c r="B32" s="39"/>
      <c r="C32" s="7" t="str">
        <f t="shared" si="5"/>
        <v>4. Softvérové licencie (komplexné - priestupky, EČV, ANPR)</v>
      </c>
      <c r="D32" s="14"/>
      <c r="E32" s="5"/>
      <c r="F32" s="5"/>
      <c r="G32" s="5">
        <f t="shared" si="6"/>
        <v>0</v>
      </c>
      <c r="H32" s="19" t="str">
        <f t="shared" si="7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I32" s="14"/>
      <c r="J32" s="5"/>
      <c r="K32" s="5"/>
      <c r="L32" s="5">
        <f t="shared" si="8"/>
        <v>0</v>
      </c>
      <c r="M32" s="19" t="str">
        <f t="shared" si="9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  <c r="N32" s="14"/>
      <c r="O32" s="5"/>
      <c r="P32" s="5"/>
      <c r="Q32" s="5">
        <f t="shared" si="10"/>
        <v>0</v>
      </c>
      <c r="R32" s="23" t="str">
        <f t="shared" si="11"/>
        <v>Popíšte rozsah licencie (počet kamier, pre ktoré platí, doba platnosti), uveďte názov softvéru a verziu. Špecifikujte, aké typy priestupkov softvér detekuje (jazda na červenú, nedovolené predbiehanie, státie v zákaze, jazda v protismere), presnosť rozpoznávania EČV (ANPR) a podporované formáty EČV. Uveďte, či licencia zahŕňa aj moduly pre šifrovanie a anonymizáciu EČV.</v>
      </c>
    </row>
    <row r="33" spans="1:18" ht="60" x14ac:dyDescent="0.25">
      <c r="A33" s="38"/>
      <c r="B33" s="39"/>
      <c r="C33" s="7" t="str">
        <f t="shared" si="5"/>
        <v>5. Edge Computing jednotka/server na križovatke</v>
      </c>
      <c r="D33" s="14"/>
      <c r="E33" s="5"/>
      <c r="F33" s="5"/>
      <c r="G33" s="5">
        <f t="shared" si="6"/>
        <v>0</v>
      </c>
      <c r="H33" s="19" t="str">
        <f t="shared" si="7"/>
        <v>Uveďte názov modelu, výrobcu, typ procesora, pamäť, úložisko, typ a počet rozhraní (ethernet, napájanie), spotrebu energie a odolnosť voči poveternostným vplyvom (IP krytie, prevádzková teplota).</v>
      </c>
      <c r="I33" s="14"/>
      <c r="J33" s="5"/>
      <c r="K33" s="5"/>
      <c r="L33" s="5">
        <f t="shared" si="8"/>
        <v>0</v>
      </c>
      <c r="M33" s="19" t="str">
        <f t="shared" si="9"/>
        <v>Uveďte názov modelu, výrobcu, typ procesora, pamäť, úložisko, typ a počet rozhraní (ethernet, napájanie), spotrebu energie a odolnosť voči poveternostným vplyvom (IP krytie, prevádzková teplota).</v>
      </c>
      <c r="N33" s="14"/>
      <c r="O33" s="5"/>
      <c r="P33" s="5"/>
      <c r="Q33" s="5">
        <f t="shared" si="10"/>
        <v>0</v>
      </c>
      <c r="R33" s="23" t="str">
        <f t="shared" si="11"/>
        <v>Uveďte názov modelu, výrobcu, typ procesora, pamäť, úložisko, typ a počet rozhraní (ethernet, napájanie), spotrebu energie a odolnosť voči poveternostným vplyvom (IP krytie, prevádzková teplota).</v>
      </c>
    </row>
    <row r="34" spans="1:18" ht="60" x14ac:dyDescent="0.25">
      <c r="A34" s="38"/>
      <c r="B34" s="39"/>
      <c r="C34" s="7" t="str">
        <f t="shared" si="5"/>
        <v>6. Záložné napájanie na križovatke (UPS/Batérie/Solárne panely)</v>
      </c>
      <c r="D34" s="14"/>
      <c r="E34" s="5"/>
      <c r="F34" s="5"/>
      <c r="G34" s="5">
        <f t="shared" si="6"/>
        <v>0</v>
      </c>
      <c r="H34" s="19" t="str">
        <f t="shared" si="7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I34" s="14"/>
      <c r="J34" s="5"/>
      <c r="K34" s="5"/>
      <c r="L34" s="5">
        <f t="shared" si="8"/>
        <v>0</v>
      </c>
      <c r="M34" s="19" t="str">
        <f t="shared" si="9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  <c r="N34" s="14"/>
      <c r="O34" s="5"/>
      <c r="P34" s="5"/>
      <c r="Q34" s="5">
        <f t="shared" si="10"/>
        <v>0</v>
      </c>
      <c r="R34" s="23" t="str">
        <f t="shared" si="11"/>
        <v>Uveďte typ záložného zdroja (UPS, batérie, solárne panely), kapacitu (v Ah alebo Wh), dobu zálohovania pri plnom zaťažení, typ a počet výstupných konektorov a prevádzkovú teplotu. Pre solárne panely uveďte výkon a rozmery panelov.</v>
      </c>
    </row>
    <row r="35" spans="1:18" ht="60" x14ac:dyDescent="0.25">
      <c r="A35" s="38"/>
      <c r="B35" s="39"/>
      <c r="C35" s="7" t="str">
        <f t="shared" si="5"/>
        <v>7. Inštalácia a zapojenie senzorov (vrátane elektroinštalačných prác)</v>
      </c>
      <c r="D35" s="14"/>
      <c r="E35" s="5"/>
      <c r="F35" s="5"/>
      <c r="G35" s="5">
        <f t="shared" si="6"/>
        <v>0</v>
      </c>
      <c r="H35" s="19" t="str">
        <f t="shared" si="7"/>
        <v>Popíšte rozsah prác (príprava miesta inštalácie, montáž kamier/senzorov, ťahanie kabeláže, pripojenie k napájaniu a dátovej sieti, testovanie). Uveďte, či cena zahŕňa aj prípadné stavebné úpravy.</v>
      </c>
      <c r="I35" s="14"/>
      <c r="J35" s="5"/>
      <c r="K35" s="5"/>
      <c r="L35" s="5">
        <f t="shared" si="8"/>
        <v>0</v>
      </c>
      <c r="M35" s="19" t="str">
        <f t="shared" si="9"/>
        <v>Popíšte rozsah prác (príprava miesta inštalácie, montáž kamier/senzorov, ťahanie kabeláže, pripojenie k napájaniu a dátovej sieti, testovanie). Uveďte, či cena zahŕňa aj prípadné stavebné úpravy.</v>
      </c>
      <c r="N35" s="14"/>
      <c r="O35" s="5"/>
      <c r="P35" s="5"/>
      <c r="Q35" s="5">
        <f t="shared" si="10"/>
        <v>0</v>
      </c>
      <c r="R35" s="23" t="str">
        <f t="shared" si="11"/>
        <v>Popíšte rozsah prác (príprava miesta inštalácie, montáž kamier/senzorov, ťahanie kabeláže, pripojenie k napájaniu a dátovej sieti, testovanie). Uveďte, či cena zahŕňa aj prípadné stavebné úpravy.</v>
      </c>
    </row>
    <row r="36" spans="1:18" ht="45" x14ac:dyDescent="0.25">
      <c r="A36" s="38"/>
      <c r="B36" s="39"/>
      <c r="C36" s="7" t="str">
        <f t="shared" si="5"/>
        <v>8. Preprava a fyzická montáž</v>
      </c>
      <c r="D36" s="14"/>
      <c r="E36" s="5"/>
      <c r="F36" s="5"/>
      <c r="G36" s="5">
        <f t="shared" si="6"/>
        <v>0</v>
      </c>
      <c r="H36" s="19" t="str">
        <f t="shared" si="7"/>
        <v>Popíšte spôsob dopravy (nákladné auto, špeciálna technika), vzdialenosť, spôsob montáže (na stĺp VO, na portál, na samostatný stožiar) a použitú techniku (žeriav, plošina).</v>
      </c>
      <c r="I36" s="14"/>
      <c r="J36" s="5"/>
      <c r="K36" s="5"/>
      <c r="L36" s="5">
        <f t="shared" si="8"/>
        <v>0</v>
      </c>
      <c r="M36" s="19" t="str">
        <f t="shared" si="9"/>
        <v>Popíšte spôsob dopravy (nákladné auto, špeciálna technika), vzdialenosť, spôsob montáže (na stĺp VO, na portál, na samostatný stožiar) a použitú techniku (žeriav, plošina).</v>
      </c>
      <c r="N36" s="14"/>
      <c r="O36" s="5"/>
      <c r="P36" s="5"/>
      <c r="Q36" s="5">
        <f t="shared" si="10"/>
        <v>0</v>
      </c>
      <c r="R36" s="23" t="str">
        <f t="shared" si="11"/>
        <v>Popíšte spôsob dopravy (nákladné auto, špeciálna technika), vzdialenosť, spôsob montáže (na stĺp VO, na portál, na samostatný stožiar) a použitú techniku (žeriav, plošina).</v>
      </c>
    </row>
    <row r="37" spans="1:18" ht="45" x14ac:dyDescent="0.25">
      <c r="A37" s="38"/>
      <c r="B37" s="39"/>
      <c r="C37" s="7" t="str">
        <f t="shared" si="5"/>
        <v>9. Konfigurácia systému na križovatke (kalibrácia, nastavenie komunikácie)</v>
      </c>
      <c r="D37" s="14"/>
      <c r="E37" s="5"/>
      <c r="F37" s="5"/>
      <c r="G37" s="5">
        <f t="shared" si="6"/>
        <v>0</v>
      </c>
      <c r="H37" s="19" t="str">
        <f t="shared" si="7"/>
        <v>Popíšte rozsah konfigurácie (nastavenie IP adries, kalibrácia kamier, nastavenie parametrov detekcie, nastavenie komunikácie s riadiacim centrom, testovanie funkčnosti).</v>
      </c>
      <c r="I37" s="14"/>
      <c r="J37" s="5"/>
      <c r="K37" s="5"/>
      <c r="L37" s="5">
        <f t="shared" si="8"/>
        <v>0</v>
      </c>
      <c r="M37" s="19" t="str">
        <f t="shared" si="9"/>
        <v>Popíšte rozsah konfigurácie (nastavenie IP adries, kalibrácia kamier, nastavenie parametrov detekcie, nastavenie komunikácie s riadiacim centrom, testovanie funkčnosti).</v>
      </c>
      <c r="N37" s="14"/>
      <c r="O37" s="5"/>
      <c r="P37" s="5"/>
      <c r="Q37" s="5">
        <f t="shared" si="10"/>
        <v>0</v>
      </c>
      <c r="R37" s="23" t="str">
        <f t="shared" si="11"/>
        <v>Popíšte rozsah konfigurácie (nastavenie IP adries, kalibrácia kamier, nastavenie parametrov detekcie, nastavenie komunikácie s riadiacim centrom, testovanie funkčnosti).</v>
      </c>
    </row>
    <row r="38" spans="1:18" ht="45" x14ac:dyDescent="0.25">
      <c r="A38" s="38"/>
      <c r="B38" s="39"/>
      <c r="C38" s="7" t="str">
        <f t="shared" si="5"/>
        <v>10. Komunikácia a dátová infraštruktúra na križovatke (prevodníky, switche, kabeláž - ak dodáva dodávateľ)</v>
      </c>
      <c r="D38" s="14"/>
      <c r="E38" s="5"/>
      <c r="F38" s="5"/>
      <c r="G38" s="5">
        <f t="shared" si="6"/>
        <v>0</v>
      </c>
      <c r="H38" s="19" t="str">
        <f t="shared" si="7"/>
        <v>Uveďte typ a počet prevodníkov optika-ethernet, typ a počet switchov, typ a dĺžku kabeláže, použité konektory a prenosovú rýchlosť.</v>
      </c>
      <c r="I38" s="14"/>
      <c r="J38" s="5"/>
      <c r="K38" s="5"/>
      <c r="L38" s="5">
        <f t="shared" si="8"/>
        <v>0</v>
      </c>
      <c r="M38" s="19" t="str">
        <f t="shared" si="9"/>
        <v>Uveďte typ a počet prevodníkov optika-ethernet, typ a počet switchov, typ a dĺžku kabeláže, použité konektory a prenosovú rýchlosť.</v>
      </c>
      <c r="N38" s="14"/>
      <c r="O38" s="5"/>
      <c r="P38" s="5"/>
      <c r="Q38" s="5">
        <f t="shared" si="10"/>
        <v>0</v>
      </c>
      <c r="R38" s="23" t="str">
        <f t="shared" si="11"/>
        <v>Uveďte typ a počet prevodníkov optika-ethernet, typ a počet switchov, typ a dĺžku kabeláže, použité konektory a prenosovú rýchlosť.</v>
      </c>
    </row>
    <row r="39" spans="1:18" ht="45" x14ac:dyDescent="0.25">
      <c r="A39" s="38"/>
      <c r="B39" s="39"/>
      <c r="C39" s="7" t="str">
        <f t="shared" si="5"/>
        <v>11. Centrálny server/softvér (on-premise) - Hardvér</v>
      </c>
      <c r="D39" s="14"/>
      <c r="E39" s="5"/>
      <c r="F39" s="5"/>
      <c r="G39" s="5">
        <f t="shared" si="6"/>
        <v>0</v>
      </c>
      <c r="H39" s="19" t="str">
        <f t="shared" si="7"/>
        <v>Uveďte typ servera (rackový, tower), počet procesorov, pamäť, úložisko (typ, kapacita, RAID), typ a počet sieťových rozhraní a operačný systém.</v>
      </c>
      <c r="I39" s="14"/>
      <c r="J39" s="5"/>
      <c r="K39" s="5"/>
      <c r="L39" s="5">
        <f t="shared" si="8"/>
        <v>0</v>
      </c>
      <c r="M39" s="19" t="str">
        <f t="shared" si="9"/>
        <v>Uveďte typ servera (rackový, tower), počet procesorov, pamäť, úložisko (typ, kapacita, RAID), typ a počet sieťových rozhraní a operačný systém.</v>
      </c>
      <c r="N39" s="14"/>
      <c r="O39" s="5"/>
      <c r="P39" s="5"/>
      <c r="Q39" s="5">
        <f t="shared" si="10"/>
        <v>0</v>
      </c>
      <c r="R39" s="23" t="str">
        <f t="shared" si="11"/>
        <v>Uveďte typ servera (rackový, tower), počet procesorov, pamäť, úložisko (typ, kapacita, RAID), typ a počet sieťových rozhraní a operačný systém.</v>
      </c>
    </row>
    <row r="40" spans="1:18" ht="30" x14ac:dyDescent="0.25">
      <c r="A40" s="38"/>
      <c r="B40" s="39"/>
      <c r="C40" s="7" t="str">
        <f t="shared" si="5"/>
        <v>12. Centrálny server/softvér (on-premise) - Licencie (CMS/VMS/Analytics platform)</v>
      </c>
      <c r="D40" s="14"/>
      <c r="E40" s="5"/>
      <c r="F40" s="5"/>
      <c r="G40" s="5">
        <f t="shared" si="6"/>
        <v>0</v>
      </c>
      <c r="H40" s="19" t="str">
        <f t="shared" si="7"/>
        <v>Uveďte názov softvéru, výrobcu, verziu, počet licencií, typ licencie (trvalá, ročná), podporované funkcie a protokoly.</v>
      </c>
      <c r="I40" s="14"/>
      <c r="J40" s="5"/>
      <c r="K40" s="5"/>
      <c r="L40" s="5">
        <f t="shared" si="8"/>
        <v>0</v>
      </c>
      <c r="M40" s="19" t="str">
        <f t="shared" si="9"/>
        <v>Uveďte názov softvéru, výrobcu, verziu, počet licencií, typ licencie (trvalá, ročná), podporované funkcie a protokoly.</v>
      </c>
      <c r="N40" s="14"/>
      <c r="O40" s="5"/>
      <c r="P40" s="5"/>
      <c r="Q40" s="5">
        <f t="shared" si="10"/>
        <v>0</v>
      </c>
      <c r="R40" s="23" t="str">
        <f t="shared" si="11"/>
        <v>Uveďte názov softvéru, výrobcu, verziu, počet licencií, typ licencie (trvalá, ročná), podporované funkcie a protokoly.</v>
      </c>
    </row>
    <row r="41" spans="1:18" ht="45" x14ac:dyDescent="0.25">
      <c r="A41" s="38"/>
      <c r="B41" s="39"/>
      <c r="C41" s="7" t="str">
        <f t="shared" si="5"/>
        <v>13. Cloudové riešenie (voliteľné/alternatívne)</v>
      </c>
      <c r="D41" s="14"/>
      <c r="E41" s="5"/>
      <c r="F41" s="5"/>
      <c r="G41" s="5">
        <f t="shared" si="6"/>
        <v>0</v>
      </c>
      <c r="H41" s="19" t="str">
        <f t="shared" si="7"/>
        <v>Popíšte rozsah cloudovej služby (úložisko, výpočtový výkon, prenos dát), SLA (dostupnosť, odozva), mesačný/ročný poplatok a možnosti škálovania.</v>
      </c>
      <c r="I41" s="14"/>
      <c r="J41" s="5"/>
      <c r="K41" s="5"/>
      <c r="L41" s="5">
        <f t="shared" si="8"/>
        <v>0</v>
      </c>
      <c r="M41" s="19" t="str">
        <f t="shared" si="9"/>
        <v>Popíšte rozsah cloudovej služby (úložisko, výpočtový výkon, prenos dát), SLA (dostupnosť, odozva), mesačný/ročný poplatok a možnosti škálovania.</v>
      </c>
      <c r="N41" s="14"/>
      <c r="O41" s="5"/>
      <c r="P41" s="5"/>
      <c r="Q41" s="5">
        <f t="shared" si="10"/>
        <v>0</v>
      </c>
      <c r="R41" s="23" t="str">
        <f t="shared" si="11"/>
        <v>Popíšte rozsah cloudovej služby (úložisko, výpočtový výkon, prenos dát), SLA (dostupnosť, odozva), mesačný/ročný poplatok a možnosti škálovania.</v>
      </c>
    </row>
    <row r="42" spans="1:18" ht="45" x14ac:dyDescent="0.25">
      <c r="A42" s="38"/>
      <c r="B42" s="39"/>
      <c r="C42" s="7" t="str">
        <f t="shared" si="5"/>
        <v>14. Integrácia s existujúcimi platformami (Thingsboard, YUNEX Scala, Zabbix, VMS, DIT riadenie)</v>
      </c>
      <c r="D42" s="14"/>
      <c r="E42" s="5"/>
      <c r="F42" s="5"/>
      <c r="G42" s="5">
        <f>E42+F42</f>
        <v>0</v>
      </c>
      <c r="H42" s="19" t="str">
        <f t="shared" si="7"/>
        <v>Popíšte rozsah integrácie (ktoré dáta sa prenášajú, aké funkcie sú dostupné), použité protokoly (SNMP, API), prípadné nutné úpravy existujúcich systémov a odhadovaný čas integrácie.</v>
      </c>
      <c r="I42" s="14"/>
      <c r="J42" s="5"/>
      <c r="K42" s="5"/>
      <c r="L42" s="5">
        <f>J42+K42</f>
        <v>0</v>
      </c>
      <c r="M42" s="19" t="str">
        <f t="shared" si="9"/>
        <v>Popíšte rozsah integrácie (ktoré dáta sa prenášajú, aké funkcie sú dostupné), použité protokoly (SNMP, API), prípadné nutné úpravy existujúcich systémov a odhadovaný čas integrácie.</v>
      </c>
      <c r="N42" s="14"/>
      <c r="O42" s="5"/>
      <c r="P42" s="5"/>
      <c r="Q42" s="5">
        <f>O42+P42</f>
        <v>0</v>
      </c>
      <c r="R42" s="23" t="str">
        <f t="shared" si="11"/>
        <v>Popíšte rozsah integrácie (ktoré dáta sa prenášajú, aké funkcie sú dostupné), použité protokoly (SNMP, API), prípadné nutné úpravy existujúcich systémov a odhadovaný čas integrácie.</v>
      </c>
    </row>
    <row r="43" spans="1:18" ht="45" x14ac:dyDescent="0.25">
      <c r="A43" s="38"/>
      <c r="B43" s="39"/>
      <c r="C43" s="7" t="str">
        <f t="shared" si="5"/>
        <v>15. Projektový manažment a koordinácia</v>
      </c>
      <c r="D43" s="14"/>
      <c r="E43" s="5"/>
      <c r="F43" s="5"/>
      <c r="G43" s="5">
        <f t="shared" si="6"/>
        <v>0</v>
      </c>
      <c r="H43" s="19" t="str">
        <f t="shared" si="7"/>
        <v>Popíšte rozsah projektového manažmentu (plánovanie, komunikácia, riadenie rizík, reporting), počet hodín projektového manažéra a rozdelenie zodpovedností.</v>
      </c>
      <c r="I43" s="14"/>
      <c r="J43" s="5"/>
      <c r="K43" s="5"/>
      <c r="L43" s="5">
        <f t="shared" si="8"/>
        <v>0</v>
      </c>
      <c r="M43" s="19" t="str">
        <f t="shared" si="9"/>
        <v>Popíšte rozsah projektového manažmentu (plánovanie, komunikácia, riadenie rizík, reporting), počet hodín projektového manažéra a rozdelenie zodpovedností.</v>
      </c>
      <c r="N43" s="14"/>
      <c r="O43" s="5"/>
      <c r="P43" s="5"/>
      <c r="Q43" s="5">
        <f t="shared" si="10"/>
        <v>0</v>
      </c>
      <c r="R43" s="23" t="str">
        <f t="shared" si="11"/>
        <v>Popíšte rozsah projektového manažmentu (plánovanie, komunikácia, riadenie rizík, reporting), počet hodín projektového manažéra a rozdelenie zodpovedností.</v>
      </c>
    </row>
    <row r="44" spans="1:18" ht="45" x14ac:dyDescent="0.25">
      <c r="A44" s="38"/>
      <c r="B44" s="39"/>
      <c r="C44" s="7" t="str">
        <f t="shared" si="5"/>
        <v>16. Testovanie a uvedenie do prevádzky</v>
      </c>
      <c r="D44" s="14"/>
      <c r="E44" s="5"/>
      <c r="F44" s="5"/>
      <c r="G44" s="5">
        <f t="shared" si="6"/>
        <v>0</v>
      </c>
      <c r="H44" s="19" t="str">
        <f t="shared" si="7"/>
        <v>Popíšte rozsah testovania (funkčné testy, záťažové testy, akceptačné testy), kritériá pre úspešné uvedenie do prevádzky a odhadovaný čas testovania.</v>
      </c>
      <c r="I44" s="14"/>
      <c r="J44" s="5"/>
      <c r="K44" s="5"/>
      <c r="L44" s="5">
        <f t="shared" si="8"/>
        <v>0</v>
      </c>
      <c r="M44" s="19" t="str">
        <f t="shared" si="9"/>
        <v>Popíšte rozsah testovania (funkčné testy, záťažové testy, akceptačné testy), kritériá pre úspešné uvedenie do prevádzky a odhadovaný čas testovania.</v>
      </c>
      <c r="N44" s="14"/>
      <c r="O44" s="5"/>
      <c r="P44" s="5"/>
      <c r="Q44" s="5">
        <f t="shared" si="10"/>
        <v>0</v>
      </c>
      <c r="R44" s="23" t="str">
        <f t="shared" si="11"/>
        <v>Popíšte rozsah testovania (funkčné testy, záťažové testy, akceptačné testy), kritériá pre úspešné uvedenie do prevádzky a odhadovaný čas testovania.</v>
      </c>
    </row>
    <row r="45" spans="1:18" ht="45" x14ac:dyDescent="0.25">
      <c r="A45" s="38"/>
      <c r="B45" s="39"/>
      <c r="C45" s="7" t="str">
        <f t="shared" si="5"/>
        <v>17. Školenie personálu (pre obsluhu a správu)</v>
      </c>
      <c r="D45" s="14"/>
      <c r="E45" s="5"/>
      <c r="F45" s="5"/>
      <c r="G45" s="5">
        <f t="shared" si="6"/>
        <v>0</v>
      </c>
      <c r="H45" s="19" t="str">
        <f t="shared" si="7"/>
        <v>Popíšte rozsah školenia (počet hodín, počet školených osôb, obsah školenia, typ školenia - prezenčné, online) a poskytnuté školiace materiály.</v>
      </c>
      <c r="I45" s="14"/>
      <c r="J45" s="5"/>
      <c r="K45" s="5"/>
      <c r="L45" s="5">
        <f t="shared" si="8"/>
        <v>0</v>
      </c>
      <c r="M45" s="19" t="str">
        <f t="shared" si="9"/>
        <v>Popíšte rozsah školenia (počet hodín, počet školených osôb, obsah školenia, typ školenia - prezenčné, online) a poskytnuté školiace materiály.</v>
      </c>
      <c r="N45" s="14"/>
      <c r="O45" s="5"/>
      <c r="P45" s="5"/>
      <c r="Q45" s="5">
        <f t="shared" si="10"/>
        <v>0</v>
      </c>
      <c r="R45" s="23" t="str">
        <f t="shared" si="11"/>
        <v>Popíšte rozsah školenia (počet hodín, počet školených osôb, obsah školenia, typ školenia - prezenčné, online) a poskytnuté školiace materiály.</v>
      </c>
    </row>
    <row r="46" spans="1:18" ht="45" x14ac:dyDescent="0.25">
      <c r="A46" s="38"/>
      <c r="B46" s="39"/>
      <c r="C46" s="7" t="str">
        <f t="shared" si="5"/>
        <v>18. Iné náklady (špecifikujte prosím detailne)</v>
      </c>
      <c r="D46" s="14"/>
      <c r="E46" s="5"/>
      <c r="F46" s="5"/>
      <c r="G46" s="5">
        <f t="shared" si="6"/>
        <v>0</v>
      </c>
      <c r="H46" s="19" t="str">
        <f t="shared" si="7"/>
        <v>Uveďte detailný popis všetkých ďalších nákladov, ktoré neboli zahrnuté v predchádzajúcich položkách (napr. stavebné úpravy, špeciálne povolenia, cestovné náklady).</v>
      </c>
      <c r="I46" s="14"/>
      <c r="J46" s="5"/>
      <c r="K46" s="5"/>
      <c r="L46" s="5">
        <f t="shared" si="8"/>
        <v>0</v>
      </c>
      <c r="M46" s="19" t="str">
        <f t="shared" si="9"/>
        <v>Uveďte detailný popis všetkých ďalších nákladov, ktoré neboli zahrnuté v predchádzajúcich položkách (napr. stavebné úpravy, špeciálne povolenia, cestovné náklady).</v>
      </c>
      <c r="N46" s="14"/>
      <c r="O46" s="5"/>
      <c r="P46" s="5"/>
      <c r="Q46" s="5">
        <f t="shared" si="10"/>
        <v>0</v>
      </c>
      <c r="R46" s="23" t="str">
        <f t="shared" si="11"/>
        <v>Uveďte detailný popis všetkých ďalších nákladov, ktoré neboli zahrnuté v predchádzajúcich položkách (napr. stavebné úpravy, špeciálne povolenia, cestovné náklady).</v>
      </c>
    </row>
    <row r="47" spans="1:18" ht="45" x14ac:dyDescent="0.25">
      <c r="A47" s="38"/>
      <c r="B47" s="39"/>
      <c r="C47" s="7" t="str">
        <f t="shared" si="5"/>
        <v>19. Pozáručný servis a podpora (ročný poplatok za údržbu HW/SW - napr. na 1/3/5 rokov)</v>
      </c>
      <c r="D47" s="15"/>
      <c r="E47" s="9"/>
      <c r="F47" s="9"/>
      <c r="G47" s="9">
        <f t="shared" si="6"/>
        <v>0</v>
      </c>
      <c r="H47" s="19" t="str">
        <f t="shared" si="7"/>
        <v>Popíšte rozsah servisu a podpory (dostupnosť, reakčná doba, typy zásahov - vzdialené, onsite, výmena HW), ročný poplatok a prípadné zľavy pri dlhšej zmluve (napr. na 3 alebo 5 rokov).</v>
      </c>
      <c r="I47" s="15"/>
      <c r="J47" s="9"/>
      <c r="K47" s="9"/>
      <c r="L47" s="9">
        <f t="shared" si="8"/>
        <v>0</v>
      </c>
      <c r="M47" s="19" t="str">
        <f t="shared" si="9"/>
        <v>Popíšte rozsah servisu a podpory (dostupnosť, reakčná doba, typy zásahov - vzdialené, onsite, výmena HW), ročný poplatok a prípadné zľavy pri dlhšej zmluve (napr. na 3 alebo 5 rokov).</v>
      </c>
      <c r="N47" s="15"/>
      <c r="O47" s="9"/>
      <c r="P47" s="9"/>
      <c r="Q47" s="9">
        <f t="shared" si="10"/>
        <v>0</v>
      </c>
      <c r="R47" s="23" t="str">
        <f t="shared" si="11"/>
        <v>Popíšte rozsah servisu a podpory (dostupnosť, reakčná doba, typy zásahov - vzdialené, onsite, výmena HW), ročný poplatok a prípadné zľavy pri dlhšej zmluve (napr. na 3 alebo 5 rokov).</v>
      </c>
    </row>
    <row r="48" spans="1:18" ht="30.75" thickBot="1" x14ac:dyDescent="0.3">
      <c r="A48" s="38"/>
      <c r="B48" s="39"/>
      <c r="C48" s="7" t="str">
        <f t="shared" si="5"/>
        <v>20. Výmena radiča [doplňte typ]</v>
      </c>
      <c r="D48" s="15"/>
      <c r="E48" s="9"/>
      <c r="F48" s="9"/>
      <c r="G48" s="9">
        <f t="shared" si="6"/>
        <v>0</v>
      </c>
      <c r="H48" s="19" t="str">
        <f t="shared" si="7"/>
        <v>Demontáž existujúceho, dodávka a montáž nového radiča, konfigurácia radiča pre potreby kamerového systému</v>
      </c>
      <c r="I48" s="15"/>
      <c r="J48" s="9"/>
      <c r="K48" s="9"/>
      <c r="L48" s="9">
        <f t="shared" si="8"/>
        <v>0</v>
      </c>
      <c r="M48" s="19" t="str">
        <f t="shared" si="9"/>
        <v>Demontáž existujúceho, dodávka a montáž nového radiča, konfigurácia radiča pre potreby kamerového systému</v>
      </c>
      <c r="N48" s="15"/>
      <c r="O48" s="9"/>
      <c r="P48" s="9"/>
      <c r="Q48" s="9">
        <f t="shared" si="10"/>
        <v>0</v>
      </c>
      <c r="R48" s="23" t="str">
        <f t="shared" si="11"/>
        <v>Demontáž existujúceho, dodávka a montáž nového radiča, konfigurácia radiča pre potreby kamerového systému</v>
      </c>
    </row>
    <row r="49" spans="1:18" ht="16.5" thickTop="1" thickBot="1" x14ac:dyDescent="0.3">
      <c r="A49" s="56"/>
      <c r="B49" s="40"/>
      <c r="C49" s="10" t="s">
        <v>10</v>
      </c>
      <c r="D49" s="26"/>
      <c r="E49" s="12"/>
      <c r="F49" s="12"/>
      <c r="G49" s="12">
        <f>SUM(G29:G48)</f>
        <v>0</v>
      </c>
      <c r="H49" s="21"/>
      <c r="I49" s="26"/>
      <c r="J49" s="12"/>
      <c r="K49" s="12"/>
      <c r="L49" s="12">
        <f>SUM(L29:L48)</f>
        <v>0</v>
      </c>
      <c r="M49" s="21"/>
      <c r="N49" s="26"/>
      <c r="O49" s="12"/>
      <c r="P49" s="12"/>
      <c r="Q49" s="12">
        <f>SUM(Q29:Q48)</f>
        <v>0</v>
      </c>
      <c r="R49" s="24"/>
    </row>
    <row r="50" spans="1:18" ht="15.75" thickTop="1" x14ac:dyDescent="0.25"/>
  </sheetData>
  <mergeCells count="11">
    <mergeCell ref="A2:B2"/>
    <mergeCell ref="D4:H4"/>
    <mergeCell ref="I4:M4"/>
    <mergeCell ref="N4:R4"/>
    <mergeCell ref="A29:A49"/>
    <mergeCell ref="B29:B49"/>
    <mergeCell ref="A4:A5"/>
    <mergeCell ref="B4:B5"/>
    <mergeCell ref="C4:C5"/>
    <mergeCell ref="A6:A26"/>
    <mergeCell ref="B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0E5A-58AF-4397-823F-17206F021D20}">
  <dimension ref="A1:E4"/>
  <sheetViews>
    <sheetView workbookViewId="0"/>
  </sheetViews>
  <sheetFormatPr defaultRowHeight="15" x14ac:dyDescent="0.25"/>
  <cols>
    <col min="1" max="1" width="15.28515625" style="28" bestFit="1" customWidth="1"/>
    <col min="2" max="2" width="55.28515625" style="29" customWidth="1"/>
    <col min="3" max="4" width="53.28515625" style="29" customWidth="1"/>
    <col min="5" max="5" width="9.140625" style="27"/>
  </cols>
  <sheetData>
    <row r="1" spans="1:5" s="32" customFormat="1" x14ac:dyDescent="0.25">
      <c r="A1" s="30"/>
      <c r="B1" s="31" t="s">
        <v>58</v>
      </c>
      <c r="C1" s="31" t="s">
        <v>65</v>
      </c>
      <c r="D1" s="31" t="s">
        <v>69</v>
      </c>
      <c r="E1" s="2"/>
    </row>
    <row r="2" spans="1:5" ht="22.5" x14ac:dyDescent="0.25">
      <c r="A2" s="33" t="s">
        <v>59</v>
      </c>
      <c r="B2" s="29" t="s">
        <v>62</v>
      </c>
      <c r="C2" s="29" t="s">
        <v>66</v>
      </c>
      <c r="D2" s="29" t="s">
        <v>70</v>
      </c>
    </row>
    <row r="3" spans="1:5" ht="146.25" x14ac:dyDescent="0.25">
      <c r="A3" s="33" t="s">
        <v>60</v>
      </c>
      <c r="B3" s="29" t="s">
        <v>63</v>
      </c>
      <c r="C3" s="29" t="s">
        <v>67</v>
      </c>
      <c r="D3" s="29" t="s">
        <v>71</v>
      </c>
    </row>
    <row r="4" spans="1:5" ht="56.25" x14ac:dyDescent="0.25">
      <c r="A4" s="33" t="s">
        <v>61</v>
      </c>
      <c r="B4" s="29" t="s">
        <v>64</v>
      </c>
      <c r="C4" s="29" t="s">
        <v>68</v>
      </c>
      <c r="D4" s="2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Zoznam CSS - bez výmeny radiča</vt:lpstr>
      <vt:lpstr>Zoznam CSS - s výmenou radiča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Barčiak Miloslav, Mgr.</dc:creator>
  <cp:lastModifiedBy>Stašjaková Katarína, Ing.</cp:lastModifiedBy>
  <dcterms:created xsi:type="dcterms:W3CDTF">2025-04-08T12:28:38Z</dcterms:created>
  <dcterms:modified xsi:type="dcterms:W3CDTF">2025-07-14T09:59:26Z</dcterms:modified>
</cp:coreProperties>
</file>