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Telekomunikačné služby\01_S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1" i="1"/>
  <c r="E7" i="1"/>
  <c r="D22" i="1"/>
  <c r="D23" i="1" s="1"/>
  <c r="D25" i="1" s="1"/>
  <c r="D26" i="1" s="1"/>
  <c r="E10" i="1"/>
  <c r="E12" i="1"/>
  <c r="E13" i="1"/>
  <c r="E14" i="1"/>
  <c r="E15" i="1"/>
  <c r="E16" i="1"/>
  <c r="E18" i="1"/>
  <c r="E19" i="1"/>
  <c r="E20" i="1"/>
  <c r="E21" i="1"/>
  <c r="E9" i="1"/>
  <c r="E8" i="1"/>
  <c r="E6" i="1"/>
  <c r="C22" i="1" l="1"/>
  <c r="C23" i="1" s="1"/>
  <c r="C25" i="1" s="1"/>
  <c r="C26" i="1" s="1"/>
  <c r="E22" i="1"/>
  <c r="E23" i="1" s="1"/>
  <c r="E25" i="1" s="1"/>
  <c r="E26" i="1" s="1"/>
</calcChain>
</file>

<file path=xl/sharedStrings.xml><?xml version="1.0" encoding="utf-8"?>
<sst xmlns="http://schemas.openxmlformats.org/spreadsheetml/2006/main" count="50" uniqueCount="46">
  <si>
    <t>Názov položky</t>
  </si>
  <si>
    <t>Cena za mesiac, EUR bez DPH</t>
  </si>
  <si>
    <t>Cena za 48 mesiacov, EUR bez DPH</t>
  </si>
  <si>
    <t>Cena Celkom, EUR sDPH</t>
  </si>
  <si>
    <t>Hromadne SMS/MMS - odoslané SMS/MMS národné siete</t>
  </si>
  <si>
    <t>Hromadne SMS/MMS - odoslané SMS/MMS medzinárodné siete</t>
  </si>
  <si>
    <t>Mesačný poplatok za Hromadné SMS/MMS</t>
  </si>
  <si>
    <t>Volania z pevnej siete MVSR do EÚ ( mobilné a fixné )</t>
  </si>
  <si>
    <t>Zriadenie a prevádzka  pre VPS pre pripojenie do hlasovej siete MV SR: Cena za pripojenie VPS (do 100 Mbps / do lokality MVSR)</t>
  </si>
  <si>
    <t>Roaming Európa - ostatné krajiny bez regulácie roamingu
(prichádzajúce hlasové volania)</t>
  </si>
  <si>
    <t>Roaming Európa - ostatné krajiny bez regulácie roamingu
(odchádzajúce hlasové volania)</t>
  </si>
  <si>
    <t>Ostatné krajiny sveta (prichádzajúce hlasové volania)</t>
  </si>
  <si>
    <t>Ostatné krajiny sveta (odchádzajúce hlasové volania)</t>
  </si>
  <si>
    <t>Statická IP adresa</t>
  </si>
  <si>
    <t>1 (data pool)</t>
  </si>
  <si>
    <t>1 (pripojenie)</t>
  </si>
  <si>
    <t>1 (služba)</t>
  </si>
  <si>
    <t>200 (minúta)</t>
  </si>
  <si>
    <t>Zriadenie a prevádzka  pre VPS/Eth. pre pripojenie do datovej siete MV SR: Cena za pripojenie VPS/Eth.linka (do 100 Mbps / do lokality MVSR), zabezpečené APN</t>
  </si>
  <si>
    <t>Číslo položky</t>
  </si>
  <si>
    <t>Zdielaný pool balík 70 TB ( predpoklad 14 000 SIM v zdieľaní)</t>
  </si>
  <si>
    <t>Neobmedzené volania a SMS/MMS v rámci EÚ, CLIP, CLIR</t>
  </si>
  <si>
    <t>Roaming SMS</t>
  </si>
  <si>
    <t>Špeciálne SIM bez dát a bez SMS</t>
  </si>
  <si>
    <t>Volania z pevnej siete MVSR do národných sietí ( mobilné a fixné )</t>
  </si>
  <si>
    <t>Rozpočet na doplnkové telekomunikačné služby a tovary súvisiace s telekomunikačnými zariadeniami a službami ponúkané v aktuálnom cenníku uchádzača</t>
  </si>
  <si>
    <t>OBCHODNÉ MENO, NÁZOV UCHÁDZAČA:</t>
  </si>
  <si>
    <t>ADRESA, SÍDLO UCHÁDZAČA:</t>
  </si>
  <si>
    <t>vyplní uchádzač !!!</t>
  </si>
  <si>
    <t>12 000 (SIM karta)</t>
  </si>
  <si>
    <t>2 500 (SIM karta)</t>
  </si>
  <si>
    <t>200 000 (minúta)</t>
  </si>
  <si>
    <t>10 000 (minúta)</t>
  </si>
  <si>
    <t>1 900 000 (SMS/MMS)</t>
  </si>
  <si>
    <t>88 000 (SMS/MMS)</t>
  </si>
  <si>
    <t>1 500 (minúta)</t>
  </si>
  <si>
    <t>1 000 (SIM karta)</t>
  </si>
  <si>
    <t>1 000 (SMS)</t>
  </si>
  <si>
    <t xml:space="preserve">**V p. č. 1 - 16 uvádza MV SR predpokladné množstvo. </t>
  </si>
  <si>
    <t>**Počet</t>
  </si>
  <si>
    <t>*Jednotková cena za mesiac, 
EUR bez DPH</t>
  </si>
  <si>
    <t xml:space="preserve">Príloha č. 2 - súťažných podkladov </t>
  </si>
  <si>
    <t>Štruktúrovaný rozpočet ceny</t>
  </si>
  <si>
    <t>Celková cena za poskytnutie predmetu zákazky vyjadrená v EUR bez DPH</t>
  </si>
  <si>
    <t xml:space="preserve">  *Uchádzačom navrhovaná cena za jednotlivé položky musí byť vyjadrená v Eurách a zaokrúhlená matematicky na 2 desatinné miesta.</t>
  </si>
  <si>
    <r>
      <rPr>
        <b/>
        <sz val="11"/>
        <color theme="1"/>
        <rFont val="Arial Narrow"/>
        <family val="2"/>
        <charset val="238"/>
      </rPr>
      <t xml:space="preserve">Poznámka:   </t>
    </r>
    <r>
      <rPr>
        <sz val="11"/>
        <color theme="1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</si>
</sst>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2" tint="-0.89999084444715716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" fontId="1" fillId="0" borderId="0" xfId="0" applyNumberFormat="1" applyFont="1" applyAlignment="1" applyProtection="1">
      <alignment vertical="center"/>
      <protection hidden="1"/>
    </xf>
    <xf numFmtId="164" fontId="0" fillId="0" borderId="0" xfId="0" applyNumberFormat="1"/>
    <xf numFmtId="164" fontId="2" fillId="0" borderId="0" xfId="0" applyNumberFormat="1" applyFont="1"/>
    <xf numFmtId="0" fontId="4" fillId="0" borderId="1" xfId="0" applyFont="1" applyBorder="1" applyAlignment="1" applyProtection="1">
      <alignment horizontal="left" vertical="center" wrapText="1"/>
      <protection hidden="1"/>
    </xf>
    <xf numFmtId="4" fontId="5" fillId="0" borderId="1" xfId="0" applyNumberFormat="1" applyFont="1" applyBorder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0" borderId="0" xfId="0" applyNumberFormat="1" applyFont="1" applyAlignment="1" applyProtection="1">
      <alignment horizontal="right" vertical="center"/>
      <protection hidden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  <protection hidden="1"/>
    </xf>
    <xf numFmtId="4" fontId="5" fillId="0" borderId="10" xfId="0" applyNumberFormat="1" applyFont="1" applyBorder="1" applyAlignment="1" applyProtection="1">
      <alignment horizontal="right" vertical="center"/>
      <protection hidden="1"/>
    </xf>
    <xf numFmtId="164" fontId="3" fillId="0" borderId="11" xfId="0" applyNumberFormat="1" applyFont="1" applyBorder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horizontal="left" vertical="center"/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/>
    <xf numFmtId="164" fontId="3" fillId="2" borderId="10" xfId="0" applyNumberFormat="1" applyFont="1" applyFill="1" applyBorder="1" applyAlignment="1" applyProtection="1">
      <alignment vertical="center"/>
      <protection locked="0" hidden="1"/>
    </xf>
    <xf numFmtId="164" fontId="3" fillId="2" borderId="1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Alignment="1">
      <alignment horizontal="right" wrapText="1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64" fontId="6" fillId="0" borderId="3" xfId="0" applyNumberFormat="1" applyFont="1" applyBorder="1" applyAlignment="1" applyProtection="1">
      <alignment horizontal="right" vertical="center"/>
      <protection hidden="1"/>
    </xf>
    <xf numFmtId="164" fontId="6" fillId="0" borderId="4" xfId="0" applyNumberFormat="1" applyFont="1" applyBorder="1" applyAlignment="1" applyProtection="1">
      <alignment horizontal="right" vertical="center"/>
      <protection hidden="1"/>
    </xf>
    <xf numFmtId="164" fontId="6" fillId="0" borderId="7" xfId="0" applyNumberFormat="1" applyFont="1" applyBorder="1" applyAlignment="1" applyProtection="1">
      <alignment horizontal="right" vertical="center"/>
      <protection hidden="1"/>
    </xf>
    <xf numFmtId="164" fontId="6" fillId="0" borderId="8" xfId="0" applyNumberFormat="1" applyFont="1" applyBorder="1" applyAlignment="1" applyProtection="1">
      <alignment horizontal="right" vertical="center"/>
      <protection hidden="1"/>
    </xf>
    <xf numFmtId="164" fontId="6" fillId="0" borderId="15" xfId="0" applyNumberFormat="1" applyFont="1" applyBorder="1" applyAlignment="1" applyProtection="1">
      <alignment horizontal="right" vertical="center"/>
      <protection hidden="1"/>
    </xf>
    <xf numFmtId="164" fontId="6" fillId="0" borderId="16" xfId="0" applyNumberFormat="1" applyFont="1" applyBorder="1" applyAlignment="1" applyProtection="1">
      <alignment horizontal="right" vertical="center"/>
      <protection hidden="1"/>
    </xf>
    <xf numFmtId="164" fontId="6" fillId="0" borderId="17" xfId="0" applyNumberFormat="1" applyFont="1" applyBorder="1" applyAlignment="1" applyProtection="1">
      <alignment horizontal="right" vertical="center"/>
      <protection hidden="1"/>
    </xf>
    <xf numFmtId="0" fontId="4" fillId="4" borderId="0" xfId="0" applyFont="1" applyFill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 applyProtection="1">
      <alignment horizontal="right" vertical="center"/>
      <protection hidden="1"/>
    </xf>
    <xf numFmtId="164" fontId="8" fillId="4" borderId="8" xfId="0" applyNumberFormat="1" applyFont="1" applyFill="1" applyBorder="1" applyAlignment="1" applyProtection="1">
      <alignment horizontal="right" vertical="center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="89" zoomScaleNormal="89" workbookViewId="0">
      <selection sqref="A1:E1"/>
    </sheetView>
  </sheetViews>
  <sheetFormatPr defaultRowHeight="14.25"/>
  <cols>
    <col min="2" max="2" width="69.375" customWidth="1"/>
    <col min="3" max="3" width="24.375" customWidth="1"/>
    <col min="4" max="4" width="27.625" customWidth="1"/>
    <col min="5" max="5" width="33" customWidth="1"/>
    <col min="6" max="6" width="14.125" customWidth="1"/>
    <col min="7" max="7" width="16.625" customWidth="1"/>
  </cols>
  <sheetData>
    <row r="1" spans="1:7" ht="15" customHeight="1">
      <c r="A1" s="34" t="s">
        <v>41</v>
      </c>
      <c r="B1" s="34"/>
      <c r="C1" s="34"/>
      <c r="D1" s="34"/>
      <c r="E1" s="34"/>
    </row>
    <row r="2" spans="1:7" ht="15" customHeight="1">
      <c r="A2" s="30"/>
      <c r="B2" s="30"/>
      <c r="C2" s="30"/>
      <c r="D2" s="30"/>
      <c r="E2" s="30"/>
    </row>
    <row r="3" spans="1:7" ht="15" customHeight="1">
      <c r="A3" s="35" t="s">
        <v>42</v>
      </c>
      <c r="B3" s="35"/>
      <c r="C3" s="35"/>
      <c r="D3" s="35"/>
      <c r="E3" s="35"/>
    </row>
    <row r="4" spans="1:7" ht="17.25" thickBot="1">
      <c r="A4" s="31"/>
      <c r="B4" s="31"/>
      <c r="C4" s="31"/>
      <c r="D4" s="31"/>
      <c r="E4" s="32" t="s">
        <v>28</v>
      </c>
    </row>
    <row r="5" spans="1:7" ht="33.75" thickBot="1">
      <c r="A5" s="16" t="s">
        <v>19</v>
      </c>
      <c r="B5" s="17" t="s">
        <v>0</v>
      </c>
      <c r="C5" s="17" t="s">
        <v>39</v>
      </c>
      <c r="D5" s="17" t="s">
        <v>40</v>
      </c>
      <c r="E5" s="18" t="s">
        <v>1</v>
      </c>
    </row>
    <row r="6" spans="1:7" ht="16.5">
      <c r="A6" s="12">
        <v>1</v>
      </c>
      <c r="B6" s="13" t="s">
        <v>21</v>
      </c>
      <c r="C6" s="14" t="s">
        <v>29</v>
      </c>
      <c r="D6" s="28"/>
      <c r="E6" s="15">
        <f>ROUND(D6*12000,2)</f>
        <v>0</v>
      </c>
      <c r="G6" s="2"/>
    </row>
    <row r="7" spans="1:7" ht="16.5">
      <c r="A7" s="9">
        <v>2</v>
      </c>
      <c r="B7" s="6" t="s">
        <v>23</v>
      </c>
      <c r="C7" s="5" t="s">
        <v>30</v>
      </c>
      <c r="D7" s="29"/>
      <c r="E7" s="15">
        <f>ROUND(D7*2500,2)</f>
        <v>0</v>
      </c>
      <c r="G7" s="2"/>
    </row>
    <row r="8" spans="1:7" ht="16.5">
      <c r="A8" s="9">
        <v>3</v>
      </c>
      <c r="B8" s="6" t="s">
        <v>20</v>
      </c>
      <c r="C8" s="7" t="s">
        <v>14</v>
      </c>
      <c r="D8" s="29"/>
      <c r="E8" s="15">
        <f>ROUND(D8*1,2)</f>
        <v>0</v>
      </c>
      <c r="F8" s="1"/>
      <c r="G8" s="2"/>
    </row>
    <row r="9" spans="1:7" ht="33">
      <c r="A9" s="9">
        <v>4</v>
      </c>
      <c r="B9" s="4" t="s">
        <v>8</v>
      </c>
      <c r="C9" s="8" t="s">
        <v>15</v>
      </c>
      <c r="D9" s="29"/>
      <c r="E9" s="15">
        <f>ROUND(D9*1,2)</f>
        <v>0</v>
      </c>
      <c r="F9" s="1"/>
      <c r="G9" s="2"/>
    </row>
    <row r="10" spans="1:7" ht="16.5">
      <c r="A10" s="9">
        <v>5</v>
      </c>
      <c r="B10" s="6" t="s">
        <v>24</v>
      </c>
      <c r="C10" s="7" t="s">
        <v>31</v>
      </c>
      <c r="D10" s="29"/>
      <c r="E10" s="15">
        <f>ROUND(D10*200000,2)</f>
        <v>0</v>
      </c>
      <c r="G10" s="2"/>
    </row>
    <row r="11" spans="1:7" ht="16.5">
      <c r="A11" s="9">
        <v>6</v>
      </c>
      <c r="B11" s="6" t="s">
        <v>7</v>
      </c>
      <c r="C11" s="7" t="s">
        <v>32</v>
      </c>
      <c r="D11" s="29"/>
      <c r="E11" s="15">
        <f>ROUND(D11*10000,2)</f>
        <v>0</v>
      </c>
      <c r="F11" s="1"/>
      <c r="G11" s="2"/>
    </row>
    <row r="12" spans="1:7" ht="33">
      <c r="A12" s="9">
        <v>7</v>
      </c>
      <c r="B12" s="4" t="s">
        <v>18</v>
      </c>
      <c r="C12" s="7" t="s">
        <v>15</v>
      </c>
      <c r="D12" s="29"/>
      <c r="E12" s="15">
        <f>ROUND(D12*1,2)</f>
        <v>0</v>
      </c>
      <c r="F12" s="1"/>
      <c r="G12" s="2"/>
    </row>
    <row r="13" spans="1:7" ht="16.5">
      <c r="A13" s="9">
        <v>8</v>
      </c>
      <c r="B13" s="6" t="s">
        <v>6</v>
      </c>
      <c r="C13" s="7" t="s">
        <v>16</v>
      </c>
      <c r="D13" s="29"/>
      <c r="E13" s="15">
        <f>ROUND(D13*1,2)</f>
        <v>0</v>
      </c>
      <c r="F13" s="1"/>
      <c r="G13" s="2"/>
    </row>
    <row r="14" spans="1:7" ht="16.5">
      <c r="A14" s="9">
        <v>9</v>
      </c>
      <c r="B14" s="6" t="s">
        <v>4</v>
      </c>
      <c r="C14" s="7" t="s">
        <v>33</v>
      </c>
      <c r="D14" s="29"/>
      <c r="E14" s="15">
        <f>ROUND(D14*1900000,2)</f>
        <v>0</v>
      </c>
      <c r="F14" s="1"/>
      <c r="G14" s="2"/>
    </row>
    <row r="15" spans="1:7" ht="16.5">
      <c r="A15" s="9">
        <v>10</v>
      </c>
      <c r="B15" s="6" t="s">
        <v>5</v>
      </c>
      <c r="C15" s="7" t="s">
        <v>34</v>
      </c>
      <c r="D15" s="29"/>
      <c r="E15" s="15">
        <f>ROUND(D15*88000,2)</f>
        <v>0</v>
      </c>
      <c r="F15" s="1"/>
      <c r="G15" s="2"/>
    </row>
    <row r="16" spans="1:7" ht="33">
      <c r="A16" s="9">
        <v>11</v>
      </c>
      <c r="B16" s="22" t="s">
        <v>9</v>
      </c>
      <c r="C16" s="7" t="s">
        <v>35</v>
      </c>
      <c r="D16" s="29"/>
      <c r="E16" s="15">
        <f>ROUND(D16*1500,2)</f>
        <v>0</v>
      </c>
      <c r="G16" s="2"/>
    </row>
    <row r="17" spans="1:7" ht="16.5">
      <c r="A17" s="9">
        <v>12</v>
      </c>
      <c r="B17" s="23" t="s">
        <v>11</v>
      </c>
      <c r="C17" s="7" t="s">
        <v>17</v>
      </c>
      <c r="D17" s="29"/>
      <c r="E17" s="15">
        <f>ROUND(D17*200,2)</f>
        <v>0</v>
      </c>
      <c r="G17" s="2"/>
    </row>
    <row r="18" spans="1:7" ht="33">
      <c r="A18" s="9">
        <v>13</v>
      </c>
      <c r="B18" s="22" t="s">
        <v>10</v>
      </c>
      <c r="C18" s="7" t="s">
        <v>35</v>
      </c>
      <c r="D18" s="29"/>
      <c r="E18" s="15">
        <f>ROUND(D18*1500,2)</f>
        <v>0</v>
      </c>
      <c r="G18" s="2"/>
    </row>
    <row r="19" spans="1:7" ht="16.5">
      <c r="A19" s="9">
        <v>14</v>
      </c>
      <c r="B19" s="23" t="s">
        <v>12</v>
      </c>
      <c r="C19" s="7" t="s">
        <v>17</v>
      </c>
      <c r="D19" s="29"/>
      <c r="E19" s="15">
        <f>ROUND(D19*200,2)</f>
        <v>0</v>
      </c>
      <c r="G19" s="2"/>
    </row>
    <row r="20" spans="1:7" ht="16.5">
      <c r="A20" s="9">
        <v>15</v>
      </c>
      <c r="B20" s="23" t="s">
        <v>22</v>
      </c>
      <c r="C20" s="7" t="s">
        <v>37</v>
      </c>
      <c r="D20" s="29"/>
      <c r="E20" s="15">
        <f>ROUND(D20*1000,2)</f>
        <v>0</v>
      </c>
      <c r="G20" s="2"/>
    </row>
    <row r="21" spans="1:7" ht="17.25" thickBot="1">
      <c r="A21" s="9">
        <v>16</v>
      </c>
      <c r="B21" s="23" t="s">
        <v>13</v>
      </c>
      <c r="C21" s="7" t="s">
        <v>36</v>
      </c>
      <c r="D21" s="29"/>
      <c r="E21" s="15">
        <f>ROUND(D21*1000,2)</f>
        <v>0</v>
      </c>
      <c r="G21" s="2"/>
    </row>
    <row r="22" spans="1:7" ht="16.5">
      <c r="A22" s="19"/>
      <c r="B22" s="24" t="s">
        <v>1</v>
      </c>
      <c r="C22" s="37">
        <f>ROUND(E6+E7+E8+E9+E10+E11+E12+E13+E14+E15+E16+E17+E18+E19+E20+E21,2)</f>
        <v>0</v>
      </c>
      <c r="D22" s="37">
        <f t="shared" ref="D22:E22" si="0">ROUND(D6+D7+D8+D9+D10+D11+D12+D13+D14+D15+D16+D17+D18+D19+D20+D21,2)</f>
        <v>0</v>
      </c>
      <c r="E22" s="38">
        <f t="shared" si="0"/>
        <v>0</v>
      </c>
      <c r="G22" s="3"/>
    </row>
    <row r="23" spans="1:7" ht="17.25" thickBot="1">
      <c r="A23" s="10"/>
      <c r="B23" s="25" t="s">
        <v>2</v>
      </c>
      <c r="C23" s="39">
        <f>ROUND(C22*48,2)</f>
        <v>0</v>
      </c>
      <c r="D23" s="39">
        <f t="shared" ref="D23:E23" si="1">ROUND(D22*48,2)</f>
        <v>0</v>
      </c>
      <c r="E23" s="40">
        <f t="shared" si="1"/>
        <v>0</v>
      </c>
      <c r="G23" s="3"/>
    </row>
    <row r="24" spans="1:7" ht="33.75" thickBot="1">
      <c r="A24" s="20">
        <v>17</v>
      </c>
      <c r="B24" s="26" t="s">
        <v>25</v>
      </c>
      <c r="C24" s="41">
        <v>1000000</v>
      </c>
      <c r="D24" s="42"/>
      <c r="E24" s="43"/>
    </row>
    <row r="25" spans="1:7" ht="18.75" thickBot="1">
      <c r="A25" s="12"/>
      <c r="B25" s="44" t="s">
        <v>43</v>
      </c>
      <c r="C25" s="49">
        <f>ROUND(C23+C24,2)</f>
        <v>1000000</v>
      </c>
      <c r="D25" s="49">
        <f t="shared" ref="D25:E25" si="2">ROUND(D23+D24,2)</f>
        <v>0</v>
      </c>
      <c r="E25" s="50">
        <f t="shared" si="2"/>
        <v>0</v>
      </c>
    </row>
    <row r="26" spans="1:7" ht="17.25" thickBot="1">
      <c r="A26" s="10"/>
      <c r="B26" s="11" t="s">
        <v>3</v>
      </c>
      <c r="C26" s="39">
        <f>ROUND(C25*1.23,2)</f>
        <v>1230000</v>
      </c>
      <c r="D26" s="39">
        <f t="shared" ref="D26:E26" si="3">ROUND(D25*1.23,2)</f>
        <v>0</v>
      </c>
      <c r="E26" s="40">
        <f t="shared" si="3"/>
        <v>0</v>
      </c>
    </row>
    <row r="27" spans="1:7" ht="16.5" customHeight="1">
      <c r="A27" s="31"/>
      <c r="B27" s="31"/>
      <c r="C27" s="31"/>
      <c r="D27" s="31"/>
      <c r="E27" s="31"/>
    </row>
    <row r="28" spans="1:7" ht="36" customHeight="1">
      <c r="A28" s="47" t="s">
        <v>45</v>
      </c>
      <c r="B28" s="46" t="s">
        <v>44</v>
      </c>
      <c r="C28" s="31"/>
      <c r="D28" s="31"/>
      <c r="E28" s="31"/>
    </row>
    <row r="29" spans="1:7" ht="16.5">
      <c r="A29" s="48"/>
      <c r="B29" s="45" t="s">
        <v>38</v>
      </c>
      <c r="C29" s="27"/>
      <c r="D29" s="31"/>
      <c r="E29" s="31"/>
    </row>
    <row r="30" spans="1:7" ht="16.5">
      <c r="A30" s="21"/>
      <c r="B30" s="31"/>
      <c r="C30" s="31"/>
      <c r="D30" s="31"/>
      <c r="E30" s="31"/>
    </row>
    <row r="31" spans="1:7" ht="16.5">
      <c r="A31" s="36" t="s">
        <v>26</v>
      </c>
      <c r="B31" s="36"/>
      <c r="C31" s="33"/>
      <c r="D31" s="31"/>
      <c r="E31" s="31"/>
    </row>
    <row r="32" spans="1:7" ht="16.5">
      <c r="A32" s="36" t="s">
        <v>27</v>
      </c>
      <c r="B32" s="36"/>
      <c r="C32" s="33"/>
      <c r="D32" s="31"/>
      <c r="E32" s="31"/>
    </row>
  </sheetData>
  <mergeCells count="10">
    <mergeCell ref="A1:E1"/>
    <mergeCell ref="A3:E3"/>
    <mergeCell ref="A31:B31"/>
    <mergeCell ref="A32:B32"/>
    <mergeCell ref="C22:E22"/>
    <mergeCell ref="C23:E23"/>
    <mergeCell ref="C24:E24"/>
    <mergeCell ref="C25:E25"/>
    <mergeCell ref="C26:E26"/>
    <mergeCell ref="A28:A29"/>
  </mergeCells>
  <dataValidations count="1">
    <dataValidation type="decimal" operator="greaterThanOrEqual" allowBlank="1" showInputMessage="1" showErrorMessage="1" sqref="D6:D21">
      <formula1>0</formula1>
    </dataValidation>
  </dataValidations>
  <pageMargins left="0.7" right="0.7" top="0.75" bottom="0.75" header="0.3" footer="0.3"/>
  <pageSetup paperSize="9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F024D-10C7-488E-B921-19D64EB6C3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418121-4127-4A19-9B51-D9D9500AC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C74D52-CDD9-45CA-9D9E-4645690F7A2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222825-62ea-40f3-96b5-5375c07996e2}" enabled="1" method="Privileged" siteId="{90c7a20a-f34b-40bf-bc48-b9253b6f5d20}" removed="0"/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Jelemenský</dc:creator>
  <cp:lastModifiedBy>Tomáš Kundrát</cp:lastModifiedBy>
  <cp:lastPrinted>2025-06-06T10:54:36Z</cp:lastPrinted>
  <dcterms:created xsi:type="dcterms:W3CDTF">2025-02-07T04:23:02Z</dcterms:created>
  <dcterms:modified xsi:type="dcterms:W3CDTF">2025-07-07T10:55:46Z</dcterms:modified>
</cp:coreProperties>
</file>