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mbouchal\AppData\Roaming\ELO Digital Office\cro-prod\315\checkout\"/>
    </mc:Choice>
  </mc:AlternateContent>
  <xr:revisionPtr revIDLastSave="0" documentId="13_ncr:1_{5AF79B2E-B464-478B-B818-AECEAB31BB6E}" xr6:coauthVersionLast="36" xr6:coauthVersionMax="36" xr10:uidLastSave="{00000000-0000-0000-0000-000000000000}"/>
  <bookViews>
    <workbookView xWindow="0" yWindow="0" windowWidth="21570" windowHeight="7890" xr2:uid="{00000000-000D-0000-FFFF-FFFF00000000}"/>
  </bookViews>
  <sheets>
    <sheet name="C1. komplexní služby" sheetId="3" r:id="rId1"/>
    <sheet name="C2.event_produkce" sheetId="9" r:id="rId2"/>
    <sheet name="Sumarizace" sheetId="10" r:id="rId3"/>
  </sheets>
  <calcPr calcId="191029"/>
</workbook>
</file>

<file path=xl/calcChain.xml><?xml version="1.0" encoding="utf-8"?>
<calcChain xmlns="http://schemas.openxmlformats.org/spreadsheetml/2006/main">
  <c r="E24" i="3" l="1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G12" i="3" l="1"/>
  <c r="F12" i="3"/>
  <c r="F13" i="3"/>
  <c r="G13" i="3" s="1"/>
  <c r="F14" i="3"/>
  <c r="G14" i="3"/>
  <c r="F15" i="3"/>
  <c r="G15" i="3"/>
  <c r="F16" i="3"/>
  <c r="G16" i="3" s="1"/>
  <c r="F17" i="3"/>
  <c r="G17" i="3"/>
  <c r="F18" i="3"/>
  <c r="G18" i="3"/>
  <c r="F20" i="3"/>
  <c r="G20" i="3" s="1"/>
  <c r="F21" i="3"/>
  <c r="G21" i="3" s="1"/>
  <c r="F22" i="3"/>
  <c r="G22" i="3" s="1"/>
  <c r="F23" i="3"/>
  <c r="G23" i="3" s="1"/>
  <c r="F24" i="3"/>
  <c r="G24" i="3" s="1"/>
  <c r="F11" i="3"/>
  <c r="G11" i="3"/>
  <c r="F10" i="3"/>
  <c r="G10" i="3" s="1"/>
  <c r="F9" i="3"/>
  <c r="G9" i="3" s="1"/>
  <c r="F8" i="3"/>
  <c r="G8" i="3" s="1"/>
  <c r="F7" i="3"/>
  <c r="G7" i="3"/>
  <c r="F19" i="3"/>
  <c r="G19" i="3" s="1"/>
  <c r="F17" i="9"/>
  <c r="G17" i="9" l="1"/>
  <c r="H17" i="9" s="1"/>
  <c r="F30" i="9"/>
  <c r="F29" i="9"/>
  <c r="G29" i="9" l="1"/>
  <c r="H29" i="9" s="1"/>
  <c r="G30" i="9"/>
  <c r="H30" i="9" s="1"/>
  <c r="F11" i="9"/>
  <c r="G11" i="9" l="1"/>
  <c r="H11" i="9"/>
  <c r="F12" i="9"/>
  <c r="G12" i="9" l="1"/>
  <c r="H12" i="9"/>
  <c r="F32" i="9"/>
  <c r="F24" i="9"/>
  <c r="F18" i="9"/>
  <c r="H24" i="9" l="1"/>
  <c r="G24" i="9"/>
  <c r="G32" i="9"/>
  <c r="H32" i="9" s="1"/>
  <c r="G18" i="9"/>
  <c r="H18" i="9" s="1"/>
  <c r="F6" i="9"/>
  <c r="G6" i="9" l="1"/>
  <c r="H6" i="9" s="1"/>
  <c r="F8" i="9"/>
  <c r="F9" i="9"/>
  <c r="F7" i="9"/>
  <c r="F20" i="9"/>
  <c r="F33" i="9"/>
  <c r="F31" i="9"/>
  <c r="E6" i="3"/>
  <c r="D25" i="3"/>
  <c r="F35" i="9"/>
  <c r="F34" i="9"/>
  <c r="F28" i="9"/>
  <c r="F27" i="9"/>
  <c r="F26" i="9"/>
  <c r="F25" i="9"/>
  <c r="F23" i="9"/>
  <c r="F22" i="9"/>
  <c r="F21" i="9"/>
  <c r="F19" i="9"/>
  <c r="F16" i="9"/>
  <c r="F15" i="9"/>
  <c r="F14" i="9"/>
  <c r="F13" i="9"/>
  <c r="F10" i="9"/>
  <c r="G33" i="9" l="1"/>
  <c r="H33" i="9" s="1"/>
  <c r="G15" i="9"/>
  <c r="H15" i="9" s="1"/>
  <c r="G20" i="9"/>
  <c r="H20" i="9"/>
  <c r="G28" i="9"/>
  <c r="H28" i="9" s="1"/>
  <c r="G19" i="9"/>
  <c r="H19" i="9"/>
  <c r="G9" i="9"/>
  <c r="H9" i="9"/>
  <c r="G8" i="9"/>
  <c r="H8" i="9" s="1"/>
  <c r="G22" i="9"/>
  <c r="H22" i="9" s="1"/>
  <c r="G14" i="9"/>
  <c r="H14" i="9"/>
  <c r="G10" i="9"/>
  <c r="H10" i="9"/>
  <c r="G26" i="9"/>
  <c r="H26" i="9"/>
  <c r="G27" i="9"/>
  <c r="H27" i="9" s="1"/>
  <c r="G16" i="9"/>
  <c r="H16" i="9" s="1"/>
  <c r="G7" i="9"/>
  <c r="H7" i="9"/>
  <c r="G34" i="9"/>
  <c r="H34" i="9" s="1"/>
  <c r="H21" i="9"/>
  <c r="G21" i="9"/>
  <c r="G35" i="9"/>
  <c r="H35" i="9"/>
  <c r="G23" i="9"/>
  <c r="H23" i="9"/>
  <c r="F36" i="9"/>
  <c r="B7" i="10" s="1"/>
  <c r="G13" i="9"/>
  <c r="H13" i="9"/>
  <c r="G25" i="9"/>
  <c r="H25" i="9" s="1"/>
  <c r="G31" i="9"/>
  <c r="H31" i="9"/>
  <c r="E25" i="3"/>
  <c r="B6" i="10" s="1"/>
  <c r="F6" i="3"/>
  <c r="G6" i="3" s="1"/>
  <c r="G25" i="3" s="1"/>
  <c r="H36" i="9" l="1"/>
  <c r="B9" i="10"/>
  <c r="F25" i="3"/>
  <c r="G36" i="9" l="1"/>
</calcChain>
</file>

<file path=xl/sharedStrings.xml><?xml version="1.0" encoding="utf-8"?>
<sst xmlns="http://schemas.openxmlformats.org/spreadsheetml/2006/main" count="164" uniqueCount="134">
  <si>
    <t>Copywriter</t>
  </si>
  <si>
    <t>Account executive</t>
  </si>
  <si>
    <t>Celkem</t>
  </si>
  <si>
    <t>Uchazeč vyplní všechna žlutě označená pole ve všech tabulkách.</t>
  </si>
  <si>
    <t>Hodnocená hodnota</t>
  </si>
  <si>
    <t>Art director</t>
  </si>
  <si>
    <t xml:space="preserve">Media planner </t>
  </si>
  <si>
    <t>Název subkritéria</t>
  </si>
  <si>
    <t>Předmět  plnění</t>
  </si>
  <si>
    <t>Specifikace  plnění</t>
  </si>
  <si>
    <r>
      <t xml:space="preserve">Příloha č. </t>
    </r>
    <r>
      <rPr>
        <b/>
        <sz val="11"/>
        <color rgb="FFFF0000"/>
        <rFont val="Arial"/>
        <family val="2"/>
        <charset val="238"/>
      </rPr>
      <t>X</t>
    </r>
    <r>
      <rPr>
        <b/>
        <sz val="11"/>
        <color indexed="8"/>
        <rFont val="Arial"/>
        <family val="2"/>
        <charset val="238"/>
      </rPr>
      <t xml:space="preserve"> - Tabulka pro zpracování nabídkové ceny</t>
    </r>
  </si>
  <si>
    <t>C1. Cena za komplexní služby agentury při přípravě a realizaci kampaně</t>
  </si>
  <si>
    <t>C1. Cena za služby agentury při přípravě a realizaci kampaní</t>
  </si>
  <si>
    <t>DTP operator</t>
  </si>
  <si>
    <t>Strategické poradenství, definice insightů/strategického záměru kampaně, zpracování komunikačních strategií a kreativních briefů.</t>
  </si>
  <si>
    <t>Grafic designer</t>
  </si>
  <si>
    <t>PR manager</t>
  </si>
  <si>
    <t>Online manager</t>
  </si>
  <si>
    <t xml:space="preserve">Zajištění koordinace všech přípravných aktivit, supervize event produkce, řízení event personálu a subdodavatelů </t>
  </si>
  <si>
    <t>Zajištění produkčního procesu v oblasti výroby reklamy (cedulí), tiskových materiálů, polepů, reklamních předmětů vč. komunikace s členy týmu, dodavateli, zajištění cenových kalkulací, distribuce, instalace a deinstalace na výlepové plochy, interiér i exteriér budov ČRo, auta ap.)</t>
  </si>
  <si>
    <t>Account manager (project manager)</t>
  </si>
  <si>
    <t>Strategic planner</t>
  </si>
  <si>
    <t>Specifikace dílčího plnění</t>
  </si>
  <si>
    <t>Osvětlovač</t>
  </si>
  <si>
    <t>Zvukař</t>
  </si>
  <si>
    <t>Video - střih, režie</t>
  </si>
  <si>
    <t>Nabídková cena</t>
  </si>
  <si>
    <t xml:space="preserve">DPH v Kč celkem              </t>
  </si>
  <si>
    <t>Pronájem mobilní toalety s umyvadlem</t>
  </si>
  <si>
    <t>Pronájem indoor LED obrazovky</t>
  </si>
  <si>
    <t>Pronájem outdoor LED obrazovky</t>
  </si>
  <si>
    <t>Pronájem stanu 3x6m</t>
  </si>
  <si>
    <t>Pronájem stanu 3x3m</t>
  </si>
  <si>
    <t>Pronájem skládacího pivního setu</t>
  </si>
  <si>
    <t>Pivní set (stůl + 2 lavice), velikost stolu 200-230 cm x 50-70 cm pro 8-10 osob. Cena pronájmu/24h (bez dopravy)</t>
  </si>
  <si>
    <t>Polep osobního vozu</t>
  </si>
  <si>
    <t>Polep přenosového vozu</t>
  </si>
  <si>
    <t>Kompletní zajištění polepu přenosového vozu typu Iveco Cargo nebo obdobné dle manuálu vizuálního stylu ČRo. Cena za 1 vůz včetně případných grafických úprav, materiálu a instalace.</t>
  </si>
  <si>
    <t>Kompletní zajištění polepu osobního vozu dle manuálu vizuálního stylu ČRo. Cena za 1 vůz včetně případných grafických úprav, materiálu a instalace.</t>
  </si>
  <si>
    <t>Hosteska, promotér CZE</t>
  </si>
  <si>
    <t>Hosteska, promotér ENG</t>
  </si>
  <si>
    <t>Produkční (exekuce eventu v místě konání)</t>
  </si>
  <si>
    <t>Produkční (AV manager)</t>
  </si>
  <si>
    <t xml:space="preserve">C2. Cena za dílčí plnění - event/produkce </t>
  </si>
  <si>
    <t>Jednobarevný nůžkový stan 3x6m, bez potisku vč. bočnic a obalu. Cena pronájmu/24h za 1 ks (bez dopravy)</t>
  </si>
  <si>
    <t>Jednobarevný nůžkový stan 3x3m, bez potisku vč. bočnic a obalu. Cena pronájmu/24h za 1 ks (bez dopravy)</t>
  </si>
  <si>
    <t>Production manager (Print/3D/Sign)</t>
  </si>
  <si>
    <t>Doprava vozidlo s nosností do 3,5t</t>
  </si>
  <si>
    <t>Doprava vozidlo s nosností nad 3,5t</t>
  </si>
  <si>
    <t>Kameraman</t>
  </si>
  <si>
    <t>Jazykový korektor</t>
  </si>
  <si>
    <t>Zajištění eventu vč. koordinace v místě konání, převozu materiálu, přenášení břemen, drobných instalací reklamních nosičů, technického zajištění.</t>
  </si>
  <si>
    <t>Strategická komunikace se zadavatelem a klíčovými dodavateli, poskytování seniorního poradenství, účast na strategických jednáních na vyžádání zadavatele.</t>
  </si>
  <si>
    <t>Account director (client service director)</t>
  </si>
  <si>
    <t>Vedení projektu zadavatele a jeho každodenní správa, příprava nabídek zadavateli, průběžná komunikace se zadavatelem a dodavateli, tvorba prezentací, controlling, odpovědnost za průběh projektu a celkovou realizace projektu.</t>
  </si>
  <si>
    <t>Zejména administrativní podpora account managera v rámci každodenní správy projektu - reporting, příprava podkladů pro kalkulace, správa objednávek a dílčích smluv</t>
  </si>
  <si>
    <t>Creative director (idea maker)</t>
  </si>
  <si>
    <t>Tvorba kreativních konceptů a strategií, odpovědnost za kreativní výstupy.</t>
  </si>
  <si>
    <t>Vizuální zpracování kreativních konceptů a klíčových vizuálů, dohled nad jejich aplikací.</t>
  </si>
  <si>
    <t>Zpracování obrazových a textových návrhů reklamních materiálů podle nastavených vizuálních identit a klíčových vizuálů, grafické úpravy a finalizace návrhů do konečné podoby včetně předtiskové přípravy.</t>
  </si>
  <si>
    <t>Kreativní tvorba textů pro propagační a marketingové účely tak, aby byly soudobě jazykově, terminologicky a stylisticky správné.</t>
  </si>
  <si>
    <t>Tvorba a správa mediálních investic, vč. mediálních analýz (mediální data), mediální startegie, hodnocení a výběru médií, media plánů, rozložení rozpočtu, návrhu harmonogramu, časů a termínů zveřejňování, cenových kalkulací, dostupnosti médií, optimalizace mediaplánu a postbuy analýz.</t>
  </si>
  <si>
    <t>Tvorba a správa veřejných vztahů vč. návrhu a zpracování PR strategie a plánu, konzultace aktivit s dopadem na medializaci, návrh textové podoby PR materiálů, media relations, media lobbying, podpora v případě krizové komunikace</t>
  </si>
  <si>
    <t>PR executive</t>
  </si>
  <si>
    <t xml:space="preserve">Tvorba a správa online kampaní (PPC, some ads) vč. nastavení kampaní, jejich parametrů, průběžná optimalizace a zpracování analýz. </t>
  </si>
  <si>
    <t xml:space="preserve">Polep užitkového vozu </t>
  </si>
  <si>
    <t>Kompletní zajištění polepu užitkového vozu typu Volkswagen Transporter nebo obdobné dle manuálu vizuálního stylu ČRo. Cena za 1 vůz včetně případných grafických úprav, materiálu a instalace.</t>
  </si>
  <si>
    <t>Předpokládaný počet hodin za dobu realizace VZ</t>
  </si>
  <si>
    <t>Nabídková cena v Kč                   bez DPH za hodinu</t>
  </si>
  <si>
    <t>Nabídková cena v Kč bez DPH celkem</t>
  </si>
  <si>
    <t>Nabídková cena v Kč vč. DPH celkem</t>
  </si>
  <si>
    <t>Editace media listů, media relations, komunikace s novináři, návrh textové podoby PR materiálů</t>
  </si>
  <si>
    <t>Předpokládaný počet jednotek na dobu realizace VZ</t>
  </si>
  <si>
    <t>Osvětlení outdoor</t>
  </si>
  <si>
    <t>Pronájem samonosné zábrany ke kontrole davu. Výška 1 - 1,5 m. Délka 2-2,7m (1 ks). Možnost propojení zábran. Mobilní plot se svislýma trubkama o rozteči výplně 7-12 cm. Síla trubek minimálně 3cm. Cena pronájmu 1 ks/24h. Bez dopravy.</t>
  </si>
  <si>
    <t>Pronájem vysokého oplocení s drátěnou sítí. Výška 1,8 - 2,2 m. Délka 3-3,7 m (u 1 ks). Mobilní plot s rámem vyplněným pevnou drátěnou sítí pro rychlou a snadnou instalaci do patek. Síla trubek minimálně 3cm, síla drátu minimálně 0,3cm. Cena pronájmu za 1 ks/24h. Bez dopravy.</t>
  </si>
  <si>
    <r>
      <t xml:space="preserve">Mobilní toaleta, fekální </t>
    </r>
    <r>
      <rPr>
        <sz val="10"/>
        <color rgb="FF000000"/>
        <rFont val="Arial"/>
        <family val="2"/>
        <charset val="238"/>
      </rPr>
      <t>nádrž minimálně 200l + větrací šachta, vnitřní výška minimálně 2 m, šířka a hloubka min. 1 m vč. umyvadla a příslušenství (držák toaletního papíru</t>
    </r>
    <r>
      <rPr>
        <sz val="10"/>
        <color indexed="8"/>
        <rFont val="Arial"/>
        <family val="2"/>
      </rPr>
      <t>, odpadkový koš). Cena pronájmu/24h, vč. instalace, deistalace a servisu (bez dopravy)</t>
    </r>
  </si>
  <si>
    <t>C2. Cena za plnění při realizaci eventových akcí</t>
  </si>
  <si>
    <t xml:space="preserve">Stagehands </t>
  </si>
  <si>
    <t xml:space="preserve">Světlo typu moving head (venkovní otočná hlavice). Pro dynamické efekty vč. barev, paprsky, pohyblivé světlo pro show, dosah 50+ metrů. Výkon 800 - 1000 W LED.  Možnost výměnné Gobo. Bez dopravy. </t>
  </si>
  <si>
    <t xml:space="preserve">Pronájem pódia </t>
  </si>
  <si>
    <t xml:space="preserve">Pronájem outdoor střechy podia </t>
  </si>
  <si>
    <t xml:space="preserve">Pronájem nízkého mobilního oplocení </t>
  </si>
  <si>
    <t xml:space="preserve">Pronájem vysokého mobilního oplocení </t>
  </si>
  <si>
    <t>Technik instalace a deinstalace (AV technika)</t>
  </si>
  <si>
    <t xml:space="preserve">osvětlení indoor </t>
  </si>
  <si>
    <t>6x konvenční stmívatelná světla výkonu 1700-1900W, 6x kontra světlo výkonu 800 - 1000W, D MIX ovládací pult, 12ti kanálový stmívač, intalace a deinstalace</t>
  </si>
  <si>
    <t>Pronájem elektrocentrály I.</t>
  </si>
  <si>
    <t>Pronájem elektrocentrály II.</t>
  </si>
  <si>
    <t>Zastřešení mobilního pódia. Střecha, která je pomocí elektrických motorů vyzvednuta do požadované výše. Odolá rychlosti větru 60 km/h. Možnost zavěšení osvětlení (otočné hlavy), LED obrazovky. Cena pronájmu/24h. za 1m2 vč. příslušenství. Bez dopravy.</t>
  </si>
  <si>
    <t>LED indoor obrazovka P39 s upevněním na truss, vč. příslušenství, instalace a deinstalace. Cena pronájmu/24h za 1m2 vč.  příslušenství (kabeláž apod.). Bez dopravy.</t>
  </si>
  <si>
    <t>LED outdoor obrazovka P66 (IP68) s upevněním na truss, vč. příslušenství, instalace a deinstalace. Cena pronájmu/24h. za 1m2 vč.  příslušenství (kabeláž apod.) Bez dopravy.</t>
  </si>
  <si>
    <t>Grafic designer - online</t>
  </si>
  <si>
    <t>Tvorba a zpracování vizuálních identit, klíčových vizuálů, grafické ztvárnění infografik, letáků, (OOH) plakátů a dalších komponent komunikační kampaně.</t>
  </si>
  <si>
    <t>Nabídková cena v Kč bez DPH za jednotku</t>
  </si>
  <si>
    <t>Jednotka</t>
  </si>
  <si>
    <t>1h</t>
  </si>
  <si>
    <t>Příprava a technické odbavení eventu: stavba LED, zvuk apod. Bez dopravy</t>
  </si>
  <si>
    <t xml:space="preserve">Technický personál pro zajištění eventu - stavba a bourání stage, dekorací, kulis, osvětlení a zvukové techniky. Manipulace s technickým vybavením. </t>
  </si>
  <si>
    <t>Kamerové práce pro eventy (zejm. dokumentace akcí) vč. techniky. Bez dopravy.</t>
  </si>
  <si>
    <t>Postprodukční práce - AV eventy (režie a střih) vč. techniky . Bez dopravy.</t>
  </si>
  <si>
    <t>komplet</t>
  </si>
  <si>
    <t>1ks</t>
  </si>
  <si>
    <t>1m2</t>
  </si>
  <si>
    <t>1x2m ks</t>
  </si>
  <si>
    <t>12h</t>
  </si>
  <si>
    <t>1 vůz</t>
  </si>
  <si>
    <t>1km</t>
  </si>
  <si>
    <t>Production manager (event)</t>
  </si>
  <si>
    <t xml:space="preserve">Hosteska, promotér, vč. standardního oblečení (černá sukně/kalhoty, černé boty, tričko s barevností dle potřeb zadavatele) - cena za 1 hodinu (zadavatel si je vědom, že min. odběr je 4 hodiny). </t>
  </si>
  <si>
    <t xml:space="preserve">Hosteska, promotér, vč. standardního oblečení (černá sukně/kalhoty, černé boty, tričko s barevností dle potřeb zadavatele), znalost angličtiny na úrovni B2 -  cena za 1 hodinu (zadavatel si je vědom, že min. odběr je 4 hodiny). </t>
  </si>
  <si>
    <t>Zajištění návrhu a odbavení eventu po AV stránce (video obsah na obrazovky, projekce apod.) - cena za 1 hodinu (zadavatel si je vědom, že min. odběr je 4 hodiny). Bez dopravy.</t>
  </si>
  <si>
    <t>Příprava a odbavení eventu dle zadání zadavatele -cena za 1 hodinu (zadavatel si je vědom, že min. odběr je 4 hodiny). Bez dopravy.</t>
  </si>
  <si>
    <t>Příprava a odbavení eventu dle zadání zadavatele - cena za 1 hodinu (zadavatel si je vědom, že min. odběr je 4 hodiny). Bez dopravy.</t>
  </si>
  <si>
    <t>Plakát (jednostranný)</t>
  </si>
  <si>
    <t>Reklamní leták (oboustranný)</t>
  </si>
  <si>
    <t>Tisková strana (inzerát)</t>
  </si>
  <si>
    <t>Grafické zpracování a předtisková příprava oboustranného letáku DL, nebo A5  vycházející z klíčového vizuálu vč. DTP prací a korektur</t>
  </si>
  <si>
    <t>Grafické zpracování a předtisková příprava jednostranného plakátu řady A formátu A4+ vycházející z již nastaveného klíčového vizuálu vč. DTP prací a korektur</t>
  </si>
  <si>
    <t>Tisková strana (inzerát) - grafické zpracování a předtisková příprava tiskového inzerátu o velikosti 1/1 4C  vycházející z klíčového vizuálu vč. DTP prací a korektur</t>
  </si>
  <si>
    <t>Tvorba a zpracování vizuálních identit, klíčových vizuálů v online prostředí. Grafické ztvárnění online bannerů (jpg, png, gif, html5), online infografik apod.</t>
  </si>
  <si>
    <t>Mobilní diesel generátor - elektrocentrála poskytující konstantní zdroj energie pro venkovní hudební akci, snadná instalace, ovládání, nízká hlučnost. Vč paliva, obsluhy, kabeláže. Pronájem na 12h provoz. Výkon 20 - 30 kW. Bez dopravy.</t>
  </si>
  <si>
    <t>Mobilní diesel generátor - elektrocentrála poskytující konstantní zdroj energie pro venkovní hudební akci, snadná instalace, ovládání, nízká hlučnost. Vč paliva, obsluhy, kabeláže. Pronájem na 12h provoz. Výkon 40 - 60 kW. Bez dopravy.</t>
  </si>
  <si>
    <t>Příloha č. 3 - Tabulka pro zpracování nabídkové ceny</t>
  </si>
  <si>
    <t>Maximální cena v Kč bez DPH za jednotku*</t>
  </si>
  <si>
    <t>* V případě překročení některé z výše uvedených maximálních hodnot u jednotlivých položek bude účastník vyloučen ze zadávacího řízení veřejné zakázky.</t>
  </si>
  <si>
    <t>Maximální cena v Kč bez DPH za hodinu*</t>
  </si>
  <si>
    <t>Celkem za tuto část:</t>
  </si>
  <si>
    <t>Celková nabídková cena bez DPH</t>
  </si>
  <si>
    <t>Celková cena za C1 a C2</t>
  </si>
  <si>
    <t>Osobní vozidlo s nosností do 3,5t vč. řidiče. Cena za ujetý km vykázaný knihou jízd.</t>
  </si>
  <si>
    <t>Vozidlo s nosností nad 3,5t vč. řidiče. Cena za ujetý km vykázaný knihou jízd.</t>
  </si>
  <si>
    <r>
      <t>Podium</t>
    </r>
    <r>
      <rPr>
        <vertAlign val="superscript"/>
        <sz val="10"/>
        <color rgb="FF000000"/>
        <rFont val="Arial"/>
        <family val="2"/>
        <charset val="238"/>
      </rPr>
      <t xml:space="preserve">. </t>
    </r>
    <r>
      <rPr>
        <sz val="10"/>
        <color rgb="FF000000"/>
        <rFont val="Arial"/>
        <family val="2"/>
        <charset val="238"/>
      </rPr>
      <t xml:space="preserve">sestavené z modulů  1x2 m s protiskluzovou a vodovzdornou úpravou, vč. příslušenství (schůdky, nožky, zábradlí, textilní zakrytí boků apod.). </t>
    </r>
    <r>
      <rPr>
        <sz val="10"/>
        <color indexed="8"/>
        <rFont val="Arial"/>
        <family val="2"/>
      </rPr>
      <t>Cena pronájmu/24h. za 1x2 m vč. instalace, deinstalace a příslušenství. Bez dopravy.</t>
    </r>
  </si>
  <si>
    <t>Zajištění jazykové korektury marketingových výstupů v českém jazyce, mj. úpravy textů po věcné, stylistické a terminologické stránce.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</si>
</sst>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Kč&quot;;\-#,##0.00\ &quot;Kč&quot;"/>
    <numFmt numFmtId="43" formatCode="_-* #,##0.00\ _K_č_-;\-* #,##0.00\ _K_č_-;_-* &quot;-&quot;??\ _K_č_-;_-@_-"/>
    <numFmt numFmtId="164" formatCode="#,##0.00\ _K_č"/>
    <numFmt numFmtId="165" formatCode="#,##0.00\ &quot;Kč&quot;"/>
  </numFmts>
  <fonts count="23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i/>
      <sz val="11"/>
      <color indexed="8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1"/>
      <color rgb="FFFF0000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13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6" fillId="0" borderId="0" xfId="1" applyFont="1" applyAlignment="1">
      <alignment wrapText="1"/>
    </xf>
    <xf numFmtId="0" fontId="4" fillId="0" borderId="0" xfId="1"/>
    <xf numFmtId="0" fontId="5" fillId="0" borderId="0" xfId="1" applyFont="1" applyAlignment="1">
      <alignment wrapText="1"/>
    </xf>
    <xf numFmtId="0" fontId="13" fillId="0" borderId="0" xfId="0" applyFont="1"/>
    <xf numFmtId="0" fontId="13" fillId="0" borderId="2" xfId="0" applyFont="1" applyBorder="1" applyAlignment="1">
      <alignment vertical="center" wrapText="1"/>
    </xf>
    <xf numFmtId="0" fontId="14" fillId="6" borderId="6" xfId="0" applyFont="1" applyFill="1" applyBorder="1" applyAlignment="1">
      <alignment vertical="center" wrapText="1"/>
    </xf>
    <xf numFmtId="0" fontId="14" fillId="6" borderId="7" xfId="0" applyFont="1" applyFill="1" applyBorder="1" applyAlignment="1">
      <alignment vertical="center" wrapText="1"/>
    </xf>
    <xf numFmtId="7" fontId="13" fillId="0" borderId="1" xfId="0" applyNumberFormat="1" applyFont="1" applyBorder="1" applyAlignment="1">
      <alignment vertical="center" wrapText="1"/>
    </xf>
    <xf numFmtId="0" fontId="4" fillId="0" borderId="0" xfId="1" applyProtection="1">
      <protection locked="0"/>
    </xf>
    <xf numFmtId="0" fontId="5" fillId="0" borderId="0" xfId="1" applyFont="1" applyAlignment="1" applyProtection="1">
      <alignment wrapText="1"/>
      <protection locked="0"/>
    </xf>
    <xf numFmtId="0" fontId="11" fillId="5" borderId="0" xfId="0" applyFont="1" applyFill="1" applyAlignment="1">
      <alignment horizontal="left" vertical="center"/>
    </xf>
    <xf numFmtId="0" fontId="12" fillId="6" borderId="0" xfId="1" applyFont="1" applyFill="1"/>
    <xf numFmtId="0" fontId="4" fillId="6" borderId="0" xfId="1" applyFill="1"/>
    <xf numFmtId="164" fontId="6" fillId="0" borderId="0" xfId="1" applyNumberFormat="1" applyFont="1" applyAlignment="1">
      <alignment wrapText="1"/>
    </xf>
    <xf numFmtId="164" fontId="4" fillId="0" borderId="0" xfId="1" applyNumberFormat="1"/>
    <xf numFmtId="164" fontId="11" fillId="5" borderId="0" xfId="0" applyNumberFormat="1" applyFont="1" applyFill="1" applyAlignment="1">
      <alignment horizontal="left" vertical="center"/>
    </xf>
    <xf numFmtId="164" fontId="4" fillId="6" borderId="0" xfId="1" applyNumberFormat="1" applyFill="1"/>
    <xf numFmtId="164" fontId="4" fillId="0" borderId="0" xfId="1" applyNumberFormat="1" applyProtection="1">
      <protection locked="0"/>
    </xf>
    <xf numFmtId="0" fontId="9" fillId="7" borderId="4" xfId="1" applyFont="1" applyFill="1" applyBorder="1" applyAlignment="1">
      <alignment vertical="center" wrapText="1"/>
    </xf>
    <xf numFmtId="0" fontId="9" fillId="7" borderId="5" xfId="1" applyFont="1" applyFill="1" applyBorder="1" applyAlignment="1">
      <alignment vertical="center" wrapText="1"/>
    </xf>
    <xf numFmtId="164" fontId="9" fillId="7" borderId="5" xfId="1" applyNumberFormat="1" applyFont="1" applyFill="1" applyBorder="1" applyAlignment="1">
      <alignment horizontal="center" vertical="center" wrapText="1"/>
    </xf>
    <xf numFmtId="164" fontId="17" fillId="2" borderId="7" xfId="1" applyNumberFormat="1" applyFont="1" applyFill="1" applyBorder="1" applyAlignment="1" applyProtection="1">
      <alignment horizontal="center" vertical="center" wrapText="1"/>
      <protection locked="0"/>
    </xf>
    <xf numFmtId="0" fontId="13" fillId="3" borderId="6" xfId="1" applyFont="1" applyFill="1" applyBorder="1" applyAlignment="1">
      <alignment vertical="center" wrapText="1"/>
    </xf>
    <xf numFmtId="0" fontId="13" fillId="0" borderId="7" xfId="1" applyFont="1" applyBorder="1" applyAlignment="1">
      <alignment vertical="center" wrapText="1"/>
    </xf>
    <xf numFmtId="0" fontId="13" fillId="3" borderId="2" xfId="1" applyFont="1" applyFill="1" applyBorder="1" applyAlignment="1">
      <alignment horizontal="left" vertical="center" wrapText="1"/>
    </xf>
    <xf numFmtId="0" fontId="13" fillId="0" borderId="1" xfId="1" applyFont="1" applyBorder="1" applyAlignment="1">
      <alignment vertical="center" wrapText="1"/>
    </xf>
    <xf numFmtId="0" fontId="13" fillId="3" borderId="2" xfId="1" applyFont="1" applyFill="1" applyBorder="1" applyAlignment="1">
      <alignment vertical="center" wrapText="1"/>
    </xf>
    <xf numFmtId="0" fontId="13" fillId="3" borderId="1" xfId="1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5" fillId="0" borderId="0" xfId="1" applyFont="1" applyAlignment="1">
      <alignment horizontal="left" wrapText="1"/>
    </xf>
    <xf numFmtId="164" fontId="5" fillId="0" borderId="0" xfId="1" applyNumberFormat="1" applyFont="1" applyAlignment="1">
      <alignment horizontal="center" vertical="center" wrapText="1"/>
    </xf>
    <xf numFmtId="0" fontId="4" fillId="0" borderId="0" xfId="1" applyAlignment="1">
      <alignment horizontal="left"/>
    </xf>
    <xf numFmtId="164" fontId="4" fillId="0" borderId="0" xfId="1" applyNumberFormat="1" applyAlignment="1">
      <alignment horizontal="center" vertical="center"/>
    </xf>
    <xf numFmtId="164" fontId="11" fillId="5" borderId="0" xfId="0" applyNumberFormat="1" applyFont="1" applyFill="1" applyAlignment="1">
      <alignment horizontal="center" vertical="center"/>
    </xf>
    <xf numFmtId="0" fontId="12" fillId="6" borderId="0" xfId="1" applyFont="1" applyFill="1" applyAlignment="1">
      <alignment horizontal="left"/>
    </xf>
    <xf numFmtId="164" fontId="12" fillId="6" borderId="0" xfId="1" applyNumberFormat="1" applyFont="1" applyFill="1" applyAlignment="1">
      <alignment horizontal="center" vertical="center"/>
    </xf>
    <xf numFmtId="0" fontId="15" fillId="0" borderId="0" xfId="1" applyFont="1" applyAlignment="1">
      <alignment horizontal="left"/>
    </xf>
    <xf numFmtId="164" fontId="17" fillId="0" borderId="7" xfId="1" applyNumberFormat="1" applyFont="1" applyBorder="1" applyAlignment="1" applyProtection="1">
      <alignment horizontal="center" vertical="center" wrapText="1"/>
      <protection locked="0"/>
    </xf>
    <xf numFmtId="164" fontId="13" fillId="0" borderId="1" xfId="1" applyNumberFormat="1" applyFont="1" applyBorder="1" applyAlignment="1" applyProtection="1">
      <alignment horizontal="center" vertical="center" wrapText="1"/>
      <protection locked="0"/>
    </xf>
    <xf numFmtId="164" fontId="6" fillId="0" borderId="0" xfId="1" applyNumberFormat="1" applyFont="1" applyAlignment="1">
      <alignment horizontal="center" wrapText="1"/>
    </xf>
    <xf numFmtId="164" fontId="4" fillId="0" borderId="0" xfId="1" applyNumberFormat="1" applyAlignment="1" applyProtection="1">
      <alignment horizontal="center"/>
      <protection locked="0"/>
    </xf>
    <xf numFmtId="164" fontId="4" fillId="0" borderId="0" xfId="1" applyNumberFormat="1" applyAlignment="1">
      <alignment horizontal="center"/>
    </xf>
    <xf numFmtId="164" fontId="4" fillId="6" borderId="0" xfId="1" applyNumberFormat="1" applyFill="1" applyAlignment="1">
      <alignment horizontal="center"/>
    </xf>
    <xf numFmtId="0" fontId="5" fillId="0" borderId="0" xfId="1" applyFont="1" applyAlignment="1">
      <alignment horizontal="center" wrapText="1"/>
    </xf>
    <xf numFmtId="0" fontId="9" fillId="7" borderId="5" xfId="1" applyFont="1" applyFill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4" fillId="0" borderId="0" xfId="1" applyAlignment="1">
      <alignment horizontal="center"/>
    </xf>
    <xf numFmtId="0" fontId="11" fillId="5" borderId="0" xfId="0" applyFont="1" applyFill="1" applyAlignment="1">
      <alignment horizontal="center" vertical="center"/>
    </xf>
    <xf numFmtId="0" fontId="12" fillId="6" borderId="0" xfId="1" applyFont="1" applyFill="1" applyAlignment="1">
      <alignment horizontal="center"/>
    </xf>
    <xf numFmtId="0" fontId="4" fillId="0" borderId="0" xfId="1" applyAlignment="1" applyProtection="1">
      <alignment horizontal="center"/>
      <protection locked="0"/>
    </xf>
    <xf numFmtId="0" fontId="13" fillId="9" borderId="7" xfId="1" applyFont="1" applyFill="1" applyBorder="1" applyAlignment="1">
      <alignment horizontal="center" vertical="center" wrapText="1"/>
    </xf>
    <xf numFmtId="0" fontId="13" fillId="9" borderId="1" xfId="1" applyFont="1" applyFill="1" applyBorder="1" applyAlignment="1">
      <alignment horizontal="center" vertical="center" wrapText="1"/>
    </xf>
    <xf numFmtId="164" fontId="13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Alignment="1">
      <alignment horizontal="left" vertical="center"/>
    </xf>
    <xf numFmtId="0" fontId="8" fillId="5" borderId="0" xfId="1" applyFont="1" applyFill="1" applyAlignment="1">
      <alignment horizontal="left" wrapText="1"/>
    </xf>
    <xf numFmtId="0" fontId="9" fillId="7" borderId="4" xfId="1" applyFont="1" applyFill="1" applyBorder="1" applyAlignment="1">
      <alignment horizontal="left" vertical="center" wrapText="1"/>
    </xf>
    <xf numFmtId="0" fontId="9" fillId="7" borderId="10" xfId="1" applyFont="1" applyFill="1" applyBorder="1" applyAlignment="1">
      <alignment horizontal="left" vertical="center" wrapText="1"/>
    </xf>
    <xf numFmtId="0" fontId="9" fillId="7" borderId="9" xfId="1" applyFont="1" applyFill="1" applyBorder="1" applyAlignment="1">
      <alignment horizontal="center" vertical="center" wrapText="1"/>
    </xf>
    <xf numFmtId="164" fontId="9" fillId="7" borderId="11" xfId="1" applyNumberFormat="1" applyFont="1" applyFill="1" applyBorder="1" applyAlignment="1">
      <alignment horizontal="center" vertical="center" wrapText="1"/>
    </xf>
    <xf numFmtId="164" fontId="6" fillId="0" borderId="7" xfId="1" applyNumberFormat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4" fillId="0" borderId="0" xfId="1" applyFill="1" applyAlignment="1" applyProtection="1">
      <alignment horizontal="center"/>
      <protection locked="0"/>
    </xf>
    <xf numFmtId="0" fontId="0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9" fillId="7" borderId="10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 wrapText="1"/>
    </xf>
    <xf numFmtId="7" fontId="10" fillId="0" borderId="12" xfId="1" applyNumberFormat="1" applyFont="1" applyBorder="1" applyAlignment="1">
      <alignment horizontal="center" vertical="center"/>
    </xf>
    <xf numFmtId="164" fontId="16" fillId="0" borderId="13" xfId="1" applyNumberFormat="1" applyFont="1" applyBorder="1" applyAlignment="1">
      <alignment horizontal="center" vertical="center"/>
    </xf>
    <xf numFmtId="164" fontId="16" fillId="0" borderId="14" xfId="1" applyNumberFormat="1" applyFont="1" applyBorder="1" applyAlignment="1">
      <alignment horizontal="center" vertical="center"/>
    </xf>
    <xf numFmtId="0" fontId="17" fillId="0" borderId="1" xfId="1" applyFont="1" applyFill="1" applyBorder="1" applyAlignment="1">
      <alignment vertical="center" wrapText="1"/>
    </xf>
    <xf numFmtId="0" fontId="10" fillId="0" borderId="15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0" fillId="0" borderId="13" xfId="1" applyFont="1" applyBorder="1" applyAlignment="1">
      <alignment horizontal="center" vertical="center"/>
    </xf>
    <xf numFmtId="164" fontId="10" fillId="0" borderId="13" xfId="1" applyNumberFormat="1" applyFont="1" applyBorder="1" applyAlignment="1">
      <alignment horizontal="center" vertical="center"/>
    </xf>
    <xf numFmtId="164" fontId="17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3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17" fillId="0" borderId="1" xfId="1" applyFont="1" applyBorder="1" applyAlignment="1">
      <alignment horizontal="left" vertical="center" wrapText="1"/>
    </xf>
    <xf numFmtId="0" fontId="17" fillId="0" borderId="16" xfId="1" applyFont="1" applyBorder="1" applyAlignment="1">
      <alignment horizontal="left" vertical="center" wrapText="1"/>
    </xf>
    <xf numFmtId="0" fontId="17" fillId="0" borderId="17" xfId="1" applyFont="1" applyFill="1" applyBorder="1" applyAlignment="1">
      <alignment vertical="center" wrapText="1"/>
    </xf>
    <xf numFmtId="0" fontId="13" fillId="9" borderId="17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19" xfId="1" applyFont="1" applyBorder="1" applyAlignment="1">
      <alignment horizontal="left" vertical="center"/>
    </xf>
    <xf numFmtId="7" fontId="10" fillId="0" borderId="13" xfId="1" applyNumberFormat="1" applyFont="1" applyBorder="1" applyAlignment="1">
      <alignment horizontal="center" vertical="center"/>
    </xf>
    <xf numFmtId="7" fontId="10" fillId="6" borderId="20" xfId="1" applyNumberFormat="1" applyFont="1" applyFill="1" applyBorder="1" applyAlignment="1">
      <alignment horizontal="center" vertical="center"/>
    </xf>
    <xf numFmtId="164" fontId="13" fillId="9" borderId="17" xfId="1" applyNumberFormat="1" applyFont="1" applyFill="1" applyBorder="1" applyAlignment="1" applyProtection="1">
      <alignment horizontal="center" vertical="center" wrapText="1"/>
      <protection locked="0"/>
    </xf>
    <xf numFmtId="164" fontId="13" fillId="0" borderId="17" xfId="1" applyNumberFormat="1" applyFont="1" applyBorder="1" applyAlignment="1" applyProtection="1">
      <alignment horizontal="center" vertical="center" wrapText="1"/>
      <protection locked="0"/>
    </xf>
    <xf numFmtId="0" fontId="17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7" fillId="0" borderId="17" xfId="1" applyFont="1" applyBorder="1" applyAlignment="1">
      <alignment horizontal="left" vertical="center" wrapText="1"/>
    </xf>
    <xf numFmtId="0" fontId="17" fillId="0" borderId="17" xfId="1" applyFont="1" applyBorder="1" applyAlignment="1">
      <alignment horizontal="center" vertical="center" wrapText="1"/>
    </xf>
    <xf numFmtId="164" fontId="10" fillId="0" borderId="13" xfId="1" applyNumberFormat="1" applyFont="1" applyFill="1" applyBorder="1" applyAlignment="1">
      <alignment horizontal="center" vertical="center"/>
    </xf>
    <xf numFmtId="2" fontId="13" fillId="0" borderId="7" xfId="1" applyNumberFormat="1" applyFont="1" applyBorder="1" applyAlignment="1">
      <alignment horizontal="center" vertical="center" wrapText="1"/>
    </xf>
    <xf numFmtId="165" fontId="10" fillId="6" borderId="13" xfId="1" applyNumberFormat="1" applyFont="1" applyFill="1" applyBorder="1" applyAlignment="1">
      <alignment horizontal="center" vertical="center"/>
    </xf>
    <xf numFmtId="7" fontId="10" fillId="10" borderId="12" xfId="1" applyNumberFormat="1" applyFont="1" applyFill="1" applyBorder="1" applyAlignment="1">
      <alignment horizontal="center" vertical="center"/>
    </xf>
    <xf numFmtId="2" fontId="9" fillId="10" borderId="8" xfId="1" applyNumberFormat="1" applyFont="1" applyFill="1" applyBorder="1" applyAlignment="1">
      <alignment horizontal="center" vertical="center" wrapText="1"/>
    </xf>
    <xf numFmtId="2" fontId="9" fillId="10" borderId="3" xfId="1" applyNumberFormat="1" applyFont="1" applyFill="1" applyBorder="1" applyAlignment="1">
      <alignment horizontal="center" vertical="center" wrapText="1"/>
    </xf>
    <xf numFmtId="2" fontId="9" fillId="10" borderId="18" xfId="1" applyNumberFormat="1" applyFont="1" applyFill="1" applyBorder="1" applyAlignment="1">
      <alignment horizontal="center" vertical="center" wrapText="1"/>
    </xf>
    <xf numFmtId="0" fontId="22" fillId="0" borderId="21" xfId="0" applyFont="1" applyBorder="1" applyAlignment="1">
      <alignment horizontal="center"/>
    </xf>
    <xf numFmtId="7" fontId="22" fillId="0" borderId="22" xfId="0" applyNumberFormat="1" applyFont="1" applyBorder="1" applyAlignment="1">
      <alignment horizontal="center"/>
    </xf>
    <xf numFmtId="0" fontId="6" fillId="0" borderId="1" xfId="1" applyFont="1" applyBorder="1" applyAlignment="1">
      <alignment horizontal="left" vertical="center" wrapText="1"/>
    </xf>
    <xf numFmtId="0" fontId="8" fillId="0" borderId="0" xfId="1" applyFont="1" applyAlignment="1">
      <alignment horizontal="left" vertical="center"/>
    </xf>
    <xf numFmtId="0" fontId="8" fillId="5" borderId="0" xfId="1" applyFont="1" applyFill="1" applyAlignment="1">
      <alignment horizontal="left" wrapText="1"/>
    </xf>
    <xf numFmtId="0" fontId="7" fillId="3" borderId="0" xfId="1" applyFont="1" applyFill="1" applyAlignment="1">
      <alignment horizontal="left" wrapText="1"/>
    </xf>
    <xf numFmtId="0" fontId="8" fillId="0" borderId="0" xfId="1" applyFont="1" applyAlignment="1">
      <alignment horizontal="left" wrapText="1"/>
    </xf>
    <xf numFmtId="0" fontId="8" fillId="8" borderId="0" xfId="1" applyFont="1" applyFill="1" applyAlignment="1">
      <alignment horizontal="left" wrapText="1"/>
    </xf>
  </cellXfs>
  <cellStyles count="8">
    <cellStyle name="Čárka 2" xfId="3" xr:uid="{00000000-0005-0000-0000-000000000000}"/>
    <cellStyle name="Čárka 2 2" xfId="5" xr:uid="{00000000-0005-0000-0000-000001000000}"/>
    <cellStyle name="Čárka 2 3" xfId="7" xr:uid="{00000000-0005-0000-0000-000002000000}"/>
    <cellStyle name="Excel Built-in Normal" xfId="1" xr:uid="{00000000-0005-0000-0000-000003000000}"/>
    <cellStyle name="Normální" xfId="0" builtinId="0"/>
    <cellStyle name="Normální 2" xfId="2" xr:uid="{00000000-0005-0000-0000-000005000000}"/>
    <cellStyle name="Normální 2 2" xfId="4" xr:uid="{00000000-0005-0000-0000-000006000000}"/>
    <cellStyle name="Normální 2 3" xfId="6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9C9C9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66"/>
      <rgbColor rgb="00A9D18E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8"/>
  <sheetViews>
    <sheetView tabSelected="1" topLeftCell="A13" zoomScaleNormal="100" workbookViewId="0">
      <selection activeCell="L17" sqref="L17"/>
    </sheetView>
  </sheetViews>
  <sheetFormatPr defaultColWidth="9.28515625" defaultRowHeight="15" x14ac:dyDescent="0.25"/>
  <cols>
    <col min="1" max="1" width="22.5703125" style="9" customWidth="1"/>
    <col min="2" max="2" width="54.85546875" style="9" customWidth="1"/>
    <col min="3" max="3" width="18.7109375" style="50" customWidth="1"/>
    <col min="4" max="4" width="20.85546875" style="18" customWidth="1"/>
    <col min="5" max="5" width="15.140625" style="50" customWidth="1"/>
    <col min="6" max="6" width="17.5703125" style="18" customWidth="1"/>
    <col min="7" max="7" width="18.5703125" style="41" customWidth="1"/>
    <col min="8" max="8" width="18.7109375" style="41" customWidth="1"/>
    <col min="9" max="9" width="11.28515625" style="9" customWidth="1"/>
    <col min="10" max="16384" width="9.28515625" style="9"/>
  </cols>
  <sheetData>
    <row r="1" spans="1:9" s="2" customFormat="1" x14ac:dyDescent="0.25">
      <c r="A1" s="103" t="s">
        <v>123</v>
      </c>
      <c r="B1" s="103"/>
      <c r="C1" s="103"/>
      <c r="D1" s="103"/>
      <c r="E1" s="103"/>
      <c r="F1" s="103"/>
      <c r="G1" s="103"/>
      <c r="H1" s="54"/>
    </row>
    <row r="2" spans="1:9" s="3" customFormat="1" x14ac:dyDescent="0.25">
      <c r="A2" s="104"/>
      <c r="B2" s="104"/>
      <c r="C2" s="104"/>
      <c r="D2" s="104"/>
      <c r="E2" s="104"/>
      <c r="F2" s="104"/>
      <c r="G2" s="104"/>
      <c r="H2" s="55"/>
    </row>
    <row r="3" spans="1:9" s="3" customFormat="1" ht="14.25" x14ac:dyDescent="0.2">
      <c r="C3" s="44"/>
      <c r="D3" s="14"/>
      <c r="E3" s="44"/>
      <c r="F3" s="14"/>
      <c r="G3" s="40"/>
      <c r="H3" s="40"/>
    </row>
    <row r="4" spans="1:9" s="3" customFormat="1" ht="27" thickBot="1" x14ac:dyDescent="0.45">
      <c r="A4" s="105" t="s">
        <v>12</v>
      </c>
      <c r="B4" s="105"/>
      <c r="C4" s="105"/>
      <c r="D4" s="105"/>
      <c r="E4" s="105"/>
      <c r="F4" s="105"/>
      <c r="G4" s="105"/>
      <c r="H4" s="105"/>
      <c r="I4" s="105"/>
    </row>
    <row r="5" spans="1:9" s="3" customFormat="1" ht="39" thickBot="1" x14ac:dyDescent="0.25">
      <c r="A5" s="19" t="s">
        <v>8</v>
      </c>
      <c r="B5" s="20" t="s">
        <v>9</v>
      </c>
      <c r="C5" s="45" t="s">
        <v>67</v>
      </c>
      <c r="D5" s="21" t="s">
        <v>68</v>
      </c>
      <c r="E5" s="45" t="s">
        <v>69</v>
      </c>
      <c r="F5" s="21" t="s">
        <v>27</v>
      </c>
      <c r="G5" s="21" t="s">
        <v>70</v>
      </c>
      <c r="H5" s="59" t="s">
        <v>126</v>
      </c>
    </row>
    <row r="6" spans="1:9" s="10" customFormat="1" ht="46.5" customHeight="1" thickBot="1" x14ac:dyDescent="0.25">
      <c r="A6" s="23" t="s">
        <v>53</v>
      </c>
      <c r="B6" s="24" t="s">
        <v>52</v>
      </c>
      <c r="C6" s="51">
        <v>48</v>
      </c>
      <c r="D6" s="22"/>
      <c r="E6" s="94">
        <f t="shared" ref="E6:E24" si="0">+D6*C6</f>
        <v>0</v>
      </c>
      <c r="F6" s="38">
        <f>E6*0.21</f>
        <v>0</v>
      </c>
      <c r="G6" s="60">
        <f>E6+F6</f>
        <v>0</v>
      </c>
      <c r="H6" s="97">
        <v>2400</v>
      </c>
    </row>
    <row r="7" spans="1:9" s="10" customFormat="1" ht="51.75" thickBot="1" x14ac:dyDescent="0.25">
      <c r="A7" s="25" t="s">
        <v>20</v>
      </c>
      <c r="B7" s="26" t="s">
        <v>54</v>
      </c>
      <c r="C7" s="52">
        <v>960</v>
      </c>
      <c r="D7" s="76"/>
      <c r="E7" s="94">
        <f t="shared" si="0"/>
        <v>0</v>
      </c>
      <c r="F7" s="38">
        <f t="shared" ref="F7:F24" si="1">E7*0.21</f>
        <v>0</v>
      </c>
      <c r="G7" s="60">
        <f t="shared" ref="G7:G24" si="2">E7+F7</f>
        <v>0</v>
      </c>
      <c r="H7" s="97">
        <v>1300</v>
      </c>
    </row>
    <row r="8" spans="1:9" s="10" customFormat="1" ht="40.5" customHeight="1" thickBot="1" x14ac:dyDescent="0.25">
      <c r="A8" s="27" t="s">
        <v>1</v>
      </c>
      <c r="B8" s="26" t="s">
        <v>55</v>
      </c>
      <c r="C8" s="52">
        <v>1920</v>
      </c>
      <c r="D8" s="76"/>
      <c r="E8" s="94">
        <f t="shared" si="0"/>
        <v>0</v>
      </c>
      <c r="F8" s="38">
        <f t="shared" si="1"/>
        <v>0</v>
      </c>
      <c r="G8" s="60">
        <f t="shared" si="2"/>
        <v>0</v>
      </c>
      <c r="H8" s="97">
        <v>950</v>
      </c>
    </row>
    <row r="9" spans="1:9" s="10" customFormat="1" ht="39" thickBot="1" x14ac:dyDescent="0.25">
      <c r="A9" s="27" t="s">
        <v>21</v>
      </c>
      <c r="B9" s="26" t="s">
        <v>14</v>
      </c>
      <c r="C9" s="52">
        <v>96</v>
      </c>
      <c r="D9" s="76"/>
      <c r="E9" s="94">
        <f t="shared" si="0"/>
        <v>0</v>
      </c>
      <c r="F9" s="38">
        <f t="shared" si="1"/>
        <v>0</v>
      </c>
      <c r="G9" s="60">
        <f t="shared" si="2"/>
        <v>0</v>
      </c>
      <c r="H9" s="97">
        <v>2000</v>
      </c>
    </row>
    <row r="10" spans="1:9" s="10" customFormat="1" ht="37.5" customHeight="1" thickBot="1" x14ac:dyDescent="0.25">
      <c r="A10" s="27" t="s">
        <v>56</v>
      </c>
      <c r="B10" s="26" t="s">
        <v>57</v>
      </c>
      <c r="C10" s="52">
        <v>144</v>
      </c>
      <c r="D10" s="76"/>
      <c r="E10" s="94">
        <f t="shared" si="0"/>
        <v>0</v>
      </c>
      <c r="F10" s="38">
        <f t="shared" si="1"/>
        <v>0</v>
      </c>
      <c r="G10" s="60">
        <f t="shared" si="2"/>
        <v>0</v>
      </c>
      <c r="H10" s="97">
        <v>2400</v>
      </c>
    </row>
    <row r="11" spans="1:9" s="10" customFormat="1" ht="30" customHeight="1" thickBot="1" x14ac:dyDescent="0.25">
      <c r="A11" s="27" t="s">
        <v>5</v>
      </c>
      <c r="B11" s="26" t="s">
        <v>58</v>
      </c>
      <c r="C11" s="52">
        <v>192</v>
      </c>
      <c r="D11" s="76"/>
      <c r="E11" s="94">
        <f t="shared" si="0"/>
        <v>0</v>
      </c>
      <c r="F11" s="38">
        <f t="shared" si="1"/>
        <v>0</v>
      </c>
      <c r="G11" s="60">
        <f t="shared" si="2"/>
        <v>0</v>
      </c>
      <c r="H11" s="97">
        <v>1600</v>
      </c>
    </row>
    <row r="12" spans="1:9" s="10" customFormat="1" ht="36.75" customHeight="1" thickBot="1" x14ac:dyDescent="0.25">
      <c r="A12" s="27" t="s">
        <v>15</v>
      </c>
      <c r="B12" s="29" t="s">
        <v>93</v>
      </c>
      <c r="C12" s="52">
        <v>7000</v>
      </c>
      <c r="D12" s="76"/>
      <c r="E12" s="94">
        <f t="shared" si="0"/>
        <v>0</v>
      </c>
      <c r="F12" s="38">
        <f t="shared" si="1"/>
        <v>0</v>
      </c>
      <c r="G12" s="60">
        <f t="shared" si="2"/>
        <v>0</v>
      </c>
      <c r="H12" s="97">
        <v>1100</v>
      </c>
    </row>
    <row r="13" spans="1:9" s="10" customFormat="1" ht="48" customHeight="1" thickBot="1" x14ac:dyDescent="0.25">
      <c r="A13" s="27" t="s">
        <v>92</v>
      </c>
      <c r="B13" s="29" t="s">
        <v>120</v>
      </c>
      <c r="C13" s="52">
        <v>3500</v>
      </c>
      <c r="D13" s="76"/>
      <c r="E13" s="94">
        <f t="shared" si="0"/>
        <v>0</v>
      </c>
      <c r="F13" s="38">
        <f t="shared" si="1"/>
        <v>0</v>
      </c>
      <c r="G13" s="60">
        <f t="shared" si="2"/>
        <v>0</v>
      </c>
      <c r="H13" s="97">
        <v>1100</v>
      </c>
    </row>
    <row r="14" spans="1:9" s="10" customFormat="1" ht="51.75" thickBot="1" x14ac:dyDescent="0.25">
      <c r="A14" s="27" t="s">
        <v>13</v>
      </c>
      <c r="B14" s="26" t="s">
        <v>59</v>
      </c>
      <c r="C14" s="52">
        <v>14000</v>
      </c>
      <c r="D14" s="76"/>
      <c r="E14" s="94">
        <f t="shared" si="0"/>
        <v>0</v>
      </c>
      <c r="F14" s="38">
        <f t="shared" si="1"/>
        <v>0</v>
      </c>
      <c r="G14" s="60">
        <f t="shared" si="2"/>
        <v>0</v>
      </c>
      <c r="H14" s="97">
        <v>900</v>
      </c>
    </row>
    <row r="15" spans="1:9" s="10" customFormat="1" ht="39" thickBot="1" x14ac:dyDescent="0.25">
      <c r="A15" s="27" t="s">
        <v>0</v>
      </c>
      <c r="B15" s="26" t="s">
        <v>60</v>
      </c>
      <c r="C15" s="52">
        <v>96</v>
      </c>
      <c r="D15" s="76"/>
      <c r="E15" s="94">
        <f t="shared" si="0"/>
        <v>0</v>
      </c>
      <c r="F15" s="38">
        <f t="shared" si="1"/>
        <v>0</v>
      </c>
      <c r="G15" s="60">
        <f t="shared" si="2"/>
        <v>0</v>
      </c>
      <c r="H15" s="97">
        <v>1400</v>
      </c>
    </row>
    <row r="16" spans="1:9" s="10" customFormat="1" ht="64.5" thickBot="1" x14ac:dyDescent="0.25">
      <c r="A16" s="27" t="s">
        <v>6</v>
      </c>
      <c r="B16" s="26" t="s">
        <v>61</v>
      </c>
      <c r="C16" s="52">
        <v>48</v>
      </c>
      <c r="D16" s="76"/>
      <c r="E16" s="94">
        <f t="shared" si="0"/>
        <v>0</v>
      </c>
      <c r="F16" s="38">
        <f t="shared" si="1"/>
        <v>0</v>
      </c>
      <c r="G16" s="60">
        <f t="shared" si="2"/>
        <v>0</v>
      </c>
      <c r="H16" s="97">
        <v>1600</v>
      </c>
    </row>
    <row r="17" spans="1:8" s="10" customFormat="1" ht="51.75" thickBot="1" x14ac:dyDescent="0.25">
      <c r="A17" s="27" t="s">
        <v>16</v>
      </c>
      <c r="B17" s="26" t="s">
        <v>62</v>
      </c>
      <c r="C17" s="52">
        <v>48</v>
      </c>
      <c r="D17" s="76"/>
      <c r="E17" s="94">
        <f t="shared" si="0"/>
        <v>0</v>
      </c>
      <c r="F17" s="38">
        <f t="shared" si="1"/>
        <v>0</v>
      </c>
      <c r="G17" s="60">
        <f t="shared" si="2"/>
        <v>0</v>
      </c>
      <c r="H17" s="97">
        <v>1500</v>
      </c>
    </row>
    <row r="18" spans="1:8" s="10" customFormat="1" ht="26.25" thickBot="1" x14ac:dyDescent="0.25">
      <c r="A18" s="27" t="s">
        <v>63</v>
      </c>
      <c r="B18" s="26" t="s">
        <v>71</v>
      </c>
      <c r="C18" s="52">
        <v>96</v>
      </c>
      <c r="D18" s="76"/>
      <c r="E18" s="94">
        <f t="shared" si="0"/>
        <v>0</v>
      </c>
      <c r="F18" s="38">
        <f t="shared" si="1"/>
        <v>0</v>
      </c>
      <c r="G18" s="60">
        <f t="shared" si="2"/>
        <v>0</v>
      </c>
      <c r="H18" s="97">
        <v>950</v>
      </c>
    </row>
    <row r="19" spans="1:8" s="10" customFormat="1" ht="39" thickBot="1" x14ac:dyDescent="0.25">
      <c r="A19" s="27" t="s">
        <v>17</v>
      </c>
      <c r="B19" s="28" t="s">
        <v>64</v>
      </c>
      <c r="C19" s="52">
        <v>2400</v>
      </c>
      <c r="D19" s="76"/>
      <c r="E19" s="94">
        <f t="shared" si="0"/>
        <v>0</v>
      </c>
      <c r="F19" s="38">
        <f t="shared" si="1"/>
        <v>0</v>
      </c>
      <c r="G19" s="60">
        <f t="shared" si="2"/>
        <v>0</v>
      </c>
      <c r="H19" s="97">
        <v>1400</v>
      </c>
    </row>
    <row r="20" spans="1:8" s="10" customFormat="1" ht="39" thickBot="1" x14ac:dyDescent="0.25">
      <c r="A20" s="27" t="s">
        <v>50</v>
      </c>
      <c r="B20" s="26" t="s">
        <v>133</v>
      </c>
      <c r="C20" s="52">
        <v>96</v>
      </c>
      <c r="D20" s="76"/>
      <c r="E20" s="94">
        <f t="shared" si="0"/>
        <v>0</v>
      </c>
      <c r="F20" s="38">
        <f t="shared" si="1"/>
        <v>0</v>
      </c>
      <c r="G20" s="60">
        <f t="shared" si="2"/>
        <v>0</v>
      </c>
      <c r="H20" s="97">
        <v>1000</v>
      </c>
    </row>
    <row r="21" spans="1:8" s="10" customFormat="1" ht="64.5" thickBot="1" x14ac:dyDescent="0.25">
      <c r="A21" s="27" t="s">
        <v>46</v>
      </c>
      <c r="B21" s="26" t="s">
        <v>19</v>
      </c>
      <c r="C21" s="52">
        <v>960</v>
      </c>
      <c r="D21" s="76"/>
      <c r="E21" s="94">
        <f t="shared" si="0"/>
        <v>0</v>
      </c>
      <c r="F21" s="38">
        <f t="shared" si="1"/>
        <v>0</v>
      </c>
      <c r="G21" s="60">
        <f t="shared" si="2"/>
        <v>0</v>
      </c>
      <c r="H21" s="97">
        <v>1100</v>
      </c>
    </row>
    <row r="22" spans="1:8" s="10" customFormat="1" ht="39" thickBot="1" x14ac:dyDescent="0.25">
      <c r="A22" s="27" t="s">
        <v>114</v>
      </c>
      <c r="B22" s="71" t="s">
        <v>118</v>
      </c>
      <c r="C22" s="77">
        <v>1000</v>
      </c>
      <c r="D22" s="76"/>
      <c r="E22" s="94">
        <f t="shared" si="0"/>
        <v>0</v>
      </c>
      <c r="F22" s="38">
        <f t="shared" si="1"/>
        <v>0</v>
      </c>
      <c r="G22" s="60">
        <f t="shared" si="2"/>
        <v>0</v>
      </c>
      <c r="H22" s="97">
        <v>3500</v>
      </c>
    </row>
    <row r="23" spans="1:8" s="10" customFormat="1" ht="39" thickBot="1" x14ac:dyDescent="0.25">
      <c r="A23" s="61" t="s">
        <v>115</v>
      </c>
      <c r="B23" s="71" t="s">
        <v>117</v>
      </c>
      <c r="C23" s="77">
        <v>400</v>
      </c>
      <c r="D23" s="76"/>
      <c r="E23" s="94">
        <f t="shared" si="0"/>
        <v>0</v>
      </c>
      <c r="F23" s="38">
        <f t="shared" si="1"/>
        <v>0</v>
      </c>
      <c r="G23" s="60">
        <f t="shared" si="2"/>
        <v>0</v>
      </c>
      <c r="H23" s="97">
        <v>5000</v>
      </c>
    </row>
    <row r="24" spans="1:8" s="10" customFormat="1" ht="39" thickBot="1" x14ac:dyDescent="0.25">
      <c r="A24" s="79" t="s">
        <v>116</v>
      </c>
      <c r="B24" s="80" t="s">
        <v>119</v>
      </c>
      <c r="C24" s="81">
        <v>600</v>
      </c>
      <c r="D24" s="76"/>
      <c r="E24" s="94">
        <f t="shared" si="0"/>
        <v>0</v>
      </c>
      <c r="F24" s="38">
        <f t="shared" si="1"/>
        <v>0</v>
      </c>
      <c r="G24" s="60">
        <f t="shared" si="2"/>
        <v>0</v>
      </c>
      <c r="H24" s="97">
        <v>4000</v>
      </c>
    </row>
    <row r="25" spans="1:8" s="2" customFormat="1" ht="15.75" thickBot="1" x14ac:dyDescent="0.3">
      <c r="A25" s="72" t="s">
        <v>127</v>
      </c>
      <c r="B25" s="73"/>
      <c r="C25" s="74"/>
      <c r="D25" s="93">
        <f>SUM(D6:D24)</f>
        <v>0</v>
      </c>
      <c r="E25" s="95">
        <f>SUM(E6:E24)</f>
        <v>0</v>
      </c>
      <c r="F25" s="75">
        <f>SUM(F16:F24)</f>
        <v>0</v>
      </c>
      <c r="G25" s="69">
        <f>SUM(G6:G24)</f>
        <v>0</v>
      </c>
      <c r="H25" s="70"/>
    </row>
    <row r="27" spans="1:8" x14ac:dyDescent="0.25">
      <c r="C27" s="62"/>
    </row>
    <row r="28" spans="1:8" x14ac:dyDescent="0.25">
      <c r="A28" s="11" t="s">
        <v>125</v>
      </c>
      <c r="B28" s="11"/>
      <c r="C28" s="11"/>
      <c r="D28" s="11"/>
      <c r="E28" s="11"/>
      <c r="F28" s="11"/>
      <c r="G28" s="11"/>
    </row>
    <row r="32" spans="1:8" s="2" customFormat="1" x14ac:dyDescent="0.25">
      <c r="C32" s="47"/>
      <c r="D32" s="15"/>
      <c r="E32" s="47"/>
      <c r="F32" s="15"/>
      <c r="G32" s="42"/>
      <c r="H32" s="42"/>
    </row>
    <row r="33" spans="1:8" s="2" customFormat="1" x14ac:dyDescent="0.25">
      <c r="A33" s="11" t="s">
        <v>3</v>
      </c>
      <c r="B33" s="11"/>
      <c r="C33" s="48"/>
      <c r="D33" s="16"/>
      <c r="E33" s="48"/>
      <c r="F33" s="16"/>
      <c r="G33" s="34"/>
      <c r="H33" s="34"/>
    </row>
    <row r="34" spans="1:8" s="2" customFormat="1" x14ac:dyDescent="0.25">
      <c r="A34" s="12" t="s">
        <v>4</v>
      </c>
      <c r="B34" s="12"/>
      <c r="C34" s="49"/>
      <c r="D34" s="17"/>
      <c r="E34" s="49"/>
      <c r="F34" s="17"/>
      <c r="G34" s="43"/>
      <c r="H34" s="43"/>
    </row>
    <row r="36" spans="1:8" x14ac:dyDescent="0.25">
      <c r="A36" s="2"/>
      <c r="B36" s="2"/>
      <c r="C36" s="47"/>
      <c r="E36" s="47"/>
      <c r="G36" s="42"/>
      <c r="H36" s="42"/>
    </row>
    <row r="37" spans="1:8" x14ac:dyDescent="0.25">
      <c r="A37" s="2"/>
      <c r="B37" s="2"/>
      <c r="C37" s="47"/>
      <c r="E37" s="47"/>
    </row>
    <row r="38" spans="1:8" x14ac:dyDescent="0.25">
      <c r="A38" s="2"/>
      <c r="B38" s="2"/>
      <c r="C38" s="47"/>
      <c r="E38" s="47"/>
    </row>
  </sheetData>
  <sheetProtection selectLockedCells="1"/>
  <mergeCells count="3">
    <mergeCell ref="A1:G1"/>
    <mergeCell ref="A2:G2"/>
    <mergeCell ref="A4:I4"/>
  </mergeCells>
  <pageMargins left="0.7" right="0.7" top="0.78749999999999998" bottom="0.78749999999999998" header="0.51180555555555551" footer="0.51180555555555551"/>
  <pageSetup paperSize="9" scale="68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2"/>
  <sheetViews>
    <sheetView zoomScaleNormal="100" workbookViewId="0">
      <selection activeCell="B7" sqref="B7"/>
    </sheetView>
  </sheetViews>
  <sheetFormatPr defaultColWidth="9.28515625" defaultRowHeight="25.15" customHeight="1" x14ac:dyDescent="0.25"/>
  <cols>
    <col min="1" max="1" width="43.28515625" style="32" customWidth="1"/>
    <col min="2" max="2" width="45.28515625" style="32" customWidth="1"/>
    <col min="3" max="3" width="10" style="32" customWidth="1"/>
    <col min="4" max="4" width="21.7109375" style="33" customWidth="1"/>
    <col min="5" max="5" width="16.85546875" style="2" customWidth="1"/>
    <col min="6" max="6" width="20.7109375" style="2" customWidth="1"/>
    <col min="7" max="7" width="20.85546875" style="2" customWidth="1"/>
    <col min="8" max="9" width="23" style="2" customWidth="1"/>
    <col min="10" max="10" width="11.28515625" style="2" customWidth="1"/>
    <col min="11" max="16384" width="9.28515625" style="2"/>
  </cols>
  <sheetData>
    <row r="1" spans="1:10" ht="15" x14ac:dyDescent="0.25">
      <c r="A1" s="103" t="s">
        <v>123</v>
      </c>
      <c r="B1" s="103"/>
      <c r="C1" s="103"/>
      <c r="D1" s="103"/>
      <c r="E1" s="103"/>
      <c r="F1" s="103"/>
      <c r="G1" s="103"/>
      <c r="H1" s="103"/>
      <c r="I1" s="66"/>
    </row>
    <row r="2" spans="1:10" s="3" customFormat="1" ht="15" x14ac:dyDescent="0.25">
      <c r="A2" s="106"/>
      <c r="B2" s="106"/>
      <c r="C2" s="106"/>
      <c r="D2" s="106"/>
      <c r="E2" s="106"/>
      <c r="F2" s="106"/>
      <c r="G2" s="106"/>
      <c r="H2" s="106"/>
      <c r="I2" s="67"/>
    </row>
    <row r="3" spans="1:10" s="3" customFormat="1" ht="14.25" x14ac:dyDescent="0.2">
      <c r="A3" s="30"/>
      <c r="B3" s="30"/>
      <c r="C3" s="30"/>
      <c r="D3" s="31"/>
      <c r="E3" s="1"/>
      <c r="F3" s="1"/>
      <c r="G3" s="1"/>
      <c r="H3" s="1"/>
      <c r="I3" s="1"/>
    </row>
    <row r="4" spans="1:10" s="3" customFormat="1" ht="27" thickBot="1" x14ac:dyDescent="0.45">
      <c r="A4" s="105" t="s">
        <v>43</v>
      </c>
      <c r="B4" s="105"/>
      <c r="C4" s="105"/>
      <c r="D4" s="105"/>
      <c r="E4" s="105"/>
      <c r="F4" s="105"/>
      <c r="G4" s="105"/>
      <c r="H4" s="105"/>
      <c r="I4" s="105"/>
      <c r="J4" s="105"/>
    </row>
    <row r="5" spans="1:10" s="3" customFormat="1" ht="39" thickBot="1" x14ac:dyDescent="0.25">
      <c r="A5" s="56" t="s">
        <v>8</v>
      </c>
      <c r="B5" s="57" t="s">
        <v>22</v>
      </c>
      <c r="C5" s="65" t="s">
        <v>95</v>
      </c>
      <c r="D5" s="21" t="s">
        <v>72</v>
      </c>
      <c r="E5" s="45" t="s">
        <v>94</v>
      </c>
      <c r="F5" s="45" t="s">
        <v>69</v>
      </c>
      <c r="G5" s="45" t="s">
        <v>27</v>
      </c>
      <c r="H5" s="58" t="s">
        <v>70</v>
      </c>
      <c r="I5" s="59" t="s">
        <v>124</v>
      </c>
    </row>
    <row r="6" spans="1:10" s="3" customFormat="1" ht="51.75" customHeight="1" thickBot="1" x14ac:dyDescent="0.25">
      <c r="A6" s="23" t="s">
        <v>108</v>
      </c>
      <c r="B6" s="24" t="s">
        <v>18</v>
      </c>
      <c r="C6" s="46" t="s">
        <v>96</v>
      </c>
      <c r="D6" s="51">
        <v>500</v>
      </c>
      <c r="E6" s="22"/>
      <c r="F6" s="46">
        <f t="shared" ref="F6" si="0">+E6*D6</f>
        <v>0</v>
      </c>
      <c r="G6" s="38">
        <f>F6*0.21</f>
        <v>0</v>
      </c>
      <c r="H6" s="60">
        <f>F6+G6</f>
        <v>0</v>
      </c>
      <c r="I6" s="97">
        <v>1300</v>
      </c>
    </row>
    <row r="7" spans="1:10" s="3" customFormat="1" ht="63.75" customHeight="1" thickBot="1" x14ac:dyDescent="0.25">
      <c r="A7" s="61" t="s">
        <v>41</v>
      </c>
      <c r="B7" s="78" t="s">
        <v>51</v>
      </c>
      <c r="C7" s="87" t="s">
        <v>96</v>
      </c>
      <c r="D7" s="53">
        <v>1536</v>
      </c>
      <c r="E7" s="22"/>
      <c r="F7" s="39">
        <f>+E7*D7</f>
        <v>0</v>
      </c>
      <c r="G7" s="38">
        <f t="shared" ref="G7:G35" si="1">F7*0.21</f>
        <v>0</v>
      </c>
      <c r="H7" s="60">
        <f t="shared" ref="H7:H35" si="2">F7+G7</f>
        <v>0</v>
      </c>
      <c r="I7" s="98">
        <v>1000</v>
      </c>
    </row>
    <row r="8" spans="1:10" s="3" customFormat="1" ht="78" customHeight="1" thickBot="1" x14ac:dyDescent="0.25">
      <c r="A8" s="61" t="s">
        <v>42</v>
      </c>
      <c r="B8" s="78" t="s">
        <v>111</v>
      </c>
      <c r="C8" s="87" t="s">
        <v>96</v>
      </c>
      <c r="D8" s="53">
        <v>64</v>
      </c>
      <c r="E8" s="22"/>
      <c r="F8" s="39">
        <f t="shared" ref="F8" si="3">+E8*D8</f>
        <v>0</v>
      </c>
      <c r="G8" s="38">
        <f t="shared" si="1"/>
        <v>0</v>
      </c>
      <c r="H8" s="60">
        <f t="shared" si="2"/>
        <v>0</v>
      </c>
      <c r="I8" s="98">
        <v>1800</v>
      </c>
    </row>
    <row r="9" spans="1:10" s="3" customFormat="1" ht="63.75" customHeight="1" thickBot="1" x14ac:dyDescent="0.25">
      <c r="A9" s="61" t="s">
        <v>23</v>
      </c>
      <c r="B9" s="78" t="s">
        <v>112</v>
      </c>
      <c r="C9" s="87" t="s">
        <v>96</v>
      </c>
      <c r="D9" s="53">
        <v>24</v>
      </c>
      <c r="E9" s="22"/>
      <c r="F9" s="39">
        <f t="shared" ref="F9:F35" si="4">+E9*D9</f>
        <v>0</v>
      </c>
      <c r="G9" s="38">
        <f t="shared" si="1"/>
        <v>0</v>
      </c>
      <c r="H9" s="60">
        <f t="shared" si="2"/>
        <v>0</v>
      </c>
      <c r="I9" s="98">
        <v>1200</v>
      </c>
    </row>
    <row r="10" spans="1:10" s="3" customFormat="1" ht="62.25" customHeight="1" thickBot="1" x14ac:dyDescent="0.25">
      <c r="A10" s="61" t="s">
        <v>24</v>
      </c>
      <c r="B10" s="78" t="s">
        <v>113</v>
      </c>
      <c r="C10" s="87" t="s">
        <v>96</v>
      </c>
      <c r="D10" s="53">
        <v>64</v>
      </c>
      <c r="E10" s="22"/>
      <c r="F10" s="39">
        <f t="shared" si="4"/>
        <v>0</v>
      </c>
      <c r="G10" s="38">
        <f t="shared" si="1"/>
        <v>0</v>
      </c>
      <c r="H10" s="60">
        <f t="shared" si="2"/>
        <v>0</v>
      </c>
      <c r="I10" s="98">
        <v>1500</v>
      </c>
    </row>
    <row r="11" spans="1:10" s="3" customFormat="1" ht="45.75" customHeight="1" thickBot="1" x14ac:dyDescent="0.25">
      <c r="A11" s="61" t="s">
        <v>84</v>
      </c>
      <c r="B11" s="78" t="s">
        <v>97</v>
      </c>
      <c r="C11" s="87" t="s">
        <v>96</v>
      </c>
      <c r="D11" s="53">
        <v>800</v>
      </c>
      <c r="E11" s="22"/>
      <c r="F11" s="39">
        <f t="shared" si="4"/>
        <v>0</v>
      </c>
      <c r="G11" s="38">
        <f t="shared" si="1"/>
        <v>0</v>
      </c>
      <c r="H11" s="60">
        <f t="shared" si="2"/>
        <v>0</v>
      </c>
      <c r="I11" s="98">
        <v>1000</v>
      </c>
    </row>
    <row r="12" spans="1:10" s="3" customFormat="1" ht="55.5" customHeight="1" thickBot="1" x14ac:dyDescent="0.25">
      <c r="A12" s="61" t="s">
        <v>78</v>
      </c>
      <c r="B12" s="78" t="s">
        <v>98</v>
      </c>
      <c r="C12" s="87" t="s">
        <v>96</v>
      </c>
      <c r="D12" s="53">
        <v>800</v>
      </c>
      <c r="E12" s="22"/>
      <c r="F12" s="39">
        <f t="shared" si="4"/>
        <v>0</v>
      </c>
      <c r="G12" s="38">
        <f t="shared" si="1"/>
        <v>0</v>
      </c>
      <c r="H12" s="60">
        <f t="shared" si="2"/>
        <v>0</v>
      </c>
      <c r="I12" s="98">
        <v>600</v>
      </c>
    </row>
    <row r="13" spans="1:10" s="3" customFormat="1" ht="32.25" customHeight="1" thickBot="1" x14ac:dyDescent="0.25">
      <c r="A13" s="61" t="s">
        <v>49</v>
      </c>
      <c r="B13" s="78" t="s">
        <v>99</v>
      </c>
      <c r="C13" s="87" t="s">
        <v>96</v>
      </c>
      <c r="D13" s="53">
        <v>768</v>
      </c>
      <c r="E13" s="22"/>
      <c r="F13" s="39">
        <f t="shared" si="4"/>
        <v>0</v>
      </c>
      <c r="G13" s="38">
        <f t="shared" si="1"/>
        <v>0</v>
      </c>
      <c r="H13" s="60">
        <f t="shared" si="2"/>
        <v>0</v>
      </c>
      <c r="I13" s="98">
        <v>1200</v>
      </c>
    </row>
    <row r="14" spans="1:10" s="3" customFormat="1" ht="33" customHeight="1" thickBot="1" x14ac:dyDescent="0.25">
      <c r="A14" s="61" t="s">
        <v>25</v>
      </c>
      <c r="B14" s="78" t="s">
        <v>100</v>
      </c>
      <c r="C14" s="87" t="s">
        <v>96</v>
      </c>
      <c r="D14" s="53">
        <v>10</v>
      </c>
      <c r="E14" s="22"/>
      <c r="F14" s="39">
        <f t="shared" si="4"/>
        <v>0</v>
      </c>
      <c r="G14" s="38">
        <f t="shared" si="1"/>
        <v>0</v>
      </c>
      <c r="H14" s="60">
        <f t="shared" si="2"/>
        <v>0</v>
      </c>
      <c r="I14" s="98">
        <v>1200</v>
      </c>
    </row>
    <row r="15" spans="1:10" s="3" customFormat="1" ht="81" customHeight="1" thickBot="1" x14ac:dyDescent="0.25">
      <c r="A15" s="61" t="s">
        <v>39</v>
      </c>
      <c r="B15" s="78" t="s">
        <v>109</v>
      </c>
      <c r="C15" s="87" t="s">
        <v>96</v>
      </c>
      <c r="D15" s="53">
        <v>960</v>
      </c>
      <c r="E15" s="22"/>
      <c r="F15" s="39">
        <f t="shared" si="4"/>
        <v>0</v>
      </c>
      <c r="G15" s="38">
        <f t="shared" si="1"/>
        <v>0</v>
      </c>
      <c r="H15" s="60">
        <f t="shared" si="2"/>
        <v>0</v>
      </c>
      <c r="I15" s="98">
        <v>450</v>
      </c>
    </row>
    <row r="16" spans="1:10" s="3" customFormat="1" ht="102" customHeight="1" thickBot="1" x14ac:dyDescent="0.25">
      <c r="A16" s="61" t="s">
        <v>40</v>
      </c>
      <c r="B16" s="78" t="s">
        <v>110</v>
      </c>
      <c r="C16" s="87" t="s">
        <v>96</v>
      </c>
      <c r="D16" s="53">
        <v>350</v>
      </c>
      <c r="E16" s="22"/>
      <c r="F16" s="39">
        <f t="shared" si="4"/>
        <v>0</v>
      </c>
      <c r="G16" s="38">
        <f t="shared" si="1"/>
        <v>0</v>
      </c>
      <c r="H16" s="60">
        <f t="shared" si="2"/>
        <v>0</v>
      </c>
      <c r="I16" s="98">
        <v>650</v>
      </c>
    </row>
    <row r="17" spans="1:9" s="3" customFormat="1" ht="63.75" customHeight="1" thickBot="1" x14ac:dyDescent="0.25">
      <c r="A17" s="61" t="s">
        <v>85</v>
      </c>
      <c r="B17" s="102" t="s">
        <v>86</v>
      </c>
      <c r="C17" s="88" t="s">
        <v>101</v>
      </c>
      <c r="D17" s="53">
        <v>24</v>
      </c>
      <c r="E17" s="22"/>
      <c r="F17" s="39">
        <f t="shared" si="4"/>
        <v>0</v>
      </c>
      <c r="G17" s="38">
        <f t="shared" si="1"/>
        <v>0</v>
      </c>
      <c r="H17" s="60">
        <f t="shared" si="2"/>
        <v>0</v>
      </c>
      <c r="I17" s="98">
        <v>60000</v>
      </c>
    </row>
    <row r="18" spans="1:9" s="3" customFormat="1" ht="82.5" customHeight="1" thickBot="1" x14ac:dyDescent="0.25">
      <c r="A18" s="61" t="s">
        <v>73</v>
      </c>
      <c r="B18" s="78" t="s">
        <v>79</v>
      </c>
      <c r="C18" s="87" t="s">
        <v>102</v>
      </c>
      <c r="D18" s="53">
        <v>160</v>
      </c>
      <c r="E18" s="22"/>
      <c r="F18" s="39">
        <f t="shared" si="4"/>
        <v>0</v>
      </c>
      <c r="G18" s="38">
        <f t="shared" si="1"/>
        <v>0</v>
      </c>
      <c r="H18" s="60">
        <f t="shared" si="2"/>
        <v>0</v>
      </c>
      <c r="I18" s="98">
        <v>2000</v>
      </c>
    </row>
    <row r="19" spans="1:9" s="3" customFormat="1" ht="51.75" thickBot="1" x14ac:dyDescent="0.25">
      <c r="A19" s="61" t="s">
        <v>29</v>
      </c>
      <c r="B19" s="78" t="s">
        <v>90</v>
      </c>
      <c r="C19" s="87" t="s">
        <v>103</v>
      </c>
      <c r="D19" s="53">
        <v>100</v>
      </c>
      <c r="E19" s="22"/>
      <c r="F19" s="39">
        <f t="shared" si="4"/>
        <v>0</v>
      </c>
      <c r="G19" s="38">
        <f t="shared" si="1"/>
        <v>0</v>
      </c>
      <c r="H19" s="60">
        <f t="shared" si="2"/>
        <v>0</v>
      </c>
      <c r="I19" s="98">
        <v>3000</v>
      </c>
    </row>
    <row r="20" spans="1:9" s="3" customFormat="1" ht="60" customHeight="1" thickBot="1" x14ac:dyDescent="0.25">
      <c r="A20" s="61" t="s">
        <v>30</v>
      </c>
      <c r="B20" s="78" t="s">
        <v>91</v>
      </c>
      <c r="C20" s="87" t="s">
        <v>103</v>
      </c>
      <c r="D20" s="53">
        <v>40</v>
      </c>
      <c r="E20" s="22"/>
      <c r="F20" s="39">
        <f t="shared" si="4"/>
        <v>0</v>
      </c>
      <c r="G20" s="38">
        <f t="shared" si="1"/>
        <v>0</v>
      </c>
      <c r="H20" s="60">
        <f t="shared" si="2"/>
        <v>0</v>
      </c>
      <c r="I20" s="98">
        <v>3000</v>
      </c>
    </row>
    <row r="21" spans="1:9" s="3" customFormat="1" ht="69" customHeight="1" thickBot="1" x14ac:dyDescent="0.25">
      <c r="A21" s="61" t="s">
        <v>80</v>
      </c>
      <c r="B21" s="78" t="s">
        <v>132</v>
      </c>
      <c r="C21" s="87" t="s">
        <v>104</v>
      </c>
      <c r="D21" s="53">
        <v>1200</v>
      </c>
      <c r="E21" s="22"/>
      <c r="F21" s="39">
        <f t="shared" si="4"/>
        <v>0</v>
      </c>
      <c r="G21" s="38">
        <f t="shared" si="1"/>
        <v>0</v>
      </c>
      <c r="H21" s="60">
        <f t="shared" si="2"/>
        <v>0</v>
      </c>
      <c r="I21" s="98">
        <v>600</v>
      </c>
    </row>
    <row r="22" spans="1:9" s="3" customFormat="1" ht="99.75" customHeight="1" thickBot="1" x14ac:dyDescent="0.25">
      <c r="A22" s="61" t="s">
        <v>81</v>
      </c>
      <c r="B22" s="78" t="s">
        <v>89</v>
      </c>
      <c r="C22" s="87" t="s">
        <v>103</v>
      </c>
      <c r="D22" s="53">
        <v>160</v>
      </c>
      <c r="E22" s="22"/>
      <c r="F22" s="39">
        <f t="shared" si="4"/>
        <v>0</v>
      </c>
      <c r="G22" s="38">
        <f t="shared" si="1"/>
        <v>0</v>
      </c>
      <c r="H22" s="60">
        <f t="shared" si="2"/>
        <v>0</v>
      </c>
      <c r="I22" s="98">
        <v>1500</v>
      </c>
    </row>
    <row r="23" spans="1:9" s="3" customFormat="1" ht="96.75" customHeight="1" thickBot="1" x14ac:dyDescent="0.25">
      <c r="A23" s="61" t="s">
        <v>82</v>
      </c>
      <c r="B23" s="78" t="s">
        <v>74</v>
      </c>
      <c r="C23" s="87" t="s">
        <v>102</v>
      </c>
      <c r="D23" s="53">
        <v>80</v>
      </c>
      <c r="E23" s="22"/>
      <c r="F23" s="39">
        <f t="shared" si="4"/>
        <v>0</v>
      </c>
      <c r="G23" s="38">
        <f t="shared" si="1"/>
        <v>0</v>
      </c>
      <c r="H23" s="60">
        <f t="shared" si="2"/>
        <v>0</v>
      </c>
      <c r="I23" s="98">
        <v>500</v>
      </c>
    </row>
    <row r="24" spans="1:9" s="3" customFormat="1" ht="94.5" customHeight="1" thickBot="1" x14ac:dyDescent="0.25">
      <c r="A24" s="61" t="s">
        <v>83</v>
      </c>
      <c r="B24" s="78" t="s">
        <v>75</v>
      </c>
      <c r="C24" s="87" t="s">
        <v>102</v>
      </c>
      <c r="D24" s="53">
        <v>400</v>
      </c>
      <c r="E24" s="22"/>
      <c r="F24" s="39">
        <f t="shared" si="4"/>
        <v>0</v>
      </c>
      <c r="G24" s="38">
        <f t="shared" si="1"/>
        <v>0</v>
      </c>
      <c r="H24" s="60">
        <f t="shared" si="2"/>
        <v>0</v>
      </c>
      <c r="I24" s="98">
        <v>500</v>
      </c>
    </row>
    <row r="25" spans="1:9" s="3" customFormat="1" ht="39" thickBot="1" x14ac:dyDescent="0.25">
      <c r="A25" s="61" t="s">
        <v>31</v>
      </c>
      <c r="B25" s="78" t="s">
        <v>44</v>
      </c>
      <c r="C25" s="87" t="s">
        <v>102</v>
      </c>
      <c r="D25" s="53">
        <v>20</v>
      </c>
      <c r="E25" s="22"/>
      <c r="F25" s="39">
        <f t="shared" si="4"/>
        <v>0</v>
      </c>
      <c r="G25" s="38">
        <f t="shared" si="1"/>
        <v>0</v>
      </c>
      <c r="H25" s="60">
        <f t="shared" si="2"/>
        <v>0</v>
      </c>
      <c r="I25" s="98">
        <v>2300</v>
      </c>
    </row>
    <row r="26" spans="1:9" s="3" customFormat="1" ht="39" thickBot="1" x14ac:dyDescent="0.25">
      <c r="A26" s="61" t="s">
        <v>32</v>
      </c>
      <c r="B26" s="78" t="s">
        <v>45</v>
      </c>
      <c r="C26" s="87" t="s">
        <v>102</v>
      </c>
      <c r="D26" s="53">
        <v>30</v>
      </c>
      <c r="E26" s="22"/>
      <c r="F26" s="39">
        <f t="shared" si="4"/>
        <v>0</v>
      </c>
      <c r="G26" s="38">
        <f t="shared" si="1"/>
        <v>0</v>
      </c>
      <c r="H26" s="60">
        <f t="shared" si="2"/>
        <v>0</v>
      </c>
      <c r="I26" s="98">
        <v>1800</v>
      </c>
    </row>
    <row r="27" spans="1:9" s="3" customFormat="1" ht="39" thickBot="1" x14ac:dyDescent="0.25">
      <c r="A27" s="61" t="s">
        <v>33</v>
      </c>
      <c r="B27" s="63" t="s">
        <v>34</v>
      </c>
      <c r="C27" s="89" t="s">
        <v>101</v>
      </c>
      <c r="D27" s="53">
        <v>100</v>
      </c>
      <c r="E27" s="22"/>
      <c r="F27" s="39">
        <f t="shared" si="4"/>
        <v>0</v>
      </c>
      <c r="G27" s="38">
        <f t="shared" si="1"/>
        <v>0</v>
      </c>
      <c r="H27" s="60">
        <f t="shared" si="2"/>
        <v>0</v>
      </c>
      <c r="I27" s="98">
        <v>600</v>
      </c>
    </row>
    <row r="28" spans="1:9" s="3" customFormat="1" ht="77.25" thickBot="1" x14ac:dyDescent="0.25">
      <c r="A28" s="61" t="s">
        <v>28</v>
      </c>
      <c r="B28" s="78" t="s">
        <v>76</v>
      </c>
      <c r="C28" s="87" t="s">
        <v>102</v>
      </c>
      <c r="D28" s="53">
        <v>40</v>
      </c>
      <c r="E28" s="22"/>
      <c r="F28" s="39">
        <f t="shared" si="4"/>
        <v>0</v>
      </c>
      <c r="G28" s="38">
        <f t="shared" si="1"/>
        <v>0</v>
      </c>
      <c r="H28" s="60">
        <f t="shared" si="2"/>
        <v>0</v>
      </c>
      <c r="I28" s="98">
        <v>3500</v>
      </c>
    </row>
    <row r="29" spans="1:9" s="3" customFormat="1" ht="64.5" thickBot="1" x14ac:dyDescent="0.25">
      <c r="A29" s="61" t="s">
        <v>87</v>
      </c>
      <c r="B29" s="78" t="s">
        <v>121</v>
      </c>
      <c r="C29" s="87" t="s">
        <v>105</v>
      </c>
      <c r="D29" s="53">
        <v>4</v>
      </c>
      <c r="E29" s="22"/>
      <c r="F29" s="39">
        <f t="shared" si="4"/>
        <v>0</v>
      </c>
      <c r="G29" s="38">
        <f t="shared" si="1"/>
        <v>0</v>
      </c>
      <c r="H29" s="60">
        <f t="shared" si="2"/>
        <v>0</v>
      </c>
      <c r="I29" s="98">
        <v>10000</v>
      </c>
    </row>
    <row r="30" spans="1:9" s="3" customFormat="1" ht="64.5" thickBot="1" x14ac:dyDescent="0.25">
      <c r="A30" s="61" t="s">
        <v>88</v>
      </c>
      <c r="B30" s="78" t="s">
        <v>122</v>
      </c>
      <c r="C30" s="87" t="s">
        <v>105</v>
      </c>
      <c r="D30" s="53">
        <v>4</v>
      </c>
      <c r="E30" s="22"/>
      <c r="F30" s="39">
        <f t="shared" si="4"/>
        <v>0</v>
      </c>
      <c r="G30" s="38">
        <f t="shared" si="1"/>
        <v>0</v>
      </c>
      <c r="H30" s="60">
        <f t="shared" si="2"/>
        <v>0</v>
      </c>
      <c r="I30" s="98">
        <v>15000</v>
      </c>
    </row>
    <row r="31" spans="1:9" s="3" customFormat="1" ht="54.75" customHeight="1" thickBot="1" x14ac:dyDescent="0.25">
      <c r="A31" s="61" t="s">
        <v>35</v>
      </c>
      <c r="B31" s="64" t="s">
        <v>38</v>
      </c>
      <c r="C31" s="90" t="s">
        <v>106</v>
      </c>
      <c r="D31" s="53">
        <v>80</v>
      </c>
      <c r="E31" s="22"/>
      <c r="F31" s="39">
        <f t="shared" si="4"/>
        <v>0</v>
      </c>
      <c r="G31" s="38">
        <f t="shared" si="1"/>
        <v>0</v>
      </c>
      <c r="H31" s="60">
        <f t="shared" si="2"/>
        <v>0</v>
      </c>
      <c r="I31" s="98">
        <v>12000</v>
      </c>
    </row>
    <row r="32" spans="1:9" s="3" customFormat="1" ht="64.5" customHeight="1" thickBot="1" x14ac:dyDescent="0.25">
      <c r="A32" s="61" t="s">
        <v>65</v>
      </c>
      <c r="B32" s="64" t="s">
        <v>66</v>
      </c>
      <c r="C32" s="90" t="s">
        <v>106</v>
      </c>
      <c r="D32" s="53">
        <v>40</v>
      </c>
      <c r="E32" s="22"/>
      <c r="F32" s="39">
        <f t="shared" si="4"/>
        <v>0</v>
      </c>
      <c r="G32" s="38">
        <f t="shared" si="1"/>
        <v>0</v>
      </c>
      <c r="H32" s="60">
        <f t="shared" si="2"/>
        <v>0</v>
      </c>
      <c r="I32" s="98">
        <v>15000</v>
      </c>
    </row>
    <row r="33" spans="1:9" s="3" customFormat="1" ht="75.75" customHeight="1" thickBot="1" x14ac:dyDescent="0.25">
      <c r="A33" s="61" t="s">
        <v>36</v>
      </c>
      <c r="B33" s="64" t="s">
        <v>37</v>
      </c>
      <c r="C33" s="90" t="s">
        <v>106</v>
      </c>
      <c r="D33" s="53">
        <v>4</v>
      </c>
      <c r="E33" s="22"/>
      <c r="F33" s="39">
        <f t="shared" si="4"/>
        <v>0</v>
      </c>
      <c r="G33" s="38">
        <f t="shared" si="1"/>
        <v>0</v>
      </c>
      <c r="H33" s="60">
        <f t="shared" si="2"/>
        <v>0</v>
      </c>
      <c r="I33" s="98">
        <v>25000</v>
      </c>
    </row>
    <row r="34" spans="1:9" s="3" customFormat="1" ht="26.25" thickBot="1" x14ac:dyDescent="0.25">
      <c r="A34" s="61" t="s">
        <v>47</v>
      </c>
      <c r="B34" s="78" t="s">
        <v>130</v>
      </c>
      <c r="C34" s="87" t="s">
        <v>107</v>
      </c>
      <c r="D34" s="53">
        <v>30000</v>
      </c>
      <c r="E34" s="22"/>
      <c r="F34" s="39">
        <f t="shared" si="4"/>
        <v>0</v>
      </c>
      <c r="G34" s="38">
        <f t="shared" si="1"/>
        <v>0</v>
      </c>
      <c r="H34" s="60">
        <f t="shared" si="2"/>
        <v>0</v>
      </c>
      <c r="I34" s="98">
        <v>20</v>
      </c>
    </row>
    <row r="35" spans="1:9" ht="25.15" customHeight="1" thickBot="1" x14ac:dyDescent="0.3">
      <c r="A35" s="79" t="s">
        <v>48</v>
      </c>
      <c r="B35" s="91" t="s">
        <v>131</v>
      </c>
      <c r="C35" s="92" t="s">
        <v>107</v>
      </c>
      <c r="D35" s="85">
        <v>20000</v>
      </c>
      <c r="E35" s="22"/>
      <c r="F35" s="86">
        <f t="shared" si="4"/>
        <v>0</v>
      </c>
      <c r="G35" s="38">
        <f t="shared" si="1"/>
        <v>0</v>
      </c>
      <c r="H35" s="60">
        <f t="shared" si="2"/>
        <v>0</v>
      </c>
      <c r="I35" s="99">
        <v>30</v>
      </c>
    </row>
    <row r="36" spans="1:9" ht="25.15" customHeight="1" thickBot="1" x14ac:dyDescent="0.3">
      <c r="A36" s="72" t="s">
        <v>2</v>
      </c>
      <c r="B36" s="82"/>
      <c r="C36" s="82"/>
      <c r="D36" s="75"/>
      <c r="E36" s="83"/>
      <c r="F36" s="84">
        <f>SUM(F6:F35)</f>
        <v>0</v>
      </c>
      <c r="G36" s="68">
        <f>SUM(G7:G35)</f>
        <v>0</v>
      </c>
      <c r="H36" s="68">
        <f>SUM(H6:H35)</f>
        <v>0</v>
      </c>
      <c r="I36" s="96"/>
    </row>
    <row r="38" spans="1:9" ht="25.15" customHeight="1" x14ac:dyDescent="0.25">
      <c r="A38" s="11" t="s">
        <v>3</v>
      </c>
      <c r="B38" s="11"/>
      <c r="C38" s="11"/>
      <c r="D38" s="34"/>
      <c r="E38" s="11"/>
      <c r="F38" s="11"/>
      <c r="G38" s="11"/>
      <c r="H38" s="11"/>
      <c r="I38" s="11"/>
    </row>
    <row r="39" spans="1:9" ht="25.15" customHeight="1" x14ac:dyDescent="0.25">
      <c r="A39" s="35" t="s">
        <v>4</v>
      </c>
      <c r="B39" s="35"/>
      <c r="C39" s="35"/>
      <c r="D39" s="36"/>
      <c r="E39" s="13"/>
      <c r="F39" s="13"/>
      <c r="G39" s="13"/>
      <c r="H39" s="13"/>
      <c r="I39" s="13"/>
    </row>
    <row r="40" spans="1:9" s="3" customFormat="1" ht="15" x14ac:dyDescent="0.25">
      <c r="A40" s="37"/>
      <c r="B40" s="37"/>
      <c r="C40" s="37"/>
      <c r="D40" s="33"/>
      <c r="E40" s="2"/>
      <c r="F40" s="2"/>
      <c r="G40" s="2"/>
      <c r="H40" s="2"/>
      <c r="I40" s="2"/>
    </row>
    <row r="41" spans="1:9" ht="15" x14ac:dyDescent="0.25">
      <c r="A41" s="2"/>
      <c r="B41" s="2"/>
      <c r="C41" s="2"/>
      <c r="D41" s="2"/>
    </row>
    <row r="42" spans="1:9" ht="25.15" customHeight="1" x14ac:dyDescent="0.25">
      <c r="A42" s="11" t="s">
        <v>125</v>
      </c>
      <c r="B42" s="11"/>
      <c r="C42" s="11"/>
      <c r="D42" s="11"/>
      <c r="E42" s="11"/>
      <c r="F42" s="11"/>
    </row>
  </sheetData>
  <sheetProtection selectLockedCells="1"/>
  <mergeCells count="3">
    <mergeCell ref="A1:H1"/>
    <mergeCell ref="A2:H2"/>
    <mergeCell ref="A4:J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E9"/>
  <sheetViews>
    <sheetView zoomScaleNormal="100" workbookViewId="0">
      <selection activeCell="B15" sqref="B15"/>
    </sheetView>
  </sheetViews>
  <sheetFormatPr defaultColWidth="8.7109375" defaultRowHeight="12.75" x14ac:dyDescent="0.2"/>
  <cols>
    <col min="1" max="2" width="37" style="4" customWidth="1"/>
    <col min="3" max="4" width="8.7109375" style="4"/>
    <col min="5" max="5" width="14.28515625" style="4" bestFit="1" customWidth="1"/>
    <col min="6" max="16384" width="8.7109375" style="4"/>
  </cols>
  <sheetData>
    <row r="1" spans="1:5" s="2" customFormat="1" ht="15" x14ac:dyDescent="0.25">
      <c r="A1" s="103" t="s">
        <v>10</v>
      </c>
      <c r="B1" s="103"/>
    </row>
    <row r="2" spans="1:5" s="3" customFormat="1" ht="19.5" customHeight="1" x14ac:dyDescent="0.25">
      <c r="A2" s="107"/>
      <c r="B2" s="107"/>
    </row>
    <row r="3" spans="1:5" s="3" customFormat="1" ht="14.25" x14ac:dyDescent="0.2"/>
    <row r="4" spans="1:5" s="3" customFormat="1" ht="26.25" customHeight="1" thickBot="1" x14ac:dyDescent="0.45">
      <c r="A4" s="105" t="s">
        <v>26</v>
      </c>
      <c r="B4" s="105"/>
      <c r="C4" s="105"/>
      <c r="D4" s="105"/>
      <c r="E4" s="105"/>
    </row>
    <row r="5" spans="1:5" x14ac:dyDescent="0.2">
      <c r="A5" s="6" t="s">
        <v>7</v>
      </c>
      <c r="B5" s="7" t="s">
        <v>128</v>
      </c>
    </row>
    <row r="6" spans="1:5" ht="25.5" x14ac:dyDescent="0.2">
      <c r="A6" s="5" t="s">
        <v>11</v>
      </c>
      <c r="B6" s="8">
        <f>'C1. komplexní služby'!E25</f>
        <v>0</v>
      </c>
    </row>
    <row r="7" spans="1:5" ht="25.5" x14ac:dyDescent="0.2">
      <c r="A7" s="5" t="s">
        <v>77</v>
      </c>
      <c r="B7" s="8">
        <f>'C2.event_produkce'!F36</f>
        <v>0</v>
      </c>
    </row>
    <row r="8" spans="1:5" ht="13.5" thickBot="1" x14ac:dyDescent="0.25"/>
    <row r="9" spans="1:5" ht="33" customHeight="1" thickBot="1" x14ac:dyDescent="0.3">
      <c r="A9" s="100" t="s">
        <v>129</v>
      </c>
      <c r="B9" s="101">
        <f>B6+B7</f>
        <v>0</v>
      </c>
    </row>
  </sheetData>
  <mergeCells count="3">
    <mergeCell ref="A1:B1"/>
    <mergeCell ref="A2:B2"/>
    <mergeCell ref="A4:E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C1. komplexní služby</vt:lpstr>
      <vt:lpstr>C2.event_produkce</vt:lpstr>
      <vt:lpstr>Sumarizace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name3</dc:creator>
  <cp:lastModifiedBy>Bouchalová Markéta</cp:lastModifiedBy>
  <cp:lastPrinted>2019-05-15T14:07:42Z</cp:lastPrinted>
  <dcterms:created xsi:type="dcterms:W3CDTF">2018-11-15T14:39:02Z</dcterms:created>
  <dcterms:modified xsi:type="dcterms:W3CDTF">2025-06-27T09:10:43Z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2024-11-01T13:12:50Z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5b6b85cd-44ef-4d66-86d4-603dd2160780</vt:lpwstr>
  </property>
  <property fmtid="{D5CDD505-2E9C-101B-9397-08002B2CF9AE}" pid="7" name="MSIP_Label_defa4170-0d19-0005-0004-bc88714345d2_ActionId">
    <vt:lpwstr>25b2d142-15e8-4b36-b931-b8570af99ebb</vt:lpwstr>
  </property>
  <property fmtid="{D5CDD505-2E9C-101B-9397-08002B2CF9AE}" pid="8" name="MSIP_Label_defa4170-0d19-0005-0004-bc88714345d2_ContentBits">
    <vt:lpwstr>0</vt:lpwstr>
  </property>
</Properties>
</file>