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Práca\BVS_DNS_Prenajom mechanizmov\Zákazka č. 2 - vyhlásenie\"/>
    </mc:Choice>
  </mc:AlternateContent>
  <xr:revisionPtr revIDLastSave="0" documentId="8_{7577F9C7-4F25-46E1-A893-B6FA81765BD6}" xr6:coauthVersionLast="47" xr6:coauthVersionMax="47" xr10:uidLastSave="{00000000-0000-0000-0000-000000000000}"/>
  <bookViews>
    <workbookView xWindow="-108" yWindow="-13068" windowWidth="23256" windowHeight="12456" activeTab="2" xr2:uid="{00000000-000D-0000-FFFF-FFFF00000000}"/>
  </bookViews>
  <sheets>
    <sheet name="L1_Ba_Zadanie N3" sheetId="9" r:id="rId1"/>
    <sheet name="L2_Pk_Zadanie N3" sheetId="8" r:id="rId2"/>
    <sheet name="L3_Se_Zadanie N3" sheetId="7" r:id="rId3"/>
  </sheets>
  <definedNames>
    <definedName name="_xlnm.Print_Area" localSheetId="0">'L1_Ba_Zadanie N3'!$A$1:$J$32</definedName>
    <definedName name="_xlnm.Print_Area" localSheetId="1">'L2_Pk_Zadanie N3'!$A$1:$I$25</definedName>
    <definedName name="_xlnm.Print_Area" localSheetId="2">'L3_Se_Zadanie N3'!$A$1:$H$25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7" l="1"/>
  <c r="F11" i="7"/>
  <c r="F12" i="7"/>
  <c r="H12" i="7" s="1"/>
  <c r="F13" i="7"/>
  <c r="F9" i="7"/>
  <c r="G10" i="8" l="1"/>
  <c r="G11" i="8"/>
  <c r="G12" i="8"/>
  <c r="G13" i="8"/>
  <c r="G9" i="8"/>
  <c r="H10" i="9" l="1"/>
  <c r="H11" i="9"/>
  <c r="H12" i="9"/>
  <c r="H13" i="9"/>
  <c r="H9" i="9"/>
  <c r="J9" i="9" s="1"/>
  <c r="J13" i="9"/>
  <c r="J12" i="9"/>
  <c r="J11" i="9"/>
  <c r="I13" i="8"/>
  <c r="I12" i="8"/>
  <c r="I11" i="8"/>
  <c r="I10" i="8"/>
  <c r="G14" i="8"/>
  <c r="H13" i="7"/>
  <c r="H11" i="7"/>
  <c r="H10" i="7"/>
  <c r="H9" i="7"/>
  <c r="H14" i="7" l="1"/>
  <c r="I9" i="8"/>
  <c r="H14" i="9"/>
  <c r="J10" i="9"/>
  <c r="J14" i="9" s="1"/>
  <c r="I14" i="8"/>
  <c r="F14" i="7"/>
</calcChain>
</file>

<file path=xl/sharedStrings.xml><?xml version="1.0" encoding="utf-8"?>
<sst xmlns="http://schemas.openxmlformats.org/spreadsheetml/2006/main" count="109" uniqueCount="46">
  <si>
    <t>Príloha č. 2a: Kalkulácia - Mechanizmy na prepravu materiálu</t>
  </si>
  <si>
    <t xml:space="preserve"> </t>
  </si>
  <si>
    <t>CPV: 45500000-2 Prenájom-Mechanizmy na prepravu materiálu</t>
  </si>
  <si>
    <t xml:space="preserve">Uchádzač do tohto stĺpca identifikuje ponúknutý mechanizmus v rozsahu min: </t>
  </si>
  <si>
    <t>Požadovaná doba poskytovania služieb v hodinách na 12 mesiacov</t>
  </si>
  <si>
    <r>
      <t xml:space="preserve">DDV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</si>
  <si>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 xml:space="preserve">DVV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</si>
  <si>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 xml:space="preserve">DOOV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</si>
  <si>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>IU</t>
    </r>
    <r>
      <rPr>
        <sz val="12"/>
        <color theme="1"/>
        <rFont val="Calibri"/>
        <family val="2"/>
        <charset val="238"/>
        <scheme val="minor"/>
      </rPr>
      <t xml:space="preserve"> (Miesto výkonu práce)</t>
    </r>
  </si>
  <si>
    <t>Rekapitulácia podľa lokality/plnenie za 12 mesiacov</t>
  </si>
  <si>
    <t>Pol.č.</t>
  </si>
  <si>
    <t>Popis pracovného stroja</t>
  </si>
  <si>
    <t>Obchodná značka vozidla:
Typové označenie mechanizmu: 
Vlastnícto / užívacie právo</t>
  </si>
  <si>
    <t>Bratislava  a okolie</t>
  </si>
  <si>
    <t>Bratislava  a okolie spolu</t>
  </si>
  <si>
    <t xml:space="preserve"> jednotková cena EUR bez DPH /hod. / položka</t>
  </si>
  <si>
    <t>Spolu cena v EUR bez DPH / hod. / položka</t>
  </si>
  <si>
    <t>1.</t>
  </si>
  <si>
    <t>Sklápač trojstranný 6x6 a podobné o objeme min. 6m3 (nosnosť cca. 9-lOt)
s hydraulickou rukou (rameno výsuvné do dÍžky min. 10m) o nosnosti min. 8·
9 ton pri zasunutom ramene a min. 0,5 ton pri úplne vysunutom ramene s operátorom</t>
  </si>
  <si>
    <t>2.</t>
  </si>
  <si>
    <t xml:space="preserve">Sklápač trojstranný 8x6-8x4 a podobné o objeme min. 9-llm3 (nosnosť cca. 15-
18t) s hydraulickou rukou (rameno výsuvné do dÍžky min. 20m) o nosnosti
min. 18-20 ton pri zasunutom ramene a min. 0,5 ton pri úplne vysunutom ramene. s operátorom                                                                                                                                 </t>
  </si>
  <si>
    <t>3.</t>
  </si>
  <si>
    <t>Sklápač trojstranný 8x6 a podobné s nosnosťou 15-16t., s označením stroja A na
prevoz nebezpečných odpadov, s operátorom</t>
  </si>
  <si>
    <t>4.</t>
  </si>
  <si>
    <t xml:space="preserve">Sklápač trojstranný 6x6 a podobné s nosnosťou 12t, s označením stroja A na
prevoz nebezoečných odpadov, s ooerátorom                                                                                                                                </t>
  </si>
  <si>
    <t>5.</t>
  </si>
  <si>
    <t xml:space="preserve">Ramenový nosič kontaknerov s kontajnerom s objemom min. 9m3                                                                                                            </t>
  </si>
  <si>
    <t>Cena spolu v EUR bez DPH za 12 mesiacov poskytovania služby:</t>
  </si>
  <si>
    <t>Uchádzač vyplní takto označené bunky.</t>
  </si>
  <si>
    <t>Obchodný názov:</t>
  </si>
  <si>
    <t>Adresa sídla:</t>
  </si>
  <si>
    <t>IČO:</t>
  </si>
  <si>
    <t>Kontaktná osoba:</t>
  </si>
  <si>
    <t>Mobil a e-mail kontaktnej osoby:</t>
  </si>
  <si>
    <t>Pezinok, Senec a okolie</t>
  </si>
  <si>
    <t>Pezinok, Senec a okolie spolu</t>
  </si>
  <si>
    <r>
      <rPr>
        <b/>
        <sz val="11"/>
        <color theme="1"/>
        <rFont val="Calibri"/>
        <family val="2"/>
        <charset val="238"/>
        <scheme val="minor"/>
      </rPr>
      <t>DČOV</t>
    </r>
    <r>
      <rPr>
        <sz val="11"/>
        <color theme="1"/>
        <rFont val="Calibri"/>
        <family val="2"/>
        <charset val="238"/>
        <scheme val="minor"/>
      </rPr>
      <t xml:space="preserve"> (Miesto výkonu práce)</t>
    </r>
  </si>
  <si>
    <t>Malacky, Senica a okolie</t>
  </si>
  <si>
    <t>Malacky, Senica a okolie spolu</t>
  </si>
  <si>
    <t>Zákazka: Služby stavebných mechanizmov, nákladných vozidiel a pracovných strojov pre realizáciu investičných aktivít v rok 2025 – opakovaná zákazka</t>
  </si>
  <si>
    <t>Zákazka č. 2: Služby stavebných mechanizmov, nákladných vozidiel a pracovných strojov pre realizáciu investičných aktivít v rok 2025 - opakovaná zákazka</t>
  </si>
  <si>
    <t>meno, priezvisko a podpis oprávnenej osoby</t>
  </si>
  <si>
    <t>Sklápač trojstranný 6x6 a podobné o objeme min. 6m3 (nosnosť cca. 9-lOt) s hydraulickou rukou (rameno výsuvné do dÍžky min. 10m) o nosnosti min. 8·9 ton pri zasunutom ramene a min. 0,5 ton pri úplne vysunutom ramene s operátorom</t>
  </si>
  <si>
    <t xml:space="preserve">Sklápač trojstranný 8x6-8x4 a podobné o objeme min. 9-llm3 (nosnosť cca. 15-18t) s hydraulickou rukou (rameno výsuvné do dÍžky min. 20m) o nosnosti min. 18-20 ton pri zasunutom ramene a min. 0,5 ton pri úplne vysunutom ramene. s operátorom                                                                                                                                 </t>
  </si>
  <si>
    <t>Sklápač trojstranný 8x6 a podobné s nosnosťou 15-16t., s označením stroja A na prevoz nebezpečných odpadov, s operátorom</t>
  </si>
  <si>
    <t xml:space="preserve">Sklápač trojstranný 6x6 a podobné s nosnosťou 12t, s označením stroja A na prevoz nebezoečných odpadov, s ooerátorom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</si>
</sst>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#,##0.00\ _€"/>
  </numFmts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 CE"/>
      <family val="2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 val="singleAccounting"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881798"/>
      <name val="Calibri"/>
      <family val="2"/>
      <charset val="238"/>
    </font>
    <font>
      <i/>
      <sz val="10"/>
      <color rgb="FFFF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0000"/>
      </left>
      <right style="thin">
        <color rgb="FF000000"/>
      </right>
      <top style="hair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FF0000"/>
      </top>
      <bottom style="thin">
        <color rgb="FF000000"/>
      </bottom>
      <diagonal/>
    </border>
    <border>
      <left style="thin">
        <color rgb="FF000000"/>
      </left>
      <right style="hair">
        <color rgb="FFFF0000"/>
      </right>
      <top style="hair">
        <color rgb="FFFF0000"/>
      </top>
      <bottom style="thin">
        <color rgb="FF000000"/>
      </bottom>
      <diagonal/>
    </border>
    <border>
      <left style="hair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FF0000"/>
      </right>
      <top style="thin">
        <color rgb="FF000000"/>
      </top>
      <bottom style="thin">
        <color rgb="FF000000"/>
      </bottom>
      <diagonal/>
    </border>
    <border>
      <left style="hair">
        <color rgb="FFFF0000"/>
      </left>
      <right style="thin">
        <color rgb="FF000000"/>
      </right>
      <top style="thin">
        <color rgb="FF000000"/>
      </top>
      <bottom style="hair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FF0000"/>
      </bottom>
      <diagonal/>
    </border>
    <border>
      <left style="thin">
        <color rgb="FF000000"/>
      </left>
      <right style="hair">
        <color rgb="FFFF0000"/>
      </right>
      <top style="thin">
        <color rgb="FF000000"/>
      </top>
      <bottom style="hair">
        <color rgb="FFFF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/>
  </cellStyleXfs>
  <cellXfs count="151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left" vertical="center" wrapText="1"/>
    </xf>
    <xf numFmtId="49" fontId="7" fillId="0" borderId="19" xfId="2" applyNumberFormat="1" applyFont="1" applyBorder="1" applyAlignment="1">
      <alignment horizontal="center" vertical="center" wrapText="1"/>
    </xf>
    <xf numFmtId="49" fontId="7" fillId="0" borderId="20" xfId="2" applyNumberFormat="1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22" xfId="2" applyFont="1" applyBorder="1" applyAlignment="1">
      <alignment horizontal="left" vertical="center" wrapText="1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15" xfId="2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4" fontId="3" fillId="2" borderId="6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horizontal="center" vertical="center"/>
    </xf>
    <xf numFmtId="4" fontId="3" fillId="5" borderId="12" xfId="0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center" vertical="center"/>
    </xf>
    <xf numFmtId="4" fontId="3" fillId="3" borderId="16" xfId="0" applyNumberFormat="1" applyFont="1" applyFill="1" applyBorder="1" applyAlignment="1">
      <alignment horizontal="center" vertical="center"/>
    </xf>
    <xf numFmtId="4" fontId="3" fillId="3" borderId="17" xfId="0" applyNumberFormat="1" applyFont="1" applyFill="1" applyBorder="1" applyAlignment="1">
      <alignment horizontal="center" vertical="center"/>
    </xf>
    <xf numFmtId="4" fontId="3" fillId="4" borderId="18" xfId="0" applyNumberFormat="1" applyFont="1" applyFill="1" applyBorder="1" applyAlignment="1">
      <alignment horizontal="center" vertical="center"/>
    </xf>
    <xf numFmtId="4" fontId="3" fillId="5" borderId="18" xfId="0" applyNumberFormat="1" applyFont="1" applyFill="1" applyBorder="1" applyAlignment="1">
      <alignment horizontal="center" vertical="center"/>
    </xf>
    <xf numFmtId="4" fontId="3" fillId="2" borderId="19" xfId="0" applyNumberFormat="1" applyFont="1" applyFill="1" applyBorder="1" applyAlignment="1">
      <alignment horizontal="center" vertical="center"/>
    </xf>
    <xf numFmtId="4" fontId="3" fillId="2" borderId="21" xfId="0" applyNumberFormat="1" applyFont="1" applyFill="1" applyBorder="1" applyAlignment="1">
      <alignment horizontal="center" vertical="center"/>
    </xf>
    <xf numFmtId="4" fontId="3" fillId="3" borderId="19" xfId="0" applyNumberFormat="1" applyFont="1" applyFill="1" applyBorder="1" applyAlignment="1">
      <alignment horizontal="center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4" borderId="10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4" fontId="3" fillId="0" borderId="25" xfId="0" applyNumberFormat="1" applyFont="1" applyBorder="1" applyAlignment="1">
      <alignment horizontal="center"/>
    </xf>
    <xf numFmtId="0" fontId="13" fillId="0" borderId="0" xfId="0" applyFont="1"/>
    <xf numFmtId="0" fontId="3" fillId="2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wrapText="1"/>
    </xf>
    <xf numFmtId="0" fontId="1" fillId="3" borderId="45" xfId="0" applyFont="1" applyFill="1" applyBorder="1" applyAlignment="1">
      <alignment horizontal="center" wrapText="1"/>
    </xf>
    <xf numFmtId="0" fontId="1" fillId="5" borderId="45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wrapText="1"/>
    </xf>
    <xf numFmtId="0" fontId="0" fillId="4" borderId="11" xfId="0" applyFill="1" applyBorder="1" applyAlignment="1">
      <alignment wrapText="1"/>
    </xf>
    <xf numFmtId="49" fontId="16" fillId="0" borderId="22" xfId="2" applyNumberFormat="1" applyFont="1" applyBorder="1" applyAlignment="1">
      <alignment horizontal="center" vertical="center" wrapText="1"/>
    </xf>
    <xf numFmtId="0" fontId="6" fillId="7" borderId="7" xfId="2" applyFont="1" applyFill="1" applyBorder="1" applyAlignment="1">
      <alignment horizontal="left" vertical="center" wrapText="1"/>
    </xf>
    <xf numFmtId="0" fontId="6" fillId="7" borderId="22" xfId="2" applyFont="1" applyFill="1" applyBorder="1" applyAlignment="1">
      <alignment horizontal="left" vertical="center" wrapText="1"/>
    </xf>
    <xf numFmtId="0" fontId="6" fillId="7" borderId="20" xfId="2" applyFont="1" applyFill="1" applyBorder="1" applyAlignment="1">
      <alignment horizontal="left" vertical="center" wrapText="1"/>
    </xf>
    <xf numFmtId="0" fontId="6" fillId="7" borderId="49" xfId="2" applyFont="1" applyFill="1" applyBorder="1" applyAlignment="1">
      <alignment horizontal="left" vertical="center" wrapText="1"/>
    </xf>
    <xf numFmtId="0" fontId="6" fillId="7" borderId="50" xfId="2" applyFont="1" applyFill="1" applyBorder="1" applyAlignment="1">
      <alignment horizontal="left" vertical="center" wrapText="1"/>
    </xf>
    <xf numFmtId="0" fontId="6" fillId="7" borderId="51" xfId="2" applyFont="1" applyFill="1" applyBorder="1" applyAlignment="1">
      <alignment horizontal="left" vertical="center" wrapText="1"/>
    </xf>
    <xf numFmtId="0" fontId="6" fillId="7" borderId="52" xfId="2" applyFont="1" applyFill="1" applyBorder="1" applyAlignment="1">
      <alignment horizontal="left" vertical="center" wrapText="1"/>
    </xf>
    <xf numFmtId="4" fontId="3" fillId="2" borderId="24" xfId="0" applyNumberFormat="1" applyFont="1" applyFill="1" applyBorder="1" applyAlignment="1">
      <alignment horizontal="center" vertical="center"/>
    </xf>
    <xf numFmtId="4" fontId="3" fillId="2" borderId="53" xfId="0" applyNumberFormat="1" applyFont="1" applyFill="1" applyBorder="1" applyAlignment="1">
      <alignment horizontal="center" vertical="center"/>
    </xf>
    <xf numFmtId="4" fontId="3" fillId="2" borderId="54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/>
    </xf>
    <xf numFmtId="0" fontId="10" fillId="0" borderId="0" xfId="0" applyFont="1" applyAlignment="1">
      <alignment vertical="center"/>
    </xf>
    <xf numFmtId="49" fontId="7" fillId="0" borderId="21" xfId="2" applyNumberFormat="1" applyFont="1" applyBorder="1" applyAlignment="1">
      <alignment horizontal="center" vertical="center" wrapText="1"/>
    </xf>
    <xf numFmtId="49" fontId="7" fillId="0" borderId="10" xfId="2" applyNumberFormat="1" applyFont="1" applyBorder="1" applyAlignment="1">
      <alignment horizontal="center" vertical="center" wrapText="1"/>
    </xf>
    <xf numFmtId="44" fontId="11" fillId="0" borderId="26" xfId="1" applyFont="1" applyFill="1" applyBorder="1" applyAlignment="1">
      <alignment horizontal="center"/>
    </xf>
    <xf numFmtId="165" fontId="6" fillId="0" borderId="43" xfId="0" applyNumberFormat="1" applyFont="1" applyBorder="1" applyAlignment="1">
      <alignment horizontal="center" vertical="center"/>
    </xf>
    <xf numFmtId="165" fontId="6" fillId="0" borderId="55" xfId="0" applyNumberFormat="1" applyFont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wrapText="1"/>
    </xf>
    <xf numFmtId="0" fontId="18" fillId="7" borderId="28" xfId="0" applyFont="1" applyFill="1" applyBorder="1" applyAlignment="1">
      <alignment wrapText="1"/>
    </xf>
    <xf numFmtId="0" fontId="18" fillId="7" borderId="29" xfId="0" applyFont="1" applyFill="1" applyBorder="1" applyAlignment="1">
      <alignment wrapText="1"/>
    </xf>
    <xf numFmtId="0" fontId="0" fillId="0" borderId="9" xfId="0" applyBorder="1" applyAlignment="1">
      <alignment horizontal="left"/>
    </xf>
    <xf numFmtId="49" fontId="7" fillId="0" borderId="17" xfId="2" applyNumberFormat="1" applyFont="1" applyBorder="1" applyAlignment="1">
      <alignment horizontal="center" vertical="center" wrapText="1"/>
    </xf>
    <xf numFmtId="49" fontId="7" fillId="0" borderId="40" xfId="2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164" fontId="19" fillId="6" borderId="1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165" fontId="6" fillId="7" borderId="56" xfId="1" applyNumberFormat="1" applyFont="1" applyFill="1" applyBorder="1" applyAlignment="1">
      <alignment horizontal="center" vertical="center"/>
    </xf>
    <xf numFmtId="165" fontId="6" fillId="7" borderId="57" xfId="1" applyNumberFormat="1" applyFont="1" applyFill="1" applyBorder="1" applyAlignment="1">
      <alignment horizontal="center" vertical="center"/>
    </xf>
    <xf numFmtId="165" fontId="6" fillId="7" borderId="58" xfId="1" applyNumberFormat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 wrapText="1"/>
    </xf>
    <xf numFmtId="4" fontId="3" fillId="5" borderId="7" xfId="0" applyNumberFormat="1" applyFont="1" applyFill="1" applyBorder="1" applyAlignment="1">
      <alignment horizontal="center" vertical="center"/>
    </xf>
    <xf numFmtId="4" fontId="3" fillId="5" borderId="22" xfId="0" applyNumberFormat="1" applyFont="1" applyFill="1" applyBorder="1" applyAlignment="1">
      <alignment horizontal="center" vertical="center"/>
    </xf>
    <xf numFmtId="4" fontId="3" fillId="5" borderId="20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7" fillId="0" borderId="12" xfId="2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165" fontId="3" fillId="0" borderId="47" xfId="0" applyNumberFormat="1" applyFont="1" applyBorder="1" applyAlignment="1">
      <alignment horizontal="center" vertical="center"/>
    </xf>
    <xf numFmtId="165" fontId="3" fillId="0" borderId="54" xfId="0" applyNumberFormat="1" applyFont="1" applyBorder="1" applyAlignment="1">
      <alignment horizontal="center" vertical="center"/>
    </xf>
    <xf numFmtId="165" fontId="3" fillId="0" borderId="57" xfId="0" applyNumberFormat="1" applyFont="1" applyBorder="1" applyAlignment="1">
      <alignment horizontal="center" vertical="center"/>
    </xf>
    <xf numFmtId="4" fontId="6" fillId="5" borderId="11" xfId="0" applyNumberFormat="1" applyFont="1" applyFill="1" applyBorder="1" applyAlignment="1">
      <alignment horizontal="center" vertical="center"/>
    </xf>
    <xf numFmtId="4" fontId="6" fillId="5" borderId="59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7" borderId="60" xfId="0" applyFont="1" applyFill="1" applyBorder="1"/>
    <xf numFmtId="0" fontId="14" fillId="0" borderId="0" xfId="0" applyFont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5" fillId="0" borderId="3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0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</cellXfs>
  <cellStyles count="3">
    <cellStyle name="Mena" xfId="1" builtinId="4"/>
    <cellStyle name="Normálna" xfId="0" builtinId="0"/>
    <cellStyle name="Normáln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opLeftCell="A7" zoomScale="80" zoomScaleNormal="80" workbookViewId="0">
      <selection activeCell="C18" sqref="C18"/>
    </sheetView>
  </sheetViews>
  <sheetFormatPr defaultRowHeight="15" customHeight="1" x14ac:dyDescent="0.35"/>
  <cols>
    <col min="1" max="1" width="6.1796875" customWidth="1"/>
    <col min="2" max="2" width="66.08984375" customWidth="1"/>
    <col min="3" max="3" width="41.81640625" customWidth="1"/>
    <col min="4" max="7" width="21.1796875" customWidth="1"/>
    <col min="8" max="8" width="20.81640625" customWidth="1"/>
    <col min="9" max="10" width="21.1796875" customWidth="1"/>
  </cols>
  <sheetData>
    <row r="1" spans="1:10" ht="29.25" customHeight="1" x14ac:dyDescent="0.35">
      <c r="A1" s="71" t="s">
        <v>39</v>
      </c>
      <c r="B1" s="39"/>
      <c r="C1" s="39"/>
    </row>
    <row r="2" spans="1:10" ht="29.25" customHeight="1" x14ac:dyDescent="0.35">
      <c r="A2" s="40"/>
      <c r="B2" s="39"/>
      <c r="C2" s="39"/>
    </row>
    <row r="3" spans="1:10" ht="29.25" customHeight="1" x14ac:dyDescent="0.35">
      <c r="A3" s="40"/>
      <c r="B3" s="39"/>
      <c r="C3" s="39"/>
    </row>
    <row r="4" spans="1:10" ht="29.25" customHeight="1" x14ac:dyDescent="0.35">
      <c r="A4" s="40"/>
      <c r="B4" s="39"/>
      <c r="C4" s="39"/>
    </row>
    <row r="5" spans="1:10" ht="29.25" customHeight="1" x14ac:dyDescent="0.35">
      <c r="A5" s="131" t="s">
        <v>0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0" ht="15.5" x14ac:dyDescent="0.35">
      <c r="A6" s="13" t="s">
        <v>1</v>
      </c>
      <c r="B6" s="82" t="s">
        <v>2</v>
      </c>
      <c r="C6" s="135" t="s">
        <v>3</v>
      </c>
      <c r="D6" s="16"/>
      <c r="E6" s="128" t="s">
        <v>4</v>
      </c>
      <c r="F6" s="129"/>
      <c r="G6" s="129"/>
      <c r="H6" s="129"/>
      <c r="I6" s="129"/>
      <c r="J6" s="130"/>
    </row>
    <row r="7" spans="1:10" ht="32.25" customHeight="1" x14ac:dyDescent="0.35">
      <c r="A7" s="14"/>
      <c r="B7" s="15"/>
      <c r="C7" s="136"/>
      <c r="D7" s="44" t="s">
        <v>5</v>
      </c>
      <c r="E7" s="44" t="s">
        <v>6</v>
      </c>
      <c r="F7" s="45" t="s">
        <v>7</v>
      </c>
      <c r="G7" s="46" t="s">
        <v>8</v>
      </c>
      <c r="H7" s="132" t="s">
        <v>9</v>
      </c>
      <c r="I7" s="133"/>
      <c r="J7" s="134"/>
    </row>
    <row r="8" spans="1:10" ht="67.5" customHeight="1" thickBot="1" x14ac:dyDescent="0.4">
      <c r="A8" s="6" t="s">
        <v>10</v>
      </c>
      <c r="B8" s="7" t="s">
        <v>11</v>
      </c>
      <c r="C8" s="59" t="s">
        <v>12</v>
      </c>
      <c r="D8" s="78" t="s">
        <v>13</v>
      </c>
      <c r="E8" s="1" t="s">
        <v>13</v>
      </c>
      <c r="F8" s="2" t="s">
        <v>13</v>
      </c>
      <c r="G8" s="3" t="s">
        <v>13</v>
      </c>
      <c r="H8" s="41" t="s">
        <v>14</v>
      </c>
      <c r="I8" s="72" t="s">
        <v>15</v>
      </c>
      <c r="J8" s="73" t="s">
        <v>16</v>
      </c>
    </row>
    <row r="9" spans="1:10" ht="112.5" customHeight="1" thickBot="1" x14ac:dyDescent="0.4">
      <c r="A9" s="4" t="s">
        <v>17</v>
      </c>
      <c r="B9" s="5" t="s">
        <v>42</v>
      </c>
      <c r="C9" s="63"/>
      <c r="D9" s="67">
        <v>20</v>
      </c>
      <c r="E9" s="20">
        <v>5</v>
      </c>
      <c r="F9" s="22">
        <v>100</v>
      </c>
      <c r="G9" s="109">
        <v>800</v>
      </c>
      <c r="H9" s="107">
        <f>G9+F9+E9+D9</f>
        <v>925</v>
      </c>
      <c r="I9" s="96">
        <v>0</v>
      </c>
      <c r="J9" s="75">
        <f>H9*I9</f>
        <v>0</v>
      </c>
    </row>
    <row r="10" spans="1:10" ht="62.5" thickBot="1" x14ac:dyDescent="0.4">
      <c r="A10" s="8" t="s">
        <v>19</v>
      </c>
      <c r="B10" s="9" t="s">
        <v>43</v>
      </c>
      <c r="C10" s="64"/>
      <c r="D10" s="68">
        <v>20</v>
      </c>
      <c r="E10" s="26">
        <v>5</v>
      </c>
      <c r="F10" s="28">
        <v>100</v>
      </c>
      <c r="G10" s="110">
        <v>1650</v>
      </c>
      <c r="H10" s="108">
        <f t="shared" ref="H10:H13" si="0">G10+F10+E10+D10</f>
        <v>1775</v>
      </c>
      <c r="I10" s="97">
        <v>0</v>
      </c>
      <c r="J10" s="76">
        <f t="shared" ref="J10:J13" si="1">H10*I10</f>
        <v>0</v>
      </c>
    </row>
    <row r="11" spans="1:10" ht="63" customHeight="1" thickBot="1" x14ac:dyDescent="0.4">
      <c r="A11" s="4" t="s">
        <v>21</v>
      </c>
      <c r="B11" s="5" t="s">
        <v>44</v>
      </c>
      <c r="C11" s="65"/>
      <c r="D11" s="67">
        <v>20</v>
      </c>
      <c r="E11" s="20">
        <v>5</v>
      </c>
      <c r="F11" s="22">
        <v>40</v>
      </c>
      <c r="G11" s="109">
        <v>1100</v>
      </c>
      <c r="H11" s="108">
        <f t="shared" si="0"/>
        <v>1165</v>
      </c>
      <c r="I11" s="97">
        <v>0</v>
      </c>
      <c r="J11" s="76">
        <f t="shared" si="1"/>
        <v>0</v>
      </c>
    </row>
    <row r="12" spans="1:10" ht="78.75" customHeight="1" thickBot="1" x14ac:dyDescent="0.4">
      <c r="A12" s="4" t="s">
        <v>23</v>
      </c>
      <c r="B12" s="5" t="s">
        <v>45</v>
      </c>
      <c r="C12" s="65"/>
      <c r="D12" s="67">
        <v>20</v>
      </c>
      <c r="E12" s="20">
        <v>5</v>
      </c>
      <c r="F12" s="22">
        <v>20</v>
      </c>
      <c r="G12" s="109"/>
      <c r="H12" s="108">
        <f t="shared" si="0"/>
        <v>45</v>
      </c>
      <c r="I12" s="97">
        <v>0</v>
      </c>
      <c r="J12" s="76">
        <f t="shared" si="1"/>
        <v>0</v>
      </c>
    </row>
    <row r="13" spans="1:10" ht="78.75" customHeight="1" thickBot="1" x14ac:dyDescent="0.4">
      <c r="A13" s="10" t="s">
        <v>25</v>
      </c>
      <c r="B13" s="11" t="s">
        <v>26</v>
      </c>
      <c r="C13" s="66"/>
      <c r="D13" s="69">
        <v>20</v>
      </c>
      <c r="E13" s="32">
        <v>5</v>
      </c>
      <c r="F13" s="34">
        <v>200</v>
      </c>
      <c r="G13" s="37"/>
      <c r="H13" s="106">
        <f t="shared" si="0"/>
        <v>225</v>
      </c>
      <c r="I13" s="98">
        <v>0</v>
      </c>
      <c r="J13" s="77">
        <f t="shared" si="1"/>
        <v>0</v>
      </c>
    </row>
    <row r="14" spans="1:10" ht="24.5" thickBot="1" x14ac:dyDescent="0.85">
      <c r="A14" s="12"/>
      <c r="B14" s="94" t="s">
        <v>27</v>
      </c>
      <c r="C14" s="70"/>
      <c r="D14" s="17"/>
      <c r="E14" s="18"/>
      <c r="F14" s="19"/>
      <c r="G14" s="19"/>
      <c r="H14" s="42">
        <f>SUM(H9:H13)</f>
        <v>4135</v>
      </c>
      <c r="I14" s="47"/>
      <c r="J14" s="74">
        <f>SUM(J9:J13)</f>
        <v>0</v>
      </c>
    </row>
    <row r="17" spans="2:10" ht="14.5" x14ac:dyDescent="0.35">
      <c r="B17" s="116" t="s">
        <v>28</v>
      </c>
    </row>
    <row r="20" spans="2:10" ht="14.5" x14ac:dyDescent="0.35">
      <c r="D20" s="48"/>
      <c r="E20" s="48"/>
      <c r="F20" s="48"/>
    </row>
    <row r="21" spans="2:10" ht="14.5" x14ac:dyDescent="0.35">
      <c r="B21" s="79" t="s">
        <v>29</v>
      </c>
      <c r="D21" s="117"/>
      <c r="E21" s="117"/>
    </row>
    <row r="22" spans="2:10" ht="14.5" x14ac:dyDescent="0.35">
      <c r="B22" s="80" t="s">
        <v>30</v>
      </c>
      <c r="D22" s="117"/>
      <c r="E22" s="117"/>
      <c r="H22" s="118"/>
      <c r="I22" s="119"/>
      <c r="J22" s="120"/>
    </row>
    <row r="23" spans="2:10" ht="14.5" x14ac:dyDescent="0.35">
      <c r="B23" s="80" t="s">
        <v>31</v>
      </c>
      <c r="D23" s="117"/>
      <c r="E23" s="117"/>
      <c r="H23" s="121"/>
      <c r="I23" s="122"/>
      <c r="J23" s="123"/>
    </row>
    <row r="24" spans="2:10" ht="14.5" x14ac:dyDescent="0.35">
      <c r="B24" s="80" t="s">
        <v>32</v>
      </c>
      <c r="D24" s="117"/>
      <c r="E24" s="117"/>
      <c r="H24" s="124"/>
      <c r="I24" s="125"/>
      <c r="J24" s="126"/>
    </row>
    <row r="25" spans="2:10" ht="14.5" x14ac:dyDescent="0.35">
      <c r="B25" s="81" t="s">
        <v>33</v>
      </c>
      <c r="D25" s="117"/>
      <c r="E25" s="117"/>
      <c r="H25" s="127" t="s">
        <v>41</v>
      </c>
      <c r="I25" s="127"/>
      <c r="J25" s="127"/>
    </row>
  </sheetData>
  <mergeCells count="11">
    <mergeCell ref="A5:J5"/>
    <mergeCell ref="H7:J7"/>
    <mergeCell ref="D21:E21"/>
    <mergeCell ref="D22:E22"/>
    <mergeCell ref="D23:E23"/>
    <mergeCell ref="C6:C7"/>
    <mergeCell ref="D24:E24"/>
    <mergeCell ref="D25:E25"/>
    <mergeCell ref="H22:J24"/>
    <mergeCell ref="H25:J25"/>
    <mergeCell ref="E6:J6"/>
  </mergeCells>
  <pageMargins left="0.70866141732283472" right="0.11811023622047245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"/>
  <sheetViews>
    <sheetView topLeftCell="A7" zoomScale="80" zoomScaleNormal="80" workbookViewId="0">
      <selection activeCell="F22" sqref="F22"/>
    </sheetView>
  </sheetViews>
  <sheetFormatPr defaultRowHeight="15" customHeight="1" x14ac:dyDescent="0.35"/>
  <cols>
    <col min="1" max="1" width="6.1796875" customWidth="1"/>
    <col min="2" max="2" width="77.81640625" bestFit="1" customWidth="1"/>
    <col min="3" max="3" width="42.1796875" customWidth="1"/>
    <col min="4" max="6" width="18" customWidth="1"/>
    <col min="7" max="9" width="21.1796875" customWidth="1"/>
  </cols>
  <sheetData>
    <row r="1" spans="1:9" s="40" customFormat="1" ht="29.25" customHeight="1" x14ac:dyDescent="0.35">
      <c r="A1" s="71" t="s">
        <v>39</v>
      </c>
      <c r="B1" s="39"/>
      <c r="C1" s="39"/>
    </row>
    <row r="2" spans="1:9" ht="29.25" customHeight="1" x14ac:dyDescent="0.35">
      <c r="A2" s="40"/>
      <c r="B2" s="39"/>
      <c r="C2" s="39"/>
    </row>
    <row r="3" spans="1:9" ht="29.25" customHeight="1" x14ac:dyDescent="0.35">
      <c r="A3" s="40"/>
      <c r="B3" s="39"/>
      <c r="C3" s="39"/>
    </row>
    <row r="4" spans="1:9" ht="29.25" customHeight="1" x14ac:dyDescent="0.35">
      <c r="A4" s="40"/>
      <c r="B4" s="39"/>
      <c r="C4" s="39"/>
    </row>
    <row r="5" spans="1:9" ht="29.25" customHeight="1" x14ac:dyDescent="0.35">
      <c r="A5" s="131" t="s">
        <v>0</v>
      </c>
      <c r="B5" s="131"/>
      <c r="C5" s="131"/>
      <c r="D5" s="131"/>
      <c r="E5" s="131"/>
      <c r="F5" s="131"/>
      <c r="G5" s="131"/>
      <c r="H5" s="131"/>
      <c r="I5" s="131"/>
    </row>
    <row r="6" spans="1:9" ht="15.75" customHeight="1" x14ac:dyDescent="0.35">
      <c r="A6" s="137" t="s">
        <v>2</v>
      </c>
      <c r="B6" s="138"/>
      <c r="C6" s="135" t="s">
        <v>3</v>
      </c>
      <c r="D6" s="141" t="s">
        <v>4</v>
      </c>
      <c r="E6" s="142"/>
      <c r="F6" s="142"/>
      <c r="G6" s="142"/>
      <c r="H6" s="142"/>
      <c r="I6" s="143"/>
    </row>
    <row r="7" spans="1:9" ht="32.25" customHeight="1" thickBot="1" x14ac:dyDescent="0.4">
      <c r="A7" s="139"/>
      <c r="B7" s="140"/>
      <c r="C7" s="136"/>
      <c r="D7" s="51" t="s">
        <v>6</v>
      </c>
      <c r="E7" s="52" t="s">
        <v>7</v>
      </c>
      <c r="F7" s="53" t="s">
        <v>8</v>
      </c>
      <c r="G7" s="144" t="s">
        <v>9</v>
      </c>
      <c r="H7" s="144"/>
      <c r="I7" s="145"/>
    </row>
    <row r="8" spans="1:9" ht="67.5" customHeight="1" thickBot="1" x14ac:dyDescent="0.4">
      <c r="A8" s="6" t="s">
        <v>10</v>
      </c>
      <c r="B8" s="7" t="s">
        <v>11</v>
      </c>
      <c r="C8" s="59" t="s">
        <v>12</v>
      </c>
      <c r="D8" s="49" t="s">
        <v>34</v>
      </c>
      <c r="E8" s="50" t="s">
        <v>34</v>
      </c>
      <c r="F8" s="99" t="s">
        <v>34</v>
      </c>
      <c r="G8" s="103" t="s">
        <v>35</v>
      </c>
      <c r="H8" s="72" t="s">
        <v>15</v>
      </c>
      <c r="I8" s="104" t="s">
        <v>16</v>
      </c>
    </row>
    <row r="9" spans="1:9" ht="112.5" customHeight="1" thickBot="1" x14ac:dyDescent="0.4">
      <c r="A9" s="4" t="s">
        <v>17</v>
      </c>
      <c r="B9" s="5" t="s">
        <v>18</v>
      </c>
      <c r="C9" s="60"/>
      <c r="D9" s="21">
        <v>5</v>
      </c>
      <c r="E9" s="23">
        <v>100</v>
      </c>
      <c r="F9" s="100">
        <v>6</v>
      </c>
      <c r="G9" s="105">
        <f>F9+E9+D9</f>
        <v>111</v>
      </c>
      <c r="H9" s="85">
        <v>0</v>
      </c>
      <c r="I9" s="86">
        <f>G9*H9</f>
        <v>0</v>
      </c>
    </row>
    <row r="10" spans="1:9" ht="62.5" thickBot="1" x14ac:dyDescent="0.4">
      <c r="A10" s="8" t="s">
        <v>19</v>
      </c>
      <c r="B10" s="9" t="s">
        <v>20</v>
      </c>
      <c r="C10" s="61"/>
      <c r="D10" s="27">
        <v>5</v>
      </c>
      <c r="E10" s="29">
        <v>100</v>
      </c>
      <c r="F10" s="101">
        <v>40</v>
      </c>
      <c r="G10" s="105">
        <f t="shared" ref="G10:G13" si="0">F10+E10+D10</f>
        <v>145</v>
      </c>
      <c r="H10" s="85">
        <v>0</v>
      </c>
      <c r="I10" s="86">
        <f t="shared" ref="I10:I13" si="1">G10*H10</f>
        <v>0</v>
      </c>
    </row>
    <row r="11" spans="1:9" ht="63" customHeight="1" thickBot="1" x14ac:dyDescent="0.4">
      <c r="A11" s="4" t="s">
        <v>21</v>
      </c>
      <c r="B11" s="5" t="s">
        <v>22</v>
      </c>
      <c r="C11" s="60"/>
      <c r="D11" s="21">
        <v>5</v>
      </c>
      <c r="E11" s="23">
        <v>40</v>
      </c>
      <c r="F11" s="100">
        <v>98</v>
      </c>
      <c r="G11" s="105">
        <f t="shared" si="0"/>
        <v>143</v>
      </c>
      <c r="H11" s="85">
        <v>0</v>
      </c>
      <c r="I11" s="86">
        <f t="shared" si="1"/>
        <v>0</v>
      </c>
    </row>
    <row r="12" spans="1:9" ht="78.75" customHeight="1" thickBot="1" x14ac:dyDescent="0.4">
      <c r="A12" s="4" t="s">
        <v>23</v>
      </c>
      <c r="B12" s="5" t="s">
        <v>24</v>
      </c>
      <c r="C12" s="60"/>
      <c r="D12" s="21">
        <v>5</v>
      </c>
      <c r="E12" s="23">
        <v>20</v>
      </c>
      <c r="F12" s="100"/>
      <c r="G12" s="105">
        <f t="shared" si="0"/>
        <v>25</v>
      </c>
      <c r="H12" s="85">
        <v>0</v>
      </c>
      <c r="I12" s="86">
        <f t="shared" si="1"/>
        <v>0</v>
      </c>
    </row>
    <row r="13" spans="1:9" ht="78.75" customHeight="1" thickBot="1" x14ac:dyDescent="0.4">
      <c r="A13" s="10" t="s">
        <v>25</v>
      </c>
      <c r="B13" s="11" t="s">
        <v>26</v>
      </c>
      <c r="C13" s="62"/>
      <c r="D13" s="33">
        <v>5</v>
      </c>
      <c r="E13" s="35">
        <v>50</v>
      </c>
      <c r="F13" s="102"/>
      <c r="G13" s="105">
        <f t="shared" si="0"/>
        <v>55</v>
      </c>
      <c r="H13" s="85">
        <v>0</v>
      </c>
      <c r="I13" s="86">
        <f t="shared" si="1"/>
        <v>0</v>
      </c>
    </row>
    <row r="14" spans="1:9" s="40" customFormat="1" ht="21.5" thickBot="1" x14ac:dyDescent="0.4">
      <c r="A14" s="87"/>
      <c r="B14" s="93" t="s">
        <v>27</v>
      </c>
      <c r="C14" s="88"/>
      <c r="D14" s="89"/>
      <c r="E14" s="90"/>
      <c r="F14" s="90"/>
      <c r="G14" s="95">
        <f>SUM(G9:G13)</f>
        <v>479</v>
      </c>
      <c r="H14" s="91"/>
      <c r="I14" s="92">
        <f>SUM(I9:I13)</f>
        <v>0</v>
      </c>
    </row>
    <row r="17" spans="2:9" ht="14.5" x14ac:dyDescent="0.35">
      <c r="B17" s="116" t="s">
        <v>28</v>
      </c>
    </row>
    <row r="20" spans="2:9" ht="14.5" x14ac:dyDescent="0.35">
      <c r="D20" s="48"/>
      <c r="E20" s="48"/>
      <c r="F20" s="48"/>
    </row>
    <row r="21" spans="2:9" ht="14.5" x14ac:dyDescent="0.35">
      <c r="B21" s="79" t="s">
        <v>29</v>
      </c>
      <c r="D21" s="117"/>
      <c r="E21" s="117"/>
    </row>
    <row r="22" spans="2:9" ht="14.5" x14ac:dyDescent="0.35">
      <c r="B22" s="80" t="s">
        <v>30</v>
      </c>
      <c r="D22" s="117"/>
      <c r="E22" s="117"/>
      <c r="G22" s="118"/>
      <c r="H22" s="119"/>
      <c r="I22" s="120"/>
    </row>
    <row r="23" spans="2:9" ht="14.5" x14ac:dyDescent="0.35">
      <c r="B23" s="80" t="s">
        <v>31</v>
      </c>
      <c r="D23" s="117"/>
      <c r="E23" s="117"/>
      <c r="G23" s="121"/>
      <c r="H23" s="122"/>
      <c r="I23" s="123"/>
    </row>
    <row r="24" spans="2:9" ht="14.5" x14ac:dyDescent="0.35">
      <c r="B24" s="80" t="s">
        <v>32</v>
      </c>
      <c r="D24" s="117"/>
      <c r="E24" s="117"/>
      <c r="G24" s="124"/>
      <c r="H24" s="125"/>
      <c r="I24" s="126"/>
    </row>
    <row r="25" spans="2:9" ht="14.5" x14ac:dyDescent="0.35">
      <c r="B25" s="81" t="s">
        <v>33</v>
      </c>
      <c r="D25" s="117"/>
      <c r="E25" s="117"/>
      <c r="G25" s="127" t="s">
        <v>41</v>
      </c>
      <c r="H25" s="127"/>
      <c r="I25" s="127"/>
    </row>
  </sheetData>
  <mergeCells count="12">
    <mergeCell ref="D25:E25"/>
    <mergeCell ref="G25:I25"/>
    <mergeCell ref="A5:I5"/>
    <mergeCell ref="A6:B7"/>
    <mergeCell ref="D6:I6"/>
    <mergeCell ref="D21:E21"/>
    <mergeCell ref="D22:E22"/>
    <mergeCell ref="G22:I24"/>
    <mergeCell ref="D23:E23"/>
    <mergeCell ref="D24:E24"/>
    <mergeCell ref="G7:I7"/>
    <mergeCell ref="C6:C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"/>
  <sheetViews>
    <sheetView tabSelected="1" zoomScale="80" zoomScaleNormal="80" workbookViewId="0">
      <selection activeCell="C4" sqref="C4"/>
    </sheetView>
  </sheetViews>
  <sheetFormatPr defaultRowHeight="15" customHeight="1" x14ac:dyDescent="0.35"/>
  <cols>
    <col min="1" max="1" width="6.1796875" customWidth="1"/>
    <col min="2" max="2" width="77.81640625" bestFit="1" customWidth="1"/>
    <col min="3" max="3" width="50.453125" customWidth="1"/>
    <col min="4" max="5" width="14.81640625" customWidth="1"/>
    <col min="6" max="8" width="21.1796875" customWidth="1"/>
  </cols>
  <sheetData>
    <row r="1" spans="1:10" s="40" customFormat="1" ht="40.5" customHeight="1" x14ac:dyDescent="0.35">
      <c r="A1" s="149" t="s">
        <v>40</v>
      </c>
      <c r="B1" s="150"/>
      <c r="C1" s="150"/>
    </row>
    <row r="2" spans="1:10" ht="29.25" customHeight="1" x14ac:dyDescent="0.35">
      <c r="A2" s="40"/>
      <c r="B2" s="39"/>
      <c r="C2" s="39"/>
    </row>
    <row r="3" spans="1:10" ht="29.25" customHeight="1" x14ac:dyDescent="0.35">
      <c r="A3" s="40"/>
      <c r="B3" s="39"/>
      <c r="C3" s="39"/>
    </row>
    <row r="4" spans="1:10" ht="29.25" customHeight="1" x14ac:dyDescent="0.35">
      <c r="A4" s="40"/>
      <c r="B4" s="39"/>
      <c r="C4" s="39"/>
    </row>
    <row r="5" spans="1:10" ht="29.25" customHeight="1" x14ac:dyDescent="0.35">
      <c r="A5" s="146" t="s">
        <v>0</v>
      </c>
      <c r="B5" s="146"/>
      <c r="C5" s="146"/>
      <c r="D5" s="146"/>
      <c r="E5" s="146"/>
      <c r="F5" s="146"/>
      <c r="G5" s="146"/>
      <c r="H5" s="146"/>
    </row>
    <row r="6" spans="1:10" ht="16.25" customHeight="1" x14ac:dyDescent="0.35">
      <c r="A6" s="137" t="s">
        <v>2</v>
      </c>
      <c r="B6" s="138"/>
      <c r="C6" s="135" t="s">
        <v>3</v>
      </c>
      <c r="D6" s="147" t="s">
        <v>4</v>
      </c>
      <c r="E6" s="147"/>
      <c r="F6" s="147"/>
      <c r="G6" s="147"/>
      <c r="H6" s="147"/>
    </row>
    <row r="7" spans="1:10" ht="32.25" customHeight="1" x14ac:dyDescent="0.35">
      <c r="A7" s="139"/>
      <c r="B7" s="140"/>
      <c r="C7" s="136"/>
      <c r="D7" s="58" t="s">
        <v>36</v>
      </c>
      <c r="E7" s="57" t="s">
        <v>8</v>
      </c>
      <c r="F7" s="148" t="s">
        <v>9</v>
      </c>
      <c r="G7" s="148"/>
      <c r="H7" s="148"/>
    </row>
    <row r="8" spans="1:10" ht="48" customHeight="1" x14ac:dyDescent="0.35">
      <c r="A8" s="6" t="s">
        <v>10</v>
      </c>
      <c r="B8" s="7" t="s">
        <v>11</v>
      </c>
      <c r="C8" s="59" t="s">
        <v>12</v>
      </c>
      <c r="D8" s="54" t="s">
        <v>37</v>
      </c>
      <c r="E8" s="55" t="s">
        <v>37</v>
      </c>
      <c r="F8" s="56" t="s">
        <v>38</v>
      </c>
      <c r="G8" s="83" t="s">
        <v>15</v>
      </c>
      <c r="H8" s="84" t="s">
        <v>16</v>
      </c>
    </row>
    <row r="9" spans="1:10" ht="112.5" customHeight="1" thickBot="1" x14ac:dyDescent="0.4">
      <c r="A9" s="4" t="s">
        <v>17</v>
      </c>
      <c r="B9" s="5" t="s">
        <v>18</v>
      </c>
      <c r="C9" s="60"/>
      <c r="D9" s="24"/>
      <c r="E9" s="25">
        <v>241.5</v>
      </c>
      <c r="F9" s="43">
        <f>E9+D9</f>
        <v>241.5</v>
      </c>
      <c r="G9" s="85">
        <v>0</v>
      </c>
      <c r="H9" s="86">
        <f>F9*G9</f>
        <v>0</v>
      </c>
    </row>
    <row r="10" spans="1:10" ht="62" x14ac:dyDescent="0.35">
      <c r="A10" s="8" t="s">
        <v>19</v>
      </c>
      <c r="B10" s="9" t="s">
        <v>20</v>
      </c>
      <c r="C10" s="61"/>
      <c r="D10" s="30"/>
      <c r="E10" s="31">
        <v>211</v>
      </c>
      <c r="F10" s="43">
        <f t="shared" ref="F10:F13" si="0">E10+D10</f>
        <v>211</v>
      </c>
      <c r="G10" s="85">
        <v>0</v>
      </c>
      <c r="H10" s="86">
        <f t="shared" ref="H10:H13" si="1">F10*G10</f>
        <v>0</v>
      </c>
    </row>
    <row r="11" spans="1:10" ht="63" customHeight="1" thickBot="1" x14ac:dyDescent="0.4">
      <c r="A11" s="4" t="s">
        <v>21</v>
      </c>
      <c r="B11" s="5" t="s">
        <v>22</v>
      </c>
      <c r="C11" s="60"/>
      <c r="D11" s="24"/>
      <c r="E11" s="25">
        <v>817</v>
      </c>
      <c r="F11" s="43">
        <f t="shared" si="0"/>
        <v>817</v>
      </c>
      <c r="G11" s="85">
        <v>0</v>
      </c>
      <c r="H11" s="86">
        <f t="shared" si="1"/>
        <v>0</v>
      </c>
    </row>
    <row r="12" spans="1:10" ht="78.75" customHeight="1" thickBot="1" x14ac:dyDescent="0.4">
      <c r="A12" s="4" t="s">
        <v>23</v>
      </c>
      <c r="B12" s="5" t="s">
        <v>24</v>
      </c>
      <c r="C12" s="60"/>
      <c r="D12" s="24"/>
      <c r="E12" s="25"/>
      <c r="F12" s="43">
        <f t="shared" si="0"/>
        <v>0</v>
      </c>
      <c r="G12" s="85">
        <v>0</v>
      </c>
      <c r="H12" s="86">
        <f>F12*G12</f>
        <v>0</v>
      </c>
      <c r="J12" s="115"/>
    </row>
    <row r="13" spans="1:10" ht="78.75" customHeight="1" thickBot="1" x14ac:dyDescent="0.4">
      <c r="A13" s="10" t="s">
        <v>25</v>
      </c>
      <c r="B13" s="11" t="s">
        <v>26</v>
      </c>
      <c r="C13" s="62"/>
      <c r="D13" s="36">
        <v>20</v>
      </c>
      <c r="E13" s="38"/>
      <c r="F13" s="43">
        <f t="shared" si="0"/>
        <v>20</v>
      </c>
      <c r="G13" s="85">
        <v>0</v>
      </c>
      <c r="H13" s="86">
        <f t="shared" si="1"/>
        <v>0</v>
      </c>
    </row>
    <row r="14" spans="1:10" s="40" customFormat="1" ht="21.5" thickBot="1" x14ac:dyDescent="0.4">
      <c r="A14" s="87"/>
      <c r="B14" s="93" t="s">
        <v>27</v>
      </c>
      <c r="C14" s="88"/>
      <c r="D14" s="111"/>
      <c r="E14" s="112"/>
      <c r="F14" s="113">
        <f>SUM(F9:F13)</f>
        <v>1289.5</v>
      </c>
      <c r="G14" s="91"/>
      <c r="H14" s="114">
        <f>SUM(H9:H13)</f>
        <v>0</v>
      </c>
    </row>
    <row r="17" spans="2:8" ht="14.5" x14ac:dyDescent="0.35">
      <c r="B17" s="116" t="s">
        <v>28</v>
      </c>
    </row>
    <row r="21" spans="2:8" ht="14.5" x14ac:dyDescent="0.35">
      <c r="B21" s="79" t="s">
        <v>29</v>
      </c>
      <c r="F21" s="118"/>
      <c r="G21" s="119"/>
      <c r="H21" s="120"/>
    </row>
    <row r="22" spans="2:8" ht="14.5" x14ac:dyDescent="0.35">
      <c r="B22" s="80" t="s">
        <v>30</v>
      </c>
      <c r="F22" s="121"/>
      <c r="G22" s="122"/>
      <c r="H22" s="123"/>
    </row>
    <row r="23" spans="2:8" ht="14.5" x14ac:dyDescent="0.35">
      <c r="B23" s="80" t="s">
        <v>31</v>
      </c>
      <c r="F23" s="124"/>
      <c r="G23" s="125"/>
      <c r="H23" s="126"/>
    </row>
    <row r="24" spans="2:8" ht="14.5" x14ac:dyDescent="0.35">
      <c r="B24" s="80" t="s">
        <v>32</v>
      </c>
      <c r="F24" s="127" t="s">
        <v>41</v>
      </c>
      <c r="G24" s="127"/>
      <c r="H24" s="127"/>
    </row>
    <row r="25" spans="2:8" ht="14.5" x14ac:dyDescent="0.35">
      <c r="B25" s="81" t="s">
        <v>33</v>
      </c>
    </row>
  </sheetData>
  <mergeCells count="7">
    <mergeCell ref="F24:H24"/>
    <mergeCell ref="A5:H5"/>
    <mergeCell ref="D6:H6"/>
    <mergeCell ref="A6:B7"/>
    <mergeCell ref="F7:H7"/>
    <mergeCell ref="F21:H23"/>
    <mergeCell ref="C6:C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EBC2DA-5AE3-401D-9B8A-77D6044DE0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5FC2AC-82F8-4C49-87C0-8B00F2557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f0ff6-4ad5-4024-a3b9-5fb58e035e2a"/>
    <ds:schemaRef ds:uri="0100f25a-e9d7-4098-9493-e61bb0d50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0CD26F-D131-453E-A07C-0404318E481A}">
  <ds:schemaRefs>
    <ds:schemaRef ds:uri="http://schemas.microsoft.com/office/2006/documentManagement/types"/>
    <ds:schemaRef ds:uri="http://www.w3.org/XML/1998/namespace"/>
    <ds:schemaRef ds:uri="http://purl.org/dc/terms/"/>
    <ds:schemaRef ds:uri="edcf0ff6-4ad5-4024-a3b9-5fb58e035e2a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0f25a-e9d7-4098-9493-e61bb0d50cd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L1_Ba_Zadanie N3</vt:lpstr>
      <vt:lpstr>L2_Pk_Zadanie N3</vt:lpstr>
      <vt:lpstr>L3_Se_Zadanie N3</vt:lpstr>
      <vt:lpstr>'L1_Ba_Zadanie N3'!Oblasť_tlače</vt:lpstr>
      <vt:lpstr>'L2_Pk_Zadanie N3'!Oblasť_tlače</vt:lpstr>
      <vt:lpstr>'L3_Se_Zadanie N3'!Oblasť_tlače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Ilovicova Katarina</dc:creator>
  <cp:keywords/>
  <dc:description/>
  <cp:lastModifiedBy>Lucia Matulová</cp:lastModifiedBy>
  <cp:revision/>
  <cp:lastPrinted>2025-07-02T14:09:22Z</cp:lastPrinted>
  <dcterms:created xsi:type="dcterms:W3CDTF">2023-02-15T08:43:29Z</dcterms:created>
  <dcterms:modified xsi:type="dcterms:W3CDTF">2025-07-14T06:25:34Z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