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Ťažba\09 LS Zilina\Súťažné podklady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ponuka'!$A$1:$P$38</definedName>
  </definedNames>
  <calcPr calcId="162913"/>
</workbook>
</file>

<file path=xl/calcChain.xml><?xml version="1.0" encoding="utf-8"?>
<calcChain xmlns="http://schemas.openxmlformats.org/spreadsheetml/2006/main">
  <c r="N23" i="1" l="1"/>
  <c r="N14" i="1" l="1"/>
  <c r="N15" i="1"/>
  <c r="N16" i="1"/>
  <c r="N17" i="1"/>
  <c r="N18" i="1"/>
  <c r="N19" i="1"/>
  <c r="N20" i="1"/>
  <c r="L23" i="1" l="1"/>
  <c r="N22" i="1" l="1"/>
  <c r="N21" i="1"/>
  <c r="N13" i="1"/>
  <c r="N12" i="1" l="1"/>
  <c r="N25" i="1" l="1"/>
  <c r="N24" i="1" s="1"/>
</calcChain>
</file>

<file path=xl/sharedStrings.xml><?xml version="1.0" encoding="utf-8"?>
<sst xmlns="http://schemas.openxmlformats.org/spreadsheetml/2006/main" count="131" uniqueCount="99">
  <si>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</si>
  <si>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</si>
  <si>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</si>
  <si>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</si>
  <si>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</si>
  <si>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</si>
  <si>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</si>
  <si>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</si>
  <si>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</si>
  <si>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</si>
  <si>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</si>
  <si>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</si>
  <si>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</si>
  <si>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</si>
  <si>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</si>
  <si>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</si>
  <si>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</si>
  <si>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</si>
  <si>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</si>
  <si>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</si>
  <si>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</si>
  <si>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</si>
  <si>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</si>
  <si>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</si>
  <si>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</si>
  <si>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</si>
  <si>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</si>
  <si>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</si>
  <si>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</si>
  <si>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</si>
  <si>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</si>
  <si>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</si>
  <si>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</si>
  <si>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</si>
  <si>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</si>
  <si>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</si>
  <si>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</si>
  <si>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</si>
  <si>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</si>
  <si>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</si>
  <si>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</si>
  <si>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</si>
  <si>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</si>
  <si>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</si>
  <si>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</si>
  <si>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</si>
  <si>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</si>
  <si>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</si>
  <si>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</si>
  <si>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</si>
  <si>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</si>
  <si>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</si>
  <si>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</si>
  <si>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</si>
  <si>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</si>
  <si>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</si>
  <si>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</si>
  <si>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</si>
  <si>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</si>
  <si>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</si>
  <si>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</si>
  <si>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</si>
  <si>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</si>
  <si>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</si>
  <si>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</si>
  <si>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</si>
  <si>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</si>
  <si>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</si>
  <si>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</si>
  <si>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</si>
  <si>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LESY SR, š. p., organizačná zložka OZ Sever, Nám. M. R. Štefánika 1, 011 45 Žilina</t>
  </si>
  <si>
    <t>DPH 23%</t>
  </si>
  <si>
    <t>1,2,4a,4d,6,7</t>
  </si>
  <si>
    <t>Lesnícke služby v ťažbovom procese na OZ Sever, LS Žilina, LO Turie - výzva č. 9/2025</t>
  </si>
  <si>
    <t>SL353-238B0</t>
  </si>
  <si>
    <t>SL353-243 1</t>
  </si>
  <si>
    <t>SL353-244A1</t>
  </si>
  <si>
    <t>SL353-245B0</t>
  </si>
  <si>
    <t>SL353-252B1</t>
  </si>
  <si>
    <t>SL353-257B0</t>
  </si>
  <si>
    <t>SL353-263 1</t>
  </si>
  <si>
    <t>SL353-268B0</t>
  </si>
  <si>
    <t>SL353-288A1</t>
  </si>
  <si>
    <t>SL353-336A1</t>
  </si>
  <si>
    <t>SL353-336B1</t>
  </si>
  <si>
    <t>LO Turie</t>
  </si>
  <si>
    <t>1,2,4a,6,7</t>
  </si>
  <si>
    <t>90 | 470 | -</t>
  </si>
  <si>
    <t>- | - | 200</t>
  </si>
  <si>
    <t>150 | 700 | -</t>
  </si>
  <si>
    <t>- | - | 160</t>
  </si>
  <si>
    <t>105 | 1100 | -</t>
  </si>
  <si>
    <t>70 | 480 | -</t>
  </si>
  <si>
    <t>100 | 100 | -</t>
  </si>
  <si>
    <t>50 | 150 | -</t>
  </si>
  <si>
    <t>- | - | 850</t>
  </si>
  <si>
    <t>- | - | 1320</t>
  </si>
  <si>
    <t>- | - | 1420</t>
  </si>
  <si>
    <t>1 ks LKT alebo UKT, 1 ks kôň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</si>
</sst>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charset val="1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/>
  </cellStyleXfs>
  <cellXfs count="134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0" fontId="6" fillId="0" borderId="0" xfId="0" applyFont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2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0" fontId="7" fillId="3" borderId="21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5" xfId="0" applyFont="1" applyFill="1" applyBorder="1" applyAlignment="1">
      <alignment vertical="top" wrapText="1"/>
    </xf>
    <xf numFmtId="0" fontId="7" fillId="3" borderId="26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0" fontId="2" fillId="3" borderId="30" xfId="0" applyFont="1" applyFill="1" applyBorder="1" applyAlignment="1" applyProtection="1">
      <alignment horizontal="left" vertical="center" wrapText="1"/>
    </xf>
    <xf numFmtId="0" fontId="2" fillId="3" borderId="31" xfId="0" applyFont="1" applyFill="1" applyBorder="1" applyAlignment="1" applyProtection="1">
      <alignment horizontal="left" vertical="center"/>
    </xf>
    <xf numFmtId="2" fontId="2" fillId="3" borderId="31" xfId="0" applyNumberFormat="1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4" fontId="3" fillId="3" borderId="14" xfId="0" applyNumberFormat="1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vertical="center" wrapText="1"/>
    </xf>
    <xf numFmtId="4" fontId="3" fillId="4" borderId="14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4" fontId="3" fillId="3" borderId="1" xfId="0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4" fontId="3" fillId="3" borderId="31" xfId="0" applyNumberFormat="1" applyFont="1" applyFill="1" applyBorder="1" applyAlignment="1" applyProtection="1">
      <alignment horizontal="center" vertical="center"/>
    </xf>
    <xf numFmtId="2" fontId="3" fillId="2" borderId="31" xfId="0" applyNumberFormat="1" applyFont="1" applyFill="1" applyBorder="1" applyAlignment="1" applyProtection="1">
      <alignment horizontal="center" vertical="center"/>
    </xf>
    <xf numFmtId="14" fontId="3" fillId="3" borderId="31" xfId="0" applyNumberFormat="1" applyFont="1" applyFill="1" applyBorder="1" applyAlignment="1" applyProtection="1">
      <alignment horizontal="center" vertical="center"/>
    </xf>
    <xf numFmtId="14" fontId="3" fillId="3" borderId="34" xfId="0" applyNumberFormat="1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left" vertical="center" wrapText="1"/>
    </xf>
    <xf numFmtId="14" fontId="3" fillId="3" borderId="36" xfId="0" applyNumberFormat="1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left" vertical="center" wrapText="1"/>
    </xf>
    <xf numFmtId="0" fontId="2" fillId="3" borderId="38" xfId="0" applyFont="1" applyFill="1" applyBorder="1" applyAlignment="1" applyProtection="1">
      <alignment horizontal="left" vertical="center"/>
    </xf>
    <xf numFmtId="2" fontId="2" fillId="3" borderId="38" xfId="0" applyNumberFormat="1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/>
    </xf>
    <xf numFmtId="4" fontId="3" fillId="3" borderId="38" xfId="0" applyNumberFormat="1" applyFont="1" applyFill="1" applyBorder="1" applyAlignment="1" applyProtection="1">
      <alignment horizontal="center" vertical="center"/>
    </xf>
    <xf numFmtId="2" fontId="3" fillId="2" borderId="38" xfId="0" applyNumberFormat="1" applyFont="1" applyFill="1" applyBorder="1" applyAlignment="1" applyProtection="1">
      <alignment horizontal="center" vertical="center"/>
    </xf>
    <xf numFmtId="14" fontId="3" fillId="3" borderId="38" xfId="0" applyNumberFormat="1" applyFont="1" applyFill="1" applyBorder="1" applyAlignment="1" applyProtection="1">
      <alignment horizontal="center" vertical="center"/>
    </xf>
    <xf numFmtId="14" fontId="3" fillId="3" borderId="39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right" vertical="center"/>
    </xf>
    <xf numFmtId="0" fontId="3" fillId="3" borderId="18" xfId="0" applyFont="1" applyFill="1" applyBorder="1" applyAlignment="1" applyProtection="1">
      <alignment horizontal="right" vertical="center"/>
    </xf>
    <xf numFmtId="0" fontId="3" fillId="3" borderId="19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33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1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left" vertical="top" wrapText="1"/>
    </xf>
    <xf numFmtId="0" fontId="11" fillId="3" borderId="2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horizontal="left"/>
    </xf>
    <xf numFmtId="0" fontId="2" fillId="3" borderId="22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2" fillId="3" borderId="31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 applyProtection="1">
      <alignment horizontal="left"/>
    </xf>
    <xf numFmtId="0" fontId="5" fillId="3" borderId="17" xfId="0" applyFont="1" applyFill="1" applyBorder="1" applyAlignment="1" applyProtection="1">
      <alignment horizontal="left"/>
    </xf>
    <xf numFmtId="0" fontId="5" fillId="3" borderId="18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2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zoomScale="70" zoomScaleNormal="100" zoomScaleSheetLayoutView="70" workbookViewId="0">
      <selection activeCell="S22" sqref="S22"/>
    </sheetView>
  </sheetViews>
  <sheetFormatPr defaultColWidth="9.140625" defaultRowHeight="14.25" x14ac:dyDescent="0.2"/>
  <cols>
    <col min="1" max="1" width="13.7109375" style="15" customWidth="1"/>
    <col min="2" max="2" width="12.85546875" style="15" customWidth="1"/>
    <col min="3" max="3" width="14.85546875" style="15" customWidth="1"/>
    <col min="4" max="4" width="19.5703125" style="15" customWidth="1"/>
    <col min="5" max="6" width="9.140625" style="15"/>
    <col min="7" max="7" width="11.85546875" style="15" customWidth="1"/>
    <col min="8" max="9" width="9.140625" style="15"/>
    <col min="10" max="10" width="11.85546875" style="15" customWidth="1"/>
    <col min="11" max="11" width="17" style="15" customWidth="1"/>
    <col min="12" max="12" width="16.140625" style="15" customWidth="1"/>
    <col min="13" max="13" width="20.85546875" style="15" customWidth="1"/>
    <col min="14" max="14" width="19.42578125" style="15" customWidth="1"/>
    <col min="15" max="16" width="10.85546875" style="15" customWidth="1"/>
    <col min="17" max="16384" width="9.140625" style="15"/>
  </cols>
  <sheetData>
    <row r="1" spans="1:16" ht="19.5" customHeight="1" x14ac:dyDescent="0.25">
      <c r="A1" s="120" t="s">
        <v>35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35"/>
      <c r="N1" s="118" t="s">
        <v>29</v>
      </c>
      <c r="O1" s="118"/>
      <c r="P1" s="118"/>
    </row>
    <row r="2" spans="1:16" ht="13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5"/>
      <c r="M2" s="35"/>
      <c r="N2" s="119" t="s">
        <v>67</v>
      </c>
      <c r="O2" s="119"/>
      <c r="P2" s="119"/>
    </row>
    <row r="3" spans="1:16" ht="18" customHeight="1" x14ac:dyDescent="0.25">
      <c r="A3" s="125" t="s">
        <v>0</v>
      </c>
      <c r="B3" s="125"/>
      <c r="C3" s="126" t="s">
        <v>73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0.5" customHeight="1" x14ac:dyDescent="0.2">
      <c r="A4" s="14"/>
      <c r="B4" s="1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</row>
    <row r="5" spans="1:16" x14ac:dyDescent="0.2">
      <c r="A5" s="16"/>
      <c r="B5" s="16"/>
      <c r="C5" s="17"/>
      <c r="D5" s="17"/>
      <c r="E5" s="122"/>
      <c r="F5" s="122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5" x14ac:dyDescent="0.25">
      <c r="A6" s="125" t="s">
        <v>1</v>
      </c>
      <c r="B6" s="125"/>
      <c r="C6" s="128" t="s">
        <v>70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ht="6" customHeight="1" x14ac:dyDescent="0.2">
      <c r="A7" s="18"/>
      <c r="B7" s="123"/>
      <c r="C7" s="123"/>
      <c r="D7" s="123"/>
      <c r="E7" s="123"/>
      <c r="F7" s="123"/>
      <c r="G7" s="17"/>
      <c r="H7" s="16"/>
      <c r="I7" s="16"/>
      <c r="J7" s="16"/>
      <c r="K7" s="16"/>
      <c r="L7" s="16"/>
      <c r="M7" s="16"/>
      <c r="N7" s="16"/>
      <c r="O7" s="16"/>
      <c r="P7" s="16"/>
    </row>
    <row r="8" spans="1:16" ht="16.5" customHeight="1" thickBot="1" x14ac:dyDescent="0.3">
      <c r="A8" s="129" t="s">
        <v>58</v>
      </c>
      <c r="B8" s="130"/>
      <c r="C8" s="130"/>
      <c r="D8" s="130"/>
      <c r="E8" s="19"/>
      <c r="F8" s="19"/>
      <c r="G8" s="17"/>
      <c r="H8" s="16"/>
      <c r="I8" s="16"/>
      <c r="J8" s="16"/>
      <c r="K8" s="16"/>
      <c r="L8" s="16"/>
      <c r="M8" s="16"/>
      <c r="N8" s="16"/>
      <c r="O8" s="16"/>
      <c r="P8" s="16"/>
    </row>
    <row r="9" spans="1:16" ht="21" customHeight="1" thickBot="1" x14ac:dyDescent="0.25">
      <c r="A9" s="124" t="s">
        <v>6</v>
      </c>
      <c r="B9" s="124" t="s">
        <v>2</v>
      </c>
      <c r="C9" s="98" t="s">
        <v>42</v>
      </c>
      <c r="D9" s="99"/>
      <c r="E9" s="70" t="s">
        <v>3</v>
      </c>
      <c r="F9" s="100"/>
      <c r="G9" s="71"/>
      <c r="H9" s="91" t="s">
        <v>4</v>
      </c>
      <c r="I9" s="72" t="s">
        <v>33</v>
      </c>
      <c r="J9" s="95" t="s">
        <v>34</v>
      </c>
      <c r="K9" s="72" t="s">
        <v>57</v>
      </c>
      <c r="L9" s="72" t="s">
        <v>54</v>
      </c>
      <c r="M9" s="72" t="s">
        <v>62</v>
      </c>
      <c r="N9" s="72" t="s">
        <v>60</v>
      </c>
      <c r="O9" s="70" t="s">
        <v>64</v>
      </c>
      <c r="P9" s="71"/>
    </row>
    <row r="10" spans="1:16" ht="21.75" customHeight="1" x14ac:dyDescent="0.2">
      <c r="A10" s="73"/>
      <c r="B10" s="73"/>
      <c r="C10" s="87" t="s">
        <v>28</v>
      </c>
      <c r="D10" s="88"/>
      <c r="E10" s="89" t="s">
        <v>30</v>
      </c>
      <c r="F10" s="94" t="s">
        <v>31</v>
      </c>
      <c r="G10" s="72" t="s">
        <v>32</v>
      </c>
      <c r="H10" s="92"/>
      <c r="I10" s="94"/>
      <c r="J10" s="96"/>
      <c r="K10" s="73"/>
      <c r="L10" s="94"/>
      <c r="M10" s="73"/>
      <c r="N10" s="73"/>
      <c r="O10" s="34"/>
      <c r="P10" s="34"/>
    </row>
    <row r="11" spans="1:16" ht="50.25" customHeight="1" thickBot="1" x14ac:dyDescent="0.25">
      <c r="A11" s="73"/>
      <c r="B11" s="73"/>
      <c r="C11" s="89"/>
      <c r="D11" s="90"/>
      <c r="E11" s="89"/>
      <c r="F11" s="94"/>
      <c r="G11" s="94"/>
      <c r="H11" s="93"/>
      <c r="I11" s="94"/>
      <c r="J11" s="97"/>
      <c r="K11" s="73"/>
      <c r="L11" s="94"/>
      <c r="M11" s="73"/>
      <c r="N11" s="73"/>
      <c r="O11" s="41" t="s">
        <v>65</v>
      </c>
      <c r="P11" s="41" t="s">
        <v>66</v>
      </c>
    </row>
    <row r="12" spans="1:16" ht="15.75" customHeight="1" x14ac:dyDescent="0.2">
      <c r="A12" s="37" t="s">
        <v>85</v>
      </c>
      <c r="B12" s="38" t="s">
        <v>74</v>
      </c>
      <c r="C12" s="121" t="s">
        <v>72</v>
      </c>
      <c r="D12" s="121"/>
      <c r="E12" s="39">
        <v>200</v>
      </c>
      <c r="F12" s="39">
        <v>0</v>
      </c>
      <c r="G12" s="39">
        <v>200</v>
      </c>
      <c r="H12" s="40" t="s">
        <v>18</v>
      </c>
      <c r="I12" s="40">
        <v>60</v>
      </c>
      <c r="J12" s="40">
        <v>0.63</v>
      </c>
      <c r="K12" s="52" t="s">
        <v>87</v>
      </c>
      <c r="L12" s="53">
        <v>5044.6179000000002</v>
      </c>
      <c r="M12" s="54"/>
      <c r="N12" s="53">
        <f>SUM(M12*G12)</f>
        <v>0</v>
      </c>
      <c r="O12" s="55"/>
      <c r="P12" s="56">
        <v>45930</v>
      </c>
    </row>
    <row r="13" spans="1:16" x14ac:dyDescent="0.2">
      <c r="A13" s="57" t="s">
        <v>85</v>
      </c>
      <c r="B13" s="45" t="s">
        <v>75</v>
      </c>
      <c r="C13" s="80" t="s">
        <v>86</v>
      </c>
      <c r="D13" s="80"/>
      <c r="E13" s="46">
        <v>70</v>
      </c>
      <c r="F13" s="46">
        <v>0</v>
      </c>
      <c r="G13" s="46">
        <v>70</v>
      </c>
      <c r="H13" s="47" t="s">
        <v>18</v>
      </c>
      <c r="I13" s="47">
        <v>55</v>
      </c>
      <c r="J13" s="47">
        <v>0.91</v>
      </c>
      <c r="K13" s="48" t="s">
        <v>88</v>
      </c>
      <c r="L13" s="49">
        <v>1357.8088</v>
      </c>
      <c r="M13" s="50"/>
      <c r="N13" s="49">
        <f t="shared" ref="N13:N22" si="0">SUM(M13*G13)</f>
        <v>0</v>
      </c>
      <c r="O13" s="51"/>
      <c r="P13" s="58">
        <v>45930</v>
      </c>
    </row>
    <row r="14" spans="1:16" x14ac:dyDescent="0.2">
      <c r="A14" s="57" t="s">
        <v>85</v>
      </c>
      <c r="B14" s="45" t="s">
        <v>76</v>
      </c>
      <c r="C14" s="80" t="s">
        <v>72</v>
      </c>
      <c r="D14" s="80"/>
      <c r="E14" s="46">
        <v>377</v>
      </c>
      <c r="F14" s="46">
        <v>0</v>
      </c>
      <c r="G14" s="46">
        <v>377</v>
      </c>
      <c r="H14" s="47" t="s">
        <v>18</v>
      </c>
      <c r="I14" s="47">
        <v>60</v>
      </c>
      <c r="J14" s="47">
        <v>2.17</v>
      </c>
      <c r="K14" s="68" t="s">
        <v>89</v>
      </c>
      <c r="L14" s="49">
        <v>7924.7347</v>
      </c>
      <c r="M14" s="50"/>
      <c r="N14" s="49">
        <f t="shared" si="0"/>
        <v>0</v>
      </c>
      <c r="O14" s="51"/>
      <c r="P14" s="58">
        <v>45930</v>
      </c>
    </row>
    <row r="15" spans="1:16" x14ac:dyDescent="0.2">
      <c r="A15" s="57" t="s">
        <v>85</v>
      </c>
      <c r="B15" s="45" t="s">
        <v>77</v>
      </c>
      <c r="C15" s="80" t="s">
        <v>86</v>
      </c>
      <c r="D15" s="80"/>
      <c r="E15" s="46">
        <v>46</v>
      </c>
      <c r="F15" s="46">
        <v>0</v>
      </c>
      <c r="G15" s="46">
        <v>46</v>
      </c>
      <c r="H15" s="47" t="s">
        <v>18</v>
      </c>
      <c r="I15" s="47">
        <v>40</v>
      </c>
      <c r="J15" s="47">
        <v>0.7</v>
      </c>
      <c r="K15" s="68" t="s">
        <v>90</v>
      </c>
      <c r="L15" s="49">
        <v>677.54459999999995</v>
      </c>
      <c r="M15" s="50"/>
      <c r="N15" s="49">
        <f t="shared" si="0"/>
        <v>0</v>
      </c>
      <c r="O15" s="51"/>
      <c r="P15" s="58">
        <v>45930</v>
      </c>
    </row>
    <row r="16" spans="1:16" x14ac:dyDescent="0.2">
      <c r="A16" s="57" t="s">
        <v>85</v>
      </c>
      <c r="B16" s="45" t="s">
        <v>78</v>
      </c>
      <c r="C16" s="80" t="s">
        <v>72</v>
      </c>
      <c r="D16" s="80"/>
      <c r="E16" s="46">
        <v>274</v>
      </c>
      <c r="F16" s="46">
        <v>0</v>
      </c>
      <c r="G16" s="46">
        <v>274</v>
      </c>
      <c r="H16" s="47" t="s">
        <v>18</v>
      </c>
      <c r="I16" s="47">
        <v>65</v>
      </c>
      <c r="J16" s="47">
        <v>1.1399999999999999</v>
      </c>
      <c r="K16" s="68" t="s">
        <v>91</v>
      </c>
      <c r="L16" s="49">
        <v>6757.4921000000004</v>
      </c>
      <c r="M16" s="50"/>
      <c r="N16" s="49">
        <f t="shared" si="0"/>
        <v>0</v>
      </c>
      <c r="O16" s="51"/>
      <c r="P16" s="58">
        <v>45930</v>
      </c>
    </row>
    <row r="17" spans="1:16" x14ac:dyDescent="0.2">
      <c r="A17" s="57" t="s">
        <v>85</v>
      </c>
      <c r="B17" s="45" t="s">
        <v>79</v>
      </c>
      <c r="C17" s="80" t="s">
        <v>72</v>
      </c>
      <c r="D17" s="80"/>
      <c r="E17" s="46">
        <v>100</v>
      </c>
      <c r="F17" s="46">
        <v>0</v>
      </c>
      <c r="G17" s="46">
        <v>100</v>
      </c>
      <c r="H17" s="47" t="s">
        <v>18</v>
      </c>
      <c r="I17" s="47">
        <v>60</v>
      </c>
      <c r="J17" s="47">
        <v>1.3</v>
      </c>
      <c r="K17" s="68" t="s">
        <v>92</v>
      </c>
      <c r="L17" s="49">
        <v>2185.1383000000001</v>
      </c>
      <c r="M17" s="50"/>
      <c r="N17" s="49">
        <f t="shared" si="0"/>
        <v>0</v>
      </c>
      <c r="O17" s="51"/>
      <c r="P17" s="58">
        <v>45930</v>
      </c>
    </row>
    <row r="18" spans="1:16" x14ac:dyDescent="0.2">
      <c r="A18" s="57" t="s">
        <v>85</v>
      </c>
      <c r="B18" s="45" t="s">
        <v>80</v>
      </c>
      <c r="C18" s="80" t="s">
        <v>72</v>
      </c>
      <c r="D18" s="80"/>
      <c r="E18" s="46">
        <v>50</v>
      </c>
      <c r="F18" s="46">
        <v>0</v>
      </c>
      <c r="G18" s="46">
        <v>50</v>
      </c>
      <c r="H18" s="47" t="s">
        <v>18</v>
      </c>
      <c r="I18" s="47">
        <v>65</v>
      </c>
      <c r="J18" s="47">
        <v>0.69</v>
      </c>
      <c r="K18" s="68" t="s">
        <v>93</v>
      </c>
      <c r="L18" s="49">
        <v>1056.6484</v>
      </c>
      <c r="M18" s="50"/>
      <c r="N18" s="49">
        <f t="shared" si="0"/>
        <v>0</v>
      </c>
      <c r="O18" s="51"/>
      <c r="P18" s="58">
        <v>45930</v>
      </c>
    </row>
    <row r="19" spans="1:16" x14ac:dyDescent="0.2">
      <c r="A19" s="57" t="s">
        <v>85</v>
      </c>
      <c r="B19" s="45" t="s">
        <v>81</v>
      </c>
      <c r="C19" s="80" t="s">
        <v>72</v>
      </c>
      <c r="D19" s="80"/>
      <c r="E19" s="46">
        <v>82</v>
      </c>
      <c r="F19" s="46">
        <v>0</v>
      </c>
      <c r="G19" s="46">
        <v>82</v>
      </c>
      <c r="H19" s="47" t="s">
        <v>18</v>
      </c>
      <c r="I19" s="47">
        <v>60</v>
      </c>
      <c r="J19" s="47">
        <v>0.83</v>
      </c>
      <c r="K19" s="68" t="s">
        <v>94</v>
      </c>
      <c r="L19" s="49">
        <v>1548.1603</v>
      </c>
      <c r="M19" s="50"/>
      <c r="N19" s="49">
        <f t="shared" si="0"/>
        <v>0</v>
      </c>
      <c r="O19" s="51"/>
      <c r="P19" s="58">
        <v>45930</v>
      </c>
    </row>
    <row r="20" spans="1:16" x14ac:dyDescent="0.2">
      <c r="A20" s="57" t="s">
        <v>85</v>
      </c>
      <c r="B20" s="45" t="s">
        <v>82</v>
      </c>
      <c r="C20" s="80" t="s">
        <v>86</v>
      </c>
      <c r="D20" s="80"/>
      <c r="E20" s="46">
        <v>100</v>
      </c>
      <c r="F20" s="46">
        <v>0</v>
      </c>
      <c r="G20" s="46">
        <v>100</v>
      </c>
      <c r="H20" s="47" t="s">
        <v>18</v>
      </c>
      <c r="I20" s="47">
        <v>10</v>
      </c>
      <c r="J20" s="47">
        <v>0.89</v>
      </c>
      <c r="K20" s="68" t="s">
        <v>95</v>
      </c>
      <c r="L20" s="49">
        <v>1992.3895</v>
      </c>
      <c r="M20" s="50"/>
      <c r="N20" s="49">
        <f t="shared" si="0"/>
        <v>0</v>
      </c>
      <c r="O20" s="51"/>
      <c r="P20" s="58">
        <v>45930</v>
      </c>
    </row>
    <row r="21" spans="1:16" x14ac:dyDescent="0.2">
      <c r="A21" s="57" t="s">
        <v>85</v>
      </c>
      <c r="B21" s="45" t="s">
        <v>83</v>
      </c>
      <c r="C21" s="80" t="s">
        <v>86</v>
      </c>
      <c r="D21" s="80"/>
      <c r="E21" s="46">
        <v>105</v>
      </c>
      <c r="F21" s="46">
        <v>0</v>
      </c>
      <c r="G21" s="46">
        <v>105</v>
      </c>
      <c r="H21" s="47" t="s">
        <v>18</v>
      </c>
      <c r="I21" s="47">
        <v>30</v>
      </c>
      <c r="J21" s="47">
        <v>2.15</v>
      </c>
      <c r="K21" s="48" t="s">
        <v>96</v>
      </c>
      <c r="L21" s="49">
        <v>1608.9654</v>
      </c>
      <c r="M21" s="50"/>
      <c r="N21" s="49">
        <f t="shared" si="0"/>
        <v>0</v>
      </c>
      <c r="O21" s="51"/>
      <c r="P21" s="58">
        <v>45930</v>
      </c>
    </row>
    <row r="22" spans="1:16" ht="15" thickBot="1" x14ac:dyDescent="0.25">
      <c r="A22" s="59" t="s">
        <v>85</v>
      </c>
      <c r="B22" s="60" t="s">
        <v>84</v>
      </c>
      <c r="C22" s="69" t="s">
        <v>86</v>
      </c>
      <c r="D22" s="69"/>
      <c r="E22" s="61">
        <v>98</v>
      </c>
      <c r="F22" s="61">
        <v>0</v>
      </c>
      <c r="G22" s="61">
        <v>98</v>
      </c>
      <c r="H22" s="62" t="s">
        <v>18</v>
      </c>
      <c r="I22" s="62">
        <v>35</v>
      </c>
      <c r="J22" s="62">
        <v>1.99</v>
      </c>
      <c r="K22" s="63" t="s">
        <v>97</v>
      </c>
      <c r="L22" s="64">
        <v>1759.0338999999999</v>
      </c>
      <c r="M22" s="65"/>
      <c r="N22" s="64">
        <f t="shared" si="0"/>
        <v>0</v>
      </c>
      <c r="O22" s="66"/>
      <c r="P22" s="67">
        <v>45930</v>
      </c>
    </row>
    <row r="23" spans="1:16" ht="39.75" customHeight="1" thickBot="1" x14ac:dyDescent="0.25">
      <c r="A23" s="81" t="s">
        <v>8</v>
      </c>
      <c r="B23" s="82"/>
      <c r="C23" s="82"/>
      <c r="D23" s="82"/>
      <c r="E23" s="82"/>
      <c r="F23" s="82"/>
      <c r="G23" s="82"/>
      <c r="H23" s="82"/>
      <c r="I23" s="82"/>
      <c r="J23" s="82"/>
      <c r="K23" s="83"/>
      <c r="L23" s="42">
        <f>SUM(L12:L22)</f>
        <v>31912.533899999999</v>
      </c>
      <c r="M23" s="43" t="s">
        <v>68</v>
      </c>
      <c r="N23" s="44">
        <f>SUM(N12:N22)</f>
        <v>0</v>
      </c>
      <c r="O23" s="26"/>
      <c r="P23" s="26"/>
    </row>
    <row r="24" spans="1:16" ht="15" thickBot="1" x14ac:dyDescent="0.25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6"/>
      <c r="M24" s="20" t="s">
        <v>71</v>
      </c>
      <c r="N24" s="21">
        <f>N25-N23</f>
        <v>0</v>
      </c>
      <c r="O24" s="26"/>
      <c r="P24" s="26"/>
    </row>
    <row r="25" spans="1:16" ht="15" thickBot="1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9"/>
      <c r="M25" s="20" t="s">
        <v>9</v>
      </c>
      <c r="N25" s="21">
        <f>IF("nie"=MID(H33,1,3),N23,(N23*1.23))</f>
        <v>0</v>
      </c>
      <c r="O25" s="26"/>
      <c r="P25" s="26"/>
    </row>
    <row r="26" spans="1:16" x14ac:dyDescent="0.2">
      <c r="A26" s="103"/>
      <c r="B26" s="103"/>
      <c r="C26" s="103"/>
      <c r="D26" s="8"/>
      <c r="E26" s="8"/>
      <c r="F26" s="8"/>
      <c r="G26" s="8"/>
      <c r="H26" s="8"/>
      <c r="I26" s="8" t="s">
        <v>39</v>
      </c>
      <c r="J26" s="8"/>
      <c r="K26" s="8"/>
      <c r="L26" s="8"/>
      <c r="M26" s="8"/>
      <c r="N26" s="8"/>
      <c r="O26" s="8"/>
      <c r="P26" s="8"/>
    </row>
    <row r="27" spans="1:16" ht="15" x14ac:dyDescent="0.2">
      <c r="A27" s="105" t="s">
        <v>56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27"/>
      <c r="P27" s="27"/>
    </row>
    <row r="28" spans="1:16" ht="25.5" customHeight="1" x14ac:dyDescent="0.2">
      <c r="A28" s="23" t="s">
        <v>37</v>
      </c>
      <c r="B28" s="13"/>
      <c r="C28" s="13"/>
      <c r="D28" s="13"/>
      <c r="E28" s="13"/>
      <c r="F28" s="13"/>
      <c r="G28" s="12" t="s">
        <v>36</v>
      </c>
      <c r="H28" s="13"/>
      <c r="I28" s="13"/>
      <c r="J28" s="9"/>
      <c r="K28" s="9"/>
      <c r="L28" s="9"/>
      <c r="M28" s="9"/>
      <c r="N28" s="9"/>
      <c r="O28" s="9"/>
      <c r="P28" s="9"/>
    </row>
    <row r="29" spans="1:16" ht="15" customHeight="1" x14ac:dyDescent="0.2">
      <c r="A29" s="112" t="s">
        <v>59</v>
      </c>
      <c r="B29" s="113"/>
      <c r="C29" s="113"/>
      <c r="D29" s="113"/>
      <c r="E29" s="114"/>
      <c r="F29" s="104" t="s">
        <v>41</v>
      </c>
      <c r="G29" s="10" t="s">
        <v>10</v>
      </c>
      <c r="H29" s="84"/>
      <c r="I29" s="85"/>
      <c r="J29" s="85"/>
      <c r="K29" s="85"/>
      <c r="L29" s="85"/>
      <c r="M29" s="85"/>
      <c r="N29" s="86"/>
      <c r="O29" s="27"/>
      <c r="P29" s="27"/>
    </row>
    <row r="30" spans="1:16" x14ac:dyDescent="0.2">
      <c r="A30" s="28"/>
      <c r="B30" s="29"/>
      <c r="C30" s="29"/>
      <c r="D30" s="29"/>
      <c r="E30" s="30"/>
      <c r="F30" s="104"/>
      <c r="G30" s="10" t="s">
        <v>11</v>
      </c>
      <c r="H30" s="84"/>
      <c r="I30" s="85"/>
      <c r="J30" s="85"/>
      <c r="K30" s="85"/>
      <c r="L30" s="85"/>
      <c r="M30" s="85"/>
      <c r="N30" s="86"/>
      <c r="O30" s="27"/>
      <c r="P30" s="27"/>
    </row>
    <row r="31" spans="1:16" ht="18" customHeight="1" x14ac:dyDescent="0.2">
      <c r="A31" s="106" t="s">
        <v>69</v>
      </c>
      <c r="B31" s="107"/>
      <c r="C31" s="107"/>
      <c r="D31" s="107"/>
      <c r="E31" s="108"/>
      <c r="F31" s="104"/>
      <c r="G31" s="10" t="s">
        <v>12</v>
      </c>
      <c r="H31" s="84"/>
      <c r="I31" s="85"/>
      <c r="J31" s="85"/>
      <c r="K31" s="85"/>
      <c r="L31" s="85"/>
      <c r="M31" s="85"/>
      <c r="N31" s="86"/>
      <c r="O31" s="27"/>
      <c r="P31" s="27"/>
    </row>
    <row r="32" spans="1:16" x14ac:dyDescent="0.2">
      <c r="A32" s="28"/>
      <c r="B32" s="29"/>
      <c r="C32" s="29"/>
      <c r="D32" s="29"/>
      <c r="E32" s="30"/>
      <c r="F32" s="104"/>
      <c r="G32" s="10" t="s">
        <v>13</v>
      </c>
      <c r="H32" s="84"/>
      <c r="I32" s="85"/>
      <c r="J32" s="85"/>
      <c r="K32" s="85"/>
      <c r="L32" s="85"/>
      <c r="M32" s="85"/>
      <c r="N32" s="86"/>
      <c r="O32" s="27"/>
      <c r="P32" s="27"/>
    </row>
    <row r="33" spans="1:16" x14ac:dyDescent="0.2">
      <c r="A33" s="109" t="s">
        <v>98</v>
      </c>
      <c r="B33" s="110"/>
      <c r="C33" s="110"/>
      <c r="D33" s="110"/>
      <c r="E33" s="111"/>
      <c r="F33" s="104"/>
      <c r="G33" s="10" t="s">
        <v>14</v>
      </c>
      <c r="H33" s="84"/>
      <c r="I33" s="85"/>
      <c r="J33" s="85"/>
      <c r="K33" s="85"/>
      <c r="L33" s="85"/>
      <c r="M33" s="85"/>
      <c r="N33" s="86"/>
      <c r="O33" s="27"/>
      <c r="P33" s="27"/>
    </row>
    <row r="34" spans="1:16" x14ac:dyDescent="0.2">
      <c r="A34" s="115"/>
      <c r="B34" s="116"/>
      <c r="C34" s="116"/>
      <c r="D34" s="116"/>
      <c r="E34" s="117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x14ac:dyDescent="0.2">
      <c r="A35" s="28"/>
      <c r="B35" s="29"/>
      <c r="C35" s="29"/>
      <c r="D35" s="29"/>
      <c r="E35" s="30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x14ac:dyDescent="0.2">
      <c r="A36" s="31"/>
      <c r="B36" s="32"/>
      <c r="C36" s="32"/>
      <c r="D36" s="32"/>
      <c r="E36" s="33"/>
      <c r="F36" s="9"/>
      <c r="G36" s="19"/>
      <c r="H36" s="16"/>
      <c r="I36" s="19"/>
      <c r="J36" s="19" t="s">
        <v>38</v>
      </c>
      <c r="K36" s="19"/>
      <c r="L36" s="101"/>
      <c r="M36" s="102"/>
      <c r="N36" s="19"/>
      <c r="O36" s="19"/>
      <c r="P36" s="19"/>
    </row>
    <row r="37" spans="1:16" x14ac:dyDescent="0.2">
      <c r="A37" s="9"/>
      <c r="B37" s="9"/>
      <c r="C37" s="9"/>
      <c r="D37" s="9"/>
      <c r="E37" s="9"/>
      <c r="F37" s="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x14ac:dyDescent="0.2">
      <c r="A38" s="22"/>
      <c r="B38" s="22"/>
      <c r="C38" s="22"/>
      <c r="D38" s="22"/>
      <c r="E38" s="22"/>
      <c r="F38" s="22"/>
      <c r="G38" s="19"/>
      <c r="H38" s="19"/>
      <c r="I38" s="19"/>
      <c r="J38" s="19"/>
      <c r="K38" s="19"/>
      <c r="L38" s="19"/>
      <c r="M38" s="19"/>
      <c r="N38" s="19"/>
      <c r="O38" s="19"/>
      <c r="P38" s="19"/>
    </row>
  </sheetData>
  <mergeCells count="52">
    <mergeCell ref="N1:P1"/>
    <mergeCell ref="N2:P2"/>
    <mergeCell ref="A1:L1"/>
    <mergeCell ref="C12:D12"/>
    <mergeCell ref="K9:K11"/>
    <mergeCell ref="E5:F5"/>
    <mergeCell ref="B7:F7"/>
    <mergeCell ref="B9:B11"/>
    <mergeCell ref="A3:B3"/>
    <mergeCell ref="A9:A11"/>
    <mergeCell ref="A6:B6"/>
    <mergeCell ref="L9:L11"/>
    <mergeCell ref="M9:M11"/>
    <mergeCell ref="C3:P3"/>
    <mergeCell ref="C6:P6"/>
    <mergeCell ref="A8:D8"/>
    <mergeCell ref="L36:M36"/>
    <mergeCell ref="A26:C26"/>
    <mergeCell ref="F29:F33"/>
    <mergeCell ref="H29:N29"/>
    <mergeCell ref="H30:N30"/>
    <mergeCell ref="H31:N31"/>
    <mergeCell ref="H32:N32"/>
    <mergeCell ref="A27:N27"/>
    <mergeCell ref="A31:E31"/>
    <mergeCell ref="A33:E33"/>
    <mergeCell ref="A29:E29"/>
    <mergeCell ref="A34:E34"/>
    <mergeCell ref="H33:N33"/>
    <mergeCell ref="C10:D11"/>
    <mergeCell ref="E10:E11"/>
    <mergeCell ref="H9:H11"/>
    <mergeCell ref="I9:I11"/>
    <mergeCell ref="J9:J11"/>
    <mergeCell ref="C9:D9"/>
    <mergeCell ref="E9:G9"/>
    <mergeCell ref="F10:F11"/>
    <mergeCell ref="G10:G11"/>
    <mergeCell ref="C13:D13"/>
    <mergeCell ref="C14:D14"/>
    <mergeCell ref="C15:D15"/>
    <mergeCell ref="C16:D16"/>
    <mergeCell ref="C21:D21"/>
    <mergeCell ref="C22:D22"/>
    <mergeCell ref="O9:P9"/>
    <mergeCell ref="N9:N11"/>
    <mergeCell ref="A24:L25"/>
    <mergeCell ref="C17:D17"/>
    <mergeCell ref="C18:D18"/>
    <mergeCell ref="C19:D19"/>
    <mergeCell ref="C20:D20"/>
    <mergeCell ref="A23:K23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15</v>
      </c>
      <c r="B1" s="132" t="s">
        <v>25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x14ac:dyDescent="0.25">
      <c r="A2" s="2" t="s">
        <v>16</v>
      </c>
      <c r="B2" s="131" t="s">
        <v>43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5">
      <c r="A3" s="2" t="s">
        <v>6</v>
      </c>
      <c r="B3" s="131" t="s">
        <v>44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25">
      <c r="A4" s="2" t="s">
        <v>2</v>
      </c>
      <c r="B4" s="131" t="s">
        <v>17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2" t="s">
        <v>7</v>
      </c>
      <c r="B5" s="131" t="s">
        <v>45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4" x14ac:dyDescent="0.25">
      <c r="A6" s="3" t="s">
        <v>47</v>
      </c>
      <c r="B6" s="131" t="s">
        <v>46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4" x14ac:dyDescent="0.25">
      <c r="A7" s="3" t="s">
        <v>48</v>
      </c>
      <c r="B7" s="131" t="s">
        <v>49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4" t="s">
        <v>18</v>
      </c>
      <c r="B8" s="131" t="s">
        <v>50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4" x14ac:dyDescent="0.25">
      <c r="A9" s="5" t="s">
        <v>19</v>
      </c>
      <c r="B9" s="131" t="s">
        <v>51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A10" s="4" t="s">
        <v>40</v>
      </c>
      <c r="B10" s="131" t="s">
        <v>63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6.5" customHeight="1" x14ac:dyDescent="0.25">
      <c r="A11" s="4" t="s">
        <v>5</v>
      </c>
      <c r="B11" s="131" t="s">
        <v>26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x14ac:dyDescent="0.25">
      <c r="A12" s="4" t="s">
        <v>20</v>
      </c>
      <c r="B12" s="131" t="s">
        <v>21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6.5" customHeight="1" x14ac:dyDescent="0.25">
      <c r="A13" s="6" t="s">
        <v>61</v>
      </c>
      <c r="B13" s="131" t="s">
        <v>22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x14ac:dyDescent="0.25">
      <c r="A14" s="6" t="s">
        <v>23</v>
      </c>
      <c r="B14" s="131" t="s">
        <v>52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x14ac:dyDescent="0.25">
      <c r="A15" s="7" t="s">
        <v>24</v>
      </c>
      <c r="B15" s="131" t="s">
        <v>53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45" x14ac:dyDescent="0.25">
      <c r="A16" s="11" t="s">
        <v>27</v>
      </c>
      <c r="B16" s="133" t="s">
        <v>55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2020-12-16T07:24:06Z</cp:lastPrinted>
  <dcterms:created xsi:type="dcterms:W3CDTF">2012-08-13T12:29:09Z</dcterms:created>
  <dcterms:modified xsi:type="dcterms:W3CDTF">2025-08-08T04:53:04Z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