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a.vicanova\OneDrive - Hlavne mesto SR Bratislava\Desktop\VO - prehliadky mostov\Súťažné podklady\"/>
    </mc:Choice>
  </mc:AlternateContent>
  <xr:revisionPtr revIDLastSave="0" documentId="13_ncr:1_{DA1F7190-13AC-4800-9157-27D666911F10}" xr6:coauthVersionLast="44" xr6:coauthVersionMax="45" xr10:uidLastSave="{00000000-0000-0000-0000-000000000000}"/>
  <bookViews>
    <workbookView xWindow="-120" yWindow="-120" windowWidth="29040" windowHeight="15840" xr2:uid="{D961D463-A149-4F9B-992F-AC333232681C}"/>
  </bookViews>
  <sheets>
    <sheet name="Návrh na plnenie kritérií" sheetId="5" r:id="rId1"/>
    <sheet name="Tab.1_Mosty" sheetId="1" r:id="rId2"/>
    <sheet name="Tab.2_Lávky" sheetId="2" r:id="rId3"/>
    <sheet name="Tab.3_Podchody" sheetId="3" r:id="rId4"/>
    <sheet name="Tab.4_Podjazdy" sheetId="4" r:id="rId5"/>
  </sheets>
  <definedNames>
    <definedName name="_xlnm.Print_Area" localSheetId="1">Tab.1_Mosty!$A$1:$L$122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2" i="1" l="1"/>
  <c r="J82" i="1" s="1"/>
  <c r="I83" i="1"/>
  <c r="J83" i="1" s="1"/>
  <c r="K83" i="1" s="1"/>
  <c r="B81" i="1"/>
  <c r="B82" i="1"/>
  <c r="B83" i="1"/>
  <c r="B84" i="1"/>
  <c r="B85" i="1"/>
  <c r="B86" i="1"/>
  <c r="B80" i="1"/>
  <c r="B59" i="1"/>
  <c r="B60" i="1"/>
  <c r="B61" i="1"/>
  <c r="B62" i="1"/>
  <c r="B63" i="1"/>
  <c r="B64" i="1"/>
  <c r="I57" i="1"/>
  <c r="J57" i="1" s="1"/>
  <c r="I58" i="1"/>
  <c r="J58" i="1" s="1"/>
  <c r="B57" i="1"/>
  <c r="B58" i="1"/>
  <c r="K82" i="1" l="1"/>
  <c r="K58" i="1"/>
  <c r="K57" i="1"/>
  <c r="I20" i="1" l="1"/>
  <c r="B20" i="1"/>
  <c r="B21" i="1"/>
  <c r="B22" i="1"/>
  <c r="B23" i="1"/>
  <c r="B24" i="1"/>
  <c r="B25" i="1"/>
  <c r="J20" i="1" l="1"/>
  <c r="K20" i="1" s="1"/>
  <c r="F25" i="5"/>
  <c r="F26" i="5"/>
  <c r="F27" i="5"/>
  <c r="F28" i="5"/>
  <c r="F29" i="5"/>
  <c r="F30" i="5"/>
  <c r="F31" i="5"/>
  <c r="F32" i="5"/>
  <c r="F33" i="5"/>
  <c r="F24" i="5"/>
  <c r="F34" i="5" s="1"/>
  <c r="B105" i="1" l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6" i="4" l="1"/>
  <c r="B7" i="4"/>
  <c r="B8" i="4"/>
  <c r="B5" i="4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5" i="3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5" i="2"/>
  <c r="B5" i="1"/>
  <c r="B106" i="1"/>
  <c r="B107" i="1"/>
  <c r="B108" i="1"/>
  <c r="B109" i="1"/>
  <c r="B110" i="1"/>
  <c r="B111" i="1"/>
  <c r="B112" i="1"/>
  <c r="B113" i="1"/>
  <c r="B114" i="1"/>
  <c r="I7" i="1"/>
  <c r="J7" i="1" s="1"/>
  <c r="K7" i="1" s="1"/>
  <c r="I6" i="1"/>
  <c r="J6" i="1" s="1"/>
  <c r="K6" i="1" l="1"/>
  <c r="I6" i="4"/>
  <c r="J6" i="4" s="1"/>
  <c r="I7" i="4"/>
  <c r="J7" i="4" s="1"/>
  <c r="I8" i="4"/>
  <c r="J8" i="4" s="1"/>
  <c r="I5" i="4"/>
  <c r="I6" i="3"/>
  <c r="J6" i="3" s="1"/>
  <c r="I7" i="3"/>
  <c r="J7" i="3" s="1"/>
  <c r="K7" i="3" s="1"/>
  <c r="I8" i="3"/>
  <c r="I9" i="3"/>
  <c r="J9" i="3" s="1"/>
  <c r="K9" i="3" s="1"/>
  <c r="I10" i="3"/>
  <c r="J10" i="3" s="1"/>
  <c r="K10" i="3" s="1"/>
  <c r="I11" i="3"/>
  <c r="J11" i="3" s="1"/>
  <c r="I12" i="3"/>
  <c r="I13" i="3"/>
  <c r="J13" i="3" s="1"/>
  <c r="I14" i="3"/>
  <c r="J14" i="3" s="1"/>
  <c r="I15" i="3"/>
  <c r="J15" i="3" s="1"/>
  <c r="K15" i="3" s="1"/>
  <c r="I16" i="3"/>
  <c r="I17" i="3"/>
  <c r="J17" i="3" s="1"/>
  <c r="K17" i="3" s="1"/>
  <c r="I18" i="3"/>
  <c r="J18" i="3" s="1"/>
  <c r="K18" i="3" s="1"/>
  <c r="I19" i="3"/>
  <c r="J19" i="3" s="1"/>
  <c r="I20" i="3"/>
  <c r="J20" i="3" s="1"/>
  <c r="K20" i="3" s="1"/>
  <c r="I21" i="3"/>
  <c r="J21" i="3" s="1"/>
  <c r="I22" i="3"/>
  <c r="J22" i="3" s="1"/>
  <c r="I23" i="3"/>
  <c r="J23" i="3" s="1"/>
  <c r="K23" i="3" s="1"/>
  <c r="I24" i="3"/>
  <c r="I25" i="3"/>
  <c r="J25" i="3" s="1"/>
  <c r="K25" i="3" s="1"/>
  <c r="I26" i="3"/>
  <c r="J26" i="3" s="1"/>
  <c r="K26" i="3" s="1"/>
  <c r="I5" i="3"/>
  <c r="J5" i="3" s="1"/>
  <c r="H7" i="2"/>
  <c r="I7" i="2" s="1"/>
  <c r="H8" i="2"/>
  <c r="I8" i="2" s="1"/>
  <c r="J8" i="2" s="1"/>
  <c r="H9" i="2"/>
  <c r="H10" i="2"/>
  <c r="I10" i="2" s="1"/>
  <c r="J10" i="2" s="1"/>
  <c r="H11" i="2"/>
  <c r="I11" i="2" s="1"/>
  <c r="J11" i="2" s="1"/>
  <c r="H12" i="2"/>
  <c r="I12" i="2" s="1"/>
  <c r="H13" i="2"/>
  <c r="I13" i="2" s="1"/>
  <c r="J13" i="2" s="1"/>
  <c r="H14" i="2"/>
  <c r="I14" i="2" s="1"/>
  <c r="H15" i="2"/>
  <c r="I15" i="2" s="1"/>
  <c r="H16" i="2"/>
  <c r="I16" i="2" s="1"/>
  <c r="J16" i="2" s="1"/>
  <c r="H17" i="2"/>
  <c r="I17" i="2" s="1"/>
  <c r="H18" i="2"/>
  <c r="I18" i="2" s="1"/>
  <c r="J18" i="2" s="1"/>
  <c r="H19" i="2"/>
  <c r="I19" i="2" s="1"/>
  <c r="J19" i="2" s="1"/>
  <c r="H20" i="2"/>
  <c r="H21" i="2"/>
  <c r="I21" i="2" s="1"/>
  <c r="H22" i="2"/>
  <c r="I22" i="2" s="1"/>
  <c r="H23" i="2"/>
  <c r="I23" i="2" s="1"/>
  <c r="H24" i="2"/>
  <c r="I24" i="2" s="1"/>
  <c r="J24" i="2" s="1"/>
  <c r="H25" i="2"/>
  <c r="I25" i="2" s="1"/>
  <c r="H26" i="2"/>
  <c r="I26" i="2" s="1"/>
  <c r="J26" i="2" s="1"/>
  <c r="H27" i="2"/>
  <c r="I27" i="2" s="1"/>
  <c r="J27" i="2" s="1"/>
  <c r="H28" i="2"/>
  <c r="I28" i="2" s="1"/>
  <c r="J28" i="2" s="1"/>
  <c r="H29" i="2"/>
  <c r="I29" i="2" s="1"/>
  <c r="H30" i="2"/>
  <c r="I30" i="2" s="1"/>
  <c r="H31" i="2"/>
  <c r="I31" i="2" s="1"/>
  <c r="H32" i="2"/>
  <c r="I32" i="2" s="1"/>
  <c r="J32" i="2" s="1"/>
  <c r="H6" i="2"/>
  <c r="I6" i="2" s="1"/>
  <c r="H5" i="2"/>
  <c r="I5" i="2" s="1"/>
  <c r="I5" i="1"/>
  <c r="J5" i="1" s="1"/>
  <c r="I8" i="1"/>
  <c r="I9" i="1"/>
  <c r="I10" i="1"/>
  <c r="I11" i="1"/>
  <c r="J11" i="1" s="1"/>
  <c r="I12" i="1"/>
  <c r="J12" i="1" s="1"/>
  <c r="I13" i="1"/>
  <c r="J13" i="1" s="1"/>
  <c r="I14" i="1"/>
  <c r="J14" i="1" s="1"/>
  <c r="K14" i="1" s="1"/>
  <c r="I15" i="1"/>
  <c r="J15" i="1" s="1"/>
  <c r="I16" i="1"/>
  <c r="I17" i="1"/>
  <c r="J17" i="1" s="1"/>
  <c r="I18" i="1"/>
  <c r="I19" i="1"/>
  <c r="J19" i="1" s="1"/>
  <c r="I21" i="1"/>
  <c r="J21" i="1" s="1"/>
  <c r="I22" i="1"/>
  <c r="J22" i="1" s="1"/>
  <c r="K22" i="1" s="1"/>
  <c r="I23" i="1"/>
  <c r="J23" i="1" s="1"/>
  <c r="I24" i="1"/>
  <c r="I25" i="1"/>
  <c r="J25" i="1" s="1"/>
  <c r="I26" i="1"/>
  <c r="I27" i="1"/>
  <c r="J27" i="1" s="1"/>
  <c r="I28" i="1"/>
  <c r="J28" i="1" s="1"/>
  <c r="I29" i="1"/>
  <c r="J29" i="1" s="1"/>
  <c r="I30" i="1"/>
  <c r="J30" i="1" s="1"/>
  <c r="K30" i="1" s="1"/>
  <c r="I31" i="1"/>
  <c r="J31" i="1" s="1"/>
  <c r="I32" i="1"/>
  <c r="I33" i="1"/>
  <c r="J33" i="1" s="1"/>
  <c r="I34" i="1"/>
  <c r="I35" i="1"/>
  <c r="J35" i="1" s="1"/>
  <c r="I36" i="1"/>
  <c r="J36" i="1" s="1"/>
  <c r="I37" i="1"/>
  <c r="J37" i="1" s="1"/>
  <c r="I38" i="1"/>
  <c r="J38" i="1" s="1"/>
  <c r="K38" i="1" s="1"/>
  <c r="I39" i="1"/>
  <c r="J39" i="1" s="1"/>
  <c r="I40" i="1"/>
  <c r="I41" i="1"/>
  <c r="J41" i="1" s="1"/>
  <c r="I42" i="1"/>
  <c r="I43" i="1"/>
  <c r="J43" i="1" s="1"/>
  <c r="I44" i="1"/>
  <c r="J44" i="1" s="1"/>
  <c r="I45" i="1"/>
  <c r="J45" i="1" s="1"/>
  <c r="I46" i="1"/>
  <c r="J46" i="1" s="1"/>
  <c r="K46" i="1" s="1"/>
  <c r="I47" i="1"/>
  <c r="J47" i="1" s="1"/>
  <c r="I48" i="1"/>
  <c r="I49" i="1"/>
  <c r="J49" i="1" s="1"/>
  <c r="I50" i="1"/>
  <c r="I51" i="1"/>
  <c r="J51" i="1" s="1"/>
  <c r="I52" i="1"/>
  <c r="J52" i="1" s="1"/>
  <c r="I53" i="1"/>
  <c r="J53" i="1" s="1"/>
  <c r="I54" i="1"/>
  <c r="J54" i="1" s="1"/>
  <c r="K54" i="1" s="1"/>
  <c r="I55" i="1"/>
  <c r="J55" i="1" s="1"/>
  <c r="I56" i="1"/>
  <c r="I59" i="1"/>
  <c r="J59" i="1" s="1"/>
  <c r="I60" i="1"/>
  <c r="I61" i="1"/>
  <c r="J61" i="1" s="1"/>
  <c r="I62" i="1"/>
  <c r="J62" i="1" s="1"/>
  <c r="I63" i="1"/>
  <c r="J63" i="1" s="1"/>
  <c r="I64" i="1"/>
  <c r="J64" i="1" s="1"/>
  <c r="K64" i="1" s="1"/>
  <c r="I65" i="1"/>
  <c r="J65" i="1" s="1"/>
  <c r="I66" i="1"/>
  <c r="I67" i="1"/>
  <c r="J67" i="1" s="1"/>
  <c r="I68" i="1"/>
  <c r="I69" i="1"/>
  <c r="J69" i="1" s="1"/>
  <c r="I70" i="1"/>
  <c r="J70" i="1" s="1"/>
  <c r="I71" i="1"/>
  <c r="J71" i="1" s="1"/>
  <c r="I72" i="1"/>
  <c r="J72" i="1" s="1"/>
  <c r="K72" i="1" s="1"/>
  <c r="I73" i="1"/>
  <c r="J73" i="1" s="1"/>
  <c r="I74" i="1"/>
  <c r="I75" i="1"/>
  <c r="I76" i="1"/>
  <c r="I77" i="1"/>
  <c r="J77" i="1" s="1"/>
  <c r="I78" i="1"/>
  <c r="J78" i="1" s="1"/>
  <c r="I79" i="1"/>
  <c r="J79" i="1" s="1"/>
  <c r="I80" i="1"/>
  <c r="J80" i="1" s="1"/>
  <c r="K80" i="1" s="1"/>
  <c r="I81" i="1"/>
  <c r="J81" i="1" s="1"/>
  <c r="I84" i="1"/>
  <c r="I85" i="1"/>
  <c r="J85" i="1" s="1"/>
  <c r="I86" i="1"/>
  <c r="I87" i="1"/>
  <c r="J87" i="1" s="1"/>
  <c r="I88" i="1"/>
  <c r="J88" i="1" s="1"/>
  <c r="I89" i="1"/>
  <c r="J89" i="1" s="1"/>
  <c r="I90" i="1"/>
  <c r="J90" i="1" s="1"/>
  <c r="K90" i="1" s="1"/>
  <c r="I91" i="1"/>
  <c r="J91" i="1" s="1"/>
  <c r="I92" i="1"/>
  <c r="I93" i="1"/>
  <c r="J93" i="1" s="1"/>
  <c r="I94" i="1"/>
  <c r="I95" i="1"/>
  <c r="J95" i="1" s="1"/>
  <c r="I96" i="1"/>
  <c r="J96" i="1" s="1"/>
  <c r="I97" i="1"/>
  <c r="J97" i="1" s="1"/>
  <c r="I98" i="1"/>
  <c r="J98" i="1" s="1"/>
  <c r="K98" i="1" s="1"/>
  <c r="I99" i="1"/>
  <c r="J99" i="1" s="1"/>
  <c r="I100" i="1"/>
  <c r="I101" i="1"/>
  <c r="J101" i="1" s="1"/>
  <c r="I102" i="1"/>
  <c r="I103" i="1"/>
  <c r="J103" i="1" s="1"/>
  <c r="I104" i="1"/>
  <c r="I105" i="1"/>
  <c r="J105" i="1" s="1"/>
  <c r="I106" i="1"/>
  <c r="J106" i="1" s="1"/>
  <c r="I107" i="1"/>
  <c r="J107" i="1" s="1"/>
  <c r="I108" i="1"/>
  <c r="J108" i="1" s="1"/>
  <c r="K108" i="1" s="1"/>
  <c r="I109" i="1"/>
  <c r="J109" i="1" s="1"/>
  <c r="I110" i="1"/>
  <c r="I111" i="1"/>
  <c r="J111" i="1" s="1"/>
  <c r="I112" i="1"/>
  <c r="I113" i="1"/>
  <c r="J113" i="1" s="1"/>
  <c r="I114" i="1"/>
  <c r="J114" i="1" s="1"/>
  <c r="J29" i="2" l="1"/>
  <c r="J21" i="2"/>
  <c r="K5" i="3"/>
  <c r="J12" i="2"/>
  <c r="H33" i="2"/>
  <c r="G15" i="5" s="1"/>
  <c r="H15" i="5" s="1"/>
  <c r="I15" i="5" s="1"/>
  <c r="I27" i="3"/>
  <c r="G16" i="5" s="1"/>
  <c r="H16" i="5" s="1"/>
  <c r="I16" i="5" s="1"/>
  <c r="K21" i="3"/>
  <c r="K13" i="3"/>
  <c r="J14" i="2"/>
  <c r="J30" i="2"/>
  <c r="J22" i="2"/>
  <c r="I20" i="2"/>
  <c r="J20" i="2" s="1"/>
  <c r="J12" i="3"/>
  <c r="K12" i="3" s="1"/>
  <c r="K7" i="4"/>
  <c r="I9" i="4"/>
  <c r="G17" i="5" s="1"/>
  <c r="J5" i="4"/>
  <c r="J9" i="4" s="1"/>
  <c r="K8" i="4"/>
  <c r="K111" i="1"/>
  <c r="K103" i="1"/>
  <c r="K93" i="1"/>
  <c r="K85" i="1"/>
  <c r="K67" i="1"/>
  <c r="K59" i="1"/>
  <c r="K49" i="1"/>
  <c r="K41" i="1"/>
  <c r="K33" i="1"/>
  <c r="K25" i="1"/>
  <c r="K17" i="1"/>
  <c r="J75" i="1"/>
  <c r="K75" i="1" s="1"/>
  <c r="J9" i="1"/>
  <c r="K9" i="1" s="1"/>
  <c r="J112" i="1"/>
  <c r="K112" i="1" s="1"/>
  <c r="J104" i="1"/>
  <c r="K104" i="1" s="1"/>
  <c r="J100" i="1"/>
  <c r="K100" i="1" s="1"/>
  <c r="J94" i="1"/>
  <c r="K94" i="1" s="1"/>
  <c r="J86" i="1"/>
  <c r="K86" i="1" s="1"/>
  <c r="J76" i="1"/>
  <c r="K76" i="1" s="1"/>
  <c r="J68" i="1"/>
  <c r="K68" i="1" s="1"/>
  <c r="J60" i="1"/>
  <c r="K60" i="1" s="1"/>
  <c r="J50" i="1"/>
  <c r="K50" i="1" s="1"/>
  <c r="J42" i="1"/>
  <c r="K42" i="1" s="1"/>
  <c r="J34" i="1"/>
  <c r="K34" i="1" s="1"/>
  <c r="J26" i="1"/>
  <c r="J18" i="1"/>
  <c r="K18" i="1" s="1"/>
  <c r="J10" i="1"/>
  <c r="K10" i="1" s="1"/>
  <c r="K109" i="1"/>
  <c r="K99" i="1"/>
  <c r="K91" i="1"/>
  <c r="K81" i="1"/>
  <c r="K73" i="1"/>
  <c r="K65" i="1"/>
  <c r="K55" i="1"/>
  <c r="K47" i="1"/>
  <c r="K39" i="1"/>
  <c r="K31" i="1"/>
  <c r="K23" i="1"/>
  <c r="K15" i="1"/>
  <c r="J110" i="1"/>
  <c r="K110" i="1" s="1"/>
  <c r="J102" i="1"/>
  <c r="K102" i="1" s="1"/>
  <c r="J92" i="1"/>
  <c r="K92" i="1" s="1"/>
  <c r="J84" i="1"/>
  <c r="K84" i="1" s="1"/>
  <c r="J74" i="1"/>
  <c r="K74" i="1" s="1"/>
  <c r="J66" i="1"/>
  <c r="K66" i="1" s="1"/>
  <c r="J56" i="1"/>
  <c r="K56" i="1" s="1"/>
  <c r="J48" i="1"/>
  <c r="K48" i="1" s="1"/>
  <c r="J40" i="1"/>
  <c r="K40" i="1" s="1"/>
  <c r="J32" i="1"/>
  <c r="K32" i="1" s="1"/>
  <c r="J24" i="1"/>
  <c r="K24" i="1" s="1"/>
  <c r="J16" i="1"/>
  <c r="K16" i="1" s="1"/>
  <c r="J8" i="1"/>
  <c r="K8" i="1" s="1"/>
  <c r="K107" i="1"/>
  <c r="K97" i="1"/>
  <c r="K89" i="1"/>
  <c r="K79" i="1"/>
  <c r="K71" i="1"/>
  <c r="K63" i="1"/>
  <c r="K53" i="1"/>
  <c r="K45" i="1"/>
  <c r="K37" i="1"/>
  <c r="K29" i="1"/>
  <c r="K21" i="1"/>
  <c r="K13" i="1"/>
  <c r="K114" i="1"/>
  <c r="K106" i="1"/>
  <c r="K96" i="1"/>
  <c r="K88" i="1"/>
  <c r="K78" i="1"/>
  <c r="K70" i="1"/>
  <c r="K62" i="1"/>
  <c r="K52" i="1"/>
  <c r="K44" i="1"/>
  <c r="K36" i="1"/>
  <c r="K28" i="1"/>
  <c r="K12" i="1"/>
  <c r="K113" i="1"/>
  <c r="K105" i="1"/>
  <c r="K101" i="1"/>
  <c r="K95" i="1"/>
  <c r="K87" i="1"/>
  <c r="K77" i="1"/>
  <c r="K69" i="1"/>
  <c r="K61" i="1"/>
  <c r="K51" i="1"/>
  <c r="K43" i="1"/>
  <c r="K35" i="1"/>
  <c r="K27" i="1"/>
  <c r="K19" i="1"/>
  <c r="K11" i="1"/>
  <c r="I115" i="1"/>
  <c r="K5" i="1"/>
  <c r="K6" i="4"/>
  <c r="J24" i="3"/>
  <c r="K24" i="3" s="1"/>
  <c r="J16" i="3"/>
  <c r="K16" i="3" s="1"/>
  <c r="J8" i="3"/>
  <c r="K22" i="3"/>
  <c r="K14" i="3"/>
  <c r="K6" i="3"/>
  <c r="K19" i="3"/>
  <c r="K11" i="3"/>
  <c r="J25" i="2"/>
  <c r="J17" i="2"/>
  <c r="I9" i="2"/>
  <c r="J9" i="2" s="1"/>
  <c r="J31" i="2"/>
  <c r="J23" i="2"/>
  <c r="J15" i="2"/>
  <c r="J7" i="2"/>
  <c r="J6" i="2"/>
  <c r="J5" i="2"/>
  <c r="G14" i="5" l="1"/>
  <c r="G18" i="5" s="1"/>
  <c r="I33" i="2"/>
  <c r="J33" i="2"/>
  <c r="K8" i="3"/>
  <c r="K27" i="3" s="1"/>
  <c r="J27" i="3"/>
  <c r="H17" i="5"/>
  <c r="I17" i="5" s="1"/>
  <c r="K5" i="4"/>
  <c r="K9" i="4" s="1"/>
  <c r="J115" i="1"/>
  <c r="K26" i="1"/>
  <c r="K115" i="1" s="1"/>
  <c r="H14" i="5" l="1"/>
  <c r="I14" i="5" s="1"/>
  <c r="I18" i="5" s="1"/>
  <c r="G19" i="5" s="1"/>
  <c r="G37" i="5" s="1"/>
  <c r="H18" i="5"/>
</calcChain>
</file>

<file path=xl/sharedStrings.xml><?xml version="1.0" encoding="utf-8"?>
<sst xmlns="http://schemas.openxmlformats.org/spreadsheetml/2006/main" count="732" uniqueCount="392">
  <si>
    <t>Por. 
č.</t>
  </si>
  <si>
    <t>CEZ VÁPENICKÝ POTOK NA STAREJ BRATISLAVSKEJ ULICI</t>
  </si>
  <si>
    <t>ESTAKÁDY MOSTU LAFRANCONI NA BRATISLAVSKEJ STRANE - NAD ELEKTRIČKOU V MLYN. DOLINE</t>
  </si>
  <si>
    <t>ESTAKÁDA MOSTA LAFRANCONI NA BRATISLAVSKEJ STRANE, ZJAZD DO KARLOVEJ VSI Z MOSTA</t>
  </si>
  <si>
    <t>NA ULICI STARÉ GRUNTY NAD MLYNSKOU DOLINOU</t>
  </si>
  <si>
    <t xml:space="preserve">CEZ POTOK VYDRICA NA CESTE NA ČERVENÝ MOST </t>
  </si>
  <si>
    <t>CEZ POTOK BYSTRIČKA NA CESTE MLÁDEŽE</t>
  </si>
  <si>
    <t>CEZ POTOK VYDRICA NA CESTE MLÁDEŽE, MEDZI JAZERAMI</t>
  </si>
  <si>
    <t xml:space="preserve">CEZ POTOK VYDRICA NA CESTE MLÁDEŽE PRI LYŽIARSKOM VLEKU </t>
  </si>
  <si>
    <t>CEZ POTOK VYDRICA NA CESTE MLÁDEŽE PRI LYŽIARSKOM VLEKU PRI KAMEŇOLOME</t>
  </si>
  <si>
    <t>NA CESTE MLÁDEŽE POD SANATÓRIOM</t>
  </si>
  <si>
    <t>CEZ POTOK VYDRICA NA CESTE MLÁDEŽE  NAD SANATÓRIOM</t>
  </si>
  <si>
    <t>CEZ POTOK VYDRICA NA CESTE MLÁDEŽE POD HRABINOVOU</t>
  </si>
  <si>
    <t>CEZ POTOK BYSTRIČKA NA CESTE MLÁDEŽE POD ŽELEZNOU STUDNIČKOU</t>
  </si>
  <si>
    <t xml:space="preserve">CEZ PRÍTOK POTOKA VYDRICA NA CESTE MLÁDEŽE </t>
  </si>
  <si>
    <t>CEZ POTOK VYDRICA NA CESTE MLÁDEŽE V HORNEJ MLYNSKEJ DOLINE NA ŽELEZNEJ STUDNIČKE</t>
  </si>
  <si>
    <t>NA HRADSKEJ ULICI CEZ MALÝ DUNAJ VO VRAKUNI</t>
  </si>
  <si>
    <t>NA ROĽNÍCKEJ ULICI VO VAJNOROCH CEZ VAJNORSKÝ POTOK</t>
  </si>
  <si>
    <t xml:space="preserve">CEZ RAČIANSKY KANÁL PRI VÝCHODNOM NÁDRAŽÍ </t>
  </si>
  <si>
    <t>NA SLOVNAFTSKEJ UL. CEZ MALÝ DUNAJ</t>
  </si>
  <si>
    <t xml:space="preserve">CEZ RAČIANSKY KANÁL NA UL. PRI ŠAJBÁCH </t>
  </si>
  <si>
    <t xml:space="preserve">NA TRNAVSKEJ CESTE PRI MARTINSKOM CINTORÍNE </t>
  </si>
  <si>
    <t>V OSADE POĽNÝ MLYN CEZ POTOK MLÁKA NA CESTE DO LAMAČA</t>
  </si>
  <si>
    <t>CEZ POTOK MLÁKA NA CESTE K VW MEDZI LAMAČOM A OSADOU POĽNÝ MLYN</t>
  </si>
  <si>
    <t>NA POPRADSKEJ ULICI CEZ MALÝ DUNAJ - PRAVÝ MOST</t>
  </si>
  <si>
    <t>NA BAJKALSKEJ ULICI NAD RUŽINOVSKOU ULICOU - ĽAVÝ MOST</t>
  </si>
  <si>
    <t>NA BAJKALSKEJ ULICI NAD RUŽINOVSKOU ULICOU - PRAVÝ MOST</t>
  </si>
  <si>
    <t>NA EINSTEINOVEJ ULICI NAD BRATSKOU UL. V PETRŽALKE KOMUNIKÁCIA V - 1. STAVBA - PRAVÝ MOST</t>
  </si>
  <si>
    <t>NÁJAZD Z EINSTEINOVEJ ULICE NA PRÍSTAVNÝ MOST V PETRŽALKE - PRAVÝ MOST</t>
  </si>
  <si>
    <t>NA BRATISLAVSKEJ ULICI V ZÁHORSKEJ BYSTRICI CEZ BYSTRICKÝ POTOK</t>
  </si>
  <si>
    <t>NA BRATISLAVSKEJ ULICI V ZÁHORSKEJ BYSTRICI CEZ MARIÁNSKY POTOK</t>
  </si>
  <si>
    <t>NA PÚPAVOVEJ ULICI UL. NAD KARLOVESKOU ULICOU</t>
  </si>
  <si>
    <t>CEZ RAČIANSKY KANÁL NA RYBNIČNEJ ULICI</t>
  </si>
  <si>
    <t>NA PEKNEJ CESTE V RAČI</t>
  </si>
  <si>
    <t xml:space="preserve">NA JANOTOVEJ ULICI V KARLOVEJ VSI </t>
  </si>
  <si>
    <t>NA RYBNIČNEJ UL. NAD CESTOU č.502</t>
  </si>
  <si>
    <t>CEZ VODNÝ KANÁL NA SLOVNAFTSKEJ UL. PRI SLOVNAFTE</t>
  </si>
  <si>
    <t>NA ROMANOVEJ ULICI CEZ CHORVÁTSKE RAMENO V BRATISLAVE</t>
  </si>
  <si>
    <t>NA ANTOLSKEJ UL. V PETRŽALKE NAD CHORVÁTSKÝM RAMENOM</t>
  </si>
  <si>
    <t>NAD ŽELEZNICOU NA POKRAČOVANÍ HARMINCOVEJ ULICE</t>
  </si>
  <si>
    <t>NAD ULICOU ZIDINY NA POKRAČOVANÍ HARMINCOVEJ ULICE</t>
  </si>
  <si>
    <t>ZJAZD Z JANTÁROVEJ ULICE NA KRASOVSKÉHO PRI ARTMÉDII FUTBALOVOM ŠTADIÓNE</t>
  </si>
  <si>
    <t>NA PANÓNSKEJ CESTE V JANÍKOVOM DVORE V PETRŽALKE - ĽAVÝ MOST</t>
  </si>
  <si>
    <t>NA PANÓNSKEJ CESTE V JANÍKOVOM DVORE V PETRŽALKE - PRAVÝ MOST</t>
  </si>
  <si>
    <t>NA PANÓNSKEJ CESTE NAD EINSTEINOVOU ULICOU V PETRŽALKE  - PRAVÝ MOST - SMER DO MESTA</t>
  </si>
  <si>
    <t>NA PANÓNSKEJ CESTE NAD EINSTEINOVOU ULICOU V PETRŽALKE  - ĽAVÝ MOST - SMER VON Z MESTA</t>
  </si>
  <si>
    <t>APOLLO - OBJ. 203 - ESTAKÁDA NA BRATISLAVSKEJ STRANE MOSTU</t>
  </si>
  <si>
    <t>APOLLO - HLAVNÝ OBJEKT NAD RIEKOU DUNAJ</t>
  </si>
  <si>
    <t xml:space="preserve">APOLLO - OBJ. 202-00 ESTAKÁDA NA PETRŽALSKEJ STRANE MOSTU </t>
  </si>
  <si>
    <t>NAD ŽELEZNICOU V LAMAČI</t>
  </si>
  <si>
    <t>NA BOJNICKEJ ULICI V ŽABOM MAJERI</t>
  </si>
  <si>
    <t>NAD SENECKOU CESTOU - NOVÁ ČASŤ DO VAJNOR</t>
  </si>
  <si>
    <t>NA RUSOVSKEJ CESTE NAD PANÓNSKOU CESTOU PRI  ŽELEZNIČNEJ STANICI PETRŽALKA</t>
  </si>
  <si>
    <t>NA BOTANICKEJ UL. CEZ ČIERNY POTOK PRI RIVIÉRE</t>
  </si>
  <si>
    <t>NA VLÁRSKEJ ULICI NAD MAGURSKOU DOLINOU NA KRAMÁROCH</t>
  </si>
  <si>
    <t>NA BRATSKEJ ULICI NAD DIAĽNICOU D2 V PETRŽALKE PRI KAPITULSKOM DVORE</t>
  </si>
  <si>
    <t xml:space="preserve"> NA IVÁNSKEJ CESTE NAD DIAĽNICOU D -1</t>
  </si>
  <si>
    <t xml:space="preserve">NA VIEDENSKEJ CESTE NAD EINSTEINOVOU ULICOU A DIAĽNICOU D - 1 </t>
  </si>
  <si>
    <t xml:space="preserve">NA PANÓNSKEJ CESTE NAD ŽELEZNICOU V PETRŽALKE PRED ŽELEZNIČNOU STANICOU - PRAVÝ MOST </t>
  </si>
  <si>
    <t xml:space="preserve">NA PANÓNSKEJ CESTE NAD ŽELEZNICOU V PETRŽALKE PRED ŽELEZNIČNOU STANICOU - ĽAVÝ MOST </t>
  </si>
  <si>
    <t>NA DOLNOZEMSKEJ CESTE NAD BOSÁKOVOU ULICOU V PETRŽALKE - PRAVÝ MOST</t>
  </si>
  <si>
    <t>NA DOLNOZEMSKEJ CESTE NAD KUTLÍKOVOU ULICOU ZA DOSTIHOVOU DRÁHOU V PETRŽALKE - PRAVÝ MOST</t>
  </si>
  <si>
    <t>NA DOLNOZEMSKEJ CESTE NAD CHORVÁTSKYM RAMENOM V PETRŽALKE</t>
  </si>
  <si>
    <t>NA DOLNOZEMSKEJ CESTE NAD BETLIARSKOU ULICOU V PETRŽALKE</t>
  </si>
  <si>
    <t>NA BRATSKEJ ULICI NAD ŽELEZNIČNOU VLEČKOU ZA KOPČIANSKOU ULICOU V PETRŽALKE</t>
  </si>
  <si>
    <t>NA VIEDENSKEJ CESTE PRED COLNICOU S RAKÚSKOM - BERG V PETRŽALKE</t>
  </si>
  <si>
    <t>NA SENECKEJ CESTE NAD DIAĽNICOU D- 1 - ĽAVÝ MOST</t>
  </si>
  <si>
    <t>NA SENECKEJ CESTE NAD DIAĽNICOU D -1 - PRAVÝ MOST</t>
  </si>
  <si>
    <t>NA SENECKEJ CESTE CEZ POTOK ĽADOVÁ VODA PRI IVANKE, BRATISLAVA</t>
  </si>
  <si>
    <t>CEZ MARIÁNSKY POTOK V ZÁHORSKEJ BYSTRICI NA KARPATSKEJ a ZÁHORSKEJ ULICI</t>
  </si>
  <si>
    <t>ESTAKÁDA MOSTA LAFRANCONI NA BRATISLAVSKEJ STRANE, ZJAZD DO MLYNSKEJ DOLINY</t>
  </si>
  <si>
    <t>ESTAKÁDA MOSTA LAFRANCONI NA BRATISLAVSKEJ STRANE, NÁJAZD Z KARLOVEJ VSI NA MOST</t>
  </si>
  <si>
    <t>NA CESTE ZO ZÁHORSKEJ BYSTRICE DO OSADY POĽNÝ MLYN NAD DIAĽNICOU D - 2</t>
  </si>
  <si>
    <t>CEZ POTOK VYDRICA NA CESTE MLÁDEŽE POD SANATÓRIOM</t>
  </si>
  <si>
    <t>NÁJAZD Z EINSTEINOVEJ ULICE NA PANÓNSKU CESTU PRI SADE JANKA KRÁĽA V PETRŽALKE  - ĽAVÝ MOST</t>
  </si>
  <si>
    <t>NA RYBNIČNEJ ULICI NAD ŽELEZNICOU BRATISLAVA-PEZINOK-MODRA</t>
  </si>
  <si>
    <t>PRI VÚIS, NA ULICI K ŽELEZNEJ STUDNIČKE PRI SUCHOM MLYNE</t>
  </si>
  <si>
    <t>NAD TEPLOVODOM, NA CESTE K SPAĽOVNI PRI SLOVNAFTE</t>
  </si>
  <si>
    <t xml:space="preserve">CEZ VODNÝ KANÁL K SLOVNAFTU, NA CESTE K SPAĽOVNI </t>
  </si>
  <si>
    <t>V KRASŇANOCH, V RAČI "MEDZI KOĽAJAMI"</t>
  </si>
  <si>
    <t>NA MATEJKOVEJ ULICI NAD DEVÍNSKOU CESTOU K DLHÝM DIELOM</t>
  </si>
  <si>
    <t>CEZ POTOK STARÁ MLÁKA V DEVÍNSKEJ NOVEJ VSI PRI BÝVALEJ TEHELNI</t>
  </si>
  <si>
    <t>NA CESTE ZO ZÁHORSKEJ BYSTRICE DO OSADY POĽNÝ MLYN CEZ POTOK MLÁKA</t>
  </si>
  <si>
    <t>NA CESTE ZO ZÁHORSKEJ BYSTRICE DO OSADY POĽNÝ MLYN CEZ MÁSTSKÝ POTOK</t>
  </si>
  <si>
    <t>NA ISTRIJSKEJ ULICI CEZ POTOK MLÁKA V DEVÍNSKEJ  NOVEJ VSI</t>
  </si>
  <si>
    <t>ZOSTUPNÁ VETVA ESTAKÁDY PRÍSTAVNÉHO MOSTA, NAPOJENIE EINSTEINOVEJ ULICE - NÁJAZD Z ULICE PRI SEČI NA PRÍSTAVNÝ MOST 
(z DOLNOZEMSKEJ na APOLLO)</t>
  </si>
  <si>
    <t>NAD ŽELEZNICOU NA CESTE DO VAJNOR</t>
  </si>
  <si>
    <t>NA BRATSKEJ UL. V PETRŽALKE NAD PANÓNSKOU CESTOU A KOPČIANSKOU UL. A ŽELEZNICOU</t>
  </si>
  <si>
    <t>NAD PANÓNSKOU CESTOU - NADJAZD K BUDATÍNSKEJ ULICI V PETRŽALKE</t>
  </si>
  <si>
    <t>POKRAČOVANIE STARÉHO MOSTA DO PETRŽALKY - NAPOJENIE NA JANTÁROVÚ ULICU, BRATISLAVA</t>
  </si>
  <si>
    <t>NA HARMINCOVEJ UL. NAD PODJAZDOM Z DIAĽNICE</t>
  </si>
  <si>
    <t>Z DOLNOZEMSKEJ CESTY NA EINSTEINOVU UL.</t>
  </si>
  <si>
    <t>STARÝ MOST CEZ RIEKU DUNAJ</t>
  </si>
  <si>
    <t>NA MIEROVEJ UL. NAD GAGARINOVOU UL.</t>
  </si>
  <si>
    <t>NA KAPUCÍNSKEJ UL. NAD STAROMESTSKOU ULICOU</t>
  </si>
  <si>
    <t>NA POPRADSKEJ ULICI CEZ MALÝ DUNAJ - ĽAVÝ MOST</t>
  </si>
  <si>
    <t>NÁJAZD Z EINSTEINOVEJ ULICE NA PANÓNSKU CESTU PRI GYMNÁZIU V PETRŽALKE  - PRAVÝ MOST</t>
  </si>
  <si>
    <t>NA HARMINCOVEJ UL. NAD DIAĽNICOU D-1 a KOLEKTORMI K1 a K2</t>
  </si>
  <si>
    <t>CEZ POTOK VYDRICA V PANSKOM LESE NA ŽELEZNEJ STUDNIČKE</t>
  </si>
  <si>
    <t>NOVÝ MOST (SNP) CEZ RIEKU DUNAJ 
hlavný mostný objekt
 oceľová konštrukcia</t>
  </si>
  <si>
    <t xml:space="preserve">ESTAKÁDA NOVÉHO MOSTA (SNP) 
ľavobrežné predmostie - hlavná estakáda "sever-juh"
(Staromestská ulica) </t>
  </si>
  <si>
    <t xml:space="preserve">ESTAKÁDA NOVÉHO MOSTA (SNP) 
pravobrežné predmostie - Petržalská strana </t>
  </si>
  <si>
    <t xml:space="preserve">ESTAKÁDA NOVÉHO MOSTA (SNP) 
ľavobrežné predmostie východná rampa, zjazd z mosta na nábrežie vetva "A" </t>
  </si>
  <si>
    <t xml:space="preserve">ESTAKÁDA NOVÉHO MOSTA (SNP) 
ľavobrežné predmostie západná odbočka, zjazd z mesta na nábrežie vetva "C" </t>
  </si>
  <si>
    <t xml:space="preserve">ESTAKÁDA NOVÉHO MOSTA (SNP) 
ľavobrežné predmostie, nájazd z nábrežia na most  vetva "D" </t>
  </si>
  <si>
    <t xml:space="preserve">EV. Č. </t>
  </si>
  <si>
    <t>M 111</t>
  </si>
  <si>
    <t>M 010</t>
  </si>
  <si>
    <t>M 011</t>
  </si>
  <si>
    <t>M 012</t>
  </si>
  <si>
    <t>M 013</t>
  </si>
  <si>
    <t>M 014</t>
  </si>
  <si>
    <t>M 015</t>
  </si>
  <si>
    <t>M 017</t>
  </si>
  <si>
    <t>M 018</t>
  </si>
  <si>
    <t>M 019</t>
  </si>
  <si>
    <t>M 075</t>
  </si>
  <si>
    <t>M 077</t>
  </si>
  <si>
    <t>M 078</t>
  </si>
  <si>
    <t>M 074</t>
  </si>
  <si>
    <t>572-003</t>
  </si>
  <si>
    <t>1082-2</t>
  </si>
  <si>
    <t>M 001</t>
  </si>
  <si>
    <t>M 007</t>
  </si>
  <si>
    <t>M 002</t>
  </si>
  <si>
    <t>572-001</t>
  </si>
  <si>
    <t>505-005</t>
  </si>
  <si>
    <t>505-002</t>
  </si>
  <si>
    <t>63-006</t>
  </si>
  <si>
    <t>61-002r</t>
  </si>
  <si>
    <t>61-002p</t>
  </si>
  <si>
    <t>2-039</t>
  </si>
  <si>
    <t>61-001c</t>
  </si>
  <si>
    <t>2-032</t>
  </si>
  <si>
    <t>2-031</t>
  </si>
  <si>
    <t>M 036</t>
  </si>
  <si>
    <t>M 003</t>
  </si>
  <si>
    <t>M 005</t>
  </si>
  <si>
    <t>M 009</t>
  </si>
  <si>
    <t>M 044</t>
  </si>
  <si>
    <t>M 049</t>
  </si>
  <si>
    <t>M 059</t>
  </si>
  <si>
    <t>M 061</t>
  </si>
  <si>
    <t>M 154</t>
  </si>
  <si>
    <t>M 155</t>
  </si>
  <si>
    <t>M 159</t>
  </si>
  <si>
    <t>M 166.1</t>
  </si>
  <si>
    <t>M 166.2</t>
  </si>
  <si>
    <t>M 167.1</t>
  </si>
  <si>
    <t>M 167.2</t>
  </si>
  <si>
    <t>M 100a</t>
  </si>
  <si>
    <t>M 100</t>
  </si>
  <si>
    <t>M 100b</t>
  </si>
  <si>
    <t>2-033</t>
  </si>
  <si>
    <t>M 137</t>
  </si>
  <si>
    <t>M 171</t>
  </si>
  <si>
    <t>M 181</t>
  </si>
  <si>
    <t>M 184</t>
  </si>
  <si>
    <t>M 192</t>
  </si>
  <si>
    <t>M 198</t>
  </si>
  <si>
    <t>M 199</t>
  </si>
  <si>
    <t>M 164</t>
  </si>
  <si>
    <t>M 165.1</t>
  </si>
  <si>
    <t>M 165.2</t>
  </si>
  <si>
    <t>2-048</t>
  </si>
  <si>
    <t>2-050</t>
  </si>
  <si>
    <t>2-052</t>
  </si>
  <si>
    <t>2-053</t>
  </si>
  <si>
    <t>M 174</t>
  </si>
  <si>
    <t>61-001</t>
  </si>
  <si>
    <t>61-004a</t>
  </si>
  <si>
    <t>61-004a.1</t>
  </si>
  <si>
    <t>61-005</t>
  </si>
  <si>
    <t>1015-1</t>
  </si>
  <si>
    <t>M 195</t>
  </si>
  <si>
    <t>M 193</t>
  </si>
  <si>
    <t>M 188</t>
  </si>
  <si>
    <t>M 016</t>
  </si>
  <si>
    <t>2-040.2</t>
  </si>
  <si>
    <t>M 043</t>
  </si>
  <si>
    <t>M 053</t>
  </si>
  <si>
    <t>M 022</t>
  </si>
  <si>
    <t>M 020</t>
  </si>
  <si>
    <t>M 138</t>
  </si>
  <si>
    <t>M 191</t>
  </si>
  <si>
    <t>M 190</t>
  </si>
  <si>
    <t>M 189</t>
  </si>
  <si>
    <t>M 187</t>
  </si>
  <si>
    <t>M 186</t>
  </si>
  <si>
    <t>M 172</t>
  </si>
  <si>
    <t>M 163</t>
  </si>
  <si>
    <t>M 158</t>
  </si>
  <si>
    <t>M 095</t>
  </si>
  <si>
    <t>M 169</t>
  </si>
  <si>
    <t>M 157</t>
  </si>
  <si>
    <t>M 161</t>
  </si>
  <si>
    <t>M 089</t>
  </si>
  <si>
    <t>M 038</t>
  </si>
  <si>
    <t>M 035</t>
  </si>
  <si>
    <t>63-006a</t>
  </si>
  <si>
    <t>2-040.1</t>
  </si>
  <si>
    <t>2-033b</t>
  </si>
  <si>
    <t>M 081</t>
  </si>
  <si>
    <t>M 177</t>
  </si>
  <si>
    <t>M 177a</t>
  </si>
  <si>
    <t>M 177b</t>
  </si>
  <si>
    <t>M 177.1</t>
  </si>
  <si>
    <t>M 177.2</t>
  </si>
  <si>
    <t>M 177.3</t>
  </si>
  <si>
    <t>Popis položky</t>
  </si>
  <si>
    <t>Merná jednotka</t>
  </si>
  <si>
    <t>Cena za mernú jed.</t>
  </si>
  <si>
    <t>Množstvo</t>
  </si>
  <si>
    <t>DPH 20%</t>
  </si>
  <si>
    <t>Cena spolu v € s DPH</t>
  </si>
  <si>
    <t>Cena v € bez DPH</t>
  </si>
  <si>
    <t>ks</t>
  </si>
  <si>
    <t>DREVENÁ NA CESTE NA ČERVENÝ MOST PRI REŠTAURÁCII SNEŽIENKA</t>
  </si>
  <si>
    <t>NAD PRAŽSKOU ULICOU - ULICA GORAZDOVA A ĎURGALOVA</t>
  </si>
  <si>
    <t>NAD KARLOVESKOU ULICOU PRI POLIKLINIKE</t>
  </si>
  <si>
    <t>NAD KARLOVESKOU ULICOU PRI TILGNEROVEJ</t>
  </si>
  <si>
    <t>KOMPLEX LÁVOK POD PRÍSTAVNÝM MOSTOM ČASŤ L SPOLOČNÁ NAD RIEKOU DUNAJ</t>
  </si>
  <si>
    <t>KOMPLEX LÁVOK POD PRÍSTAVNÝM MOSTOM ČASŤ L4 BRATISLAVSKÁ STRANA PRE CYKLISTOV (smer Slovnaft)</t>
  </si>
  <si>
    <t>PRI INCHEBE NAD EINSTEINOVOU ULICOU A DIAĽNICOU D1 V PETRŽALKE</t>
  </si>
  <si>
    <t>PRI AUPARKU NAD EINSTEINOVOU ULICOU A DIAĽNICOU D1 V PETRŽALKE</t>
  </si>
  <si>
    <t>NA MOSTE APOLLO - OBJ. 205 SCHODY PRE PEŠÍCH NA BRATISLAVSKEJ STRANY MOSTU K ZÁSTAVKE MHD SMER RUŽINOV</t>
  </si>
  <si>
    <t>NA MOSTE APOLLO - OBJ. 204 SCHODY PRE PEŠÍCH NA BRATISLAVSKEJ STRANY MOSTU K ZÁSTAVKE MHD SMER PETRŽALKA</t>
  </si>
  <si>
    <t>NA MOSTE APOLLO - OBJ. 207 RAMPA PRE CYKLISTOV NA BRATISLAVSKEJ STRANE MOSTA</t>
  </si>
  <si>
    <t>NA MOSTE APOLLO - OBJ. 208 SCHODY Z LÁVKY PRE PEŠÍCH NA PETRŽALSKEJ STRANE MOSTA</t>
  </si>
  <si>
    <t xml:space="preserve">MOST APOLLO BRATISLAVA , OBJ. 206.00 - CYKLISTICKÁ LÁVKA PETRŽALKA </t>
  </si>
  <si>
    <t>NAD MAJERÍKOVOU ULICOU NA DLHÝCH DIELOCH</t>
  </si>
  <si>
    <t>PRI RAVAK-U NAD EINSTEINOVOU ULICOU A DIALNICOU D-1 V PETRŽALKE -       1. ČASŤ</t>
  </si>
  <si>
    <t>NA JANTÁROVEJ UL. PRI STAROM MOSTE NAD EINSTEINOVOU ULICI  A                                     D-1 V PETRŽALKE</t>
  </si>
  <si>
    <t>PRI DMPB NAD EINSTEINOVOU ULICOU A DIAĽNICOU D-1 V PETRŽALKE</t>
  </si>
  <si>
    <t>NAD KRIŽOVATKOU ŠTEFÁNIKOVA A ŠANCOVÁ ULICA PRI SAV</t>
  </si>
  <si>
    <t>NAD CESTOU NA SENEC PRI ZLATÝCH PIESKOCH</t>
  </si>
  <si>
    <t>KOMPLEX LÁVOK POD PRÍSTAVNÝM MOSTOM ČASŤ L2 PETRŽALSKÁ STRANA PRE CYKLISTOV (smer Čuňovo)</t>
  </si>
  <si>
    <t>PRE CHODCOV A CYKLISTOV CEZ PRÍTOK VYDRICA PRI JAZERÁCH NA ŽELEZNIČNEJ STUDNIČKE V BRATISLAVE</t>
  </si>
  <si>
    <t>NA CESTE MLÁDEŽE CEZ POTOK VYDRICA V OBLASTI POD ŠMACHY</t>
  </si>
  <si>
    <t xml:space="preserve">PRI BOTANICKEJ ZÁHRADE NA BOTANICKEJ ULICI </t>
  </si>
  <si>
    <t>KOMPLEX LÁVOK POD PRÍSTAVNÝM MOSTOM ČASŤ L3 BRATISLAVSKÁ STRANA PRE PEŠÍCH (smer k centru)</t>
  </si>
  <si>
    <t>KOMPLEX LÁVOK POD PRÍSTAVNÝM MOSTOM ČASŤ L1 PETRŽALSKÁ STRANA (smer k centru)</t>
  </si>
  <si>
    <t>CEZ CHORVÁTSKE RAMENO PRI KONEČNEJ ELEKTRIČKY V PTŽ</t>
  </si>
  <si>
    <t>NAD BAJKALSKOU ULICOU ZA PRÍSTAVNÝM MOSTOM</t>
  </si>
  <si>
    <t>NAD STAROMESTSKOU ULICOU K ŽIDOVSKEJ ULICI V BRATISLAVE</t>
  </si>
  <si>
    <t>L 322</t>
  </si>
  <si>
    <t>L 309</t>
  </si>
  <si>
    <t>L 310</t>
  </si>
  <si>
    <t>L 311</t>
  </si>
  <si>
    <t>L 330</t>
  </si>
  <si>
    <t>L 329</t>
  </si>
  <si>
    <t>L 345</t>
  </si>
  <si>
    <t>L 346</t>
  </si>
  <si>
    <t>L 348</t>
  </si>
  <si>
    <t>L 347</t>
  </si>
  <si>
    <t xml:space="preserve"> L 349</t>
  </si>
  <si>
    <t>L 350</t>
  </si>
  <si>
    <t>L 351</t>
  </si>
  <si>
    <t>L 352</t>
  </si>
  <si>
    <t>L 353</t>
  </si>
  <si>
    <t>L 354</t>
  </si>
  <si>
    <t>L 355</t>
  </si>
  <si>
    <t>L 324</t>
  </si>
  <si>
    <t>L 342</t>
  </si>
  <si>
    <t>L 327</t>
  </si>
  <si>
    <t>L 323</t>
  </si>
  <si>
    <t>L 343</t>
  </si>
  <si>
    <t>L 344</t>
  </si>
  <si>
    <t>L 328</t>
  </si>
  <si>
    <t>L 326</t>
  </si>
  <si>
    <t>L 356</t>
  </si>
  <si>
    <t>L 341</t>
  </si>
  <si>
    <t>L 320</t>
  </si>
  <si>
    <t>NA DOLNOZEMSKEJ CESTE ZA BOSÁKOVOU UL. PRI EKONOMICKEJ UNIVERZITE V PETRŽALKE</t>
  </si>
  <si>
    <t>NA KARLOVESKEJ ULICI PRI OBCHODNOM CENTRE V KARLOVEJ VSI
(M 070)</t>
  </si>
  <si>
    <t xml:space="preserve"> NA PATRÓNKE NA LAMAČSKEJ CESTE</t>
  </si>
  <si>
    <t>NA MLYNSKÝCH NIVÁCH POD BAJKALSKOU ULICOU, BRATISLAVA</t>
  </si>
  <si>
    <t>NA DOLNOZEMSKEJ CESTE ZA PRÍSTAVNÝM MOSTOM V PETRŽALKE</t>
  </si>
  <si>
    <t>NA DOLNOZEMSKEJ CESTE PRI JASOVSKEJ ULICI V PETRŽALKE</t>
  </si>
  <si>
    <t>NA TRNAVSKOM MÝTE</t>
  </si>
  <si>
    <t>POD PRIEVOZSKOU UL. PRI BAJKALSKEJ UL. - VĽAVO OD PRÍSTAVNÉHO MOSTA</t>
  </si>
  <si>
    <t>NA MELIČKOVEJ ULICI, NA DLHÝCH DIELOCH</t>
  </si>
  <si>
    <t>NA DOLNOZEMSKEJ ULICI PRI KUTLÍKOVEJ ULICI PRI DOSTIHOVEJ DRÁHE V PETRŽALKE</t>
  </si>
  <si>
    <t>POD RUSOVSKOU CESTOU PRI POLIKLINIKE NA ZÁPOROŽSKEJ UL.</t>
  </si>
  <si>
    <t>POD RUSOVSKOU CESTOU PRI ŽELEZNIČNEJ STANICI V PETRŽALKE</t>
  </si>
  <si>
    <t>NA PRIEVOZSKEJ UL. - PRI BAJKALSKEJ UL., PRI KLENTOCH - PRI ROTUNDE</t>
  </si>
  <si>
    <t>NA KLARISKEJ UL. POD KAPUCÍNSKOU ULICOU</t>
  </si>
  <si>
    <t xml:space="preserve">NA KOZEJ UL. POD STAROMESTSKOU UL. </t>
  </si>
  <si>
    <t>NA HODŽOVOM NÁMESTÍ</t>
  </si>
  <si>
    <t xml:space="preserve">NA ULICI JANKA ALEXYHO </t>
  </si>
  <si>
    <t>NA SARATOVSKEJ ULICI PRED KONEČNOU ELEKTRIČIEK V DÚBRAVKE</t>
  </si>
  <si>
    <t>PRI VOJENSKEJ NEMOCNICI NA LAMAČSKEJ CESTE</t>
  </si>
  <si>
    <t>NA BRATISLAVSKEJ STRANE PRÍSTAVNÉHO MOSTA POD RONDELOM V BRATISLAVE</t>
  </si>
  <si>
    <t>NA ULICI M. SCHNEIDERA - TRNAVSKÉHO V BRATISLAVE</t>
  </si>
  <si>
    <t>NA RYBNOM NÁMESTÍ - pod estakádami Nového mosta 
súčasť M 177</t>
  </si>
  <si>
    <t>Pp-924</t>
  </si>
  <si>
    <t>Pp-903</t>
  </si>
  <si>
    <t>Pp-906</t>
  </si>
  <si>
    <t>Pp-919</t>
  </si>
  <si>
    <t>Pp-923</t>
  </si>
  <si>
    <t>Pp-926</t>
  </si>
  <si>
    <t>Pp-901</t>
  </si>
  <si>
    <t>Pp-917</t>
  </si>
  <si>
    <t>Pp-929</t>
  </si>
  <si>
    <t>Pp-925</t>
  </si>
  <si>
    <t>Pp-922</t>
  </si>
  <si>
    <t>Pp-921</t>
  </si>
  <si>
    <t>Pp-918</t>
  </si>
  <si>
    <t>Pp-915</t>
  </si>
  <si>
    <t>Pp-914</t>
  </si>
  <si>
    <t>Pp-911/912</t>
  </si>
  <si>
    <t>Pp-907
M 160</t>
  </si>
  <si>
    <t>Pp-904</t>
  </si>
  <si>
    <t>Pp-902</t>
  </si>
  <si>
    <t>Pp-927</t>
  </si>
  <si>
    <t>Pp-905</t>
  </si>
  <si>
    <t>Pp-928</t>
  </si>
  <si>
    <t>V MLYNSKEJ DOLINE PRI STARÝCH GRUNTOCH POD D-2</t>
  </si>
  <si>
    <t>NAD BAJKALSKOU ULICOU NA PRIEVOZSKEJ ULICI</t>
  </si>
  <si>
    <t>NA STROMOVEJ ULICI - SMER KRAMÁRE POD PRAŽSKOU ULICOU</t>
  </si>
  <si>
    <t>Pj-930</t>
  </si>
  <si>
    <t>Pj-910</t>
  </si>
  <si>
    <t>Pj-916</t>
  </si>
  <si>
    <t>Pj-907</t>
  </si>
  <si>
    <t>Číslo položky</t>
  </si>
  <si>
    <t>Názov objektov</t>
  </si>
  <si>
    <t>Celková cena v € bez DPH</t>
  </si>
  <si>
    <t>DPH 20 %</t>
  </si>
  <si>
    <t>Mosty</t>
  </si>
  <si>
    <t>Podjazdy</t>
  </si>
  <si>
    <t>Podchody</t>
  </si>
  <si>
    <t>Lávky</t>
  </si>
  <si>
    <t>SPOLU:</t>
  </si>
  <si>
    <t>Poznámky:</t>
  </si>
  <si>
    <t>Cena za mernú jednotku</t>
  </si>
  <si>
    <t>SPOLU</t>
  </si>
  <si>
    <t>Ceny jednotlivých  položiek sú vrátane:</t>
  </si>
  <si>
    <t xml:space="preserve">SPOLU: </t>
  </si>
  <si>
    <t>všetkých nákladov na prípadné merania, kontroly stavu a pod.</t>
  </si>
  <si>
    <t>komunikáciu s príslušnými orgánmi a organizáciami</t>
  </si>
  <si>
    <t>nákladov na zvolávanie prípadných rokovaní</t>
  </si>
  <si>
    <t>Názov objektu - Podchody</t>
  </si>
  <si>
    <t>Názov objektu - MOSTY</t>
  </si>
  <si>
    <t>Názov objektu - Podjazdy</t>
  </si>
  <si>
    <t>Názov objektu - Lávky</t>
  </si>
  <si>
    <t>M 196</t>
  </si>
  <si>
    <t>M 194</t>
  </si>
  <si>
    <t>Tabuľka 1  Jednotkové ceny - Mosty</t>
  </si>
  <si>
    <t>Tabuľka 3  Jednotkové ceny - Podchody</t>
  </si>
  <si>
    <t>Tabuľka 4  Jednotkové ceny - Podjazdy</t>
  </si>
  <si>
    <t>Tabuľka 2  Jednotkové ceny - Lávky</t>
  </si>
  <si>
    <t>Návrh na plnenie kritérií - Časť zákazky č. 2</t>
  </si>
  <si>
    <t>Obchodné meno uchádzača:</t>
  </si>
  <si>
    <t>Sídlo uchádzača:</t>
  </si>
  <si>
    <t>Štatutárny zástupca:</t>
  </si>
  <si>
    <t>IČO:</t>
  </si>
  <si>
    <t>IČ DPH:</t>
  </si>
  <si>
    <t>Telefónne číslo:</t>
  </si>
  <si>
    <t>E-mailová adresa:</t>
  </si>
  <si>
    <t>Kritérium K1</t>
  </si>
  <si>
    <t>Počet bodov:</t>
  </si>
  <si>
    <t>Kritérium K2</t>
  </si>
  <si>
    <t>P.č.</t>
  </si>
  <si>
    <t>Osoba určená na plnenie zmluvy - meno</t>
  </si>
  <si>
    <t>Popis projektu</t>
  </si>
  <si>
    <t>Termín realizácie</t>
  </si>
  <si>
    <t>Počet bodov</t>
  </si>
  <si>
    <t>Kontaktné údaje, webová adresa</t>
  </si>
  <si>
    <t>Spolu:</t>
  </si>
  <si>
    <t>Počet bodov celkom (údaj je informatívny) - uchádzač berie na vedomie, že celkový počet bodov bude závisieť od posúdenia predložených projektov komisiou</t>
  </si>
  <si>
    <t>V .................</t>
  </si>
  <si>
    <t>dňa:</t>
  </si>
  <si>
    <t>Podpis zástupcu uchádzača</t>
  </si>
  <si>
    <t>CEZ  POTOKA VYDRICA pdo Šmachy</t>
  </si>
  <si>
    <t>M 080</t>
  </si>
  <si>
    <t>NA RONDELI PRÍSTAVNÉHO MOSTU Z BRATISLAVSKEJ STRANY NAD PRÍSTAVNOU ULICOU</t>
  </si>
  <si>
    <t>M 090</t>
  </si>
  <si>
    <t>M 090a</t>
  </si>
  <si>
    <t xml:space="preserve">NA RONDELI PRÍSTAVNÉHO MOSTA Z BRATISLAVSKEJ STRANY NAD BALKAJSKOU ULICOU </t>
  </si>
  <si>
    <t>M 093a</t>
  </si>
  <si>
    <t>M 093</t>
  </si>
  <si>
    <t>Hodnotenie z mimoriad.prehliadky</t>
  </si>
  <si>
    <t>VII. havarijný</t>
  </si>
  <si>
    <t>VI. - veľmi zlý</t>
  </si>
  <si>
    <t>IV. - uspokojivý</t>
  </si>
  <si>
    <t>nekonala</t>
  </si>
  <si>
    <t>Hodnotenie z mimoriadnej prehliadky</t>
  </si>
  <si>
    <t>Hodnotenie z mimoriad. Prehliadky</t>
  </si>
  <si>
    <t>Výkon mimoriadnej  prehliadky a vypracovanie správy v rozsahu hárku "Tab.1_Mosty" a časti D. Súťažných podkladov</t>
  </si>
  <si>
    <t>Výkon mimoriadnej  prehliadky a vypracovanie správy  v rozsahu hárku "Tab.2_Lávky" a časti D. Súťažných podkladov</t>
  </si>
  <si>
    <t>Výkon mimoriadnej  prehliadky a vypracovanie správy  v rozsahu hárku "Tab.3_Podchody" a časti D. Súťažných podkladov</t>
  </si>
  <si>
    <t>Výkon mimoriadnej  prehliadky a vypracovanie správy  v rozsahu hárku "Tab.4_Podjazdy" a časti D.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</si>
</sst>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A9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</cellStyleXfs>
  <cellXfs count="180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6" borderId="6" xfId="3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11" fillId="0" borderId="0" xfId="0" applyFont="1"/>
    <xf numFmtId="0" fontId="8" fillId="8" borderId="8" xfId="4" applyFont="1" applyFill="1" applyBorder="1" applyAlignment="1">
      <alignment horizontal="center" vertical="center" wrapText="1"/>
    </xf>
    <xf numFmtId="0" fontId="5" fillId="8" borderId="8" xfId="4" applyFont="1" applyFill="1" applyBorder="1" applyAlignment="1">
      <alignment horizontal="center" vertical="center"/>
    </xf>
    <xf numFmtId="0" fontId="13" fillId="8" borderId="8" xfId="4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 wrapText="1"/>
    </xf>
    <xf numFmtId="0" fontId="10" fillId="0" borderId="20" xfId="3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6" fillId="0" borderId="0" xfId="0" applyFont="1" applyAlignment="1"/>
    <xf numFmtId="0" fontId="0" fillId="0" borderId="2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4" fillId="9" borderId="8" xfId="4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11" borderId="8" xfId="4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4" fillId="11" borderId="21" xfId="4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4" xfId="0" applyBorder="1"/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15" fillId="0" borderId="6" xfId="3" applyFont="1" applyFill="1" applyBorder="1" applyAlignment="1">
      <alignment horizontal="center" vertical="center" wrapText="1"/>
    </xf>
    <xf numFmtId="0" fontId="15" fillId="6" borderId="6" xfId="3" applyFont="1" applyFill="1" applyBorder="1" applyAlignment="1">
      <alignment horizontal="center" vertical="center" wrapText="1"/>
    </xf>
    <xf numFmtId="0" fontId="15" fillId="6" borderId="20" xfId="3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3" fillId="10" borderId="8" xfId="4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vertical="center"/>
    </xf>
    <xf numFmtId="0" fontId="5" fillId="8" borderId="8" xfId="0" applyFont="1" applyFill="1" applyBorder="1" applyAlignment="1">
      <alignment vertical="center"/>
    </xf>
    <xf numFmtId="0" fontId="5" fillId="8" borderId="8" xfId="0" applyFont="1" applyFill="1" applyBorder="1" applyAlignment="1">
      <alignment vertical="center" wrapText="1"/>
    </xf>
    <xf numFmtId="0" fontId="5" fillId="8" borderId="8" xfId="0" applyFont="1" applyFill="1" applyBorder="1" applyAlignment="1">
      <alignment wrapText="1"/>
    </xf>
    <xf numFmtId="0" fontId="5" fillId="8" borderId="8" xfId="0" applyFont="1" applyFill="1" applyBorder="1" applyAlignment="1">
      <alignment horizontal="left" vertical="top" wrapText="1"/>
    </xf>
    <xf numFmtId="0" fontId="17" fillId="0" borderId="0" xfId="0" applyFont="1"/>
    <xf numFmtId="0" fontId="19" fillId="0" borderId="0" xfId="0" applyFont="1"/>
    <xf numFmtId="0" fontId="20" fillId="0" borderId="0" xfId="0" applyFont="1" applyAlignment="1">
      <alignment horizontal="left" vertical="center"/>
    </xf>
    <xf numFmtId="0" fontId="20" fillId="12" borderId="3" xfId="0" applyFont="1" applyFill="1" applyBorder="1" applyAlignment="1">
      <alignment horizontal="center" vertical="center" wrapText="1"/>
    </xf>
    <xf numFmtId="0" fontId="20" fillId="12" borderId="10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/>
    </xf>
    <xf numFmtId="0" fontId="20" fillId="12" borderId="9" xfId="0" applyFont="1" applyFill="1" applyBorder="1" applyAlignment="1">
      <alignment horizontal="center" vertical="center" wrapText="1"/>
    </xf>
    <xf numFmtId="0" fontId="20" fillId="12" borderId="15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0" fillId="12" borderId="6" xfId="0" applyFont="1" applyFill="1" applyBorder="1" applyAlignment="1">
      <alignment horizontal="center" vertical="center"/>
    </xf>
    <xf numFmtId="0" fontId="17" fillId="12" borderId="6" xfId="0" applyFont="1" applyFill="1" applyBorder="1" applyAlignment="1">
      <alignment horizontal="center" vertical="center"/>
    </xf>
    <xf numFmtId="0" fontId="17" fillId="12" borderId="6" xfId="0" applyFont="1" applyFill="1" applyBorder="1" applyAlignment="1">
      <alignment horizontal="center" wrapText="1"/>
    </xf>
    <xf numFmtId="0" fontId="17" fillId="12" borderId="6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10" fillId="0" borderId="7" xfId="3" applyFont="1" applyFill="1" applyBorder="1" applyAlignment="1">
      <alignment horizontal="center" vertical="center" wrapText="1"/>
    </xf>
    <xf numFmtId="0" fontId="5" fillId="8" borderId="8" xfId="4" applyFont="1" applyFill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/>
    </xf>
    <xf numFmtId="4" fontId="20" fillId="0" borderId="18" xfId="0" applyNumberFormat="1" applyFont="1" applyBorder="1" applyAlignment="1">
      <alignment horizontal="center" vertical="center" wrapText="1"/>
    </xf>
    <xf numFmtId="4" fontId="22" fillId="0" borderId="8" xfId="0" applyNumberFormat="1" applyFont="1" applyBorder="1" applyAlignment="1">
      <alignment horizontal="center" vertical="center"/>
    </xf>
    <xf numFmtId="4" fontId="22" fillId="0" borderId="19" xfId="0" applyNumberFormat="1" applyFont="1" applyBorder="1" applyAlignment="1">
      <alignment horizontal="center" vertical="center"/>
    </xf>
    <xf numFmtId="4" fontId="22" fillId="6" borderId="19" xfId="0" applyNumberFormat="1" applyFont="1" applyFill="1" applyBorder="1" applyAlignment="1">
      <alignment horizontal="center" vertical="center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20" xfId="0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0" fontId="0" fillId="7" borderId="6" xfId="0" applyFont="1" applyFill="1" applyBorder="1" applyAlignment="1" applyProtection="1">
      <alignment horizontal="center" vertical="center"/>
      <protection locked="0"/>
    </xf>
    <xf numFmtId="0" fontId="0" fillId="7" borderId="2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applyFont="1" applyAlignment="1">
      <alignment vertical="top"/>
    </xf>
    <xf numFmtId="0" fontId="17" fillId="12" borderId="6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23" fillId="12" borderId="13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4" fontId="22" fillId="0" borderId="13" xfId="0" applyNumberFormat="1" applyFont="1" applyBorder="1" applyAlignment="1">
      <alignment horizontal="center"/>
    </xf>
    <xf numFmtId="4" fontId="22" fillId="0" borderId="11" xfId="0" applyNumberFormat="1" applyFont="1" applyBorder="1" applyAlignment="1">
      <alignment horizontal="center"/>
    </xf>
    <xf numFmtId="4" fontId="22" fillId="0" borderId="19" xfId="0" applyNumberFormat="1" applyFont="1" applyBorder="1" applyAlignment="1">
      <alignment horizontal="center"/>
    </xf>
    <xf numFmtId="0" fontId="23" fillId="12" borderId="25" xfId="0" applyFont="1" applyFill="1" applyBorder="1" applyAlignment="1">
      <alignment horizontal="center" vertical="center"/>
    </xf>
    <xf numFmtId="0" fontId="23" fillId="12" borderId="39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0" fillId="12" borderId="4" xfId="0" applyFont="1" applyFill="1" applyBorder="1" applyAlignment="1">
      <alignment horizontal="center" vertical="center"/>
    </xf>
    <xf numFmtId="0" fontId="20" fillId="12" borderId="12" xfId="0" applyFont="1" applyFill="1" applyBorder="1" applyAlignment="1">
      <alignment horizontal="center" vertical="center" wrapText="1"/>
    </xf>
    <xf numFmtId="0" fontId="20" fillId="12" borderId="16" xfId="0" applyFont="1" applyFill="1" applyBorder="1" applyAlignment="1">
      <alignment horizontal="center" vertical="center" wrapText="1"/>
    </xf>
    <xf numFmtId="0" fontId="20" fillId="12" borderId="17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 wrapText="1"/>
    </xf>
    <xf numFmtId="2" fontId="23" fillId="12" borderId="6" xfId="0" applyNumberFormat="1" applyFont="1" applyFill="1" applyBorder="1" applyAlignment="1">
      <alignment horizontal="center" vertical="center"/>
    </xf>
    <xf numFmtId="0" fontId="20" fillId="13" borderId="6" xfId="0" applyFont="1" applyFill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14" fillId="6" borderId="13" xfId="3" applyFont="1" applyFill="1" applyBorder="1" applyAlignment="1">
      <alignment horizontal="left" vertical="center" wrapText="1"/>
    </xf>
    <xf numFmtId="0" fontId="14" fillId="6" borderId="11" xfId="3" applyFont="1" applyFill="1" applyBorder="1" applyAlignment="1">
      <alignment horizontal="left" vertical="center" wrapText="1"/>
    </xf>
    <xf numFmtId="0" fontId="14" fillId="6" borderId="10" xfId="3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14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6" fillId="0" borderId="0" xfId="0" applyFont="1"/>
    <xf numFmtId="0" fontId="13" fillId="0" borderId="8" xfId="0" applyFont="1" applyBorder="1"/>
    <xf numFmtId="0" fontId="1" fillId="0" borderId="8" xfId="0" applyFont="1" applyBorder="1"/>
    <xf numFmtId="0" fontId="0" fillId="0" borderId="14" xfId="0" applyBorder="1"/>
    <xf numFmtId="0" fontId="0" fillId="0" borderId="0" xfId="0" applyFont="1" applyAlignment="1">
      <alignment vertical="top"/>
    </xf>
    <xf numFmtId="0" fontId="1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vertical="center"/>
      <protection locked="0"/>
    </xf>
    <xf numFmtId="0" fontId="17" fillId="0" borderId="6" xfId="0" applyFont="1" applyBorder="1" applyAlignment="1" applyProtection="1">
      <alignment vertical="center"/>
      <protection locked="0"/>
    </xf>
    <xf numFmtId="0" fontId="17" fillId="0" borderId="6" xfId="0" applyFont="1" applyBorder="1" applyProtection="1"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7" fillId="13" borderId="25" xfId="0" applyFont="1" applyFill="1" applyBorder="1" applyAlignment="1" applyProtection="1">
      <alignment horizontal="center" vertical="center"/>
      <protection locked="0"/>
    </xf>
    <xf numFmtId="0" fontId="17" fillId="13" borderId="39" xfId="0" applyFont="1" applyFill="1" applyBorder="1" applyAlignment="1" applyProtection="1">
      <alignment horizontal="center" vertical="center"/>
      <protection locked="0"/>
    </xf>
    <xf numFmtId="0" fontId="17" fillId="13" borderId="26" xfId="0" applyFont="1" applyFill="1" applyBorder="1" applyAlignment="1" applyProtection="1">
      <alignment horizontal="center" vertical="center"/>
      <protection locked="0"/>
    </xf>
    <xf numFmtId="0" fontId="17" fillId="13" borderId="33" xfId="0" applyFont="1" applyFill="1" applyBorder="1" applyAlignment="1" applyProtection="1">
      <alignment horizontal="center" vertical="center"/>
      <protection locked="0"/>
    </xf>
    <xf numFmtId="0" fontId="17" fillId="13" borderId="16" xfId="0" applyFont="1" applyFill="1" applyBorder="1" applyAlignment="1" applyProtection="1">
      <alignment horizontal="center" vertical="center"/>
      <protection locked="0"/>
    </xf>
    <xf numFmtId="0" fontId="17" fillId="13" borderId="34" xfId="0" applyFont="1" applyFill="1" applyBorder="1" applyAlignment="1" applyProtection="1">
      <alignment horizontal="center" vertical="center"/>
      <protection locked="0"/>
    </xf>
    <xf numFmtId="0" fontId="17" fillId="13" borderId="27" xfId="0" applyFont="1" applyFill="1" applyBorder="1" applyAlignment="1" applyProtection="1">
      <alignment horizontal="center" vertical="center"/>
      <protection locked="0"/>
    </xf>
    <xf numFmtId="0" fontId="17" fillId="13" borderId="0" xfId="0" applyFont="1" applyFill="1" applyBorder="1" applyAlignment="1" applyProtection="1">
      <alignment horizontal="center" vertical="center"/>
      <protection locked="0"/>
    </xf>
    <xf numFmtId="0" fontId="17" fillId="13" borderId="28" xfId="0" applyFont="1" applyFill="1" applyBorder="1" applyAlignment="1" applyProtection="1">
      <alignment horizontal="center" vertical="center"/>
      <protection locked="0"/>
    </xf>
    <xf numFmtId="0" fontId="17" fillId="13" borderId="35" xfId="0" applyFont="1" applyFill="1" applyBorder="1" applyAlignment="1" applyProtection="1">
      <alignment horizontal="center" vertical="center"/>
      <protection locked="0"/>
    </xf>
    <xf numFmtId="0" fontId="17" fillId="13" borderId="40" xfId="0" applyFont="1" applyFill="1" applyBorder="1" applyAlignment="1" applyProtection="1">
      <alignment horizontal="center" vertical="center"/>
      <protection locked="0"/>
    </xf>
    <xf numFmtId="0" fontId="17" fillId="13" borderId="36" xfId="0" applyFont="1" applyFill="1" applyBorder="1" applyAlignment="1" applyProtection="1">
      <alignment horizontal="center" vertical="center"/>
      <protection locked="0"/>
    </xf>
    <xf numFmtId="0" fontId="17" fillId="13" borderId="29" xfId="0" applyFont="1" applyFill="1" applyBorder="1" applyAlignment="1" applyProtection="1">
      <alignment horizontal="center" vertical="center"/>
      <protection locked="0"/>
    </xf>
    <xf numFmtId="0" fontId="17" fillId="13" borderId="14" xfId="0" applyFont="1" applyFill="1" applyBorder="1" applyAlignment="1" applyProtection="1">
      <alignment horizontal="center" vertical="center"/>
      <protection locked="0"/>
    </xf>
    <xf numFmtId="0" fontId="17" fillId="13" borderId="30" xfId="0" applyFont="1" applyFill="1" applyBorder="1" applyAlignment="1" applyProtection="1">
      <alignment horizontal="center" vertical="center"/>
      <protection locked="0"/>
    </xf>
  </cellXfs>
  <cellStyles count="5">
    <cellStyle name="Dobrá" xfId="1" builtinId="26"/>
    <cellStyle name="Normálna" xfId="0" builtinId="0"/>
    <cellStyle name="Poznámka" xfId="4" builtinId="10"/>
    <cellStyle name="Vstup" xfId="3" builtinId="20"/>
    <cellStyle name="Zlá" xfId="2" builtinId="27"/>
  </cellStyles>
  <dxfs count="0"/>
  <tableStyles count="0" defaultTableStyle="TableStyleMedium2" defaultPivotStyle="PivotStyleLight16"/>
  <colors>
    <mruColors>
      <color rgb="FFEC9656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89B1A-7CF1-4F66-8B41-2D19D4E84444}">
  <sheetPr>
    <pageSetUpPr fitToPage="1"/>
  </sheetPr>
  <dimension ref="B1:I42"/>
  <sheetViews>
    <sheetView tabSelected="1" zoomScale="80" zoomScaleNormal="80" workbookViewId="0">
      <selection activeCell="D16" sqref="D16:F16"/>
    </sheetView>
  </sheetViews>
  <sheetFormatPr defaultRowHeight="15" x14ac:dyDescent="0.25"/>
  <cols>
    <col min="1" max="1" width="4.85546875" customWidth="1"/>
    <col min="2" max="2" width="9.7109375" customWidth="1"/>
    <col min="3" max="3" width="26.28515625" customWidth="1"/>
    <col min="4" max="4" width="30" customWidth="1"/>
    <col min="5" max="5" width="12.140625" customWidth="1"/>
    <col min="6" max="6" width="20.42578125" customWidth="1"/>
    <col min="7" max="7" width="12.85546875" customWidth="1"/>
    <col min="8" max="8" width="12" customWidth="1"/>
    <col min="9" max="9" width="14.140625" customWidth="1"/>
    <col min="10" max="10" width="4.85546875" customWidth="1"/>
    <col min="257" max="257" width="4.85546875" customWidth="1"/>
    <col min="258" max="258" width="9.7109375" customWidth="1"/>
    <col min="259" max="259" width="45.85546875" customWidth="1"/>
    <col min="261" max="261" width="8.85546875" customWidth="1"/>
    <col min="262" max="262" width="8.7109375" customWidth="1"/>
    <col min="263" max="263" width="12.85546875" customWidth="1"/>
    <col min="264" max="264" width="12" customWidth="1"/>
    <col min="265" max="265" width="14.140625" customWidth="1"/>
    <col min="266" max="266" width="4.85546875" customWidth="1"/>
    <col min="513" max="513" width="4.85546875" customWidth="1"/>
    <col min="514" max="514" width="9.7109375" customWidth="1"/>
    <col min="515" max="515" width="45.85546875" customWidth="1"/>
    <col min="517" max="517" width="8.85546875" customWidth="1"/>
    <col min="518" max="518" width="8.7109375" customWidth="1"/>
    <col min="519" max="519" width="12.85546875" customWidth="1"/>
    <col min="520" max="520" width="12" customWidth="1"/>
    <col min="521" max="521" width="14.140625" customWidth="1"/>
    <col min="522" max="522" width="4.85546875" customWidth="1"/>
    <col min="769" max="769" width="4.85546875" customWidth="1"/>
    <col min="770" max="770" width="9.7109375" customWidth="1"/>
    <col min="771" max="771" width="45.85546875" customWidth="1"/>
    <col min="773" max="773" width="8.85546875" customWidth="1"/>
    <col min="774" max="774" width="8.7109375" customWidth="1"/>
    <col min="775" max="775" width="12.85546875" customWidth="1"/>
    <col min="776" max="776" width="12" customWidth="1"/>
    <col min="777" max="777" width="14.140625" customWidth="1"/>
    <col min="778" max="778" width="4.85546875" customWidth="1"/>
    <col min="1025" max="1025" width="4.85546875" customWidth="1"/>
    <col min="1026" max="1026" width="9.7109375" customWidth="1"/>
    <col min="1027" max="1027" width="45.85546875" customWidth="1"/>
    <col min="1029" max="1029" width="8.85546875" customWidth="1"/>
    <col min="1030" max="1030" width="8.7109375" customWidth="1"/>
    <col min="1031" max="1031" width="12.85546875" customWidth="1"/>
    <col min="1032" max="1032" width="12" customWidth="1"/>
    <col min="1033" max="1033" width="14.140625" customWidth="1"/>
    <col min="1034" max="1034" width="4.85546875" customWidth="1"/>
    <col min="1281" max="1281" width="4.85546875" customWidth="1"/>
    <col min="1282" max="1282" width="9.7109375" customWidth="1"/>
    <col min="1283" max="1283" width="45.85546875" customWidth="1"/>
    <col min="1285" max="1285" width="8.85546875" customWidth="1"/>
    <col min="1286" max="1286" width="8.7109375" customWidth="1"/>
    <col min="1287" max="1287" width="12.85546875" customWidth="1"/>
    <col min="1288" max="1288" width="12" customWidth="1"/>
    <col min="1289" max="1289" width="14.140625" customWidth="1"/>
    <col min="1290" max="1290" width="4.85546875" customWidth="1"/>
    <col min="1537" max="1537" width="4.85546875" customWidth="1"/>
    <col min="1538" max="1538" width="9.7109375" customWidth="1"/>
    <col min="1539" max="1539" width="45.85546875" customWidth="1"/>
    <col min="1541" max="1541" width="8.85546875" customWidth="1"/>
    <col min="1542" max="1542" width="8.7109375" customWidth="1"/>
    <col min="1543" max="1543" width="12.85546875" customWidth="1"/>
    <col min="1544" max="1544" width="12" customWidth="1"/>
    <col min="1545" max="1545" width="14.140625" customWidth="1"/>
    <col min="1546" max="1546" width="4.85546875" customWidth="1"/>
    <col min="1793" max="1793" width="4.85546875" customWidth="1"/>
    <col min="1794" max="1794" width="9.7109375" customWidth="1"/>
    <col min="1795" max="1795" width="45.85546875" customWidth="1"/>
    <col min="1797" max="1797" width="8.85546875" customWidth="1"/>
    <col min="1798" max="1798" width="8.7109375" customWidth="1"/>
    <col min="1799" max="1799" width="12.85546875" customWidth="1"/>
    <col min="1800" max="1800" width="12" customWidth="1"/>
    <col min="1801" max="1801" width="14.140625" customWidth="1"/>
    <col min="1802" max="1802" width="4.85546875" customWidth="1"/>
    <col min="2049" max="2049" width="4.85546875" customWidth="1"/>
    <col min="2050" max="2050" width="9.7109375" customWidth="1"/>
    <col min="2051" max="2051" width="45.85546875" customWidth="1"/>
    <col min="2053" max="2053" width="8.85546875" customWidth="1"/>
    <col min="2054" max="2054" width="8.7109375" customWidth="1"/>
    <col min="2055" max="2055" width="12.85546875" customWidth="1"/>
    <col min="2056" max="2056" width="12" customWidth="1"/>
    <col min="2057" max="2057" width="14.140625" customWidth="1"/>
    <col min="2058" max="2058" width="4.85546875" customWidth="1"/>
    <col min="2305" max="2305" width="4.85546875" customWidth="1"/>
    <col min="2306" max="2306" width="9.7109375" customWidth="1"/>
    <col min="2307" max="2307" width="45.85546875" customWidth="1"/>
    <col min="2309" max="2309" width="8.85546875" customWidth="1"/>
    <col min="2310" max="2310" width="8.7109375" customWidth="1"/>
    <col min="2311" max="2311" width="12.85546875" customWidth="1"/>
    <col min="2312" max="2312" width="12" customWidth="1"/>
    <col min="2313" max="2313" width="14.140625" customWidth="1"/>
    <col min="2314" max="2314" width="4.85546875" customWidth="1"/>
    <col min="2561" max="2561" width="4.85546875" customWidth="1"/>
    <col min="2562" max="2562" width="9.7109375" customWidth="1"/>
    <col min="2563" max="2563" width="45.85546875" customWidth="1"/>
    <col min="2565" max="2565" width="8.85546875" customWidth="1"/>
    <col min="2566" max="2566" width="8.7109375" customWidth="1"/>
    <col min="2567" max="2567" width="12.85546875" customWidth="1"/>
    <col min="2568" max="2568" width="12" customWidth="1"/>
    <col min="2569" max="2569" width="14.140625" customWidth="1"/>
    <col min="2570" max="2570" width="4.85546875" customWidth="1"/>
    <col min="2817" max="2817" width="4.85546875" customWidth="1"/>
    <col min="2818" max="2818" width="9.7109375" customWidth="1"/>
    <col min="2819" max="2819" width="45.85546875" customWidth="1"/>
    <col min="2821" max="2821" width="8.85546875" customWidth="1"/>
    <col min="2822" max="2822" width="8.7109375" customWidth="1"/>
    <col min="2823" max="2823" width="12.85546875" customWidth="1"/>
    <col min="2824" max="2824" width="12" customWidth="1"/>
    <col min="2825" max="2825" width="14.140625" customWidth="1"/>
    <col min="2826" max="2826" width="4.85546875" customWidth="1"/>
    <col min="3073" max="3073" width="4.85546875" customWidth="1"/>
    <col min="3074" max="3074" width="9.7109375" customWidth="1"/>
    <col min="3075" max="3075" width="45.85546875" customWidth="1"/>
    <col min="3077" max="3077" width="8.85546875" customWidth="1"/>
    <col min="3078" max="3078" width="8.7109375" customWidth="1"/>
    <col min="3079" max="3079" width="12.85546875" customWidth="1"/>
    <col min="3080" max="3080" width="12" customWidth="1"/>
    <col min="3081" max="3081" width="14.140625" customWidth="1"/>
    <col min="3082" max="3082" width="4.85546875" customWidth="1"/>
    <col min="3329" max="3329" width="4.85546875" customWidth="1"/>
    <col min="3330" max="3330" width="9.7109375" customWidth="1"/>
    <col min="3331" max="3331" width="45.85546875" customWidth="1"/>
    <col min="3333" max="3333" width="8.85546875" customWidth="1"/>
    <col min="3334" max="3334" width="8.7109375" customWidth="1"/>
    <col min="3335" max="3335" width="12.85546875" customWidth="1"/>
    <col min="3336" max="3336" width="12" customWidth="1"/>
    <col min="3337" max="3337" width="14.140625" customWidth="1"/>
    <col min="3338" max="3338" width="4.85546875" customWidth="1"/>
    <col min="3585" max="3585" width="4.85546875" customWidth="1"/>
    <col min="3586" max="3586" width="9.7109375" customWidth="1"/>
    <col min="3587" max="3587" width="45.85546875" customWidth="1"/>
    <col min="3589" max="3589" width="8.85546875" customWidth="1"/>
    <col min="3590" max="3590" width="8.7109375" customWidth="1"/>
    <col min="3591" max="3591" width="12.85546875" customWidth="1"/>
    <col min="3592" max="3592" width="12" customWidth="1"/>
    <col min="3593" max="3593" width="14.140625" customWidth="1"/>
    <col min="3594" max="3594" width="4.85546875" customWidth="1"/>
    <col min="3841" max="3841" width="4.85546875" customWidth="1"/>
    <col min="3842" max="3842" width="9.7109375" customWidth="1"/>
    <col min="3843" max="3843" width="45.85546875" customWidth="1"/>
    <col min="3845" max="3845" width="8.85546875" customWidth="1"/>
    <col min="3846" max="3846" width="8.7109375" customWidth="1"/>
    <col min="3847" max="3847" width="12.85546875" customWidth="1"/>
    <col min="3848" max="3848" width="12" customWidth="1"/>
    <col min="3849" max="3849" width="14.140625" customWidth="1"/>
    <col min="3850" max="3850" width="4.85546875" customWidth="1"/>
    <col min="4097" max="4097" width="4.85546875" customWidth="1"/>
    <col min="4098" max="4098" width="9.7109375" customWidth="1"/>
    <col min="4099" max="4099" width="45.85546875" customWidth="1"/>
    <col min="4101" max="4101" width="8.85546875" customWidth="1"/>
    <col min="4102" max="4102" width="8.7109375" customWidth="1"/>
    <col min="4103" max="4103" width="12.85546875" customWidth="1"/>
    <col min="4104" max="4104" width="12" customWidth="1"/>
    <col min="4105" max="4105" width="14.140625" customWidth="1"/>
    <col min="4106" max="4106" width="4.85546875" customWidth="1"/>
    <col min="4353" max="4353" width="4.85546875" customWidth="1"/>
    <col min="4354" max="4354" width="9.7109375" customWidth="1"/>
    <col min="4355" max="4355" width="45.85546875" customWidth="1"/>
    <col min="4357" max="4357" width="8.85546875" customWidth="1"/>
    <col min="4358" max="4358" width="8.7109375" customWidth="1"/>
    <col min="4359" max="4359" width="12.85546875" customWidth="1"/>
    <col min="4360" max="4360" width="12" customWidth="1"/>
    <col min="4361" max="4361" width="14.140625" customWidth="1"/>
    <col min="4362" max="4362" width="4.85546875" customWidth="1"/>
    <col min="4609" max="4609" width="4.85546875" customWidth="1"/>
    <col min="4610" max="4610" width="9.7109375" customWidth="1"/>
    <col min="4611" max="4611" width="45.85546875" customWidth="1"/>
    <col min="4613" max="4613" width="8.85546875" customWidth="1"/>
    <col min="4614" max="4614" width="8.7109375" customWidth="1"/>
    <col min="4615" max="4615" width="12.85546875" customWidth="1"/>
    <col min="4616" max="4616" width="12" customWidth="1"/>
    <col min="4617" max="4617" width="14.140625" customWidth="1"/>
    <col min="4618" max="4618" width="4.85546875" customWidth="1"/>
    <col min="4865" max="4865" width="4.85546875" customWidth="1"/>
    <col min="4866" max="4866" width="9.7109375" customWidth="1"/>
    <col min="4867" max="4867" width="45.85546875" customWidth="1"/>
    <col min="4869" max="4869" width="8.85546875" customWidth="1"/>
    <col min="4870" max="4870" width="8.7109375" customWidth="1"/>
    <col min="4871" max="4871" width="12.85546875" customWidth="1"/>
    <col min="4872" max="4872" width="12" customWidth="1"/>
    <col min="4873" max="4873" width="14.140625" customWidth="1"/>
    <col min="4874" max="4874" width="4.85546875" customWidth="1"/>
    <col min="5121" max="5121" width="4.85546875" customWidth="1"/>
    <col min="5122" max="5122" width="9.7109375" customWidth="1"/>
    <col min="5123" max="5123" width="45.85546875" customWidth="1"/>
    <col min="5125" max="5125" width="8.85546875" customWidth="1"/>
    <col min="5126" max="5126" width="8.7109375" customWidth="1"/>
    <col min="5127" max="5127" width="12.85546875" customWidth="1"/>
    <col min="5128" max="5128" width="12" customWidth="1"/>
    <col min="5129" max="5129" width="14.140625" customWidth="1"/>
    <col min="5130" max="5130" width="4.85546875" customWidth="1"/>
    <col min="5377" max="5377" width="4.85546875" customWidth="1"/>
    <col min="5378" max="5378" width="9.7109375" customWidth="1"/>
    <col min="5379" max="5379" width="45.85546875" customWidth="1"/>
    <col min="5381" max="5381" width="8.85546875" customWidth="1"/>
    <col min="5382" max="5382" width="8.7109375" customWidth="1"/>
    <col min="5383" max="5383" width="12.85546875" customWidth="1"/>
    <col min="5384" max="5384" width="12" customWidth="1"/>
    <col min="5385" max="5385" width="14.140625" customWidth="1"/>
    <col min="5386" max="5386" width="4.85546875" customWidth="1"/>
    <col min="5633" max="5633" width="4.85546875" customWidth="1"/>
    <col min="5634" max="5634" width="9.7109375" customWidth="1"/>
    <col min="5635" max="5635" width="45.85546875" customWidth="1"/>
    <col min="5637" max="5637" width="8.85546875" customWidth="1"/>
    <col min="5638" max="5638" width="8.7109375" customWidth="1"/>
    <col min="5639" max="5639" width="12.85546875" customWidth="1"/>
    <col min="5640" max="5640" width="12" customWidth="1"/>
    <col min="5641" max="5641" width="14.140625" customWidth="1"/>
    <col min="5642" max="5642" width="4.85546875" customWidth="1"/>
    <col min="5889" max="5889" width="4.85546875" customWidth="1"/>
    <col min="5890" max="5890" width="9.7109375" customWidth="1"/>
    <col min="5891" max="5891" width="45.85546875" customWidth="1"/>
    <col min="5893" max="5893" width="8.85546875" customWidth="1"/>
    <col min="5894" max="5894" width="8.7109375" customWidth="1"/>
    <col min="5895" max="5895" width="12.85546875" customWidth="1"/>
    <col min="5896" max="5896" width="12" customWidth="1"/>
    <col min="5897" max="5897" width="14.140625" customWidth="1"/>
    <col min="5898" max="5898" width="4.85546875" customWidth="1"/>
    <col min="6145" max="6145" width="4.85546875" customWidth="1"/>
    <col min="6146" max="6146" width="9.7109375" customWidth="1"/>
    <col min="6147" max="6147" width="45.85546875" customWidth="1"/>
    <col min="6149" max="6149" width="8.85546875" customWidth="1"/>
    <col min="6150" max="6150" width="8.7109375" customWidth="1"/>
    <col min="6151" max="6151" width="12.85546875" customWidth="1"/>
    <col min="6152" max="6152" width="12" customWidth="1"/>
    <col min="6153" max="6153" width="14.140625" customWidth="1"/>
    <col min="6154" max="6154" width="4.85546875" customWidth="1"/>
    <col min="6401" max="6401" width="4.85546875" customWidth="1"/>
    <col min="6402" max="6402" width="9.7109375" customWidth="1"/>
    <col min="6403" max="6403" width="45.85546875" customWidth="1"/>
    <col min="6405" max="6405" width="8.85546875" customWidth="1"/>
    <col min="6406" max="6406" width="8.7109375" customWidth="1"/>
    <col min="6407" max="6407" width="12.85546875" customWidth="1"/>
    <col min="6408" max="6408" width="12" customWidth="1"/>
    <col min="6409" max="6409" width="14.140625" customWidth="1"/>
    <col min="6410" max="6410" width="4.85546875" customWidth="1"/>
    <col min="6657" max="6657" width="4.85546875" customWidth="1"/>
    <col min="6658" max="6658" width="9.7109375" customWidth="1"/>
    <col min="6659" max="6659" width="45.85546875" customWidth="1"/>
    <col min="6661" max="6661" width="8.85546875" customWidth="1"/>
    <col min="6662" max="6662" width="8.7109375" customWidth="1"/>
    <col min="6663" max="6663" width="12.85546875" customWidth="1"/>
    <col min="6664" max="6664" width="12" customWidth="1"/>
    <col min="6665" max="6665" width="14.140625" customWidth="1"/>
    <col min="6666" max="6666" width="4.85546875" customWidth="1"/>
    <col min="6913" max="6913" width="4.85546875" customWidth="1"/>
    <col min="6914" max="6914" width="9.7109375" customWidth="1"/>
    <col min="6915" max="6915" width="45.85546875" customWidth="1"/>
    <col min="6917" max="6917" width="8.85546875" customWidth="1"/>
    <col min="6918" max="6918" width="8.7109375" customWidth="1"/>
    <col min="6919" max="6919" width="12.85546875" customWidth="1"/>
    <col min="6920" max="6920" width="12" customWidth="1"/>
    <col min="6921" max="6921" width="14.140625" customWidth="1"/>
    <col min="6922" max="6922" width="4.85546875" customWidth="1"/>
    <col min="7169" max="7169" width="4.85546875" customWidth="1"/>
    <col min="7170" max="7170" width="9.7109375" customWidth="1"/>
    <col min="7171" max="7171" width="45.85546875" customWidth="1"/>
    <col min="7173" max="7173" width="8.85546875" customWidth="1"/>
    <col min="7174" max="7174" width="8.7109375" customWidth="1"/>
    <col min="7175" max="7175" width="12.85546875" customWidth="1"/>
    <col min="7176" max="7176" width="12" customWidth="1"/>
    <col min="7177" max="7177" width="14.140625" customWidth="1"/>
    <col min="7178" max="7178" width="4.85546875" customWidth="1"/>
    <col min="7425" max="7425" width="4.85546875" customWidth="1"/>
    <col min="7426" max="7426" width="9.7109375" customWidth="1"/>
    <col min="7427" max="7427" width="45.85546875" customWidth="1"/>
    <col min="7429" max="7429" width="8.85546875" customWidth="1"/>
    <col min="7430" max="7430" width="8.7109375" customWidth="1"/>
    <col min="7431" max="7431" width="12.85546875" customWidth="1"/>
    <col min="7432" max="7432" width="12" customWidth="1"/>
    <col min="7433" max="7433" width="14.140625" customWidth="1"/>
    <col min="7434" max="7434" width="4.85546875" customWidth="1"/>
    <col min="7681" max="7681" width="4.85546875" customWidth="1"/>
    <col min="7682" max="7682" width="9.7109375" customWidth="1"/>
    <col min="7683" max="7683" width="45.85546875" customWidth="1"/>
    <col min="7685" max="7685" width="8.85546875" customWidth="1"/>
    <col min="7686" max="7686" width="8.7109375" customWidth="1"/>
    <col min="7687" max="7687" width="12.85546875" customWidth="1"/>
    <col min="7688" max="7688" width="12" customWidth="1"/>
    <col min="7689" max="7689" width="14.140625" customWidth="1"/>
    <col min="7690" max="7690" width="4.85546875" customWidth="1"/>
    <col min="7937" max="7937" width="4.85546875" customWidth="1"/>
    <col min="7938" max="7938" width="9.7109375" customWidth="1"/>
    <col min="7939" max="7939" width="45.85546875" customWidth="1"/>
    <col min="7941" max="7941" width="8.85546875" customWidth="1"/>
    <col min="7942" max="7942" width="8.7109375" customWidth="1"/>
    <col min="7943" max="7943" width="12.85546875" customWidth="1"/>
    <col min="7944" max="7944" width="12" customWidth="1"/>
    <col min="7945" max="7945" width="14.140625" customWidth="1"/>
    <col min="7946" max="7946" width="4.85546875" customWidth="1"/>
    <col min="8193" max="8193" width="4.85546875" customWidth="1"/>
    <col min="8194" max="8194" width="9.7109375" customWidth="1"/>
    <col min="8195" max="8195" width="45.85546875" customWidth="1"/>
    <col min="8197" max="8197" width="8.85546875" customWidth="1"/>
    <col min="8198" max="8198" width="8.7109375" customWidth="1"/>
    <col min="8199" max="8199" width="12.85546875" customWidth="1"/>
    <col min="8200" max="8200" width="12" customWidth="1"/>
    <col min="8201" max="8201" width="14.140625" customWidth="1"/>
    <col min="8202" max="8202" width="4.85546875" customWidth="1"/>
    <col min="8449" max="8449" width="4.85546875" customWidth="1"/>
    <col min="8450" max="8450" width="9.7109375" customWidth="1"/>
    <col min="8451" max="8451" width="45.85546875" customWidth="1"/>
    <col min="8453" max="8453" width="8.85546875" customWidth="1"/>
    <col min="8454" max="8454" width="8.7109375" customWidth="1"/>
    <col min="8455" max="8455" width="12.85546875" customWidth="1"/>
    <col min="8456" max="8456" width="12" customWidth="1"/>
    <col min="8457" max="8457" width="14.140625" customWidth="1"/>
    <col min="8458" max="8458" width="4.85546875" customWidth="1"/>
    <col min="8705" max="8705" width="4.85546875" customWidth="1"/>
    <col min="8706" max="8706" width="9.7109375" customWidth="1"/>
    <col min="8707" max="8707" width="45.85546875" customWidth="1"/>
    <col min="8709" max="8709" width="8.85546875" customWidth="1"/>
    <col min="8710" max="8710" width="8.7109375" customWidth="1"/>
    <col min="8711" max="8711" width="12.85546875" customWidth="1"/>
    <col min="8712" max="8712" width="12" customWidth="1"/>
    <col min="8713" max="8713" width="14.140625" customWidth="1"/>
    <col min="8714" max="8714" width="4.85546875" customWidth="1"/>
    <col min="8961" max="8961" width="4.85546875" customWidth="1"/>
    <col min="8962" max="8962" width="9.7109375" customWidth="1"/>
    <col min="8963" max="8963" width="45.85546875" customWidth="1"/>
    <col min="8965" max="8965" width="8.85546875" customWidth="1"/>
    <col min="8966" max="8966" width="8.7109375" customWidth="1"/>
    <col min="8967" max="8967" width="12.85546875" customWidth="1"/>
    <col min="8968" max="8968" width="12" customWidth="1"/>
    <col min="8969" max="8969" width="14.140625" customWidth="1"/>
    <col min="8970" max="8970" width="4.85546875" customWidth="1"/>
    <col min="9217" max="9217" width="4.85546875" customWidth="1"/>
    <col min="9218" max="9218" width="9.7109375" customWidth="1"/>
    <col min="9219" max="9219" width="45.85546875" customWidth="1"/>
    <col min="9221" max="9221" width="8.85546875" customWidth="1"/>
    <col min="9222" max="9222" width="8.7109375" customWidth="1"/>
    <col min="9223" max="9223" width="12.85546875" customWidth="1"/>
    <col min="9224" max="9224" width="12" customWidth="1"/>
    <col min="9225" max="9225" width="14.140625" customWidth="1"/>
    <col min="9226" max="9226" width="4.85546875" customWidth="1"/>
    <col min="9473" max="9473" width="4.85546875" customWidth="1"/>
    <col min="9474" max="9474" width="9.7109375" customWidth="1"/>
    <col min="9475" max="9475" width="45.85546875" customWidth="1"/>
    <col min="9477" max="9477" width="8.85546875" customWidth="1"/>
    <col min="9478" max="9478" width="8.7109375" customWidth="1"/>
    <col min="9479" max="9479" width="12.85546875" customWidth="1"/>
    <col min="9480" max="9480" width="12" customWidth="1"/>
    <col min="9481" max="9481" width="14.140625" customWidth="1"/>
    <col min="9482" max="9482" width="4.85546875" customWidth="1"/>
    <col min="9729" max="9729" width="4.85546875" customWidth="1"/>
    <col min="9730" max="9730" width="9.7109375" customWidth="1"/>
    <col min="9731" max="9731" width="45.85546875" customWidth="1"/>
    <col min="9733" max="9733" width="8.85546875" customWidth="1"/>
    <col min="9734" max="9734" width="8.7109375" customWidth="1"/>
    <col min="9735" max="9735" width="12.85546875" customWidth="1"/>
    <col min="9736" max="9736" width="12" customWidth="1"/>
    <col min="9737" max="9737" width="14.140625" customWidth="1"/>
    <col min="9738" max="9738" width="4.85546875" customWidth="1"/>
    <col min="9985" max="9985" width="4.85546875" customWidth="1"/>
    <col min="9986" max="9986" width="9.7109375" customWidth="1"/>
    <col min="9987" max="9987" width="45.85546875" customWidth="1"/>
    <col min="9989" max="9989" width="8.85546875" customWidth="1"/>
    <col min="9990" max="9990" width="8.7109375" customWidth="1"/>
    <col min="9991" max="9991" width="12.85546875" customWidth="1"/>
    <col min="9992" max="9992" width="12" customWidth="1"/>
    <col min="9993" max="9993" width="14.140625" customWidth="1"/>
    <col min="9994" max="9994" width="4.85546875" customWidth="1"/>
    <col min="10241" max="10241" width="4.85546875" customWidth="1"/>
    <col min="10242" max="10242" width="9.7109375" customWidth="1"/>
    <col min="10243" max="10243" width="45.85546875" customWidth="1"/>
    <col min="10245" max="10245" width="8.85546875" customWidth="1"/>
    <col min="10246" max="10246" width="8.7109375" customWidth="1"/>
    <col min="10247" max="10247" width="12.85546875" customWidth="1"/>
    <col min="10248" max="10248" width="12" customWidth="1"/>
    <col min="10249" max="10249" width="14.140625" customWidth="1"/>
    <col min="10250" max="10250" width="4.85546875" customWidth="1"/>
    <col min="10497" max="10497" width="4.85546875" customWidth="1"/>
    <col min="10498" max="10498" width="9.7109375" customWidth="1"/>
    <col min="10499" max="10499" width="45.85546875" customWidth="1"/>
    <col min="10501" max="10501" width="8.85546875" customWidth="1"/>
    <col min="10502" max="10502" width="8.7109375" customWidth="1"/>
    <col min="10503" max="10503" width="12.85546875" customWidth="1"/>
    <col min="10504" max="10504" width="12" customWidth="1"/>
    <col min="10505" max="10505" width="14.140625" customWidth="1"/>
    <col min="10506" max="10506" width="4.85546875" customWidth="1"/>
    <col min="10753" max="10753" width="4.85546875" customWidth="1"/>
    <col min="10754" max="10754" width="9.7109375" customWidth="1"/>
    <col min="10755" max="10755" width="45.85546875" customWidth="1"/>
    <col min="10757" max="10757" width="8.85546875" customWidth="1"/>
    <col min="10758" max="10758" width="8.7109375" customWidth="1"/>
    <col min="10759" max="10759" width="12.85546875" customWidth="1"/>
    <col min="10760" max="10760" width="12" customWidth="1"/>
    <col min="10761" max="10761" width="14.140625" customWidth="1"/>
    <col min="10762" max="10762" width="4.85546875" customWidth="1"/>
    <col min="11009" max="11009" width="4.85546875" customWidth="1"/>
    <col min="11010" max="11010" width="9.7109375" customWidth="1"/>
    <col min="11011" max="11011" width="45.85546875" customWidth="1"/>
    <col min="11013" max="11013" width="8.85546875" customWidth="1"/>
    <col min="11014" max="11014" width="8.7109375" customWidth="1"/>
    <col min="11015" max="11015" width="12.85546875" customWidth="1"/>
    <col min="11016" max="11016" width="12" customWidth="1"/>
    <col min="11017" max="11017" width="14.140625" customWidth="1"/>
    <col min="11018" max="11018" width="4.85546875" customWidth="1"/>
    <col min="11265" max="11265" width="4.85546875" customWidth="1"/>
    <col min="11266" max="11266" width="9.7109375" customWidth="1"/>
    <col min="11267" max="11267" width="45.85546875" customWidth="1"/>
    <col min="11269" max="11269" width="8.85546875" customWidth="1"/>
    <col min="11270" max="11270" width="8.7109375" customWidth="1"/>
    <col min="11271" max="11271" width="12.85546875" customWidth="1"/>
    <col min="11272" max="11272" width="12" customWidth="1"/>
    <col min="11273" max="11273" width="14.140625" customWidth="1"/>
    <col min="11274" max="11274" width="4.85546875" customWidth="1"/>
    <col min="11521" max="11521" width="4.85546875" customWidth="1"/>
    <col min="11522" max="11522" width="9.7109375" customWidth="1"/>
    <col min="11523" max="11523" width="45.85546875" customWidth="1"/>
    <col min="11525" max="11525" width="8.85546875" customWidth="1"/>
    <col min="11526" max="11526" width="8.7109375" customWidth="1"/>
    <col min="11527" max="11527" width="12.85546875" customWidth="1"/>
    <col min="11528" max="11528" width="12" customWidth="1"/>
    <col min="11529" max="11529" width="14.140625" customWidth="1"/>
    <col min="11530" max="11530" width="4.85546875" customWidth="1"/>
    <col min="11777" max="11777" width="4.85546875" customWidth="1"/>
    <col min="11778" max="11778" width="9.7109375" customWidth="1"/>
    <col min="11779" max="11779" width="45.85546875" customWidth="1"/>
    <col min="11781" max="11781" width="8.85546875" customWidth="1"/>
    <col min="11782" max="11782" width="8.7109375" customWidth="1"/>
    <col min="11783" max="11783" width="12.85546875" customWidth="1"/>
    <col min="11784" max="11784" width="12" customWidth="1"/>
    <col min="11785" max="11785" width="14.140625" customWidth="1"/>
    <col min="11786" max="11786" width="4.85546875" customWidth="1"/>
    <col min="12033" max="12033" width="4.85546875" customWidth="1"/>
    <col min="12034" max="12034" width="9.7109375" customWidth="1"/>
    <col min="12035" max="12035" width="45.85546875" customWidth="1"/>
    <col min="12037" max="12037" width="8.85546875" customWidth="1"/>
    <col min="12038" max="12038" width="8.7109375" customWidth="1"/>
    <col min="12039" max="12039" width="12.85546875" customWidth="1"/>
    <col min="12040" max="12040" width="12" customWidth="1"/>
    <col min="12041" max="12041" width="14.140625" customWidth="1"/>
    <col min="12042" max="12042" width="4.85546875" customWidth="1"/>
    <col min="12289" max="12289" width="4.85546875" customWidth="1"/>
    <col min="12290" max="12290" width="9.7109375" customWidth="1"/>
    <col min="12291" max="12291" width="45.85546875" customWidth="1"/>
    <col min="12293" max="12293" width="8.85546875" customWidth="1"/>
    <col min="12294" max="12294" width="8.7109375" customWidth="1"/>
    <col min="12295" max="12295" width="12.85546875" customWidth="1"/>
    <col min="12296" max="12296" width="12" customWidth="1"/>
    <col min="12297" max="12297" width="14.140625" customWidth="1"/>
    <col min="12298" max="12298" width="4.85546875" customWidth="1"/>
    <col min="12545" max="12545" width="4.85546875" customWidth="1"/>
    <col min="12546" max="12546" width="9.7109375" customWidth="1"/>
    <col min="12547" max="12547" width="45.85546875" customWidth="1"/>
    <col min="12549" max="12549" width="8.85546875" customWidth="1"/>
    <col min="12550" max="12550" width="8.7109375" customWidth="1"/>
    <col min="12551" max="12551" width="12.85546875" customWidth="1"/>
    <col min="12552" max="12552" width="12" customWidth="1"/>
    <col min="12553" max="12553" width="14.140625" customWidth="1"/>
    <col min="12554" max="12554" width="4.85546875" customWidth="1"/>
    <col min="12801" max="12801" width="4.85546875" customWidth="1"/>
    <col min="12802" max="12802" width="9.7109375" customWidth="1"/>
    <col min="12803" max="12803" width="45.85546875" customWidth="1"/>
    <col min="12805" max="12805" width="8.85546875" customWidth="1"/>
    <col min="12806" max="12806" width="8.7109375" customWidth="1"/>
    <col min="12807" max="12807" width="12.85546875" customWidth="1"/>
    <col min="12808" max="12808" width="12" customWidth="1"/>
    <col min="12809" max="12809" width="14.140625" customWidth="1"/>
    <col min="12810" max="12810" width="4.85546875" customWidth="1"/>
    <col min="13057" max="13057" width="4.85546875" customWidth="1"/>
    <col min="13058" max="13058" width="9.7109375" customWidth="1"/>
    <col min="13059" max="13059" width="45.85546875" customWidth="1"/>
    <col min="13061" max="13061" width="8.85546875" customWidth="1"/>
    <col min="13062" max="13062" width="8.7109375" customWidth="1"/>
    <col min="13063" max="13063" width="12.85546875" customWidth="1"/>
    <col min="13064" max="13064" width="12" customWidth="1"/>
    <col min="13065" max="13065" width="14.140625" customWidth="1"/>
    <col min="13066" max="13066" width="4.85546875" customWidth="1"/>
    <col min="13313" max="13313" width="4.85546875" customWidth="1"/>
    <col min="13314" max="13314" width="9.7109375" customWidth="1"/>
    <col min="13315" max="13315" width="45.85546875" customWidth="1"/>
    <col min="13317" max="13317" width="8.85546875" customWidth="1"/>
    <col min="13318" max="13318" width="8.7109375" customWidth="1"/>
    <col min="13319" max="13319" width="12.85546875" customWidth="1"/>
    <col min="13320" max="13320" width="12" customWidth="1"/>
    <col min="13321" max="13321" width="14.140625" customWidth="1"/>
    <col min="13322" max="13322" width="4.85546875" customWidth="1"/>
    <col min="13569" max="13569" width="4.85546875" customWidth="1"/>
    <col min="13570" max="13570" width="9.7109375" customWidth="1"/>
    <col min="13571" max="13571" width="45.85546875" customWidth="1"/>
    <col min="13573" max="13573" width="8.85546875" customWidth="1"/>
    <col min="13574" max="13574" width="8.7109375" customWidth="1"/>
    <col min="13575" max="13575" width="12.85546875" customWidth="1"/>
    <col min="13576" max="13576" width="12" customWidth="1"/>
    <col min="13577" max="13577" width="14.140625" customWidth="1"/>
    <col min="13578" max="13578" width="4.85546875" customWidth="1"/>
    <col min="13825" max="13825" width="4.85546875" customWidth="1"/>
    <col min="13826" max="13826" width="9.7109375" customWidth="1"/>
    <col min="13827" max="13827" width="45.85546875" customWidth="1"/>
    <col min="13829" max="13829" width="8.85546875" customWidth="1"/>
    <col min="13830" max="13830" width="8.7109375" customWidth="1"/>
    <col min="13831" max="13831" width="12.85546875" customWidth="1"/>
    <col min="13832" max="13832" width="12" customWidth="1"/>
    <col min="13833" max="13833" width="14.140625" customWidth="1"/>
    <col min="13834" max="13834" width="4.85546875" customWidth="1"/>
    <col min="14081" max="14081" width="4.85546875" customWidth="1"/>
    <col min="14082" max="14082" width="9.7109375" customWidth="1"/>
    <col min="14083" max="14083" width="45.85546875" customWidth="1"/>
    <col min="14085" max="14085" width="8.85546875" customWidth="1"/>
    <col min="14086" max="14086" width="8.7109375" customWidth="1"/>
    <col min="14087" max="14087" width="12.85546875" customWidth="1"/>
    <col min="14088" max="14088" width="12" customWidth="1"/>
    <col min="14089" max="14089" width="14.140625" customWidth="1"/>
    <col min="14090" max="14090" width="4.85546875" customWidth="1"/>
    <col min="14337" max="14337" width="4.85546875" customWidth="1"/>
    <col min="14338" max="14338" width="9.7109375" customWidth="1"/>
    <col min="14339" max="14339" width="45.85546875" customWidth="1"/>
    <col min="14341" max="14341" width="8.85546875" customWidth="1"/>
    <col min="14342" max="14342" width="8.7109375" customWidth="1"/>
    <col min="14343" max="14343" width="12.85546875" customWidth="1"/>
    <col min="14344" max="14344" width="12" customWidth="1"/>
    <col min="14345" max="14345" width="14.140625" customWidth="1"/>
    <col min="14346" max="14346" width="4.85546875" customWidth="1"/>
    <col min="14593" max="14593" width="4.85546875" customWidth="1"/>
    <col min="14594" max="14594" width="9.7109375" customWidth="1"/>
    <col min="14595" max="14595" width="45.85546875" customWidth="1"/>
    <col min="14597" max="14597" width="8.85546875" customWidth="1"/>
    <col min="14598" max="14598" width="8.7109375" customWidth="1"/>
    <col min="14599" max="14599" width="12.85546875" customWidth="1"/>
    <col min="14600" max="14600" width="12" customWidth="1"/>
    <col min="14601" max="14601" width="14.140625" customWidth="1"/>
    <col min="14602" max="14602" width="4.85546875" customWidth="1"/>
    <col min="14849" max="14849" width="4.85546875" customWidth="1"/>
    <col min="14850" max="14850" width="9.7109375" customWidth="1"/>
    <col min="14851" max="14851" width="45.85546875" customWidth="1"/>
    <col min="14853" max="14853" width="8.85546875" customWidth="1"/>
    <col min="14854" max="14854" width="8.7109375" customWidth="1"/>
    <col min="14855" max="14855" width="12.85546875" customWidth="1"/>
    <col min="14856" max="14856" width="12" customWidth="1"/>
    <col min="14857" max="14857" width="14.140625" customWidth="1"/>
    <col min="14858" max="14858" width="4.85546875" customWidth="1"/>
    <col min="15105" max="15105" width="4.85546875" customWidth="1"/>
    <col min="15106" max="15106" width="9.7109375" customWidth="1"/>
    <col min="15107" max="15107" width="45.85546875" customWidth="1"/>
    <col min="15109" max="15109" width="8.85546875" customWidth="1"/>
    <col min="15110" max="15110" width="8.7109375" customWidth="1"/>
    <col min="15111" max="15111" width="12.85546875" customWidth="1"/>
    <col min="15112" max="15112" width="12" customWidth="1"/>
    <col min="15113" max="15113" width="14.140625" customWidth="1"/>
    <col min="15114" max="15114" width="4.85546875" customWidth="1"/>
    <col min="15361" max="15361" width="4.85546875" customWidth="1"/>
    <col min="15362" max="15362" width="9.7109375" customWidth="1"/>
    <col min="15363" max="15363" width="45.85546875" customWidth="1"/>
    <col min="15365" max="15365" width="8.85546875" customWidth="1"/>
    <col min="15366" max="15366" width="8.7109375" customWidth="1"/>
    <col min="15367" max="15367" width="12.85546875" customWidth="1"/>
    <col min="15368" max="15368" width="12" customWidth="1"/>
    <col min="15369" max="15369" width="14.140625" customWidth="1"/>
    <col min="15370" max="15370" width="4.85546875" customWidth="1"/>
    <col min="15617" max="15617" width="4.85546875" customWidth="1"/>
    <col min="15618" max="15618" width="9.7109375" customWidth="1"/>
    <col min="15619" max="15619" width="45.85546875" customWidth="1"/>
    <col min="15621" max="15621" width="8.85546875" customWidth="1"/>
    <col min="15622" max="15622" width="8.7109375" customWidth="1"/>
    <col min="15623" max="15623" width="12.85546875" customWidth="1"/>
    <col min="15624" max="15624" width="12" customWidth="1"/>
    <col min="15625" max="15625" width="14.140625" customWidth="1"/>
    <col min="15626" max="15626" width="4.85546875" customWidth="1"/>
    <col min="15873" max="15873" width="4.85546875" customWidth="1"/>
    <col min="15874" max="15874" width="9.7109375" customWidth="1"/>
    <col min="15875" max="15875" width="45.85546875" customWidth="1"/>
    <col min="15877" max="15877" width="8.85546875" customWidth="1"/>
    <col min="15878" max="15878" width="8.7109375" customWidth="1"/>
    <col min="15879" max="15879" width="12.85546875" customWidth="1"/>
    <col min="15880" max="15880" width="12" customWidth="1"/>
    <col min="15881" max="15881" width="14.140625" customWidth="1"/>
    <col min="15882" max="15882" width="4.85546875" customWidth="1"/>
    <col min="16129" max="16129" width="4.85546875" customWidth="1"/>
    <col min="16130" max="16130" width="9.7109375" customWidth="1"/>
    <col min="16131" max="16131" width="45.85546875" customWidth="1"/>
    <col min="16133" max="16133" width="8.85546875" customWidth="1"/>
    <col min="16134" max="16134" width="8.7109375" customWidth="1"/>
    <col min="16135" max="16135" width="12.85546875" customWidth="1"/>
    <col min="16136" max="16136" width="12" customWidth="1"/>
    <col min="16137" max="16137" width="14.140625" customWidth="1"/>
    <col min="16138" max="16138" width="4.85546875" customWidth="1"/>
  </cols>
  <sheetData>
    <row r="1" spans="2:9" s="62" customFormat="1" ht="25.5" customHeight="1" thickBot="1" x14ac:dyDescent="0.3">
      <c r="B1" s="101" t="s">
        <v>351</v>
      </c>
      <c r="C1" s="102"/>
      <c r="D1" s="102"/>
      <c r="E1" s="102"/>
      <c r="F1" s="102"/>
      <c r="G1" s="102"/>
      <c r="H1" s="102"/>
      <c r="I1" s="103"/>
    </row>
    <row r="2" spans="2:9" s="62" customFormat="1" ht="25.5" customHeight="1" thickBot="1" x14ac:dyDescent="0.3"/>
    <row r="3" spans="2:9" s="62" customFormat="1" ht="25.5" customHeight="1" x14ac:dyDescent="0.25">
      <c r="B3" s="119" t="s">
        <v>352</v>
      </c>
      <c r="C3" s="120"/>
      <c r="D3" s="165"/>
      <c r="E3" s="166"/>
      <c r="F3" s="166"/>
      <c r="G3" s="166"/>
      <c r="H3" s="166"/>
      <c r="I3" s="167"/>
    </row>
    <row r="4" spans="2:9" s="62" customFormat="1" ht="25.5" customHeight="1" x14ac:dyDescent="0.25">
      <c r="B4" s="121" t="s">
        <v>353</v>
      </c>
      <c r="C4" s="122"/>
      <c r="D4" s="168"/>
      <c r="E4" s="169"/>
      <c r="F4" s="169"/>
      <c r="G4" s="169"/>
      <c r="H4" s="169"/>
      <c r="I4" s="170"/>
    </row>
    <row r="5" spans="2:9" s="62" customFormat="1" ht="25.5" customHeight="1" x14ac:dyDescent="0.25">
      <c r="B5" s="123" t="s">
        <v>354</v>
      </c>
      <c r="C5" s="124"/>
      <c r="D5" s="171"/>
      <c r="E5" s="172"/>
      <c r="F5" s="172"/>
      <c r="G5" s="172"/>
      <c r="H5" s="172"/>
      <c r="I5" s="173"/>
    </row>
    <row r="6" spans="2:9" s="62" customFormat="1" ht="25.5" customHeight="1" x14ac:dyDescent="0.25">
      <c r="B6" s="125" t="s">
        <v>355</v>
      </c>
      <c r="C6" s="126"/>
      <c r="D6" s="174"/>
      <c r="E6" s="175"/>
      <c r="F6" s="175"/>
      <c r="G6" s="175"/>
      <c r="H6" s="175"/>
      <c r="I6" s="176"/>
    </row>
    <row r="7" spans="2:9" s="62" customFormat="1" ht="25.5" customHeight="1" x14ac:dyDescent="0.25">
      <c r="B7" s="121" t="s">
        <v>356</v>
      </c>
      <c r="C7" s="122"/>
      <c r="D7" s="168"/>
      <c r="E7" s="169"/>
      <c r="F7" s="169"/>
      <c r="G7" s="169"/>
      <c r="H7" s="169"/>
      <c r="I7" s="170"/>
    </row>
    <row r="8" spans="2:9" s="62" customFormat="1" ht="25.5" customHeight="1" x14ac:dyDescent="0.25">
      <c r="B8" s="123" t="s">
        <v>357</v>
      </c>
      <c r="C8" s="124"/>
      <c r="D8" s="168"/>
      <c r="E8" s="169"/>
      <c r="F8" s="169"/>
      <c r="G8" s="169"/>
      <c r="H8" s="169"/>
      <c r="I8" s="170"/>
    </row>
    <row r="9" spans="2:9" s="62" customFormat="1" ht="25.5" customHeight="1" thickBot="1" x14ac:dyDescent="0.3">
      <c r="B9" s="127" t="s">
        <v>358</v>
      </c>
      <c r="C9" s="128"/>
      <c r="D9" s="177"/>
      <c r="E9" s="178"/>
      <c r="F9" s="178"/>
      <c r="G9" s="178"/>
      <c r="H9" s="178"/>
      <c r="I9" s="179"/>
    </row>
    <row r="10" spans="2:9" s="62" customFormat="1" ht="25.5" customHeight="1" x14ac:dyDescent="0.25"/>
    <row r="11" spans="2:9" s="62" customFormat="1" ht="19.5" thickBot="1" x14ac:dyDescent="0.35">
      <c r="B11" s="11"/>
      <c r="C11" s="11"/>
      <c r="D11" s="63"/>
      <c r="E11" s="63"/>
      <c r="F11" s="63"/>
      <c r="G11" s="63"/>
    </row>
    <row r="12" spans="2:9" s="62" customFormat="1" ht="21" thickBot="1" x14ac:dyDescent="0.3">
      <c r="B12" s="101" t="s">
        <v>359</v>
      </c>
      <c r="C12" s="102"/>
      <c r="D12" s="102"/>
      <c r="E12" s="102"/>
      <c r="F12" s="102"/>
      <c r="G12" s="102"/>
      <c r="H12" s="102"/>
      <c r="I12" s="103"/>
    </row>
    <row r="13" spans="2:9" s="62" customFormat="1" ht="32.25" thickBot="1" x14ac:dyDescent="0.3">
      <c r="B13" s="65" t="s">
        <v>324</v>
      </c>
      <c r="C13" s="66" t="s">
        <v>325</v>
      </c>
      <c r="D13" s="115" t="s">
        <v>209</v>
      </c>
      <c r="E13" s="115"/>
      <c r="F13" s="115"/>
      <c r="G13" s="67" t="s">
        <v>326</v>
      </c>
      <c r="H13" s="68" t="s">
        <v>327</v>
      </c>
      <c r="I13" s="69" t="s">
        <v>214</v>
      </c>
    </row>
    <row r="14" spans="2:9" s="62" customFormat="1" ht="52.5" customHeight="1" x14ac:dyDescent="0.25">
      <c r="B14" s="70">
        <v>1</v>
      </c>
      <c r="C14" s="71" t="s">
        <v>328</v>
      </c>
      <c r="D14" s="116" t="s">
        <v>388</v>
      </c>
      <c r="E14" s="117"/>
      <c r="F14" s="118"/>
      <c r="G14" s="82">
        <f>Tab.1_Mosty!I115</f>
        <v>0</v>
      </c>
      <c r="H14" s="83">
        <f>G14*0.2</f>
        <v>0</v>
      </c>
      <c r="I14" s="84">
        <f>H14+G14</f>
        <v>0</v>
      </c>
    </row>
    <row r="15" spans="2:9" s="62" customFormat="1" ht="60.75" customHeight="1" x14ac:dyDescent="0.25">
      <c r="B15" s="70">
        <v>2</v>
      </c>
      <c r="C15" s="72" t="s">
        <v>331</v>
      </c>
      <c r="D15" s="116" t="s">
        <v>389</v>
      </c>
      <c r="E15" s="117"/>
      <c r="F15" s="118"/>
      <c r="G15" s="82">
        <f>Tab.2_Lávky!H33</f>
        <v>0</v>
      </c>
      <c r="H15" s="83">
        <f>G15*0.2</f>
        <v>0</v>
      </c>
      <c r="I15" s="84">
        <f>H15+G15</f>
        <v>0</v>
      </c>
    </row>
    <row r="16" spans="2:9" s="62" customFormat="1" ht="54.75" customHeight="1" x14ac:dyDescent="0.25">
      <c r="B16" s="70">
        <v>3</v>
      </c>
      <c r="C16" s="71" t="s">
        <v>330</v>
      </c>
      <c r="D16" s="116" t="s">
        <v>390</v>
      </c>
      <c r="E16" s="117"/>
      <c r="F16" s="118"/>
      <c r="G16" s="82">
        <f>Tab.3_Podchody!I27</f>
        <v>0</v>
      </c>
      <c r="H16" s="83">
        <f>G16*0.2</f>
        <v>0</v>
      </c>
      <c r="I16" s="84">
        <f>H16+G16</f>
        <v>0</v>
      </c>
    </row>
    <row r="17" spans="2:9" s="62" customFormat="1" ht="66" customHeight="1" thickBot="1" x14ac:dyDescent="0.3">
      <c r="B17" s="70">
        <v>4</v>
      </c>
      <c r="C17" s="72" t="s">
        <v>329</v>
      </c>
      <c r="D17" s="116" t="s">
        <v>391</v>
      </c>
      <c r="E17" s="117"/>
      <c r="F17" s="118"/>
      <c r="G17" s="82">
        <f>Tab.4_Podjazdy!I9</f>
        <v>0</v>
      </c>
      <c r="H17" s="83">
        <f>G17*0.2</f>
        <v>0</v>
      </c>
      <c r="I17" s="84">
        <f>H17+G17</f>
        <v>0</v>
      </c>
    </row>
    <row r="18" spans="2:9" s="62" customFormat="1" ht="33" customHeight="1" thickBot="1" x14ac:dyDescent="0.3">
      <c r="B18" s="113" t="s">
        <v>332</v>
      </c>
      <c r="C18" s="114"/>
      <c r="D18" s="114"/>
      <c r="E18" s="114"/>
      <c r="F18" s="114"/>
      <c r="G18" s="85">
        <f>SUM(G14:G17)</f>
        <v>0</v>
      </c>
      <c r="H18" s="86">
        <f>SUM(H14:H17)</f>
        <v>0</v>
      </c>
      <c r="I18" s="87">
        <f>SUM(I14:I17)</f>
        <v>0</v>
      </c>
    </row>
    <row r="19" spans="2:9" s="62" customFormat="1" ht="16.5" thickBot="1" x14ac:dyDescent="0.3">
      <c r="B19" s="104" t="s">
        <v>360</v>
      </c>
      <c r="C19" s="105"/>
      <c r="D19" s="105"/>
      <c r="E19" s="105"/>
      <c r="F19" s="106"/>
      <c r="G19" s="107">
        <f>90*(1-(I18/794956.8)^3)</f>
        <v>90</v>
      </c>
      <c r="H19" s="108"/>
      <c r="I19" s="109"/>
    </row>
    <row r="20" spans="2:9" s="62" customFormat="1" ht="18.75" x14ac:dyDescent="0.25">
      <c r="B20" s="100"/>
      <c r="C20" s="100"/>
    </row>
    <row r="21" spans="2:9" s="62" customFormat="1" ht="16.5" thickBot="1" x14ac:dyDescent="0.3">
      <c r="B21" s="64"/>
      <c r="C21" s="64"/>
    </row>
    <row r="22" spans="2:9" s="62" customFormat="1" ht="20.25" x14ac:dyDescent="0.25">
      <c r="B22" s="110" t="s">
        <v>361</v>
      </c>
      <c r="C22" s="111"/>
      <c r="D22" s="111"/>
      <c r="E22" s="111"/>
      <c r="F22" s="111"/>
      <c r="G22" s="111"/>
      <c r="H22" s="111"/>
      <c r="I22" s="112"/>
    </row>
    <row r="23" spans="2:9" s="62" customFormat="1" ht="31.5" x14ac:dyDescent="0.25">
      <c r="B23" s="75" t="s">
        <v>362</v>
      </c>
      <c r="C23" s="71" t="s">
        <v>363</v>
      </c>
      <c r="D23" s="76" t="s">
        <v>364</v>
      </c>
      <c r="E23" s="77" t="s">
        <v>365</v>
      </c>
      <c r="F23" s="78" t="s">
        <v>366</v>
      </c>
      <c r="G23" s="99" t="s">
        <v>367</v>
      </c>
      <c r="H23" s="99"/>
      <c r="I23" s="99"/>
    </row>
    <row r="24" spans="2:9" s="62" customFormat="1" ht="15.75" x14ac:dyDescent="0.25">
      <c r="B24" s="152">
        <v>1</v>
      </c>
      <c r="C24" s="153"/>
      <c r="D24" s="154"/>
      <c r="E24" s="155"/>
      <c r="F24" s="73">
        <f>_xlfn.IFS(D24="mostný objekt",2,D24="objekt podchodu, lávky alebo podjazdu",1,ISBLANK(D24),0)</f>
        <v>0</v>
      </c>
      <c r="G24" s="159"/>
      <c r="H24" s="160"/>
      <c r="I24" s="161"/>
    </row>
    <row r="25" spans="2:9" s="62" customFormat="1" ht="15.75" x14ac:dyDescent="0.25">
      <c r="B25" s="152">
        <v>2</v>
      </c>
      <c r="C25" s="153"/>
      <c r="D25" s="154"/>
      <c r="E25" s="155"/>
      <c r="F25" s="73">
        <f t="shared" ref="F25:F33" si="0">_xlfn.IFS(D25="mostný objekt",2,D25="objekt podchodu, lávky alebo podjazdu",1,ISBLANK(D25),0)</f>
        <v>0</v>
      </c>
      <c r="G25" s="159"/>
      <c r="H25" s="160"/>
      <c r="I25" s="161"/>
    </row>
    <row r="26" spans="2:9" ht="15.75" x14ac:dyDescent="0.25">
      <c r="B26" s="156">
        <v>3</v>
      </c>
      <c r="C26" s="157"/>
      <c r="D26" s="154"/>
      <c r="E26" s="158"/>
      <c r="F26" s="73">
        <f t="shared" si="0"/>
        <v>0</v>
      </c>
      <c r="G26" s="162"/>
      <c r="H26" s="163"/>
      <c r="I26" s="164"/>
    </row>
    <row r="27" spans="2:9" ht="15.75" x14ac:dyDescent="0.25">
      <c r="B27" s="152">
        <v>4</v>
      </c>
      <c r="C27" s="158"/>
      <c r="D27" s="154"/>
      <c r="E27" s="158"/>
      <c r="F27" s="73">
        <f t="shared" si="0"/>
        <v>0</v>
      </c>
      <c r="G27" s="162"/>
      <c r="H27" s="163"/>
      <c r="I27" s="164"/>
    </row>
    <row r="28" spans="2:9" ht="15.75" x14ac:dyDescent="0.25">
      <c r="B28" s="152">
        <v>5</v>
      </c>
      <c r="C28" s="158"/>
      <c r="D28" s="154"/>
      <c r="E28" s="158"/>
      <c r="F28" s="73">
        <f t="shared" si="0"/>
        <v>0</v>
      </c>
      <c r="G28" s="162"/>
      <c r="H28" s="163"/>
      <c r="I28" s="164"/>
    </row>
    <row r="29" spans="2:9" ht="15.75" x14ac:dyDescent="0.25">
      <c r="B29" s="152">
        <v>6</v>
      </c>
      <c r="C29" s="158"/>
      <c r="D29" s="154"/>
      <c r="E29" s="158"/>
      <c r="F29" s="73">
        <f t="shared" si="0"/>
        <v>0</v>
      </c>
      <c r="G29" s="162"/>
      <c r="H29" s="163"/>
      <c r="I29" s="164"/>
    </row>
    <row r="30" spans="2:9" ht="15.75" x14ac:dyDescent="0.25">
      <c r="B30" s="152">
        <v>7</v>
      </c>
      <c r="C30" s="158"/>
      <c r="D30" s="154"/>
      <c r="E30" s="158"/>
      <c r="F30" s="73">
        <f t="shared" si="0"/>
        <v>0</v>
      </c>
      <c r="G30" s="162"/>
      <c r="H30" s="163"/>
      <c r="I30" s="164"/>
    </row>
    <row r="31" spans="2:9" ht="15.75" x14ac:dyDescent="0.25">
      <c r="B31" s="152">
        <v>8</v>
      </c>
      <c r="C31" s="158"/>
      <c r="D31" s="154"/>
      <c r="E31" s="158"/>
      <c r="F31" s="73">
        <f t="shared" si="0"/>
        <v>0</v>
      </c>
      <c r="G31" s="162"/>
      <c r="H31" s="163"/>
      <c r="I31" s="164"/>
    </row>
    <row r="32" spans="2:9" ht="15.75" x14ac:dyDescent="0.25">
      <c r="B32" s="152">
        <v>9</v>
      </c>
      <c r="C32" s="158"/>
      <c r="D32" s="154"/>
      <c r="E32" s="158"/>
      <c r="F32" s="73">
        <f t="shared" si="0"/>
        <v>0</v>
      </c>
      <c r="G32" s="162"/>
      <c r="H32" s="163"/>
      <c r="I32" s="164"/>
    </row>
    <row r="33" spans="2:9" ht="15.75" x14ac:dyDescent="0.25">
      <c r="B33" s="152">
        <v>10</v>
      </c>
      <c r="C33" s="158"/>
      <c r="D33" s="154"/>
      <c r="E33" s="158"/>
      <c r="F33" s="73">
        <f t="shared" si="0"/>
        <v>0</v>
      </c>
      <c r="G33" s="162"/>
      <c r="H33" s="163"/>
      <c r="I33" s="164"/>
    </row>
    <row r="34" spans="2:9" ht="30.75" customHeight="1" x14ac:dyDescent="0.25">
      <c r="B34" s="129" t="s">
        <v>368</v>
      </c>
      <c r="C34" s="129"/>
      <c r="D34" s="129"/>
      <c r="E34" s="129"/>
      <c r="F34" s="74">
        <f>IF(SUM(F24:F33)&lt;10, SUM(F24:F33), 10)</f>
        <v>0</v>
      </c>
    </row>
    <row r="37" spans="2:9" ht="72" customHeight="1" x14ac:dyDescent="0.25">
      <c r="B37" s="130" t="s">
        <v>369</v>
      </c>
      <c r="C37" s="130"/>
      <c r="D37" s="130"/>
      <c r="E37" s="130"/>
      <c r="F37" s="130"/>
      <c r="G37" s="131">
        <f>G19+F34</f>
        <v>90</v>
      </c>
      <c r="H37" s="131"/>
      <c r="I37" s="131"/>
    </row>
    <row r="40" spans="2:9" x14ac:dyDescent="0.25">
      <c r="B40" s="132" t="s">
        <v>370</v>
      </c>
      <c r="C40" s="132"/>
      <c r="D40" s="132" t="s">
        <v>371</v>
      </c>
      <c r="E40" s="132"/>
      <c r="F40" s="133" t="s">
        <v>372</v>
      </c>
      <c r="G40" s="133"/>
      <c r="H40" s="133"/>
      <c r="I40" s="133"/>
    </row>
    <row r="41" spans="2:9" x14ac:dyDescent="0.25">
      <c r="B41" s="132"/>
      <c r="C41" s="132"/>
      <c r="D41" s="132"/>
      <c r="E41" s="132"/>
      <c r="F41" s="133"/>
      <c r="G41" s="133"/>
      <c r="H41" s="133"/>
      <c r="I41" s="133"/>
    </row>
    <row r="42" spans="2:9" x14ac:dyDescent="0.25">
      <c r="B42" s="132"/>
      <c r="C42" s="132"/>
      <c r="D42" s="132"/>
      <c r="E42" s="132"/>
      <c r="F42" s="133"/>
      <c r="G42" s="133"/>
      <c r="H42" s="133"/>
      <c r="I42" s="133"/>
    </row>
  </sheetData>
  <sheetProtection algorithmName="SHA-512" hashValue="mNp5aiYfW8gyxI09iSpO84HT0GqTvbjSoFimaPoNOZLN277/msHNamOmEYSFQ1kflxkyJTm9+RvmwlIPfYFyfw==" saltValue="67p3bXjMHXuviTPhCSeJeQ==" spinCount="100000" sheet="1" objects="1" scenarios="1"/>
  <mergeCells count="43">
    <mergeCell ref="B34:E34"/>
    <mergeCell ref="B37:F37"/>
    <mergeCell ref="G37:I37"/>
    <mergeCell ref="B40:C42"/>
    <mergeCell ref="D40:E42"/>
    <mergeCell ref="F40:I42"/>
    <mergeCell ref="G29:I29"/>
    <mergeCell ref="G30:I30"/>
    <mergeCell ref="G31:I31"/>
    <mergeCell ref="G32:I32"/>
    <mergeCell ref="G33:I33"/>
    <mergeCell ref="G24:I24"/>
    <mergeCell ref="G25:I25"/>
    <mergeCell ref="G26:I26"/>
    <mergeCell ref="G27:I27"/>
    <mergeCell ref="G28:I28"/>
    <mergeCell ref="B7:C7"/>
    <mergeCell ref="B8:C8"/>
    <mergeCell ref="B9:C9"/>
    <mergeCell ref="D3:I3"/>
    <mergeCell ref="D4:I4"/>
    <mergeCell ref="D5:I5"/>
    <mergeCell ref="D6:I6"/>
    <mergeCell ref="D7:I7"/>
    <mergeCell ref="D8:I8"/>
    <mergeCell ref="D9:I9"/>
    <mergeCell ref="B1:I1"/>
    <mergeCell ref="B3:C3"/>
    <mergeCell ref="B4:C4"/>
    <mergeCell ref="B5:C5"/>
    <mergeCell ref="B6:C6"/>
    <mergeCell ref="G23:I23"/>
    <mergeCell ref="B20:C20"/>
    <mergeCell ref="B12:I12"/>
    <mergeCell ref="B19:F19"/>
    <mergeCell ref="G19:I19"/>
    <mergeCell ref="B22:I22"/>
    <mergeCell ref="B18:F18"/>
    <mergeCell ref="D13:F13"/>
    <mergeCell ref="D14:F14"/>
    <mergeCell ref="D17:F17"/>
    <mergeCell ref="D16:F16"/>
    <mergeCell ref="D15:F15"/>
  </mergeCells>
  <dataValidations count="1">
    <dataValidation type="list" allowBlank="1" showInputMessage="1" showErrorMessage="1" sqref="D24:D33" xr:uid="{18E352C7-9BBA-4C9F-BCE5-7C7481F7DA25}">
      <mc:AlternateContent xmlns:x12ac="http://schemas.microsoft.com/office/spreadsheetml/2011/1/ac" xmlns:mc="http://schemas.openxmlformats.org/markup-compatibility/2006">
        <mc:Choice Requires="x12ac">
          <x12ac:list>mostný objekt," objekt podchodu, lávky alebo podjazdu"</x12ac:list>
        </mc:Choice>
        <mc:Fallback>
          <formula1>"mostný objekt, objekt podchodu, lávky alebo podjazdu"</formula1>
        </mc:Fallback>
      </mc:AlternateContent>
    </dataValidation>
  </dataValidation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AF88-435F-45D9-A315-5A0FE7114A4E}">
  <sheetPr>
    <pageSetUpPr fitToPage="1"/>
  </sheetPr>
  <dimension ref="B2:K120"/>
  <sheetViews>
    <sheetView workbookViewId="0">
      <pane ySplit="4" topLeftCell="A5" activePane="bottomLeft" state="frozen"/>
      <selection pane="bottomLeft" activeCell="G5" sqref="G5:G6"/>
    </sheetView>
  </sheetViews>
  <sheetFormatPr defaultRowHeight="18.75" x14ac:dyDescent="0.3"/>
  <cols>
    <col min="2" max="2" width="7" style="1" customWidth="1"/>
    <col min="3" max="3" width="44.140625" style="2" customWidth="1"/>
    <col min="4" max="5" width="14.28515625" style="3" customWidth="1"/>
    <col min="6" max="6" width="10.7109375" customWidth="1"/>
    <col min="7" max="8" width="13.85546875" customWidth="1"/>
    <col min="9" max="9" width="12.140625" customWidth="1"/>
    <col min="10" max="10" width="12.42578125" customWidth="1"/>
    <col min="11" max="11" width="16" customWidth="1"/>
  </cols>
  <sheetData>
    <row r="2" spans="2:11" x14ac:dyDescent="0.25">
      <c r="B2" s="134"/>
      <c r="C2" s="134"/>
      <c r="D2" s="134"/>
      <c r="E2" s="134"/>
      <c r="F2" s="134"/>
    </row>
    <row r="3" spans="2:11" ht="19.5" thickBot="1" x14ac:dyDescent="0.3">
      <c r="B3" s="135" t="s">
        <v>347</v>
      </c>
      <c r="C3" s="135"/>
      <c r="D3" s="135"/>
      <c r="E3" s="79"/>
    </row>
    <row r="4" spans="2:11" ht="45.75" thickBot="1" x14ac:dyDescent="0.3">
      <c r="B4" s="12" t="s">
        <v>0</v>
      </c>
      <c r="C4" s="14" t="s">
        <v>342</v>
      </c>
      <c r="D4" s="13" t="s">
        <v>105</v>
      </c>
      <c r="E4" s="81" t="s">
        <v>381</v>
      </c>
      <c r="F4" s="59" t="s">
        <v>210</v>
      </c>
      <c r="G4" s="60" t="s">
        <v>211</v>
      </c>
      <c r="H4" s="61" t="s">
        <v>212</v>
      </c>
      <c r="I4" s="60" t="s">
        <v>215</v>
      </c>
      <c r="J4" s="58" t="s">
        <v>213</v>
      </c>
      <c r="K4" s="60" t="s">
        <v>214</v>
      </c>
    </row>
    <row r="5" spans="2:11" ht="39" customHeight="1" x14ac:dyDescent="0.25">
      <c r="B5" s="7">
        <f>ROW(A1)</f>
        <v>1</v>
      </c>
      <c r="C5" s="17" t="s">
        <v>1</v>
      </c>
      <c r="D5" s="17" t="s">
        <v>106</v>
      </c>
      <c r="E5" s="17" t="s">
        <v>385</v>
      </c>
      <c r="F5" s="8" t="s">
        <v>216</v>
      </c>
      <c r="G5" s="88"/>
      <c r="H5" s="36">
        <v>1</v>
      </c>
      <c r="I5" s="47">
        <f>G5*H5</f>
        <v>0</v>
      </c>
      <c r="J5" s="47">
        <f>I5*0.2</f>
        <v>0</v>
      </c>
      <c r="K5" s="47">
        <f>I5+J5</f>
        <v>0</v>
      </c>
    </row>
    <row r="6" spans="2:11" ht="39" customHeight="1" x14ac:dyDescent="0.25">
      <c r="B6" s="7">
        <f t="shared" ref="B6:B72" si="0">ROW(A2)</f>
        <v>2</v>
      </c>
      <c r="C6" s="53" t="s">
        <v>2</v>
      </c>
      <c r="D6" s="16" t="s">
        <v>345</v>
      </c>
      <c r="E6" s="17" t="s">
        <v>385</v>
      </c>
      <c r="F6" s="8" t="s">
        <v>216</v>
      </c>
      <c r="G6" s="89"/>
      <c r="H6" s="36">
        <v>1</v>
      </c>
      <c r="I6" s="47">
        <f t="shared" ref="I6:I71" si="1">G6*H6</f>
        <v>0</v>
      </c>
      <c r="J6" s="47">
        <f t="shared" ref="J6:J71" si="2">I6*0.2</f>
        <v>0</v>
      </c>
      <c r="K6" s="47">
        <f t="shared" ref="K6:K71" si="3">I6+J6</f>
        <v>0</v>
      </c>
    </row>
    <row r="7" spans="2:11" ht="39" customHeight="1" x14ac:dyDescent="0.25">
      <c r="B7" s="7">
        <f t="shared" si="0"/>
        <v>3</v>
      </c>
      <c r="C7" s="53" t="s">
        <v>3</v>
      </c>
      <c r="D7" s="16" t="s">
        <v>346</v>
      </c>
      <c r="E7" s="17" t="s">
        <v>385</v>
      </c>
      <c r="F7" s="8" t="s">
        <v>216</v>
      </c>
      <c r="G7" s="89"/>
      <c r="H7" s="36">
        <v>1</v>
      </c>
      <c r="I7" s="47">
        <f t="shared" si="1"/>
        <v>0</v>
      </c>
      <c r="J7" s="47">
        <f t="shared" si="2"/>
        <v>0</v>
      </c>
      <c r="K7" s="47">
        <f t="shared" si="3"/>
        <v>0</v>
      </c>
    </row>
    <row r="8" spans="2:11" ht="39" customHeight="1" x14ac:dyDescent="0.25">
      <c r="B8" s="7">
        <f t="shared" si="0"/>
        <v>4</v>
      </c>
      <c r="C8" s="16" t="s">
        <v>4</v>
      </c>
      <c r="D8" s="16" t="s">
        <v>107</v>
      </c>
      <c r="E8" s="17" t="s">
        <v>385</v>
      </c>
      <c r="F8" s="8" t="s">
        <v>216</v>
      </c>
      <c r="G8" s="89"/>
      <c r="H8" s="36">
        <v>1</v>
      </c>
      <c r="I8" s="47">
        <f t="shared" si="1"/>
        <v>0</v>
      </c>
      <c r="J8" s="47">
        <f t="shared" si="2"/>
        <v>0</v>
      </c>
      <c r="K8" s="47">
        <f t="shared" si="3"/>
        <v>0</v>
      </c>
    </row>
    <row r="9" spans="2:11" ht="39" customHeight="1" x14ac:dyDescent="0.25">
      <c r="B9" s="7">
        <f t="shared" si="0"/>
        <v>5</v>
      </c>
      <c r="C9" s="5" t="s">
        <v>5</v>
      </c>
      <c r="D9" s="5" t="s">
        <v>108</v>
      </c>
      <c r="E9" s="17" t="s">
        <v>385</v>
      </c>
      <c r="F9" s="8" t="s">
        <v>216</v>
      </c>
      <c r="G9" s="89"/>
      <c r="H9" s="36">
        <v>1</v>
      </c>
      <c r="I9" s="47">
        <f t="shared" si="1"/>
        <v>0</v>
      </c>
      <c r="J9" s="47">
        <f t="shared" si="2"/>
        <v>0</v>
      </c>
      <c r="K9" s="47">
        <f t="shared" si="3"/>
        <v>0</v>
      </c>
    </row>
    <row r="10" spans="2:11" ht="39" customHeight="1" x14ac:dyDescent="0.25">
      <c r="B10" s="7">
        <f t="shared" si="0"/>
        <v>6</v>
      </c>
      <c r="C10" s="5" t="s">
        <v>6</v>
      </c>
      <c r="D10" s="5" t="s">
        <v>109</v>
      </c>
      <c r="E10" s="17" t="s">
        <v>385</v>
      </c>
      <c r="F10" s="8" t="s">
        <v>216</v>
      </c>
      <c r="G10" s="89"/>
      <c r="H10" s="36">
        <v>1</v>
      </c>
      <c r="I10" s="47">
        <f t="shared" si="1"/>
        <v>0</v>
      </c>
      <c r="J10" s="47">
        <f t="shared" si="2"/>
        <v>0</v>
      </c>
      <c r="K10" s="47">
        <f t="shared" si="3"/>
        <v>0</v>
      </c>
    </row>
    <row r="11" spans="2:11" ht="39" customHeight="1" x14ac:dyDescent="0.25">
      <c r="B11" s="7">
        <f t="shared" si="0"/>
        <v>7</v>
      </c>
      <c r="C11" s="16" t="s">
        <v>7</v>
      </c>
      <c r="D11" s="16" t="s">
        <v>110</v>
      </c>
      <c r="E11" s="17" t="s">
        <v>385</v>
      </c>
      <c r="F11" s="8" t="s">
        <v>216</v>
      </c>
      <c r="G11" s="89"/>
      <c r="H11" s="36">
        <v>1</v>
      </c>
      <c r="I11" s="47">
        <f t="shared" si="1"/>
        <v>0</v>
      </c>
      <c r="J11" s="47">
        <f t="shared" si="2"/>
        <v>0</v>
      </c>
      <c r="K11" s="47">
        <f t="shared" si="3"/>
        <v>0</v>
      </c>
    </row>
    <row r="12" spans="2:11" ht="39" customHeight="1" x14ac:dyDescent="0.25">
      <c r="B12" s="7">
        <f t="shared" si="0"/>
        <v>8</v>
      </c>
      <c r="C12" s="16" t="s">
        <v>8</v>
      </c>
      <c r="D12" s="16" t="s">
        <v>111</v>
      </c>
      <c r="E12" s="17" t="s">
        <v>385</v>
      </c>
      <c r="F12" s="8" t="s">
        <v>216</v>
      </c>
      <c r="G12" s="89"/>
      <c r="H12" s="36">
        <v>1</v>
      </c>
      <c r="I12" s="47">
        <f t="shared" si="1"/>
        <v>0</v>
      </c>
      <c r="J12" s="47">
        <f t="shared" si="2"/>
        <v>0</v>
      </c>
      <c r="K12" s="47">
        <f t="shared" si="3"/>
        <v>0</v>
      </c>
    </row>
    <row r="13" spans="2:11" ht="39" customHeight="1" x14ac:dyDescent="0.25">
      <c r="B13" s="7">
        <f t="shared" si="0"/>
        <v>9</v>
      </c>
      <c r="C13" s="16" t="s">
        <v>9</v>
      </c>
      <c r="D13" s="16" t="s">
        <v>112</v>
      </c>
      <c r="E13" s="17" t="s">
        <v>385</v>
      </c>
      <c r="F13" s="8" t="s">
        <v>216</v>
      </c>
      <c r="G13" s="89"/>
      <c r="H13" s="36">
        <v>1</v>
      </c>
      <c r="I13" s="47">
        <f t="shared" si="1"/>
        <v>0</v>
      </c>
      <c r="J13" s="47">
        <f t="shared" si="2"/>
        <v>0</v>
      </c>
      <c r="K13" s="47">
        <f t="shared" si="3"/>
        <v>0</v>
      </c>
    </row>
    <row r="14" spans="2:11" ht="39" customHeight="1" x14ac:dyDescent="0.25">
      <c r="B14" s="7">
        <f t="shared" si="0"/>
        <v>10</v>
      </c>
      <c r="C14" s="16" t="s">
        <v>10</v>
      </c>
      <c r="D14" s="16" t="s">
        <v>113</v>
      </c>
      <c r="E14" s="17" t="s">
        <v>385</v>
      </c>
      <c r="F14" s="8" t="s">
        <v>216</v>
      </c>
      <c r="G14" s="89"/>
      <c r="H14" s="36">
        <v>1</v>
      </c>
      <c r="I14" s="47">
        <f t="shared" si="1"/>
        <v>0</v>
      </c>
      <c r="J14" s="47">
        <f t="shared" si="2"/>
        <v>0</v>
      </c>
      <c r="K14" s="47">
        <f t="shared" si="3"/>
        <v>0</v>
      </c>
    </row>
    <row r="15" spans="2:11" ht="39" customHeight="1" x14ac:dyDescent="0.25">
      <c r="B15" s="7">
        <f t="shared" si="0"/>
        <v>11</v>
      </c>
      <c r="C15" s="16" t="s">
        <v>11</v>
      </c>
      <c r="D15" s="16" t="s">
        <v>114</v>
      </c>
      <c r="E15" s="17" t="s">
        <v>385</v>
      </c>
      <c r="F15" s="8" t="s">
        <v>216</v>
      </c>
      <c r="G15" s="89"/>
      <c r="H15" s="36">
        <v>1</v>
      </c>
      <c r="I15" s="47">
        <f t="shared" si="1"/>
        <v>0</v>
      </c>
      <c r="J15" s="47">
        <f t="shared" si="2"/>
        <v>0</v>
      </c>
      <c r="K15" s="47">
        <f t="shared" si="3"/>
        <v>0</v>
      </c>
    </row>
    <row r="16" spans="2:11" ht="39" customHeight="1" x14ac:dyDescent="0.25">
      <c r="B16" s="7">
        <f t="shared" si="0"/>
        <v>12</v>
      </c>
      <c r="C16" s="16" t="s">
        <v>12</v>
      </c>
      <c r="D16" s="16" t="s">
        <v>115</v>
      </c>
      <c r="E16" s="17" t="s">
        <v>385</v>
      </c>
      <c r="F16" s="8" t="s">
        <v>216</v>
      </c>
      <c r="G16" s="89"/>
      <c r="H16" s="36">
        <v>1</v>
      </c>
      <c r="I16" s="47">
        <f t="shared" si="1"/>
        <v>0</v>
      </c>
      <c r="J16" s="47">
        <f t="shared" si="2"/>
        <v>0</v>
      </c>
      <c r="K16" s="47">
        <f t="shared" si="3"/>
        <v>0</v>
      </c>
    </row>
    <row r="17" spans="2:11" ht="39" customHeight="1" x14ac:dyDescent="0.25">
      <c r="B17" s="7">
        <f t="shared" si="0"/>
        <v>13</v>
      </c>
      <c r="C17" s="16" t="s">
        <v>13</v>
      </c>
      <c r="D17" s="16" t="s">
        <v>116</v>
      </c>
      <c r="E17" s="17" t="s">
        <v>385</v>
      </c>
      <c r="F17" s="8" t="s">
        <v>216</v>
      </c>
      <c r="G17" s="89"/>
      <c r="H17" s="36">
        <v>1</v>
      </c>
      <c r="I17" s="47">
        <f t="shared" si="1"/>
        <v>0</v>
      </c>
      <c r="J17" s="47">
        <f t="shared" si="2"/>
        <v>0</v>
      </c>
      <c r="K17" s="47">
        <f t="shared" si="3"/>
        <v>0</v>
      </c>
    </row>
    <row r="18" spans="2:11" ht="39" customHeight="1" x14ac:dyDescent="0.25">
      <c r="B18" s="7">
        <f t="shared" si="0"/>
        <v>14</v>
      </c>
      <c r="C18" s="16" t="s">
        <v>14</v>
      </c>
      <c r="D18" s="16" t="s">
        <v>117</v>
      </c>
      <c r="E18" s="17" t="s">
        <v>385</v>
      </c>
      <c r="F18" s="8" t="s">
        <v>216</v>
      </c>
      <c r="G18" s="89"/>
      <c r="H18" s="36">
        <v>1</v>
      </c>
      <c r="I18" s="47">
        <f t="shared" si="1"/>
        <v>0</v>
      </c>
      <c r="J18" s="47">
        <f t="shared" si="2"/>
        <v>0</v>
      </c>
      <c r="K18" s="47">
        <f t="shared" si="3"/>
        <v>0</v>
      </c>
    </row>
    <row r="19" spans="2:11" ht="39" customHeight="1" x14ac:dyDescent="0.25">
      <c r="B19" s="7">
        <f>ROW(A15)</f>
        <v>15</v>
      </c>
      <c r="C19" s="16" t="s">
        <v>14</v>
      </c>
      <c r="D19" s="16" t="s">
        <v>118</v>
      </c>
      <c r="E19" s="17" t="s">
        <v>385</v>
      </c>
      <c r="F19" s="8" t="s">
        <v>216</v>
      </c>
      <c r="G19" s="89"/>
      <c r="H19" s="36">
        <v>1</v>
      </c>
      <c r="I19" s="47">
        <f t="shared" si="1"/>
        <v>0</v>
      </c>
      <c r="J19" s="47">
        <f t="shared" si="2"/>
        <v>0</v>
      </c>
      <c r="K19" s="47">
        <f t="shared" si="3"/>
        <v>0</v>
      </c>
    </row>
    <row r="20" spans="2:11" ht="39" customHeight="1" x14ac:dyDescent="0.25">
      <c r="B20" s="7">
        <f t="shared" ref="B20:B25" si="4">ROW(A16)</f>
        <v>16</v>
      </c>
      <c r="C20" s="16" t="s">
        <v>373</v>
      </c>
      <c r="D20" s="16" t="s">
        <v>374</v>
      </c>
      <c r="E20" s="17" t="s">
        <v>385</v>
      </c>
      <c r="F20" s="8" t="s">
        <v>216</v>
      </c>
      <c r="G20" s="89"/>
      <c r="H20" s="36">
        <v>1</v>
      </c>
      <c r="I20" s="47">
        <f t="shared" si="1"/>
        <v>0</v>
      </c>
      <c r="J20" s="47">
        <f t="shared" si="2"/>
        <v>0</v>
      </c>
      <c r="K20" s="47">
        <f t="shared" si="3"/>
        <v>0</v>
      </c>
    </row>
    <row r="21" spans="2:11" ht="39" customHeight="1" x14ac:dyDescent="0.25">
      <c r="B21" s="7">
        <f t="shared" si="4"/>
        <v>17</v>
      </c>
      <c r="C21" s="16" t="s">
        <v>15</v>
      </c>
      <c r="D21" s="16" t="s">
        <v>119</v>
      </c>
      <c r="E21" s="17" t="s">
        <v>385</v>
      </c>
      <c r="F21" s="8" t="s">
        <v>216</v>
      </c>
      <c r="G21" s="89"/>
      <c r="H21" s="36">
        <v>1</v>
      </c>
      <c r="I21" s="47">
        <f t="shared" si="1"/>
        <v>0</v>
      </c>
      <c r="J21" s="47">
        <f t="shared" si="2"/>
        <v>0</v>
      </c>
      <c r="K21" s="47">
        <f t="shared" si="3"/>
        <v>0</v>
      </c>
    </row>
    <row r="22" spans="2:11" ht="39" customHeight="1" x14ac:dyDescent="0.25">
      <c r="B22" s="7">
        <f t="shared" si="4"/>
        <v>18</v>
      </c>
      <c r="C22" s="16" t="s">
        <v>16</v>
      </c>
      <c r="D22" s="16" t="s">
        <v>120</v>
      </c>
      <c r="E22" s="17" t="s">
        <v>385</v>
      </c>
      <c r="F22" s="8" t="s">
        <v>216</v>
      </c>
      <c r="G22" s="89"/>
      <c r="H22" s="36">
        <v>1</v>
      </c>
      <c r="I22" s="47">
        <f t="shared" si="1"/>
        <v>0</v>
      </c>
      <c r="J22" s="47">
        <f t="shared" si="2"/>
        <v>0</v>
      </c>
      <c r="K22" s="47">
        <f t="shared" si="3"/>
        <v>0</v>
      </c>
    </row>
    <row r="23" spans="2:11" ht="39" customHeight="1" x14ac:dyDescent="0.25">
      <c r="B23" s="7">
        <f t="shared" si="4"/>
        <v>19</v>
      </c>
      <c r="C23" s="16" t="s">
        <v>17</v>
      </c>
      <c r="D23" s="16" t="s">
        <v>121</v>
      </c>
      <c r="E23" s="17" t="s">
        <v>385</v>
      </c>
      <c r="F23" s="8" t="s">
        <v>216</v>
      </c>
      <c r="G23" s="89"/>
      <c r="H23" s="36">
        <v>1</v>
      </c>
      <c r="I23" s="47">
        <f t="shared" si="1"/>
        <v>0</v>
      </c>
      <c r="J23" s="47">
        <f t="shared" si="2"/>
        <v>0</v>
      </c>
      <c r="K23" s="47">
        <f t="shared" si="3"/>
        <v>0</v>
      </c>
    </row>
    <row r="24" spans="2:11" ht="39" customHeight="1" x14ac:dyDescent="0.25">
      <c r="B24" s="7">
        <f t="shared" si="4"/>
        <v>20</v>
      </c>
      <c r="C24" s="16" t="s">
        <v>18</v>
      </c>
      <c r="D24" s="16" t="s">
        <v>122</v>
      </c>
      <c r="E24" s="17" t="s">
        <v>385</v>
      </c>
      <c r="F24" s="8" t="s">
        <v>216</v>
      </c>
      <c r="G24" s="89"/>
      <c r="H24" s="36">
        <v>1</v>
      </c>
      <c r="I24" s="47">
        <f t="shared" si="1"/>
        <v>0</v>
      </c>
      <c r="J24" s="47">
        <f t="shared" si="2"/>
        <v>0</v>
      </c>
      <c r="K24" s="47">
        <f t="shared" si="3"/>
        <v>0</v>
      </c>
    </row>
    <row r="25" spans="2:11" ht="39" customHeight="1" x14ac:dyDescent="0.25">
      <c r="B25" s="7">
        <f t="shared" si="4"/>
        <v>21</v>
      </c>
      <c r="C25" s="16" t="s">
        <v>19</v>
      </c>
      <c r="D25" s="16" t="s">
        <v>123</v>
      </c>
      <c r="E25" s="17" t="s">
        <v>385</v>
      </c>
      <c r="F25" s="8" t="s">
        <v>216</v>
      </c>
      <c r="G25" s="89"/>
      <c r="H25" s="36">
        <v>1</v>
      </c>
      <c r="I25" s="47">
        <f t="shared" si="1"/>
        <v>0</v>
      </c>
      <c r="J25" s="47">
        <f t="shared" si="2"/>
        <v>0</v>
      </c>
      <c r="K25" s="47">
        <f t="shared" si="3"/>
        <v>0</v>
      </c>
    </row>
    <row r="26" spans="2:11" ht="39" customHeight="1" x14ac:dyDescent="0.25">
      <c r="B26" s="7">
        <f t="shared" si="0"/>
        <v>22</v>
      </c>
      <c r="C26" s="16" t="s">
        <v>20</v>
      </c>
      <c r="D26" s="16" t="s">
        <v>124</v>
      </c>
      <c r="E26" s="17" t="s">
        <v>385</v>
      </c>
      <c r="F26" s="8" t="s">
        <v>216</v>
      </c>
      <c r="G26" s="89"/>
      <c r="H26" s="36">
        <v>1</v>
      </c>
      <c r="I26" s="47">
        <f t="shared" si="1"/>
        <v>0</v>
      </c>
      <c r="J26" s="47">
        <f t="shared" si="2"/>
        <v>0</v>
      </c>
      <c r="K26" s="47">
        <f t="shared" si="3"/>
        <v>0</v>
      </c>
    </row>
    <row r="27" spans="2:11" ht="39" customHeight="1" x14ac:dyDescent="0.25">
      <c r="B27" s="7">
        <f t="shared" si="0"/>
        <v>23</v>
      </c>
      <c r="C27" s="16" t="s">
        <v>21</v>
      </c>
      <c r="D27" s="16" t="s">
        <v>125</v>
      </c>
      <c r="E27" s="17" t="s">
        <v>385</v>
      </c>
      <c r="F27" s="8" t="s">
        <v>216</v>
      </c>
      <c r="G27" s="89"/>
      <c r="H27" s="36">
        <v>1</v>
      </c>
      <c r="I27" s="47">
        <f t="shared" si="1"/>
        <v>0</v>
      </c>
      <c r="J27" s="47">
        <f t="shared" si="2"/>
        <v>0</v>
      </c>
      <c r="K27" s="47">
        <f t="shared" si="3"/>
        <v>0</v>
      </c>
    </row>
    <row r="28" spans="2:11" ht="39" customHeight="1" x14ac:dyDescent="0.25">
      <c r="B28" s="7">
        <f t="shared" si="0"/>
        <v>24</v>
      </c>
      <c r="C28" s="16" t="s">
        <v>22</v>
      </c>
      <c r="D28" s="16" t="s">
        <v>126</v>
      </c>
      <c r="E28" s="17" t="s">
        <v>385</v>
      </c>
      <c r="F28" s="8" t="s">
        <v>216</v>
      </c>
      <c r="G28" s="89"/>
      <c r="H28" s="36">
        <v>1</v>
      </c>
      <c r="I28" s="47">
        <f t="shared" si="1"/>
        <v>0</v>
      </c>
      <c r="J28" s="47">
        <f t="shared" si="2"/>
        <v>0</v>
      </c>
      <c r="K28" s="47">
        <f t="shared" si="3"/>
        <v>0</v>
      </c>
    </row>
    <row r="29" spans="2:11" ht="39" customHeight="1" x14ac:dyDescent="0.25">
      <c r="B29" s="7">
        <f t="shared" si="0"/>
        <v>25</v>
      </c>
      <c r="C29" s="16" t="s">
        <v>23</v>
      </c>
      <c r="D29" s="18" t="s">
        <v>127</v>
      </c>
      <c r="E29" s="17" t="s">
        <v>385</v>
      </c>
      <c r="F29" s="8" t="s">
        <v>216</v>
      </c>
      <c r="G29" s="89"/>
      <c r="H29" s="36">
        <v>1</v>
      </c>
      <c r="I29" s="47">
        <f t="shared" si="1"/>
        <v>0</v>
      </c>
      <c r="J29" s="47">
        <f t="shared" si="2"/>
        <v>0</v>
      </c>
      <c r="K29" s="47">
        <f t="shared" si="3"/>
        <v>0</v>
      </c>
    </row>
    <row r="30" spans="2:11" ht="39" customHeight="1" x14ac:dyDescent="0.25">
      <c r="B30" s="7">
        <f t="shared" si="0"/>
        <v>26</v>
      </c>
      <c r="C30" s="16" t="s">
        <v>24</v>
      </c>
      <c r="D30" s="16" t="s">
        <v>128</v>
      </c>
      <c r="E30" s="17" t="s">
        <v>385</v>
      </c>
      <c r="F30" s="8" t="s">
        <v>216</v>
      </c>
      <c r="G30" s="89"/>
      <c r="H30" s="36">
        <v>1</v>
      </c>
      <c r="I30" s="47">
        <f t="shared" si="1"/>
        <v>0</v>
      </c>
      <c r="J30" s="47">
        <f t="shared" si="2"/>
        <v>0</v>
      </c>
      <c r="K30" s="47">
        <f t="shared" si="3"/>
        <v>0</v>
      </c>
    </row>
    <row r="31" spans="2:11" ht="39" customHeight="1" x14ac:dyDescent="0.25">
      <c r="B31" s="7">
        <f t="shared" si="0"/>
        <v>27</v>
      </c>
      <c r="C31" s="16" t="s">
        <v>25</v>
      </c>
      <c r="D31" s="16" t="s">
        <v>129</v>
      </c>
      <c r="E31" s="17" t="s">
        <v>385</v>
      </c>
      <c r="F31" s="8" t="s">
        <v>216</v>
      </c>
      <c r="G31" s="89"/>
      <c r="H31" s="36">
        <v>1</v>
      </c>
      <c r="I31" s="47">
        <f t="shared" si="1"/>
        <v>0</v>
      </c>
      <c r="J31" s="47">
        <f t="shared" si="2"/>
        <v>0</v>
      </c>
      <c r="K31" s="47">
        <f t="shared" si="3"/>
        <v>0</v>
      </c>
    </row>
    <row r="32" spans="2:11" ht="39" customHeight="1" x14ac:dyDescent="0.25">
      <c r="B32" s="7">
        <f t="shared" si="0"/>
        <v>28</v>
      </c>
      <c r="C32" s="16" t="s">
        <v>26</v>
      </c>
      <c r="D32" s="16" t="s">
        <v>130</v>
      </c>
      <c r="E32" s="17" t="s">
        <v>385</v>
      </c>
      <c r="F32" s="8" t="s">
        <v>216</v>
      </c>
      <c r="G32" s="89"/>
      <c r="H32" s="36">
        <v>1</v>
      </c>
      <c r="I32" s="47">
        <f t="shared" si="1"/>
        <v>0</v>
      </c>
      <c r="J32" s="47">
        <f t="shared" si="2"/>
        <v>0</v>
      </c>
      <c r="K32" s="47">
        <f t="shared" si="3"/>
        <v>0</v>
      </c>
    </row>
    <row r="33" spans="2:11" ht="39" customHeight="1" x14ac:dyDescent="0.25">
      <c r="B33" s="7">
        <f t="shared" si="0"/>
        <v>29</v>
      </c>
      <c r="C33" s="16" t="s">
        <v>27</v>
      </c>
      <c r="D33" s="16" t="s">
        <v>131</v>
      </c>
      <c r="E33" s="17" t="s">
        <v>385</v>
      </c>
      <c r="F33" s="8" t="s">
        <v>216</v>
      </c>
      <c r="G33" s="89"/>
      <c r="H33" s="36">
        <v>1</v>
      </c>
      <c r="I33" s="47">
        <f t="shared" si="1"/>
        <v>0</v>
      </c>
      <c r="J33" s="47">
        <f t="shared" si="2"/>
        <v>0</v>
      </c>
      <c r="K33" s="47">
        <f t="shared" si="3"/>
        <v>0</v>
      </c>
    </row>
    <row r="34" spans="2:11" ht="39" customHeight="1" x14ac:dyDescent="0.25">
      <c r="B34" s="7">
        <f t="shared" si="0"/>
        <v>30</v>
      </c>
      <c r="C34" s="16" t="s">
        <v>28</v>
      </c>
      <c r="D34" s="16" t="s">
        <v>132</v>
      </c>
      <c r="E34" s="17" t="s">
        <v>385</v>
      </c>
      <c r="F34" s="8" t="s">
        <v>216</v>
      </c>
      <c r="G34" s="89"/>
      <c r="H34" s="36">
        <v>1</v>
      </c>
      <c r="I34" s="47">
        <f t="shared" si="1"/>
        <v>0</v>
      </c>
      <c r="J34" s="47">
        <f t="shared" si="2"/>
        <v>0</v>
      </c>
      <c r="K34" s="47">
        <f t="shared" si="3"/>
        <v>0</v>
      </c>
    </row>
    <row r="35" spans="2:11" ht="39" customHeight="1" x14ac:dyDescent="0.25">
      <c r="B35" s="7">
        <f t="shared" si="0"/>
        <v>31</v>
      </c>
      <c r="C35" s="16" t="s">
        <v>29</v>
      </c>
      <c r="D35" s="16" t="s">
        <v>133</v>
      </c>
      <c r="E35" s="17" t="s">
        <v>385</v>
      </c>
      <c r="F35" s="8" t="s">
        <v>216</v>
      </c>
      <c r="G35" s="89"/>
      <c r="H35" s="36">
        <v>1</v>
      </c>
      <c r="I35" s="47">
        <f t="shared" si="1"/>
        <v>0</v>
      </c>
      <c r="J35" s="47">
        <f t="shared" si="2"/>
        <v>0</v>
      </c>
      <c r="K35" s="47">
        <f t="shared" si="3"/>
        <v>0</v>
      </c>
    </row>
    <row r="36" spans="2:11" ht="39" customHeight="1" x14ac:dyDescent="0.25">
      <c r="B36" s="7">
        <f t="shared" si="0"/>
        <v>32</v>
      </c>
      <c r="C36" s="16" t="s">
        <v>30</v>
      </c>
      <c r="D36" s="16" t="s">
        <v>134</v>
      </c>
      <c r="E36" s="17" t="s">
        <v>385</v>
      </c>
      <c r="F36" s="8" t="s">
        <v>216</v>
      </c>
      <c r="G36" s="89"/>
      <c r="H36" s="36">
        <v>1</v>
      </c>
      <c r="I36" s="47">
        <f t="shared" si="1"/>
        <v>0</v>
      </c>
      <c r="J36" s="47">
        <f t="shared" si="2"/>
        <v>0</v>
      </c>
      <c r="K36" s="47">
        <f t="shared" si="3"/>
        <v>0</v>
      </c>
    </row>
    <row r="37" spans="2:11" ht="39" customHeight="1" x14ac:dyDescent="0.25">
      <c r="B37" s="7">
        <f t="shared" si="0"/>
        <v>33</v>
      </c>
      <c r="C37" s="16" t="s">
        <v>31</v>
      </c>
      <c r="D37" s="16" t="s">
        <v>135</v>
      </c>
      <c r="E37" s="17" t="s">
        <v>385</v>
      </c>
      <c r="F37" s="8" t="s">
        <v>216</v>
      </c>
      <c r="G37" s="89"/>
      <c r="H37" s="36">
        <v>1</v>
      </c>
      <c r="I37" s="47">
        <f t="shared" si="1"/>
        <v>0</v>
      </c>
      <c r="J37" s="47">
        <f t="shared" si="2"/>
        <v>0</v>
      </c>
      <c r="K37" s="47">
        <f t="shared" si="3"/>
        <v>0</v>
      </c>
    </row>
    <row r="38" spans="2:11" ht="39" customHeight="1" x14ac:dyDescent="0.25">
      <c r="B38" s="7">
        <f t="shared" si="0"/>
        <v>34</v>
      </c>
      <c r="C38" s="16" t="s">
        <v>32</v>
      </c>
      <c r="D38" s="16" t="s">
        <v>136</v>
      </c>
      <c r="E38" s="17" t="s">
        <v>385</v>
      </c>
      <c r="F38" s="8" t="s">
        <v>216</v>
      </c>
      <c r="G38" s="89"/>
      <c r="H38" s="36">
        <v>1</v>
      </c>
      <c r="I38" s="47">
        <f t="shared" si="1"/>
        <v>0</v>
      </c>
      <c r="J38" s="47">
        <f t="shared" si="2"/>
        <v>0</v>
      </c>
      <c r="K38" s="47">
        <f t="shared" si="3"/>
        <v>0</v>
      </c>
    </row>
    <row r="39" spans="2:11" ht="39" customHeight="1" x14ac:dyDescent="0.25">
      <c r="B39" s="7">
        <f t="shared" si="0"/>
        <v>35</v>
      </c>
      <c r="C39" s="16" t="s">
        <v>33</v>
      </c>
      <c r="D39" s="16" t="s">
        <v>137</v>
      </c>
      <c r="E39" s="17" t="s">
        <v>385</v>
      </c>
      <c r="F39" s="8" t="s">
        <v>216</v>
      </c>
      <c r="G39" s="89"/>
      <c r="H39" s="36">
        <v>1</v>
      </c>
      <c r="I39" s="47">
        <f t="shared" si="1"/>
        <v>0</v>
      </c>
      <c r="J39" s="47">
        <f t="shared" si="2"/>
        <v>0</v>
      </c>
      <c r="K39" s="47">
        <f t="shared" si="3"/>
        <v>0</v>
      </c>
    </row>
    <row r="40" spans="2:11" ht="39" customHeight="1" x14ac:dyDescent="0.25">
      <c r="B40" s="7">
        <f t="shared" si="0"/>
        <v>36</v>
      </c>
      <c r="C40" s="16" t="s">
        <v>34</v>
      </c>
      <c r="D40" s="16" t="s">
        <v>138</v>
      </c>
      <c r="E40" s="17" t="s">
        <v>385</v>
      </c>
      <c r="F40" s="8" t="s">
        <v>216</v>
      </c>
      <c r="G40" s="89"/>
      <c r="H40" s="36">
        <v>1</v>
      </c>
      <c r="I40" s="47">
        <f t="shared" si="1"/>
        <v>0</v>
      </c>
      <c r="J40" s="47">
        <f t="shared" si="2"/>
        <v>0</v>
      </c>
      <c r="K40" s="47">
        <f t="shared" si="3"/>
        <v>0</v>
      </c>
    </row>
    <row r="41" spans="2:11" ht="39" customHeight="1" x14ac:dyDescent="0.25">
      <c r="B41" s="7">
        <f t="shared" si="0"/>
        <v>37</v>
      </c>
      <c r="C41" s="16" t="s">
        <v>35</v>
      </c>
      <c r="D41" s="16" t="s">
        <v>139</v>
      </c>
      <c r="E41" s="17" t="s">
        <v>385</v>
      </c>
      <c r="F41" s="8" t="s">
        <v>216</v>
      </c>
      <c r="G41" s="89"/>
      <c r="H41" s="36">
        <v>1</v>
      </c>
      <c r="I41" s="47">
        <f t="shared" si="1"/>
        <v>0</v>
      </c>
      <c r="J41" s="47">
        <f t="shared" si="2"/>
        <v>0</v>
      </c>
      <c r="K41" s="47">
        <f t="shared" si="3"/>
        <v>0</v>
      </c>
    </row>
    <row r="42" spans="2:11" ht="39" customHeight="1" x14ac:dyDescent="0.25">
      <c r="B42" s="7">
        <f t="shared" si="0"/>
        <v>38</v>
      </c>
      <c r="C42" s="16" t="s">
        <v>36</v>
      </c>
      <c r="D42" s="16" t="s">
        <v>140</v>
      </c>
      <c r="E42" s="17" t="s">
        <v>385</v>
      </c>
      <c r="F42" s="8" t="s">
        <v>216</v>
      </c>
      <c r="G42" s="89"/>
      <c r="H42" s="36">
        <v>1</v>
      </c>
      <c r="I42" s="47">
        <f t="shared" si="1"/>
        <v>0</v>
      </c>
      <c r="J42" s="47">
        <f t="shared" si="2"/>
        <v>0</v>
      </c>
      <c r="K42" s="47">
        <f t="shared" si="3"/>
        <v>0</v>
      </c>
    </row>
    <row r="43" spans="2:11" ht="39" customHeight="1" x14ac:dyDescent="0.25">
      <c r="B43" s="7">
        <f t="shared" si="0"/>
        <v>39</v>
      </c>
      <c r="C43" s="16" t="s">
        <v>37</v>
      </c>
      <c r="D43" s="16" t="s">
        <v>141</v>
      </c>
      <c r="E43" s="17" t="s">
        <v>385</v>
      </c>
      <c r="F43" s="8" t="s">
        <v>216</v>
      </c>
      <c r="G43" s="89"/>
      <c r="H43" s="36">
        <v>1</v>
      </c>
      <c r="I43" s="47">
        <f t="shared" si="1"/>
        <v>0</v>
      </c>
      <c r="J43" s="47">
        <f t="shared" si="2"/>
        <v>0</v>
      </c>
      <c r="K43" s="47">
        <f t="shared" si="3"/>
        <v>0</v>
      </c>
    </row>
    <row r="44" spans="2:11" ht="39" customHeight="1" x14ac:dyDescent="0.25">
      <c r="B44" s="7">
        <f t="shared" si="0"/>
        <v>40</v>
      </c>
      <c r="C44" s="16" t="s">
        <v>38</v>
      </c>
      <c r="D44" s="16" t="s">
        <v>142</v>
      </c>
      <c r="E44" s="17" t="s">
        <v>385</v>
      </c>
      <c r="F44" s="8" t="s">
        <v>216</v>
      </c>
      <c r="G44" s="89"/>
      <c r="H44" s="36">
        <v>1</v>
      </c>
      <c r="I44" s="47">
        <f t="shared" si="1"/>
        <v>0</v>
      </c>
      <c r="J44" s="47">
        <f t="shared" si="2"/>
        <v>0</v>
      </c>
      <c r="K44" s="47">
        <f t="shared" si="3"/>
        <v>0</v>
      </c>
    </row>
    <row r="45" spans="2:11" ht="39" customHeight="1" x14ac:dyDescent="0.25">
      <c r="B45" s="7">
        <f t="shared" si="0"/>
        <v>41</v>
      </c>
      <c r="C45" s="16" t="s">
        <v>39</v>
      </c>
      <c r="D45" s="16" t="s">
        <v>143</v>
      </c>
      <c r="E45" s="17" t="s">
        <v>385</v>
      </c>
      <c r="F45" s="8" t="s">
        <v>216</v>
      </c>
      <c r="G45" s="89"/>
      <c r="H45" s="36">
        <v>1</v>
      </c>
      <c r="I45" s="47">
        <f t="shared" si="1"/>
        <v>0</v>
      </c>
      <c r="J45" s="47">
        <f t="shared" si="2"/>
        <v>0</v>
      </c>
      <c r="K45" s="47">
        <f t="shared" si="3"/>
        <v>0</v>
      </c>
    </row>
    <row r="46" spans="2:11" ht="39" customHeight="1" x14ac:dyDescent="0.25">
      <c r="B46" s="7">
        <f t="shared" si="0"/>
        <v>42</v>
      </c>
      <c r="C46" s="16" t="s">
        <v>40</v>
      </c>
      <c r="D46" s="16" t="s">
        <v>144</v>
      </c>
      <c r="E46" s="17" t="s">
        <v>385</v>
      </c>
      <c r="F46" s="8" t="s">
        <v>216</v>
      </c>
      <c r="G46" s="89"/>
      <c r="H46" s="36">
        <v>1</v>
      </c>
      <c r="I46" s="47">
        <f t="shared" si="1"/>
        <v>0</v>
      </c>
      <c r="J46" s="47">
        <f t="shared" si="2"/>
        <v>0</v>
      </c>
      <c r="K46" s="47">
        <f t="shared" si="3"/>
        <v>0</v>
      </c>
    </row>
    <row r="47" spans="2:11" ht="39" customHeight="1" x14ac:dyDescent="0.25">
      <c r="B47" s="7">
        <f t="shared" si="0"/>
        <v>43</v>
      </c>
      <c r="C47" s="16" t="s">
        <v>41</v>
      </c>
      <c r="D47" s="16" t="s">
        <v>145</v>
      </c>
      <c r="E47" s="17" t="s">
        <v>385</v>
      </c>
      <c r="F47" s="8" t="s">
        <v>216</v>
      </c>
      <c r="G47" s="89"/>
      <c r="H47" s="36">
        <v>1</v>
      </c>
      <c r="I47" s="47">
        <f t="shared" si="1"/>
        <v>0</v>
      </c>
      <c r="J47" s="47">
        <f t="shared" si="2"/>
        <v>0</v>
      </c>
      <c r="K47" s="47">
        <f t="shared" si="3"/>
        <v>0</v>
      </c>
    </row>
    <row r="48" spans="2:11" ht="39" customHeight="1" x14ac:dyDescent="0.25">
      <c r="B48" s="7">
        <f t="shared" si="0"/>
        <v>44</v>
      </c>
      <c r="C48" s="16" t="s">
        <v>42</v>
      </c>
      <c r="D48" s="16" t="s">
        <v>146</v>
      </c>
      <c r="E48" s="17" t="s">
        <v>385</v>
      </c>
      <c r="F48" s="8" t="s">
        <v>216</v>
      </c>
      <c r="G48" s="89"/>
      <c r="H48" s="36">
        <v>1</v>
      </c>
      <c r="I48" s="47">
        <f t="shared" si="1"/>
        <v>0</v>
      </c>
      <c r="J48" s="47">
        <f t="shared" si="2"/>
        <v>0</v>
      </c>
      <c r="K48" s="47">
        <f t="shared" si="3"/>
        <v>0</v>
      </c>
    </row>
    <row r="49" spans="2:11" ht="39" customHeight="1" x14ac:dyDescent="0.25">
      <c r="B49" s="7">
        <f t="shared" si="0"/>
        <v>45</v>
      </c>
      <c r="C49" s="16" t="s">
        <v>43</v>
      </c>
      <c r="D49" s="16" t="s">
        <v>147</v>
      </c>
      <c r="E49" s="17" t="s">
        <v>385</v>
      </c>
      <c r="F49" s="8" t="s">
        <v>216</v>
      </c>
      <c r="G49" s="89"/>
      <c r="H49" s="36">
        <v>1</v>
      </c>
      <c r="I49" s="47">
        <f t="shared" si="1"/>
        <v>0</v>
      </c>
      <c r="J49" s="47">
        <f t="shared" si="2"/>
        <v>0</v>
      </c>
      <c r="K49" s="47">
        <f t="shared" si="3"/>
        <v>0</v>
      </c>
    </row>
    <row r="50" spans="2:11" ht="39" customHeight="1" x14ac:dyDescent="0.25">
      <c r="B50" s="7">
        <f t="shared" si="0"/>
        <v>46</v>
      </c>
      <c r="C50" s="16" t="s">
        <v>44</v>
      </c>
      <c r="D50" s="16" t="s">
        <v>148</v>
      </c>
      <c r="E50" s="17" t="s">
        <v>385</v>
      </c>
      <c r="F50" s="8" t="s">
        <v>216</v>
      </c>
      <c r="G50" s="89"/>
      <c r="H50" s="36">
        <v>1</v>
      </c>
      <c r="I50" s="47">
        <f t="shared" si="1"/>
        <v>0</v>
      </c>
      <c r="J50" s="47">
        <f t="shared" si="2"/>
        <v>0</v>
      </c>
      <c r="K50" s="47">
        <f t="shared" si="3"/>
        <v>0</v>
      </c>
    </row>
    <row r="51" spans="2:11" ht="39" customHeight="1" x14ac:dyDescent="0.25">
      <c r="B51" s="7">
        <f t="shared" si="0"/>
        <v>47</v>
      </c>
      <c r="C51" s="16" t="s">
        <v>45</v>
      </c>
      <c r="D51" s="16" t="s">
        <v>149</v>
      </c>
      <c r="E51" s="17" t="s">
        <v>385</v>
      </c>
      <c r="F51" s="8" t="s">
        <v>216</v>
      </c>
      <c r="G51" s="89"/>
      <c r="H51" s="36">
        <v>1</v>
      </c>
      <c r="I51" s="47">
        <f t="shared" si="1"/>
        <v>0</v>
      </c>
      <c r="J51" s="47">
        <f t="shared" si="2"/>
        <v>0</v>
      </c>
      <c r="K51" s="47">
        <f t="shared" si="3"/>
        <v>0</v>
      </c>
    </row>
    <row r="52" spans="2:11" ht="39" customHeight="1" x14ac:dyDescent="0.25">
      <c r="B52" s="7">
        <f t="shared" si="0"/>
        <v>48</v>
      </c>
      <c r="C52" s="16" t="s">
        <v>46</v>
      </c>
      <c r="D52" s="16" t="s">
        <v>150</v>
      </c>
      <c r="E52" s="17" t="s">
        <v>385</v>
      </c>
      <c r="F52" s="8" t="s">
        <v>216</v>
      </c>
      <c r="G52" s="89"/>
      <c r="H52" s="36">
        <v>1</v>
      </c>
      <c r="I52" s="47">
        <f t="shared" si="1"/>
        <v>0</v>
      </c>
      <c r="J52" s="47">
        <f t="shared" si="2"/>
        <v>0</v>
      </c>
      <c r="K52" s="47">
        <f t="shared" si="3"/>
        <v>0</v>
      </c>
    </row>
    <row r="53" spans="2:11" ht="39" customHeight="1" x14ac:dyDescent="0.25">
      <c r="B53" s="7">
        <f t="shared" si="0"/>
        <v>49</v>
      </c>
      <c r="C53" s="16" t="s">
        <v>47</v>
      </c>
      <c r="D53" s="16" t="s">
        <v>151</v>
      </c>
      <c r="E53" s="17" t="s">
        <v>385</v>
      </c>
      <c r="F53" s="8" t="s">
        <v>216</v>
      </c>
      <c r="G53" s="89"/>
      <c r="H53" s="36">
        <v>1</v>
      </c>
      <c r="I53" s="47">
        <f t="shared" si="1"/>
        <v>0</v>
      </c>
      <c r="J53" s="47">
        <f t="shared" si="2"/>
        <v>0</v>
      </c>
      <c r="K53" s="47">
        <f t="shared" si="3"/>
        <v>0</v>
      </c>
    </row>
    <row r="54" spans="2:11" ht="39" customHeight="1" x14ac:dyDescent="0.25">
      <c r="B54" s="7">
        <f t="shared" si="0"/>
        <v>50</v>
      </c>
      <c r="C54" s="16" t="s">
        <v>48</v>
      </c>
      <c r="D54" s="16" t="s">
        <v>152</v>
      </c>
      <c r="E54" s="17" t="s">
        <v>385</v>
      </c>
      <c r="F54" s="8" t="s">
        <v>216</v>
      </c>
      <c r="G54" s="89"/>
      <c r="H54" s="36">
        <v>1</v>
      </c>
      <c r="I54" s="47">
        <f t="shared" si="1"/>
        <v>0</v>
      </c>
      <c r="J54" s="47">
        <f t="shared" si="2"/>
        <v>0</v>
      </c>
      <c r="K54" s="47">
        <f t="shared" si="3"/>
        <v>0</v>
      </c>
    </row>
    <row r="55" spans="2:11" ht="39" customHeight="1" x14ac:dyDescent="0.25">
      <c r="B55" s="7">
        <f t="shared" si="0"/>
        <v>51</v>
      </c>
      <c r="C55" s="16" t="s">
        <v>49</v>
      </c>
      <c r="D55" s="16" t="s">
        <v>153</v>
      </c>
      <c r="E55" s="17" t="s">
        <v>385</v>
      </c>
      <c r="F55" s="8" t="s">
        <v>216</v>
      </c>
      <c r="G55" s="89"/>
      <c r="H55" s="36">
        <v>1</v>
      </c>
      <c r="I55" s="47">
        <f t="shared" si="1"/>
        <v>0</v>
      </c>
      <c r="J55" s="47">
        <f t="shared" si="2"/>
        <v>0</v>
      </c>
      <c r="K55" s="47">
        <f t="shared" si="3"/>
        <v>0</v>
      </c>
    </row>
    <row r="56" spans="2:11" ht="39" customHeight="1" x14ac:dyDescent="0.25">
      <c r="B56" s="7">
        <f t="shared" si="0"/>
        <v>52</v>
      </c>
      <c r="C56" s="16" t="s">
        <v>50</v>
      </c>
      <c r="D56" s="16" t="s">
        <v>154</v>
      </c>
      <c r="E56" s="17" t="s">
        <v>382</v>
      </c>
      <c r="F56" s="8" t="s">
        <v>216</v>
      </c>
      <c r="G56" s="89"/>
      <c r="H56" s="36">
        <v>1</v>
      </c>
      <c r="I56" s="47">
        <f t="shared" si="1"/>
        <v>0</v>
      </c>
      <c r="J56" s="47">
        <f t="shared" si="2"/>
        <v>0</v>
      </c>
      <c r="K56" s="47">
        <f t="shared" si="3"/>
        <v>0</v>
      </c>
    </row>
    <row r="57" spans="2:11" ht="39" customHeight="1" x14ac:dyDescent="0.25">
      <c r="B57" s="7">
        <f t="shared" si="0"/>
        <v>53</v>
      </c>
      <c r="C57" s="16" t="s">
        <v>375</v>
      </c>
      <c r="D57" s="16" t="s">
        <v>376</v>
      </c>
      <c r="E57" s="17" t="s">
        <v>385</v>
      </c>
      <c r="F57" s="8" t="s">
        <v>216</v>
      </c>
      <c r="G57" s="89"/>
      <c r="H57" s="36">
        <v>1</v>
      </c>
      <c r="I57" s="47">
        <f t="shared" si="1"/>
        <v>0</v>
      </c>
      <c r="J57" s="47">
        <f t="shared" si="2"/>
        <v>0</v>
      </c>
      <c r="K57" s="47">
        <f t="shared" si="3"/>
        <v>0</v>
      </c>
    </row>
    <row r="58" spans="2:11" ht="39" customHeight="1" x14ac:dyDescent="0.25">
      <c r="B58" s="7">
        <f t="shared" si="0"/>
        <v>54</v>
      </c>
      <c r="C58" s="16" t="s">
        <v>375</v>
      </c>
      <c r="D58" s="16" t="s">
        <v>377</v>
      </c>
      <c r="E58" s="17" t="s">
        <v>385</v>
      </c>
      <c r="F58" s="8" t="s">
        <v>216</v>
      </c>
      <c r="G58" s="89"/>
      <c r="H58" s="36">
        <v>1</v>
      </c>
      <c r="I58" s="47">
        <f t="shared" si="1"/>
        <v>0</v>
      </c>
      <c r="J58" s="47">
        <f t="shared" si="2"/>
        <v>0</v>
      </c>
      <c r="K58" s="47">
        <f t="shared" si="3"/>
        <v>0</v>
      </c>
    </row>
    <row r="59" spans="2:11" ht="39" customHeight="1" x14ac:dyDescent="0.25">
      <c r="B59" s="7">
        <f t="shared" si="0"/>
        <v>55</v>
      </c>
      <c r="C59" s="16" t="s">
        <v>51</v>
      </c>
      <c r="D59" s="18" t="s">
        <v>155</v>
      </c>
      <c r="E59" s="17" t="s">
        <v>385</v>
      </c>
      <c r="F59" s="8" t="s">
        <v>216</v>
      </c>
      <c r="G59" s="89"/>
      <c r="H59" s="36">
        <v>1</v>
      </c>
      <c r="I59" s="47">
        <f t="shared" si="1"/>
        <v>0</v>
      </c>
      <c r="J59" s="47">
        <f t="shared" si="2"/>
        <v>0</v>
      </c>
      <c r="K59" s="47">
        <f t="shared" si="3"/>
        <v>0</v>
      </c>
    </row>
    <row r="60" spans="2:11" ht="39" customHeight="1" x14ac:dyDescent="0.25">
      <c r="B60" s="7">
        <f t="shared" si="0"/>
        <v>56</v>
      </c>
      <c r="C60" s="16" t="s">
        <v>52</v>
      </c>
      <c r="D60" s="16" t="s">
        <v>156</v>
      </c>
      <c r="E60" s="17" t="s">
        <v>385</v>
      </c>
      <c r="F60" s="8" t="s">
        <v>216</v>
      </c>
      <c r="G60" s="89"/>
      <c r="H60" s="36">
        <v>1</v>
      </c>
      <c r="I60" s="47">
        <f t="shared" si="1"/>
        <v>0</v>
      </c>
      <c r="J60" s="47">
        <f t="shared" si="2"/>
        <v>0</v>
      </c>
      <c r="K60" s="47">
        <f t="shared" si="3"/>
        <v>0</v>
      </c>
    </row>
    <row r="61" spans="2:11" ht="39" customHeight="1" x14ac:dyDescent="0.25">
      <c r="B61" s="7">
        <f t="shared" si="0"/>
        <v>57</v>
      </c>
      <c r="C61" s="16" t="s">
        <v>53</v>
      </c>
      <c r="D61" s="16" t="s">
        <v>157</v>
      </c>
      <c r="E61" s="17" t="s">
        <v>385</v>
      </c>
      <c r="F61" s="8" t="s">
        <v>216</v>
      </c>
      <c r="G61" s="89"/>
      <c r="H61" s="36">
        <v>1</v>
      </c>
      <c r="I61" s="47">
        <f t="shared" si="1"/>
        <v>0</v>
      </c>
      <c r="J61" s="47">
        <f t="shared" si="2"/>
        <v>0</v>
      </c>
      <c r="K61" s="47">
        <f t="shared" si="3"/>
        <v>0</v>
      </c>
    </row>
    <row r="62" spans="2:11" ht="39" customHeight="1" x14ac:dyDescent="0.25">
      <c r="B62" s="7">
        <f t="shared" si="0"/>
        <v>58</v>
      </c>
      <c r="C62" s="16" t="s">
        <v>54</v>
      </c>
      <c r="D62" s="16" t="s">
        <v>158</v>
      </c>
      <c r="E62" s="17" t="s">
        <v>385</v>
      </c>
      <c r="F62" s="8" t="s">
        <v>216</v>
      </c>
      <c r="G62" s="89"/>
      <c r="H62" s="36">
        <v>1</v>
      </c>
      <c r="I62" s="47">
        <f t="shared" si="1"/>
        <v>0</v>
      </c>
      <c r="J62" s="47">
        <f t="shared" si="2"/>
        <v>0</v>
      </c>
      <c r="K62" s="47">
        <f t="shared" si="3"/>
        <v>0</v>
      </c>
    </row>
    <row r="63" spans="2:11" ht="39" customHeight="1" x14ac:dyDescent="0.25">
      <c r="B63" s="7">
        <f t="shared" si="0"/>
        <v>59</v>
      </c>
      <c r="C63" s="16" t="s">
        <v>55</v>
      </c>
      <c r="D63" s="16" t="s">
        <v>159</v>
      </c>
      <c r="E63" s="17" t="s">
        <v>385</v>
      </c>
      <c r="F63" s="8" t="s">
        <v>216</v>
      </c>
      <c r="G63" s="89"/>
      <c r="H63" s="36">
        <v>1</v>
      </c>
      <c r="I63" s="47">
        <f t="shared" si="1"/>
        <v>0</v>
      </c>
      <c r="J63" s="47">
        <f t="shared" si="2"/>
        <v>0</v>
      </c>
      <c r="K63" s="47">
        <f t="shared" si="3"/>
        <v>0</v>
      </c>
    </row>
    <row r="64" spans="2:11" ht="39" customHeight="1" x14ac:dyDescent="0.25">
      <c r="B64" s="7">
        <f t="shared" si="0"/>
        <v>60</v>
      </c>
      <c r="C64" s="16" t="s">
        <v>56</v>
      </c>
      <c r="D64" s="16" t="s">
        <v>160</v>
      </c>
      <c r="E64" s="17" t="s">
        <v>385</v>
      </c>
      <c r="F64" s="8" t="s">
        <v>216</v>
      </c>
      <c r="G64" s="89"/>
      <c r="H64" s="36">
        <v>1</v>
      </c>
      <c r="I64" s="47">
        <f t="shared" si="1"/>
        <v>0</v>
      </c>
      <c r="J64" s="47">
        <f t="shared" si="2"/>
        <v>0</v>
      </c>
      <c r="K64" s="47">
        <f t="shared" si="3"/>
        <v>0</v>
      </c>
    </row>
    <row r="65" spans="2:11" ht="39" customHeight="1" x14ac:dyDescent="0.25">
      <c r="B65" s="7">
        <f t="shared" si="0"/>
        <v>61</v>
      </c>
      <c r="C65" s="16" t="s">
        <v>57</v>
      </c>
      <c r="D65" s="16" t="s">
        <v>161</v>
      </c>
      <c r="E65" s="17" t="s">
        <v>385</v>
      </c>
      <c r="F65" s="8" t="s">
        <v>216</v>
      </c>
      <c r="G65" s="89"/>
      <c r="H65" s="36">
        <v>1</v>
      </c>
      <c r="I65" s="47">
        <f t="shared" si="1"/>
        <v>0</v>
      </c>
      <c r="J65" s="47">
        <f t="shared" si="2"/>
        <v>0</v>
      </c>
      <c r="K65" s="47">
        <f t="shared" si="3"/>
        <v>0</v>
      </c>
    </row>
    <row r="66" spans="2:11" ht="39" customHeight="1" x14ac:dyDescent="0.25">
      <c r="B66" s="7">
        <f t="shared" si="0"/>
        <v>62</v>
      </c>
      <c r="C66" s="16" t="s">
        <v>58</v>
      </c>
      <c r="D66" s="16" t="s">
        <v>162</v>
      </c>
      <c r="E66" s="17" t="s">
        <v>385</v>
      </c>
      <c r="F66" s="8" t="s">
        <v>216</v>
      </c>
      <c r="G66" s="89"/>
      <c r="H66" s="36">
        <v>1</v>
      </c>
      <c r="I66" s="47">
        <f t="shared" si="1"/>
        <v>0</v>
      </c>
      <c r="J66" s="47">
        <f t="shared" si="2"/>
        <v>0</v>
      </c>
      <c r="K66" s="47">
        <f t="shared" si="3"/>
        <v>0</v>
      </c>
    </row>
    <row r="67" spans="2:11" ht="39" customHeight="1" x14ac:dyDescent="0.25">
      <c r="B67" s="7">
        <f t="shared" si="0"/>
        <v>63</v>
      </c>
      <c r="C67" s="16" t="s">
        <v>59</v>
      </c>
      <c r="D67" s="16" t="s">
        <v>163</v>
      </c>
      <c r="E67" s="17" t="s">
        <v>385</v>
      </c>
      <c r="F67" s="8" t="s">
        <v>216</v>
      </c>
      <c r="G67" s="89"/>
      <c r="H67" s="36">
        <v>1</v>
      </c>
      <c r="I67" s="47">
        <f t="shared" si="1"/>
        <v>0</v>
      </c>
      <c r="J67" s="47">
        <f t="shared" si="2"/>
        <v>0</v>
      </c>
      <c r="K67" s="47">
        <f t="shared" si="3"/>
        <v>0</v>
      </c>
    </row>
    <row r="68" spans="2:11" ht="39" customHeight="1" x14ac:dyDescent="0.25">
      <c r="B68" s="7">
        <f t="shared" si="0"/>
        <v>64</v>
      </c>
      <c r="C68" s="21" t="s">
        <v>60</v>
      </c>
      <c r="D68" s="18" t="s">
        <v>164</v>
      </c>
      <c r="E68" s="17" t="s">
        <v>385</v>
      </c>
      <c r="F68" s="8" t="s">
        <v>216</v>
      </c>
      <c r="G68" s="89"/>
      <c r="H68" s="36">
        <v>1</v>
      </c>
      <c r="I68" s="47">
        <f t="shared" si="1"/>
        <v>0</v>
      </c>
      <c r="J68" s="47">
        <f t="shared" si="2"/>
        <v>0</v>
      </c>
      <c r="K68" s="47">
        <f t="shared" si="3"/>
        <v>0</v>
      </c>
    </row>
    <row r="69" spans="2:11" ht="39" customHeight="1" x14ac:dyDescent="0.25">
      <c r="B69" s="7">
        <f t="shared" si="0"/>
        <v>65</v>
      </c>
      <c r="C69" s="16" t="s">
        <v>61</v>
      </c>
      <c r="D69" s="18" t="s">
        <v>165</v>
      </c>
      <c r="E69" s="17" t="s">
        <v>385</v>
      </c>
      <c r="F69" s="8" t="s">
        <v>216</v>
      </c>
      <c r="G69" s="89"/>
      <c r="H69" s="36">
        <v>1</v>
      </c>
      <c r="I69" s="47">
        <f t="shared" si="1"/>
        <v>0</v>
      </c>
      <c r="J69" s="47">
        <f t="shared" si="2"/>
        <v>0</v>
      </c>
      <c r="K69" s="47">
        <f t="shared" si="3"/>
        <v>0</v>
      </c>
    </row>
    <row r="70" spans="2:11" ht="39" customHeight="1" x14ac:dyDescent="0.25">
      <c r="B70" s="7">
        <f t="shared" si="0"/>
        <v>66</v>
      </c>
      <c r="C70" s="16" t="s">
        <v>62</v>
      </c>
      <c r="D70" s="16" t="s">
        <v>166</v>
      </c>
      <c r="E70" s="17" t="s">
        <v>385</v>
      </c>
      <c r="F70" s="8" t="s">
        <v>216</v>
      </c>
      <c r="G70" s="89"/>
      <c r="H70" s="36">
        <v>1</v>
      </c>
      <c r="I70" s="47">
        <f t="shared" si="1"/>
        <v>0</v>
      </c>
      <c r="J70" s="47">
        <f t="shared" si="2"/>
        <v>0</v>
      </c>
      <c r="K70" s="47">
        <f t="shared" si="3"/>
        <v>0</v>
      </c>
    </row>
    <row r="71" spans="2:11" ht="39" customHeight="1" x14ac:dyDescent="0.25">
      <c r="B71" s="7">
        <f t="shared" si="0"/>
        <v>67</v>
      </c>
      <c r="C71" s="16" t="s">
        <v>63</v>
      </c>
      <c r="D71" s="16" t="s">
        <v>167</v>
      </c>
      <c r="E71" s="17" t="s">
        <v>385</v>
      </c>
      <c r="F71" s="8" t="s">
        <v>216</v>
      </c>
      <c r="G71" s="89"/>
      <c r="H71" s="36">
        <v>1</v>
      </c>
      <c r="I71" s="47">
        <f t="shared" si="1"/>
        <v>0</v>
      </c>
      <c r="J71" s="47">
        <f t="shared" si="2"/>
        <v>0</v>
      </c>
      <c r="K71" s="47">
        <f t="shared" si="3"/>
        <v>0</v>
      </c>
    </row>
    <row r="72" spans="2:11" ht="39" customHeight="1" x14ac:dyDescent="0.25">
      <c r="B72" s="7">
        <f t="shared" si="0"/>
        <v>68</v>
      </c>
      <c r="C72" s="16" t="s">
        <v>64</v>
      </c>
      <c r="D72" s="16" t="s">
        <v>168</v>
      </c>
      <c r="E72" s="17" t="s">
        <v>385</v>
      </c>
      <c r="F72" s="8" t="s">
        <v>216</v>
      </c>
      <c r="G72" s="89"/>
      <c r="H72" s="36">
        <v>1</v>
      </c>
      <c r="I72" s="47">
        <f t="shared" ref="I72:I114" si="5">G72*H72</f>
        <v>0</v>
      </c>
      <c r="J72" s="47">
        <f t="shared" ref="J72:J114" si="6">I72*0.2</f>
        <v>0</v>
      </c>
      <c r="K72" s="47">
        <f t="shared" ref="K72:K114" si="7">I72+J72</f>
        <v>0</v>
      </c>
    </row>
    <row r="73" spans="2:11" ht="39" customHeight="1" x14ac:dyDescent="0.25">
      <c r="B73" s="7">
        <f t="shared" ref="B73:B105" si="8">ROW(A69)</f>
        <v>69</v>
      </c>
      <c r="C73" s="16" t="s">
        <v>65</v>
      </c>
      <c r="D73" s="16" t="s">
        <v>169</v>
      </c>
      <c r="E73" s="17" t="s">
        <v>385</v>
      </c>
      <c r="F73" s="8" t="s">
        <v>216</v>
      </c>
      <c r="G73" s="89"/>
      <c r="H73" s="36">
        <v>1</v>
      </c>
      <c r="I73" s="47">
        <f t="shared" si="5"/>
        <v>0</v>
      </c>
      <c r="J73" s="47">
        <f t="shared" si="6"/>
        <v>0</v>
      </c>
      <c r="K73" s="47">
        <f t="shared" si="7"/>
        <v>0</v>
      </c>
    </row>
    <row r="74" spans="2:11" ht="39" customHeight="1" x14ac:dyDescent="0.25">
      <c r="B74" s="7">
        <f t="shared" si="8"/>
        <v>70</v>
      </c>
      <c r="C74" s="16" t="s">
        <v>66</v>
      </c>
      <c r="D74" s="16" t="s">
        <v>170</v>
      </c>
      <c r="E74" s="17" t="s">
        <v>385</v>
      </c>
      <c r="F74" s="8" t="s">
        <v>216</v>
      </c>
      <c r="G74" s="89"/>
      <c r="H74" s="36">
        <v>1</v>
      </c>
      <c r="I74" s="47">
        <f t="shared" si="5"/>
        <v>0</v>
      </c>
      <c r="J74" s="47">
        <f t="shared" si="6"/>
        <v>0</v>
      </c>
      <c r="K74" s="47">
        <f t="shared" si="7"/>
        <v>0</v>
      </c>
    </row>
    <row r="75" spans="2:11" ht="39" customHeight="1" x14ac:dyDescent="0.25">
      <c r="B75" s="7">
        <f t="shared" si="8"/>
        <v>71</v>
      </c>
      <c r="C75" s="16" t="s">
        <v>67</v>
      </c>
      <c r="D75" s="16" t="s">
        <v>171</v>
      </c>
      <c r="E75" s="17" t="s">
        <v>385</v>
      </c>
      <c r="F75" s="8" t="s">
        <v>216</v>
      </c>
      <c r="G75" s="89"/>
      <c r="H75" s="36">
        <v>1</v>
      </c>
      <c r="I75" s="47">
        <f t="shared" si="5"/>
        <v>0</v>
      </c>
      <c r="J75" s="47">
        <f t="shared" si="6"/>
        <v>0</v>
      </c>
      <c r="K75" s="47">
        <f t="shared" si="7"/>
        <v>0</v>
      </c>
    </row>
    <row r="76" spans="2:11" ht="39" customHeight="1" x14ac:dyDescent="0.25">
      <c r="B76" s="7">
        <f t="shared" si="8"/>
        <v>72</v>
      </c>
      <c r="C76" s="16" t="s">
        <v>68</v>
      </c>
      <c r="D76" s="16" t="s">
        <v>172</v>
      </c>
      <c r="E76" s="17" t="s">
        <v>385</v>
      </c>
      <c r="F76" s="8" t="s">
        <v>216</v>
      </c>
      <c r="G76" s="89"/>
      <c r="H76" s="36">
        <v>1</v>
      </c>
      <c r="I76" s="47">
        <f t="shared" si="5"/>
        <v>0</v>
      </c>
      <c r="J76" s="47">
        <f t="shared" si="6"/>
        <v>0</v>
      </c>
      <c r="K76" s="47">
        <f t="shared" si="7"/>
        <v>0</v>
      </c>
    </row>
    <row r="77" spans="2:11" ht="39" customHeight="1" x14ac:dyDescent="0.25">
      <c r="B77" s="7">
        <f t="shared" si="8"/>
        <v>73</v>
      </c>
      <c r="C77" s="16" t="s">
        <v>69</v>
      </c>
      <c r="D77" s="16" t="s">
        <v>173</v>
      </c>
      <c r="E77" s="17" t="s">
        <v>385</v>
      </c>
      <c r="F77" s="8" t="s">
        <v>216</v>
      </c>
      <c r="G77" s="89"/>
      <c r="H77" s="36">
        <v>1</v>
      </c>
      <c r="I77" s="47">
        <f t="shared" si="5"/>
        <v>0</v>
      </c>
      <c r="J77" s="47">
        <f t="shared" si="6"/>
        <v>0</v>
      </c>
      <c r="K77" s="47">
        <f t="shared" si="7"/>
        <v>0</v>
      </c>
    </row>
    <row r="78" spans="2:11" ht="39" customHeight="1" x14ac:dyDescent="0.25">
      <c r="B78" s="7">
        <f t="shared" si="8"/>
        <v>74</v>
      </c>
      <c r="C78" s="16" t="s">
        <v>70</v>
      </c>
      <c r="D78" s="18" t="s">
        <v>174</v>
      </c>
      <c r="E78" s="17" t="s">
        <v>385</v>
      </c>
      <c r="F78" s="8" t="s">
        <v>216</v>
      </c>
      <c r="G78" s="89"/>
      <c r="H78" s="36">
        <v>1</v>
      </c>
      <c r="I78" s="47">
        <f t="shared" si="5"/>
        <v>0</v>
      </c>
      <c r="J78" s="47">
        <f t="shared" si="6"/>
        <v>0</v>
      </c>
      <c r="K78" s="47">
        <f t="shared" si="7"/>
        <v>0</v>
      </c>
    </row>
    <row r="79" spans="2:11" ht="39" customHeight="1" x14ac:dyDescent="0.25">
      <c r="B79" s="7">
        <f t="shared" si="8"/>
        <v>75</v>
      </c>
      <c r="C79" s="16" t="s">
        <v>71</v>
      </c>
      <c r="D79" s="18" t="s">
        <v>175</v>
      </c>
      <c r="E79" s="17" t="s">
        <v>385</v>
      </c>
      <c r="F79" s="8" t="s">
        <v>216</v>
      </c>
      <c r="G79" s="89"/>
      <c r="H79" s="36">
        <v>1</v>
      </c>
      <c r="I79" s="47">
        <f t="shared" si="5"/>
        <v>0</v>
      </c>
      <c r="J79" s="47">
        <f t="shared" si="6"/>
        <v>0</v>
      </c>
      <c r="K79" s="47">
        <f t="shared" si="7"/>
        <v>0</v>
      </c>
    </row>
    <row r="80" spans="2:11" ht="39" customHeight="1" x14ac:dyDescent="0.25">
      <c r="B80" s="7">
        <f t="shared" si="8"/>
        <v>76</v>
      </c>
      <c r="C80" s="16" t="s">
        <v>72</v>
      </c>
      <c r="D80" s="18" t="s">
        <v>176</v>
      </c>
      <c r="E80" s="17" t="s">
        <v>385</v>
      </c>
      <c r="F80" s="8" t="s">
        <v>216</v>
      </c>
      <c r="G80" s="89"/>
      <c r="H80" s="36">
        <v>1</v>
      </c>
      <c r="I80" s="47">
        <f t="shared" si="5"/>
        <v>0</v>
      </c>
      <c r="J80" s="47">
        <f t="shared" si="6"/>
        <v>0</v>
      </c>
      <c r="K80" s="47">
        <f t="shared" si="7"/>
        <v>0</v>
      </c>
    </row>
    <row r="81" spans="2:11" ht="39" customHeight="1" x14ac:dyDescent="0.25">
      <c r="B81" s="7">
        <f t="shared" si="8"/>
        <v>77</v>
      </c>
      <c r="C81" s="16" t="s">
        <v>73</v>
      </c>
      <c r="D81" s="16" t="s">
        <v>177</v>
      </c>
      <c r="E81" s="17" t="s">
        <v>385</v>
      </c>
      <c r="F81" s="8" t="s">
        <v>216</v>
      </c>
      <c r="G81" s="89"/>
      <c r="H81" s="36">
        <v>1</v>
      </c>
      <c r="I81" s="47">
        <f t="shared" si="5"/>
        <v>0</v>
      </c>
      <c r="J81" s="47">
        <f t="shared" si="6"/>
        <v>0</v>
      </c>
      <c r="K81" s="47">
        <f t="shared" si="7"/>
        <v>0</v>
      </c>
    </row>
    <row r="82" spans="2:11" ht="39" customHeight="1" x14ac:dyDescent="0.25">
      <c r="B82" s="7">
        <f t="shared" si="8"/>
        <v>78</v>
      </c>
      <c r="C82" s="16" t="s">
        <v>378</v>
      </c>
      <c r="D82" s="16" t="s">
        <v>379</v>
      </c>
      <c r="E82" s="17" t="s">
        <v>385</v>
      </c>
      <c r="F82" s="8" t="s">
        <v>216</v>
      </c>
      <c r="G82" s="89"/>
      <c r="H82" s="36">
        <v>1</v>
      </c>
      <c r="I82" s="47">
        <f t="shared" si="5"/>
        <v>0</v>
      </c>
      <c r="J82" s="47">
        <f t="shared" si="6"/>
        <v>0</v>
      </c>
      <c r="K82" s="47">
        <f t="shared" si="7"/>
        <v>0</v>
      </c>
    </row>
    <row r="83" spans="2:11" ht="39" customHeight="1" x14ac:dyDescent="0.25">
      <c r="B83" s="7">
        <f t="shared" si="8"/>
        <v>79</v>
      </c>
      <c r="C83" s="16" t="s">
        <v>378</v>
      </c>
      <c r="D83" s="16" t="s">
        <v>380</v>
      </c>
      <c r="E83" s="17" t="s">
        <v>385</v>
      </c>
      <c r="F83" s="8" t="s">
        <v>216</v>
      </c>
      <c r="G83" s="89"/>
      <c r="H83" s="36">
        <v>1</v>
      </c>
      <c r="I83" s="47">
        <f t="shared" si="5"/>
        <v>0</v>
      </c>
      <c r="J83" s="47">
        <f t="shared" si="6"/>
        <v>0</v>
      </c>
      <c r="K83" s="47">
        <f t="shared" si="7"/>
        <v>0</v>
      </c>
    </row>
    <row r="84" spans="2:11" ht="39" customHeight="1" x14ac:dyDescent="0.25">
      <c r="B84" s="7">
        <f t="shared" si="8"/>
        <v>80</v>
      </c>
      <c r="C84" s="16" t="s">
        <v>74</v>
      </c>
      <c r="D84" s="16" t="s">
        <v>178</v>
      </c>
      <c r="E84" s="17" t="s">
        <v>385</v>
      </c>
      <c r="F84" s="8" t="s">
        <v>216</v>
      </c>
      <c r="G84" s="89"/>
      <c r="H84" s="36">
        <v>1</v>
      </c>
      <c r="I84" s="47">
        <f t="shared" si="5"/>
        <v>0</v>
      </c>
      <c r="J84" s="47">
        <f t="shared" si="6"/>
        <v>0</v>
      </c>
      <c r="K84" s="47">
        <f t="shared" si="7"/>
        <v>0</v>
      </c>
    </row>
    <row r="85" spans="2:11" ht="39" customHeight="1" x14ac:dyDescent="0.25">
      <c r="B85" s="7">
        <f t="shared" si="8"/>
        <v>81</v>
      </c>
      <c r="C85" s="16" t="s">
        <v>75</v>
      </c>
      <c r="D85" s="16" t="s">
        <v>179</v>
      </c>
      <c r="E85" s="17" t="s">
        <v>385</v>
      </c>
      <c r="F85" s="8" t="s">
        <v>216</v>
      </c>
      <c r="G85" s="89"/>
      <c r="H85" s="36">
        <v>1</v>
      </c>
      <c r="I85" s="47">
        <f t="shared" si="5"/>
        <v>0</v>
      </c>
      <c r="J85" s="47">
        <f t="shared" si="6"/>
        <v>0</v>
      </c>
      <c r="K85" s="47">
        <f t="shared" si="7"/>
        <v>0</v>
      </c>
    </row>
    <row r="86" spans="2:11" ht="39" customHeight="1" x14ac:dyDescent="0.25">
      <c r="B86" s="7">
        <f t="shared" si="8"/>
        <v>82</v>
      </c>
      <c r="C86" s="16" t="s">
        <v>76</v>
      </c>
      <c r="D86" s="16" t="s">
        <v>180</v>
      </c>
      <c r="E86" s="17" t="s">
        <v>385</v>
      </c>
      <c r="F86" s="8" t="s">
        <v>216</v>
      </c>
      <c r="G86" s="89"/>
      <c r="H86" s="36">
        <v>1</v>
      </c>
      <c r="I86" s="47">
        <f t="shared" si="5"/>
        <v>0</v>
      </c>
      <c r="J86" s="47">
        <f t="shared" si="6"/>
        <v>0</v>
      </c>
      <c r="K86" s="47">
        <f t="shared" si="7"/>
        <v>0</v>
      </c>
    </row>
    <row r="87" spans="2:11" ht="39" customHeight="1" x14ac:dyDescent="0.25">
      <c r="B87" s="7">
        <f>ROW(A81)</f>
        <v>81</v>
      </c>
      <c r="C87" s="16" t="s">
        <v>77</v>
      </c>
      <c r="D87" s="16" t="s">
        <v>181</v>
      </c>
      <c r="E87" s="17" t="s">
        <v>385</v>
      </c>
      <c r="F87" s="8" t="s">
        <v>216</v>
      </c>
      <c r="G87" s="89"/>
      <c r="H87" s="36">
        <v>1</v>
      </c>
      <c r="I87" s="47">
        <f t="shared" si="5"/>
        <v>0</v>
      </c>
      <c r="J87" s="47">
        <f t="shared" si="6"/>
        <v>0</v>
      </c>
      <c r="K87" s="47">
        <f t="shared" si="7"/>
        <v>0</v>
      </c>
    </row>
    <row r="88" spans="2:11" ht="39" customHeight="1" x14ac:dyDescent="0.25">
      <c r="B88" s="7">
        <f t="shared" si="8"/>
        <v>84</v>
      </c>
      <c r="C88" s="16" t="s">
        <v>78</v>
      </c>
      <c r="D88" s="16" t="s">
        <v>182</v>
      </c>
      <c r="E88" s="17" t="s">
        <v>385</v>
      </c>
      <c r="F88" s="8" t="s">
        <v>216</v>
      </c>
      <c r="G88" s="89"/>
      <c r="H88" s="36">
        <v>1</v>
      </c>
      <c r="I88" s="47">
        <f t="shared" si="5"/>
        <v>0</v>
      </c>
      <c r="J88" s="47">
        <f t="shared" si="6"/>
        <v>0</v>
      </c>
      <c r="K88" s="47">
        <f t="shared" si="7"/>
        <v>0</v>
      </c>
    </row>
    <row r="89" spans="2:11" ht="39" customHeight="1" x14ac:dyDescent="0.25">
      <c r="B89" s="7">
        <f t="shared" si="8"/>
        <v>85</v>
      </c>
      <c r="C89" s="16" t="s">
        <v>79</v>
      </c>
      <c r="D89" s="16" t="s">
        <v>183</v>
      </c>
      <c r="E89" s="17" t="s">
        <v>385</v>
      </c>
      <c r="F89" s="8" t="s">
        <v>216</v>
      </c>
      <c r="G89" s="89"/>
      <c r="H89" s="36">
        <v>1</v>
      </c>
      <c r="I89" s="47">
        <f t="shared" si="5"/>
        <v>0</v>
      </c>
      <c r="J89" s="47">
        <f t="shared" si="6"/>
        <v>0</v>
      </c>
      <c r="K89" s="47">
        <f t="shared" si="7"/>
        <v>0</v>
      </c>
    </row>
    <row r="90" spans="2:11" ht="39" customHeight="1" x14ac:dyDescent="0.25">
      <c r="B90" s="7">
        <f t="shared" si="8"/>
        <v>86</v>
      </c>
      <c r="C90" s="16" t="s">
        <v>80</v>
      </c>
      <c r="D90" s="16" t="s">
        <v>184</v>
      </c>
      <c r="E90" s="17" t="s">
        <v>385</v>
      </c>
      <c r="F90" s="8" t="s">
        <v>216</v>
      </c>
      <c r="G90" s="89"/>
      <c r="H90" s="36">
        <v>1</v>
      </c>
      <c r="I90" s="47">
        <f t="shared" si="5"/>
        <v>0</v>
      </c>
      <c r="J90" s="47">
        <f t="shared" si="6"/>
        <v>0</v>
      </c>
      <c r="K90" s="47">
        <f t="shared" si="7"/>
        <v>0</v>
      </c>
    </row>
    <row r="91" spans="2:11" ht="39" customHeight="1" x14ac:dyDescent="0.25">
      <c r="B91" s="7">
        <f t="shared" si="8"/>
        <v>87</v>
      </c>
      <c r="C91" s="16" t="s">
        <v>81</v>
      </c>
      <c r="D91" s="16" t="s">
        <v>185</v>
      </c>
      <c r="E91" s="17" t="s">
        <v>385</v>
      </c>
      <c r="F91" s="8" t="s">
        <v>216</v>
      </c>
      <c r="G91" s="89"/>
      <c r="H91" s="36">
        <v>1</v>
      </c>
      <c r="I91" s="47">
        <f t="shared" si="5"/>
        <v>0</v>
      </c>
      <c r="J91" s="47">
        <f t="shared" si="6"/>
        <v>0</v>
      </c>
      <c r="K91" s="47">
        <f t="shared" si="7"/>
        <v>0</v>
      </c>
    </row>
    <row r="92" spans="2:11" ht="39" customHeight="1" x14ac:dyDescent="0.25">
      <c r="B92" s="7">
        <f t="shared" si="8"/>
        <v>88</v>
      </c>
      <c r="C92" s="16" t="s">
        <v>82</v>
      </c>
      <c r="D92" s="16" t="s">
        <v>186</v>
      </c>
      <c r="E92" s="17" t="s">
        <v>385</v>
      </c>
      <c r="F92" s="8" t="s">
        <v>216</v>
      </c>
      <c r="G92" s="89"/>
      <c r="H92" s="36">
        <v>1</v>
      </c>
      <c r="I92" s="47">
        <f t="shared" si="5"/>
        <v>0</v>
      </c>
      <c r="J92" s="47">
        <f t="shared" si="6"/>
        <v>0</v>
      </c>
      <c r="K92" s="47">
        <f t="shared" si="7"/>
        <v>0</v>
      </c>
    </row>
    <row r="93" spans="2:11" ht="39" customHeight="1" x14ac:dyDescent="0.25">
      <c r="B93" s="7">
        <f t="shared" si="8"/>
        <v>89</v>
      </c>
      <c r="C93" s="16" t="s">
        <v>83</v>
      </c>
      <c r="D93" s="16" t="s">
        <v>187</v>
      </c>
      <c r="E93" s="17" t="s">
        <v>385</v>
      </c>
      <c r="F93" s="8" t="s">
        <v>216</v>
      </c>
      <c r="G93" s="89"/>
      <c r="H93" s="36">
        <v>1</v>
      </c>
      <c r="I93" s="47">
        <f t="shared" si="5"/>
        <v>0</v>
      </c>
      <c r="J93" s="47">
        <f t="shared" si="6"/>
        <v>0</v>
      </c>
      <c r="K93" s="47">
        <f t="shared" si="7"/>
        <v>0</v>
      </c>
    </row>
    <row r="94" spans="2:11" ht="39" customHeight="1" x14ac:dyDescent="0.25">
      <c r="B94" s="7">
        <f t="shared" si="8"/>
        <v>90</v>
      </c>
      <c r="C94" s="16" t="s">
        <v>84</v>
      </c>
      <c r="D94" s="16" t="s">
        <v>188</v>
      </c>
      <c r="E94" s="17" t="s">
        <v>385</v>
      </c>
      <c r="F94" s="8" t="s">
        <v>216</v>
      </c>
      <c r="G94" s="89"/>
      <c r="H94" s="36">
        <v>1</v>
      </c>
      <c r="I94" s="47">
        <f t="shared" si="5"/>
        <v>0</v>
      </c>
      <c r="J94" s="47">
        <f t="shared" si="6"/>
        <v>0</v>
      </c>
      <c r="K94" s="47">
        <f t="shared" si="7"/>
        <v>0</v>
      </c>
    </row>
    <row r="95" spans="2:11" ht="39" customHeight="1" x14ac:dyDescent="0.25">
      <c r="B95" s="7">
        <f t="shared" si="8"/>
        <v>91</v>
      </c>
      <c r="C95" s="16" t="s">
        <v>85</v>
      </c>
      <c r="D95" s="16" t="s">
        <v>189</v>
      </c>
      <c r="E95" s="17" t="s">
        <v>385</v>
      </c>
      <c r="F95" s="8" t="s">
        <v>216</v>
      </c>
      <c r="G95" s="89"/>
      <c r="H95" s="36">
        <v>1</v>
      </c>
      <c r="I95" s="47">
        <f t="shared" si="5"/>
        <v>0</v>
      </c>
      <c r="J95" s="47">
        <f t="shared" si="6"/>
        <v>0</v>
      </c>
      <c r="K95" s="47">
        <f t="shared" si="7"/>
        <v>0</v>
      </c>
    </row>
    <row r="96" spans="2:11" ht="39" customHeight="1" x14ac:dyDescent="0.25">
      <c r="B96" s="7">
        <f t="shared" si="8"/>
        <v>92</v>
      </c>
      <c r="C96" s="16" t="s">
        <v>86</v>
      </c>
      <c r="D96" s="16" t="s">
        <v>190</v>
      </c>
      <c r="E96" s="17" t="s">
        <v>385</v>
      </c>
      <c r="F96" s="8" t="s">
        <v>216</v>
      </c>
      <c r="G96" s="89"/>
      <c r="H96" s="36">
        <v>1</v>
      </c>
      <c r="I96" s="47">
        <f t="shared" si="5"/>
        <v>0</v>
      </c>
      <c r="J96" s="47">
        <f t="shared" si="6"/>
        <v>0</v>
      </c>
      <c r="K96" s="47">
        <f t="shared" si="7"/>
        <v>0</v>
      </c>
    </row>
    <row r="97" spans="2:11" ht="39" customHeight="1" x14ac:dyDescent="0.25">
      <c r="B97" s="7">
        <f t="shared" si="8"/>
        <v>93</v>
      </c>
      <c r="C97" s="16" t="s">
        <v>87</v>
      </c>
      <c r="D97" s="16" t="s">
        <v>191</v>
      </c>
      <c r="E97" s="17" t="s">
        <v>385</v>
      </c>
      <c r="F97" s="8" t="s">
        <v>216</v>
      </c>
      <c r="G97" s="89"/>
      <c r="H97" s="36">
        <v>1</v>
      </c>
      <c r="I97" s="47">
        <f t="shared" si="5"/>
        <v>0</v>
      </c>
      <c r="J97" s="47">
        <f t="shared" si="6"/>
        <v>0</v>
      </c>
      <c r="K97" s="47">
        <f t="shared" si="7"/>
        <v>0</v>
      </c>
    </row>
    <row r="98" spans="2:11" ht="39" customHeight="1" x14ac:dyDescent="0.25">
      <c r="B98" s="7">
        <f t="shared" si="8"/>
        <v>94</v>
      </c>
      <c r="C98" s="16" t="s">
        <v>88</v>
      </c>
      <c r="D98" s="16" t="s">
        <v>192</v>
      </c>
      <c r="E98" s="17" t="s">
        <v>385</v>
      </c>
      <c r="F98" s="8" t="s">
        <v>216</v>
      </c>
      <c r="G98" s="89"/>
      <c r="H98" s="36">
        <v>1</v>
      </c>
      <c r="I98" s="47">
        <f t="shared" si="5"/>
        <v>0</v>
      </c>
      <c r="J98" s="47">
        <f t="shared" si="6"/>
        <v>0</v>
      </c>
      <c r="K98" s="47">
        <f t="shared" si="7"/>
        <v>0</v>
      </c>
    </row>
    <row r="99" spans="2:11" ht="39" customHeight="1" x14ac:dyDescent="0.25">
      <c r="B99" s="7">
        <f t="shared" si="8"/>
        <v>95</v>
      </c>
      <c r="C99" s="16" t="s">
        <v>89</v>
      </c>
      <c r="D99" s="16" t="s">
        <v>193</v>
      </c>
      <c r="E99" s="17" t="s">
        <v>385</v>
      </c>
      <c r="F99" s="8" t="s">
        <v>216</v>
      </c>
      <c r="G99" s="89"/>
      <c r="H99" s="36">
        <v>1</v>
      </c>
      <c r="I99" s="47">
        <f t="shared" si="5"/>
        <v>0</v>
      </c>
      <c r="J99" s="47">
        <f t="shared" si="6"/>
        <v>0</v>
      </c>
      <c r="K99" s="47">
        <f t="shared" si="7"/>
        <v>0</v>
      </c>
    </row>
    <row r="100" spans="2:11" ht="39" customHeight="1" x14ac:dyDescent="0.25">
      <c r="B100" s="7">
        <f t="shared" si="8"/>
        <v>96</v>
      </c>
      <c r="C100" s="19" t="s">
        <v>90</v>
      </c>
      <c r="D100" s="19" t="s">
        <v>194</v>
      </c>
      <c r="E100" s="17" t="s">
        <v>385</v>
      </c>
      <c r="F100" s="8" t="s">
        <v>216</v>
      </c>
      <c r="G100" s="89"/>
      <c r="H100" s="36">
        <v>1</v>
      </c>
      <c r="I100" s="47">
        <f t="shared" si="5"/>
        <v>0</v>
      </c>
      <c r="J100" s="47">
        <f t="shared" si="6"/>
        <v>0</v>
      </c>
      <c r="K100" s="47">
        <f t="shared" si="7"/>
        <v>0</v>
      </c>
    </row>
    <row r="101" spans="2:11" ht="39" customHeight="1" x14ac:dyDescent="0.25">
      <c r="B101" s="7">
        <f t="shared" si="8"/>
        <v>97</v>
      </c>
      <c r="C101" s="19" t="s">
        <v>91</v>
      </c>
      <c r="D101" s="19" t="s">
        <v>195</v>
      </c>
      <c r="E101" s="17" t="s">
        <v>385</v>
      </c>
      <c r="F101" s="8" t="s">
        <v>216</v>
      </c>
      <c r="G101" s="89"/>
      <c r="H101" s="36">
        <v>1</v>
      </c>
      <c r="I101" s="47">
        <f t="shared" si="5"/>
        <v>0</v>
      </c>
      <c r="J101" s="47">
        <f t="shared" si="6"/>
        <v>0</v>
      </c>
      <c r="K101" s="47">
        <f t="shared" si="7"/>
        <v>0</v>
      </c>
    </row>
    <row r="102" spans="2:11" ht="39" customHeight="1" x14ac:dyDescent="0.25">
      <c r="B102" s="7">
        <f t="shared" si="8"/>
        <v>98</v>
      </c>
      <c r="C102" s="19" t="s">
        <v>92</v>
      </c>
      <c r="D102" s="19" t="s">
        <v>196</v>
      </c>
      <c r="E102" s="17" t="s">
        <v>385</v>
      </c>
      <c r="F102" s="8" t="s">
        <v>216</v>
      </c>
      <c r="G102" s="89"/>
      <c r="H102" s="36">
        <v>1</v>
      </c>
      <c r="I102" s="47">
        <f t="shared" si="5"/>
        <v>0</v>
      </c>
      <c r="J102" s="47">
        <f t="shared" si="6"/>
        <v>0</v>
      </c>
      <c r="K102" s="47">
        <f t="shared" si="7"/>
        <v>0</v>
      </c>
    </row>
    <row r="103" spans="2:11" ht="39" customHeight="1" x14ac:dyDescent="0.25">
      <c r="B103" s="7">
        <f t="shared" si="8"/>
        <v>99</v>
      </c>
      <c r="C103" s="16" t="s">
        <v>93</v>
      </c>
      <c r="D103" s="16" t="s">
        <v>197</v>
      </c>
      <c r="E103" s="17" t="s">
        <v>385</v>
      </c>
      <c r="F103" s="8" t="s">
        <v>216</v>
      </c>
      <c r="G103" s="89"/>
      <c r="H103" s="36">
        <v>1</v>
      </c>
      <c r="I103" s="47">
        <f t="shared" si="5"/>
        <v>0</v>
      </c>
      <c r="J103" s="47">
        <f t="shared" si="6"/>
        <v>0</v>
      </c>
      <c r="K103" s="47">
        <f t="shared" si="7"/>
        <v>0</v>
      </c>
    </row>
    <row r="104" spans="2:11" ht="39" customHeight="1" x14ac:dyDescent="0.25">
      <c r="B104" s="7">
        <f t="shared" si="8"/>
        <v>100</v>
      </c>
      <c r="C104" s="16" t="s">
        <v>94</v>
      </c>
      <c r="D104" s="16" t="s">
        <v>198</v>
      </c>
      <c r="E104" s="17" t="s">
        <v>385</v>
      </c>
      <c r="F104" s="8" t="s">
        <v>216</v>
      </c>
      <c r="G104" s="89"/>
      <c r="H104" s="36">
        <v>1</v>
      </c>
      <c r="I104" s="47">
        <f t="shared" si="5"/>
        <v>0</v>
      </c>
      <c r="J104" s="47">
        <f t="shared" si="6"/>
        <v>0</v>
      </c>
      <c r="K104" s="47">
        <f t="shared" si="7"/>
        <v>0</v>
      </c>
    </row>
    <row r="105" spans="2:11" ht="39" customHeight="1" x14ac:dyDescent="0.25">
      <c r="B105" s="7">
        <f t="shared" si="8"/>
        <v>101</v>
      </c>
      <c r="C105" s="5" t="s">
        <v>95</v>
      </c>
      <c r="D105" s="16" t="s">
        <v>199</v>
      </c>
      <c r="E105" s="17" t="s">
        <v>385</v>
      </c>
      <c r="F105" s="8" t="s">
        <v>216</v>
      </c>
      <c r="G105" s="89"/>
      <c r="H105" s="36">
        <v>1</v>
      </c>
      <c r="I105" s="47">
        <f t="shared" si="5"/>
        <v>0</v>
      </c>
      <c r="J105" s="47">
        <f t="shared" si="6"/>
        <v>0</v>
      </c>
      <c r="K105" s="47">
        <f t="shared" si="7"/>
        <v>0</v>
      </c>
    </row>
    <row r="106" spans="2:11" ht="39" customHeight="1" x14ac:dyDescent="0.25">
      <c r="B106" s="7">
        <f t="shared" ref="B106:B114" si="9">ROW(A102)</f>
        <v>102</v>
      </c>
      <c r="C106" s="16" t="s">
        <v>96</v>
      </c>
      <c r="D106" s="16" t="s">
        <v>200</v>
      </c>
      <c r="E106" s="17" t="s">
        <v>385</v>
      </c>
      <c r="F106" s="8" t="s">
        <v>216</v>
      </c>
      <c r="G106" s="89"/>
      <c r="H106" s="36">
        <v>1</v>
      </c>
      <c r="I106" s="47">
        <f t="shared" si="5"/>
        <v>0</v>
      </c>
      <c r="J106" s="47">
        <f t="shared" si="6"/>
        <v>0</v>
      </c>
      <c r="K106" s="47">
        <f t="shared" si="7"/>
        <v>0</v>
      </c>
    </row>
    <row r="107" spans="2:11" ht="39" customHeight="1" x14ac:dyDescent="0.25">
      <c r="B107" s="7">
        <f t="shared" si="9"/>
        <v>103</v>
      </c>
      <c r="C107" s="19" t="s">
        <v>97</v>
      </c>
      <c r="D107" s="19" t="s">
        <v>201</v>
      </c>
      <c r="E107" s="17" t="s">
        <v>385</v>
      </c>
      <c r="F107" s="8" t="s">
        <v>216</v>
      </c>
      <c r="G107" s="89"/>
      <c r="H107" s="36">
        <v>1</v>
      </c>
      <c r="I107" s="47">
        <f t="shared" si="5"/>
        <v>0</v>
      </c>
      <c r="J107" s="47">
        <f t="shared" si="6"/>
        <v>0</v>
      </c>
      <c r="K107" s="47">
        <f t="shared" si="7"/>
        <v>0</v>
      </c>
    </row>
    <row r="108" spans="2:11" ht="39" customHeight="1" x14ac:dyDescent="0.25">
      <c r="B108" s="7">
        <f t="shared" si="9"/>
        <v>104</v>
      </c>
      <c r="C108" s="6" t="s">
        <v>98</v>
      </c>
      <c r="D108" s="19" t="s">
        <v>202</v>
      </c>
      <c r="E108" s="17" t="s">
        <v>385</v>
      </c>
      <c r="F108" s="8" t="s">
        <v>216</v>
      </c>
      <c r="G108" s="89"/>
      <c r="H108" s="36">
        <v>1</v>
      </c>
      <c r="I108" s="47">
        <f t="shared" si="5"/>
        <v>0</v>
      </c>
      <c r="J108" s="47">
        <f t="shared" si="6"/>
        <v>0</v>
      </c>
      <c r="K108" s="47">
        <f t="shared" si="7"/>
        <v>0</v>
      </c>
    </row>
    <row r="109" spans="2:11" ht="39" customHeight="1" x14ac:dyDescent="0.25">
      <c r="B109" s="7">
        <f t="shared" si="9"/>
        <v>105</v>
      </c>
      <c r="C109" s="50" t="s">
        <v>99</v>
      </c>
      <c r="D109" s="19" t="s">
        <v>203</v>
      </c>
      <c r="E109" s="80" t="s">
        <v>383</v>
      </c>
      <c r="F109" s="8" t="s">
        <v>216</v>
      </c>
      <c r="G109" s="89"/>
      <c r="H109" s="36">
        <v>1</v>
      </c>
      <c r="I109" s="47">
        <f t="shared" si="5"/>
        <v>0</v>
      </c>
      <c r="J109" s="47">
        <f t="shared" si="6"/>
        <v>0</v>
      </c>
      <c r="K109" s="47">
        <f t="shared" si="7"/>
        <v>0</v>
      </c>
    </row>
    <row r="110" spans="2:11" ht="39" customHeight="1" x14ac:dyDescent="0.25">
      <c r="B110" s="7">
        <f t="shared" si="9"/>
        <v>106</v>
      </c>
      <c r="C110" s="51" t="s">
        <v>100</v>
      </c>
      <c r="D110" s="19" t="s">
        <v>204</v>
      </c>
      <c r="E110" s="80" t="s">
        <v>384</v>
      </c>
      <c r="F110" s="8" t="s">
        <v>216</v>
      </c>
      <c r="G110" s="89"/>
      <c r="H110" s="36">
        <v>1</v>
      </c>
      <c r="I110" s="47">
        <f t="shared" si="5"/>
        <v>0</v>
      </c>
      <c r="J110" s="47">
        <f t="shared" si="6"/>
        <v>0</v>
      </c>
      <c r="K110" s="47">
        <f t="shared" si="7"/>
        <v>0</v>
      </c>
    </row>
    <row r="111" spans="2:11" ht="39" customHeight="1" x14ac:dyDescent="0.25">
      <c r="B111" s="7">
        <f t="shared" si="9"/>
        <v>107</v>
      </c>
      <c r="C111" s="51" t="s">
        <v>101</v>
      </c>
      <c r="D111" s="19" t="s">
        <v>205</v>
      </c>
      <c r="E111" s="80" t="s">
        <v>384</v>
      </c>
      <c r="F111" s="8" t="s">
        <v>216</v>
      </c>
      <c r="G111" s="89"/>
      <c r="H111" s="36">
        <v>1</v>
      </c>
      <c r="I111" s="47">
        <f t="shared" si="5"/>
        <v>0</v>
      </c>
      <c r="J111" s="47">
        <f t="shared" si="6"/>
        <v>0</v>
      </c>
      <c r="K111" s="47">
        <f t="shared" si="7"/>
        <v>0</v>
      </c>
    </row>
    <row r="112" spans="2:11" ht="39" customHeight="1" x14ac:dyDescent="0.25">
      <c r="B112" s="7">
        <f t="shared" si="9"/>
        <v>108</v>
      </c>
      <c r="C112" s="51" t="s">
        <v>102</v>
      </c>
      <c r="D112" s="19" t="s">
        <v>206</v>
      </c>
      <c r="E112" s="80" t="s">
        <v>384</v>
      </c>
      <c r="F112" s="8" t="s">
        <v>216</v>
      </c>
      <c r="G112" s="89"/>
      <c r="H112" s="36">
        <v>1</v>
      </c>
      <c r="I112" s="47">
        <f t="shared" si="5"/>
        <v>0</v>
      </c>
      <c r="J112" s="47">
        <f t="shared" si="6"/>
        <v>0</v>
      </c>
      <c r="K112" s="47">
        <f t="shared" si="7"/>
        <v>0</v>
      </c>
    </row>
    <row r="113" spans="2:11" ht="39" customHeight="1" x14ac:dyDescent="0.25">
      <c r="B113" s="7">
        <f t="shared" si="9"/>
        <v>109</v>
      </c>
      <c r="C113" s="51" t="s">
        <v>103</v>
      </c>
      <c r="D113" s="19" t="s">
        <v>207</v>
      </c>
      <c r="E113" s="80" t="s">
        <v>384</v>
      </c>
      <c r="F113" s="8" t="s">
        <v>216</v>
      </c>
      <c r="G113" s="89"/>
      <c r="H113" s="36">
        <v>1</v>
      </c>
      <c r="I113" s="47">
        <f t="shared" si="5"/>
        <v>0</v>
      </c>
      <c r="J113" s="47">
        <f t="shared" si="6"/>
        <v>0</v>
      </c>
      <c r="K113" s="47">
        <f t="shared" si="7"/>
        <v>0</v>
      </c>
    </row>
    <row r="114" spans="2:11" ht="39" customHeight="1" thickBot="1" x14ac:dyDescent="0.3">
      <c r="B114" s="7">
        <f t="shared" si="9"/>
        <v>110</v>
      </c>
      <c r="C114" s="52" t="s">
        <v>104</v>
      </c>
      <c r="D114" s="20" t="s">
        <v>208</v>
      </c>
      <c r="E114" s="80" t="s">
        <v>384</v>
      </c>
      <c r="F114" s="8" t="s">
        <v>216</v>
      </c>
      <c r="G114" s="90"/>
      <c r="H114" s="36">
        <v>1</v>
      </c>
      <c r="I114" s="47">
        <f t="shared" si="5"/>
        <v>0</v>
      </c>
      <c r="J114" s="47">
        <f t="shared" si="6"/>
        <v>0</v>
      </c>
      <c r="K114" s="47">
        <f t="shared" si="7"/>
        <v>0</v>
      </c>
    </row>
    <row r="115" spans="2:11" ht="39" customHeight="1" thickBot="1" x14ac:dyDescent="0.3">
      <c r="B115" s="136" t="s">
        <v>335</v>
      </c>
      <c r="C115" s="137"/>
      <c r="D115" s="137"/>
      <c r="E115" s="137"/>
      <c r="F115" s="137"/>
      <c r="G115" s="137"/>
      <c r="H115" s="138"/>
      <c r="I115" s="48">
        <f>SUM(I5:I114)</f>
        <v>0</v>
      </c>
      <c r="J115" s="48">
        <f>SUM(J5:J114)</f>
        <v>0</v>
      </c>
      <c r="K115" s="49">
        <f>SUM(K5:K114)</f>
        <v>0</v>
      </c>
    </row>
    <row r="116" spans="2:11" x14ac:dyDescent="0.25">
      <c r="B116" s="15"/>
      <c r="C116" s="94" t="s">
        <v>333</v>
      </c>
    </row>
    <row r="117" spans="2:11" x14ac:dyDescent="0.3">
      <c r="C117" s="96" t="s">
        <v>336</v>
      </c>
      <c r="D117" s="43"/>
      <c r="E117" s="43"/>
    </row>
    <row r="118" spans="2:11" x14ac:dyDescent="0.3">
      <c r="C118" s="96" t="s">
        <v>340</v>
      </c>
      <c r="D118" s="43"/>
      <c r="E118" s="43"/>
    </row>
    <row r="119" spans="2:11" x14ac:dyDescent="0.3">
      <c r="C119" s="96" t="s">
        <v>339</v>
      </c>
      <c r="D119" s="95"/>
      <c r="E119" s="95"/>
    </row>
    <row r="120" spans="2:11" x14ac:dyDescent="0.3">
      <c r="C120" s="95" t="s">
        <v>338</v>
      </c>
    </row>
  </sheetData>
  <sheetProtection algorithmName="SHA-512" hashValue="3gGnQsclocJZIcB+oTEFGw0rpceA4odg9ukLMcwm+lDrydNPyQhTC5MibpxEUYgzoWlhwFJRa7A7clnvlVDdPw==" saltValue="8XZPb5ANPMWr7cNq+F+USw==" spinCount="100000" sheet="1" objects="1" scenarios="1"/>
  <mergeCells count="3">
    <mergeCell ref="B2:F2"/>
    <mergeCell ref="B3:D3"/>
    <mergeCell ref="B115:H115"/>
  </mergeCells>
  <phoneticPr fontId="9" type="noConversion"/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4F49-E004-4B90-AB80-EF78AA518BDA}">
  <sheetPr>
    <pageSetUpPr fitToPage="1"/>
  </sheetPr>
  <dimension ref="B1:J39"/>
  <sheetViews>
    <sheetView workbookViewId="0">
      <pane ySplit="4" topLeftCell="A23" activePane="bottomLeft" state="frozen"/>
      <selection pane="bottomLeft" activeCell="F23" sqref="F23"/>
    </sheetView>
  </sheetViews>
  <sheetFormatPr defaultRowHeight="15" x14ac:dyDescent="0.25"/>
  <cols>
    <col min="2" max="2" width="7" style="10" customWidth="1"/>
    <col min="3" max="3" width="43.85546875" style="10" customWidth="1"/>
    <col min="4" max="4" width="15.28515625" style="10" customWidth="1"/>
    <col min="5" max="5" width="14.140625" customWidth="1"/>
    <col min="6" max="6" width="16" customWidth="1"/>
    <col min="7" max="7" width="15" customWidth="1"/>
    <col min="8" max="8" width="15.85546875" customWidth="1"/>
    <col min="9" max="9" width="11.85546875" customWidth="1"/>
    <col min="10" max="10" width="15.140625" customWidth="1"/>
  </cols>
  <sheetData>
    <row r="1" spans="2:10" ht="15" customHeight="1" x14ac:dyDescent="0.3">
      <c r="B1" s="97"/>
      <c r="C1" s="97"/>
      <c r="D1" s="97"/>
      <c r="E1" s="22"/>
    </row>
    <row r="2" spans="2:10" ht="23.25" customHeight="1" x14ac:dyDescent="0.3">
      <c r="B2" s="97"/>
      <c r="C2" s="97"/>
      <c r="D2" s="97"/>
      <c r="E2" s="97"/>
    </row>
    <row r="3" spans="2:10" ht="24.75" customHeight="1" thickBot="1" x14ac:dyDescent="0.35">
      <c r="B3" s="141" t="s">
        <v>350</v>
      </c>
      <c r="C3" s="141"/>
      <c r="D3" s="141"/>
    </row>
    <row r="4" spans="2:10" ht="32.25" thickBot="1" x14ac:dyDescent="0.3">
      <c r="B4" s="25" t="s">
        <v>0</v>
      </c>
      <c r="C4" s="25" t="s">
        <v>344</v>
      </c>
      <c r="D4" s="25" t="s">
        <v>105</v>
      </c>
      <c r="E4" s="25" t="s">
        <v>210</v>
      </c>
      <c r="F4" s="25" t="s">
        <v>334</v>
      </c>
      <c r="G4" s="25" t="s">
        <v>212</v>
      </c>
      <c r="H4" s="25" t="s">
        <v>215</v>
      </c>
      <c r="I4" s="25" t="s">
        <v>327</v>
      </c>
      <c r="J4" s="25" t="s">
        <v>214</v>
      </c>
    </row>
    <row r="5" spans="2:10" ht="39.950000000000003" customHeight="1" x14ac:dyDescent="0.25">
      <c r="B5" s="17">
        <f>ROW(A1)</f>
        <v>1</v>
      </c>
      <c r="C5" s="54" t="s">
        <v>217</v>
      </c>
      <c r="D5" s="17" t="s">
        <v>245</v>
      </c>
      <c r="E5" s="8" t="s">
        <v>216</v>
      </c>
      <c r="F5" s="88">
        <v>0</v>
      </c>
      <c r="G5" s="8">
        <v>1</v>
      </c>
      <c r="H5" s="39">
        <f>F5*G5</f>
        <v>0</v>
      </c>
      <c r="I5" s="39">
        <f>H5*0.2</f>
        <v>0</v>
      </c>
      <c r="J5" s="39">
        <f>H5+I5</f>
        <v>0</v>
      </c>
    </row>
    <row r="6" spans="2:10" ht="39.950000000000003" customHeight="1" x14ac:dyDescent="0.25">
      <c r="B6" s="17">
        <f t="shared" ref="B6:B32" si="0">ROW(A2)</f>
        <v>2</v>
      </c>
      <c r="C6" s="53" t="s">
        <v>218</v>
      </c>
      <c r="D6" s="16" t="s">
        <v>246</v>
      </c>
      <c r="E6" s="24" t="s">
        <v>216</v>
      </c>
      <c r="F6" s="89"/>
      <c r="G6" s="8">
        <v>1</v>
      </c>
      <c r="H6" s="39">
        <f>F6*G6</f>
        <v>0</v>
      </c>
      <c r="I6" s="39">
        <f>H6*0.2</f>
        <v>0</v>
      </c>
      <c r="J6" s="39">
        <f>H6+I6</f>
        <v>0</v>
      </c>
    </row>
    <row r="7" spans="2:10" ht="39.950000000000003" customHeight="1" x14ac:dyDescent="0.25">
      <c r="B7" s="17">
        <f t="shared" si="0"/>
        <v>3</v>
      </c>
      <c r="C7" s="53" t="s">
        <v>219</v>
      </c>
      <c r="D7" s="16" t="s">
        <v>247</v>
      </c>
      <c r="E7" s="24" t="s">
        <v>216</v>
      </c>
      <c r="F7" s="89"/>
      <c r="G7" s="8">
        <v>1</v>
      </c>
      <c r="H7" s="39">
        <f t="shared" ref="H7:H32" si="1">F7*G7</f>
        <v>0</v>
      </c>
      <c r="I7" s="39">
        <f t="shared" ref="I7:I32" si="2">H7*0.2</f>
        <v>0</v>
      </c>
      <c r="J7" s="39">
        <f t="shared" ref="J7:J32" si="3">H7+I7</f>
        <v>0</v>
      </c>
    </row>
    <row r="8" spans="2:10" ht="39.950000000000003" customHeight="1" x14ac:dyDescent="0.25">
      <c r="B8" s="17">
        <f t="shared" si="0"/>
        <v>4</v>
      </c>
      <c r="C8" s="53" t="s">
        <v>220</v>
      </c>
      <c r="D8" s="16" t="s">
        <v>248</v>
      </c>
      <c r="E8" s="24" t="s">
        <v>216</v>
      </c>
      <c r="F8" s="89"/>
      <c r="G8" s="8">
        <v>1</v>
      </c>
      <c r="H8" s="39">
        <f t="shared" si="1"/>
        <v>0</v>
      </c>
      <c r="I8" s="39">
        <f t="shared" si="2"/>
        <v>0</v>
      </c>
      <c r="J8" s="39">
        <f t="shared" si="3"/>
        <v>0</v>
      </c>
    </row>
    <row r="9" spans="2:10" ht="39.950000000000003" customHeight="1" x14ac:dyDescent="0.25">
      <c r="B9" s="17">
        <f t="shared" si="0"/>
        <v>5</v>
      </c>
      <c r="C9" s="53" t="s">
        <v>221</v>
      </c>
      <c r="D9" s="16" t="s">
        <v>249</v>
      </c>
      <c r="E9" s="24" t="s">
        <v>216</v>
      </c>
      <c r="F9" s="89"/>
      <c r="G9" s="8">
        <v>1</v>
      </c>
      <c r="H9" s="39">
        <f t="shared" si="1"/>
        <v>0</v>
      </c>
      <c r="I9" s="39">
        <f t="shared" si="2"/>
        <v>0</v>
      </c>
      <c r="J9" s="39">
        <f t="shared" si="3"/>
        <v>0</v>
      </c>
    </row>
    <row r="10" spans="2:10" ht="39.950000000000003" customHeight="1" x14ac:dyDescent="0.25">
      <c r="B10" s="17">
        <f t="shared" si="0"/>
        <v>6</v>
      </c>
      <c r="C10" s="53" t="s">
        <v>222</v>
      </c>
      <c r="D10" s="16" t="s">
        <v>250</v>
      </c>
      <c r="E10" s="24" t="s">
        <v>216</v>
      </c>
      <c r="F10" s="89"/>
      <c r="G10" s="8">
        <v>1</v>
      </c>
      <c r="H10" s="39">
        <f t="shared" si="1"/>
        <v>0</v>
      </c>
      <c r="I10" s="39">
        <f t="shared" si="2"/>
        <v>0</v>
      </c>
      <c r="J10" s="39">
        <f t="shared" si="3"/>
        <v>0</v>
      </c>
    </row>
    <row r="11" spans="2:10" ht="39.950000000000003" customHeight="1" x14ac:dyDescent="0.25">
      <c r="B11" s="17">
        <f t="shared" si="0"/>
        <v>7</v>
      </c>
      <c r="C11" s="53" t="s">
        <v>223</v>
      </c>
      <c r="D11" s="16" t="s">
        <v>251</v>
      </c>
      <c r="E11" s="24" t="s">
        <v>216</v>
      </c>
      <c r="F11" s="89"/>
      <c r="G11" s="8">
        <v>1</v>
      </c>
      <c r="H11" s="39">
        <f t="shared" si="1"/>
        <v>0</v>
      </c>
      <c r="I11" s="39">
        <f t="shared" si="2"/>
        <v>0</v>
      </c>
      <c r="J11" s="39">
        <f t="shared" si="3"/>
        <v>0</v>
      </c>
    </row>
    <row r="12" spans="2:10" ht="39.950000000000003" customHeight="1" x14ac:dyDescent="0.25">
      <c r="B12" s="17">
        <f t="shared" si="0"/>
        <v>8</v>
      </c>
      <c r="C12" s="53" t="s">
        <v>224</v>
      </c>
      <c r="D12" s="16" t="s">
        <v>252</v>
      </c>
      <c r="E12" s="24" t="s">
        <v>216</v>
      </c>
      <c r="F12" s="89"/>
      <c r="G12" s="8">
        <v>1</v>
      </c>
      <c r="H12" s="39">
        <f t="shared" si="1"/>
        <v>0</v>
      </c>
      <c r="I12" s="39">
        <f t="shared" si="2"/>
        <v>0</v>
      </c>
      <c r="J12" s="39">
        <f t="shared" si="3"/>
        <v>0</v>
      </c>
    </row>
    <row r="13" spans="2:10" ht="39.950000000000003" customHeight="1" x14ac:dyDescent="0.25">
      <c r="B13" s="17">
        <f t="shared" si="0"/>
        <v>9</v>
      </c>
      <c r="C13" s="53" t="s">
        <v>225</v>
      </c>
      <c r="D13" s="16" t="s">
        <v>253</v>
      </c>
      <c r="E13" s="24" t="s">
        <v>216</v>
      </c>
      <c r="F13" s="89"/>
      <c r="G13" s="8">
        <v>1</v>
      </c>
      <c r="H13" s="39">
        <f t="shared" si="1"/>
        <v>0</v>
      </c>
      <c r="I13" s="39">
        <f t="shared" si="2"/>
        <v>0</v>
      </c>
      <c r="J13" s="39">
        <f t="shared" si="3"/>
        <v>0</v>
      </c>
    </row>
    <row r="14" spans="2:10" ht="39.950000000000003" customHeight="1" x14ac:dyDescent="0.25">
      <c r="B14" s="17">
        <f t="shared" si="0"/>
        <v>10</v>
      </c>
      <c r="C14" s="53" t="s">
        <v>226</v>
      </c>
      <c r="D14" s="16" t="s">
        <v>254</v>
      </c>
      <c r="E14" s="24" t="s">
        <v>216</v>
      </c>
      <c r="F14" s="89"/>
      <c r="G14" s="8">
        <v>1</v>
      </c>
      <c r="H14" s="39">
        <f t="shared" si="1"/>
        <v>0</v>
      </c>
      <c r="I14" s="39">
        <f t="shared" si="2"/>
        <v>0</v>
      </c>
      <c r="J14" s="39">
        <f t="shared" si="3"/>
        <v>0</v>
      </c>
    </row>
    <row r="15" spans="2:10" ht="39.950000000000003" customHeight="1" x14ac:dyDescent="0.25">
      <c r="B15" s="17">
        <f t="shared" si="0"/>
        <v>11</v>
      </c>
      <c r="C15" s="53" t="s">
        <v>227</v>
      </c>
      <c r="D15" s="16" t="s">
        <v>255</v>
      </c>
      <c r="E15" s="24" t="s">
        <v>216</v>
      </c>
      <c r="F15" s="89"/>
      <c r="G15" s="8">
        <v>1</v>
      </c>
      <c r="H15" s="39">
        <f t="shared" si="1"/>
        <v>0</v>
      </c>
      <c r="I15" s="39">
        <f t="shared" si="2"/>
        <v>0</v>
      </c>
      <c r="J15" s="39">
        <f t="shared" si="3"/>
        <v>0</v>
      </c>
    </row>
    <row r="16" spans="2:10" ht="39.950000000000003" customHeight="1" x14ac:dyDescent="0.25">
      <c r="B16" s="17">
        <f t="shared" si="0"/>
        <v>12</v>
      </c>
      <c r="C16" s="53" t="s">
        <v>228</v>
      </c>
      <c r="D16" s="16" t="s">
        <v>256</v>
      </c>
      <c r="E16" s="24" t="s">
        <v>216</v>
      </c>
      <c r="F16" s="89"/>
      <c r="G16" s="8">
        <v>1</v>
      </c>
      <c r="H16" s="39">
        <f t="shared" si="1"/>
        <v>0</v>
      </c>
      <c r="I16" s="39">
        <f t="shared" si="2"/>
        <v>0</v>
      </c>
      <c r="J16" s="39">
        <f t="shared" si="3"/>
        <v>0</v>
      </c>
    </row>
    <row r="17" spans="2:10" ht="39.950000000000003" customHeight="1" x14ac:dyDescent="0.25">
      <c r="B17" s="17">
        <f t="shared" si="0"/>
        <v>13</v>
      </c>
      <c r="C17" s="53" t="s">
        <v>229</v>
      </c>
      <c r="D17" s="16" t="s">
        <v>257</v>
      </c>
      <c r="E17" s="24" t="s">
        <v>216</v>
      </c>
      <c r="F17" s="89"/>
      <c r="G17" s="8">
        <v>1</v>
      </c>
      <c r="H17" s="39">
        <f t="shared" si="1"/>
        <v>0</v>
      </c>
      <c r="I17" s="39">
        <f t="shared" si="2"/>
        <v>0</v>
      </c>
      <c r="J17" s="39">
        <f t="shared" si="3"/>
        <v>0</v>
      </c>
    </row>
    <row r="18" spans="2:10" ht="39.950000000000003" customHeight="1" x14ac:dyDescent="0.25">
      <c r="B18" s="17">
        <f t="shared" si="0"/>
        <v>14</v>
      </c>
      <c r="C18" s="53" t="s">
        <v>230</v>
      </c>
      <c r="D18" s="16" t="s">
        <v>258</v>
      </c>
      <c r="E18" s="24" t="s">
        <v>216</v>
      </c>
      <c r="F18" s="89"/>
      <c r="G18" s="8">
        <v>1</v>
      </c>
      <c r="H18" s="39">
        <f t="shared" si="1"/>
        <v>0</v>
      </c>
      <c r="I18" s="39">
        <f t="shared" si="2"/>
        <v>0</v>
      </c>
      <c r="J18" s="39">
        <f t="shared" si="3"/>
        <v>0</v>
      </c>
    </row>
    <row r="19" spans="2:10" ht="39.950000000000003" customHeight="1" x14ac:dyDescent="0.25">
      <c r="B19" s="17">
        <f t="shared" si="0"/>
        <v>15</v>
      </c>
      <c r="C19" s="53" t="s">
        <v>231</v>
      </c>
      <c r="D19" s="16" t="s">
        <v>259</v>
      </c>
      <c r="E19" s="24" t="s">
        <v>216</v>
      </c>
      <c r="F19" s="89"/>
      <c r="G19" s="8">
        <v>1</v>
      </c>
      <c r="H19" s="39">
        <f t="shared" si="1"/>
        <v>0</v>
      </c>
      <c r="I19" s="39">
        <f t="shared" si="2"/>
        <v>0</v>
      </c>
      <c r="J19" s="39">
        <f t="shared" si="3"/>
        <v>0</v>
      </c>
    </row>
    <row r="20" spans="2:10" ht="39.950000000000003" customHeight="1" x14ac:dyDescent="0.25">
      <c r="B20" s="17">
        <f t="shared" si="0"/>
        <v>16</v>
      </c>
      <c r="C20" s="53" t="s">
        <v>232</v>
      </c>
      <c r="D20" s="16" t="s">
        <v>260</v>
      </c>
      <c r="E20" s="24" t="s">
        <v>216</v>
      </c>
      <c r="F20" s="89"/>
      <c r="G20" s="8">
        <v>1</v>
      </c>
      <c r="H20" s="39">
        <f t="shared" si="1"/>
        <v>0</v>
      </c>
      <c r="I20" s="39">
        <f t="shared" si="2"/>
        <v>0</v>
      </c>
      <c r="J20" s="39">
        <f t="shared" si="3"/>
        <v>0</v>
      </c>
    </row>
    <row r="21" spans="2:10" s="44" customFormat="1" ht="39.950000000000003" customHeight="1" x14ac:dyDescent="0.25">
      <c r="B21" s="17">
        <f t="shared" si="0"/>
        <v>17</v>
      </c>
      <c r="C21" s="53" t="s">
        <v>233</v>
      </c>
      <c r="D21" s="16" t="s">
        <v>261</v>
      </c>
      <c r="E21" s="24" t="s">
        <v>216</v>
      </c>
      <c r="F21" s="89"/>
      <c r="G21" s="8">
        <v>1</v>
      </c>
      <c r="H21" s="39">
        <f t="shared" si="1"/>
        <v>0</v>
      </c>
      <c r="I21" s="39">
        <f t="shared" si="2"/>
        <v>0</v>
      </c>
      <c r="J21" s="39">
        <f t="shared" si="3"/>
        <v>0</v>
      </c>
    </row>
    <row r="22" spans="2:10" ht="39.950000000000003" customHeight="1" x14ac:dyDescent="0.25">
      <c r="B22" s="17">
        <f t="shared" si="0"/>
        <v>18</v>
      </c>
      <c r="C22" s="54" t="s">
        <v>234</v>
      </c>
      <c r="D22" s="17" t="s">
        <v>262</v>
      </c>
      <c r="E22" s="8" t="s">
        <v>216</v>
      </c>
      <c r="F22" s="88"/>
      <c r="G22" s="8">
        <v>1</v>
      </c>
      <c r="H22" s="39">
        <f t="shared" si="1"/>
        <v>0</v>
      </c>
      <c r="I22" s="39">
        <f t="shared" si="2"/>
        <v>0</v>
      </c>
      <c r="J22" s="39">
        <f t="shared" si="3"/>
        <v>0</v>
      </c>
    </row>
    <row r="23" spans="2:10" ht="39.950000000000003" customHeight="1" x14ac:dyDescent="0.25">
      <c r="B23" s="17">
        <f t="shared" si="0"/>
        <v>19</v>
      </c>
      <c r="C23" s="53" t="s">
        <v>235</v>
      </c>
      <c r="D23" s="16" t="s">
        <v>263</v>
      </c>
      <c r="E23" s="24" t="s">
        <v>216</v>
      </c>
      <c r="F23" s="89"/>
      <c r="G23" s="8">
        <v>1</v>
      </c>
      <c r="H23" s="39">
        <f t="shared" si="1"/>
        <v>0</v>
      </c>
      <c r="I23" s="39">
        <f t="shared" si="2"/>
        <v>0</v>
      </c>
      <c r="J23" s="39">
        <f t="shared" si="3"/>
        <v>0</v>
      </c>
    </row>
    <row r="24" spans="2:10" ht="39.950000000000003" customHeight="1" x14ac:dyDescent="0.25">
      <c r="B24" s="17">
        <f t="shared" si="0"/>
        <v>20</v>
      </c>
      <c r="C24" s="53" t="s">
        <v>236</v>
      </c>
      <c r="D24" s="16" t="s">
        <v>264</v>
      </c>
      <c r="E24" s="24" t="s">
        <v>216</v>
      </c>
      <c r="F24" s="89"/>
      <c r="G24" s="8">
        <v>1</v>
      </c>
      <c r="H24" s="39">
        <f t="shared" si="1"/>
        <v>0</v>
      </c>
      <c r="I24" s="39">
        <f t="shared" si="2"/>
        <v>0</v>
      </c>
      <c r="J24" s="39">
        <f t="shared" si="3"/>
        <v>0</v>
      </c>
    </row>
    <row r="25" spans="2:10" ht="39.950000000000003" customHeight="1" x14ac:dyDescent="0.25">
      <c r="B25" s="17">
        <f t="shared" si="0"/>
        <v>21</v>
      </c>
      <c r="C25" s="53" t="s">
        <v>237</v>
      </c>
      <c r="D25" s="16" t="s">
        <v>265</v>
      </c>
      <c r="E25" s="24" t="s">
        <v>216</v>
      </c>
      <c r="F25" s="89"/>
      <c r="G25" s="8">
        <v>1</v>
      </c>
      <c r="H25" s="39">
        <f t="shared" si="1"/>
        <v>0</v>
      </c>
      <c r="I25" s="39">
        <f t="shared" si="2"/>
        <v>0</v>
      </c>
      <c r="J25" s="39">
        <f t="shared" si="3"/>
        <v>0</v>
      </c>
    </row>
    <row r="26" spans="2:10" ht="39.950000000000003" customHeight="1" x14ac:dyDescent="0.25">
      <c r="B26" s="17">
        <f t="shared" si="0"/>
        <v>22</v>
      </c>
      <c r="C26" s="53" t="s">
        <v>238</v>
      </c>
      <c r="D26" s="16" t="s">
        <v>266</v>
      </c>
      <c r="E26" s="24" t="s">
        <v>216</v>
      </c>
      <c r="F26" s="89"/>
      <c r="G26" s="8">
        <v>1</v>
      </c>
      <c r="H26" s="39">
        <f t="shared" si="1"/>
        <v>0</v>
      </c>
      <c r="I26" s="39">
        <f t="shared" si="2"/>
        <v>0</v>
      </c>
      <c r="J26" s="39">
        <f t="shared" si="3"/>
        <v>0</v>
      </c>
    </row>
    <row r="27" spans="2:10" ht="39.950000000000003" customHeight="1" x14ac:dyDescent="0.25">
      <c r="B27" s="17">
        <f t="shared" si="0"/>
        <v>23</v>
      </c>
      <c r="C27" s="53" t="s">
        <v>239</v>
      </c>
      <c r="D27" s="16" t="s">
        <v>267</v>
      </c>
      <c r="E27" s="24" t="s">
        <v>216</v>
      </c>
      <c r="F27" s="89"/>
      <c r="G27" s="8">
        <v>1</v>
      </c>
      <c r="H27" s="39">
        <f t="shared" si="1"/>
        <v>0</v>
      </c>
      <c r="I27" s="39">
        <f t="shared" si="2"/>
        <v>0</v>
      </c>
      <c r="J27" s="39">
        <f t="shared" si="3"/>
        <v>0</v>
      </c>
    </row>
    <row r="28" spans="2:10" ht="39.950000000000003" customHeight="1" x14ac:dyDescent="0.25">
      <c r="B28" s="17">
        <f t="shared" si="0"/>
        <v>24</v>
      </c>
      <c r="C28" s="53" t="s">
        <v>240</v>
      </c>
      <c r="D28" s="16" t="s">
        <v>268</v>
      </c>
      <c r="E28" s="24" t="s">
        <v>216</v>
      </c>
      <c r="F28" s="89"/>
      <c r="G28" s="8">
        <v>1</v>
      </c>
      <c r="H28" s="39">
        <f t="shared" si="1"/>
        <v>0</v>
      </c>
      <c r="I28" s="39">
        <f t="shared" si="2"/>
        <v>0</v>
      </c>
      <c r="J28" s="39">
        <f t="shared" si="3"/>
        <v>0</v>
      </c>
    </row>
    <row r="29" spans="2:10" ht="39.950000000000003" customHeight="1" x14ac:dyDescent="0.25">
      <c r="B29" s="17">
        <f t="shared" si="0"/>
        <v>25</v>
      </c>
      <c r="C29" s="53" t="s">
        <v>241</v>
      </c>
      <c r="D29" s="16" t="s">
        <v>269</v>
      </c>
      <c r="E29" s="24" t="s">
        <v>216</v>
      </c>
      <c r="F29" s="89"/>
      <c r="G29" s="8">
        <v>1</v>
      </c>
      <c r="H29" s="39">
        <f t="shared" si="1"/>
        <v>0</v>
      </c>
      <c r="I29" s="39">
        <f t="shared" si="2"/>
        <v>0</v>
      </c>
      <c r="J29" s="39">
        <f t="shared" si="3"/>
        <v>0</v>
      </c>
    </row>
    <row r="30" spans="2:10" ht="39.950000000000003" customHeight="1" x14ac:dyDescent="0.25">
      <c r="B30" s="17">
        <f t="shared" si="0"/>
        <v>26</v>
      </c>
      <c r="C30" s="53" t="s">
        <v>242</v>
      </c>
      <c r="D30" s="16" t="s">
        <v>270</v>
      </c>
      <c r="E30" s="24" t="s">
        <v>216</v>
      </c>
      <c r="F30" s="89"/>
      <c r="G30" s="8">
        <v>1</v>
      </c>
      <c r="H30" s="39">
        <f t="shared" si="1"/>
        <v>0</v>
      </c>
      <c r="I30" s="39">
        <f t="shared" si="2"/>
        <v>0</v>
      </c>
      <c r="J30" s="39">
        <f t="shared" si="3"/>
        <v>0</v>
      </c>
    </row>
    <row r="31" spans="2:10" ht="39.950000000000003" customHeight="1" x14ac:dyDescent="0.25">
      <c r="B31" s="17">
        <f t="shared" si="0"/>
        <v>27</v>
      </c>
      <c r="C31" s="53" t="s">
        <v>243</v>
      </c>
      <c r="D31" s="16" t="s">
        <v>271</v>
      </c>
      <c r="E31" s="24" t="s">
        <v>216</v>
      </c>
      <c r="F31" s="89"/>
      <c r="G31" s="8">
        <v>1</v>
      </c>
      <c r="H31" s="39">
        <f t="shared" si="1"/>
        <v>0</v>
      </c>
      <c r="I31" s="39">
        <f t="shared" si="2"/>
        <v>0</v>
      </c>
      <c r="J31" s="39">
        <f t="shared" si="3"/>
        <v>0</v>
      </c>
    </row>
    <row r="32" spans="2:10" ht="39.950000000000003" customHeight="1" thickBot="1" x14ac:dyDescent="0.3">
      <c r="B32" s="17">
        <f t="shared" si="0"/>
        <v>28</v>
      </c>
      <c r="C32" s="55" t="s">
        <v>244</v>
      </c>
      <c r="D32" s="23" t="s">
        <v>272</v>
      </c>
      <c r="E32" s="24" t="s">
        <v>216</v>
      </c>
      <c r="F32" s="90"/>
      <c r="G32" s="8">
        <v>1</v>
      </c>
      <c r="H32" s="39">
        <f t="shared" si="1"/>
        <v>0</v>
      </c>
      <c r="I32" s="39">
        <f t="shared" si="2"/>
        <v>0</v>
      </c>
      <c r="J32" s="39">
        <f t="shared" si="3"/>
        <v>0</v>
      </c>
    </row>
    <row r="33" spans="2:10" ht="39.950000000000003" customHeight="1" thickBot="1" x14ac:dyDescent="0.3">
      <c r="B33" s="139" t="s">
        <v>335</v>
      </c>
      <c r="C33" s="140"/>
      <c r="D33" s="140"/>
      <c r="E33" s="140"/>
      <c r="F33" s="140"/>
      <c r="G33" s="140"/>
      <c r="H33" s="45">
        <f>SUM(H5:H32)</f>
        <v>0</v>
      </c>
      <c r="I33" s="45">
        <f>SUM(I5:I32)</f>
        <v>0</v>
      </c>
      <c r="J33" s="46">
        <f>SUM(J5:J32)</f>
        <v>0</v>
      </c>
    </row>
    <row r="35" spans="2:10" ht="18.75" x14ac:dyDescent="0.3">
      <c r="C35" s="97" t="s">
        <v>333</v>
      </c>
    </row>
    <row r="36" spans="2:10" ht="18.75" customHeight="1" x14ac:dyDescent="0.25">
      <c r="C36" s="96" t="s">
        <v>336</v>
      </c>
      <c r="D36" s="43"/>
    </row>
    <row r="37" spans="2:10" ht="18.75" customHeight="1" x14ac:dyDescent="0.25">
      <c r="C37" s="143" t="s">
        <v>340</v>
      </c>
      <c r="D37" s="143"/>
    </row>
    <row r="38" spans="2:10" ht="18.75" customHeight="1" x14ac:dyDescent="0.25">
      <c r="C38" s="96" t="s">
        <v>339</v>
      </c>
      <c r="D38" s="43"/>
    </row>
    <row r="39" spans="2:10" ht="18.75" customHeight="1" x14ac:dyDescent="0.25">
      <c r="C39" s="142" t="s">
        <v>338</v>
      </c>
      <c r="D39" s="142"/>
    </row>
  </sheetData>
  <sheetProtection algorithmName="SHA-512" hashValue="Q+nfo+wyYuK/r8fa9lvsfCxwEqiI/Qtn2GiPV/BHM2QaWz79p8OIS7pazTZtCJjsQdjiak2p8TjNaCSq71aChw==" saltValue="f9O0w4kSCbVSCboFNNz4Vg==" spinCount="100000" sheet="1" objects="1" scenarios="1"/>
  <mergeCells count="4">
    <mergeCell ref="B33:G33"/>
    <mergeCell ref="B3:D3"/>
    <mergeCell ref="C39:D39"/>
    <mergeCell ref="C37:D37"/>
  </mergeCells>
  <pageMargins left="0.7" right="0.7" top="0.75" bottom="0.75" header="0.3" footer="0.3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FF60-68DA-4366-B268-9ED39445E7B9}">
  <sheetPr>
    <pageSetUpPr fitToPage="1"/>
  </sheetPr>
  <dimension ref="B1:K32"/>
  <sheetViews>
    <sheetView workbookViewId="0">
      <pane ySplit="4" topLeftCell="A19" activePane="bottomLeft" state="frozen"/>
      <selection pane="bottomLeft" activeCell="G19" sqref="G19:G23"/>
    </sheetView>
  </sheetViews>
  <sheetFormatPr defaultRowHeight="15" x14ac:dyDescent="0.25"/>
  <cols>
    <col min="2" max="2" width="8.7109375" style="9" customWidth="1"/>
    <col min="3" max="3" width="34.5703125" style="9" customWidth="1"/>
    <col min="4" max="5" width="14" style="9" customWidth="1"/>
    <col min="6" max="6" width="15.7109375" customWidth="1"/>
    <col min="7" max="7" width="18.5703125" customWidth="1"/>
    <col min="8" max="8" width="17.7109375" customWidth="1"/>
    <col min="9" max="9" width="16.140625" customWidth="1"/>
    <col min="10" max="10" width="14.42578125" customWidth="1"/>
    <col min="11" max="11" width="15.28515625" customWidth="1"/>
    <col min="12" max="12" width="12.85546875" customWidth="1"/>
  </cols>
  <sheetData>
    <row r="1" spans="2:11" ht="21" customHeight="1" x14ac:dyDescent="0.25"/>
    <row r="2" spans="2:11" ht="23.25" customHeight="1" x14ac:dyDescent="0.3">
      <c r="B2" s="144"/>
      <c r="C2" s="144"/>
      <c r="D2" s="144"/>
      <c r="E2" s="144"/>
      <c r="F2" s="144"/>
    </row>
    <row r="3" spans="2:11" ht="27" customHeight="1" thickBot="1" x14ac:dyDescent="0.35">
      <c r="B3" s="144" t="s">
        <v>348</v>
      </c>
      <c r="C3" s="144"/>
      <c r="D3" s="144"/>
      <c r="E3" s="144"/>
    </row>
    <row r="4" spans="2:11" ht="63.75" thickBot="1" x14ac:dyDescent="0.3">
      <c r="B4" s="56" t="s">
        <v>0</v>
      </c>
      <c r="C4" s="56" t="s">
        <v>341</v>
      </c>
      <c r="D4" s="56" t="s">
        <v>105</v>
      </c>
      <c r="E4" s="56" t="s">
        <v>386</v>
      </c>
      <c r="F4" s="57" t="s">
        <v>210</v>
      </c>
      <c r="G4" s="56" t="s">
        <v>211</v>
      </c>
      <c r="H4" s="56" t="s">
        <v>212</v>
      </c>
      <c r="I4" s="56" t="s">
        <v>215</v>
      </c>
      <c r="J4" s="56" t="s">
        <v>213</v>
      </c>
      <c r="K4" s="56" t="s">
        <v>214</v>
      </c>
    </row>
    <row r="5" spans="2:11" ht="45" customHeight="1" x14ac:dyDescent="0.25">
      <c r="B5" s="26">
        <f>ROW(A1)</f>
        <v>1</v>
      </c>
      <c r="C5" s="42" t="s">
        <v>273</v>
      </c>
      <c r="D5" s="26" t="s">
        <v>295</v>
      </c>
      <c r="E5" s="26" t="s">
        <v>385</v>
      </c>
      <c r="F5" s="26" t="s">
        <v>216</v>
      </c>
      <c r="G5" s="91">
        <v>0</v>
      </c>
      <c r="H5" s="26">
        <v>1</v>
      </c>
      <c r="I5" s="40">
        <f>G5*H5</f>
        <v>0</v>
      </c>
      <c r="J5" s="40">
        <f>I5*0.2</f>
        <v>0</v>
      </c>
      <c r="K5" s="40">
        <f>I5+J5</f>
        <v>0</v>
      </c>
    </row>
    <row r="6" spans="2:11" ht="45" customHeight="1" x14ac:dyDescent="0.25">
      <c r="B6" s="26">
        <f t="shared" ref="B6:B26" si="0">ROW(A2)</f>
        <v>2</v>
      </c>
      <c r="C6" s="16" t="s">
        <v>274</v>
      </c>
      <c r="D6" s="27" t="s">
        <v>296</v>
      </c>
      <c r="E6" s="26" t="s">
        <v>385</v>
      </c>
      <c r="F6" s="26" t="s">
        <v>216</v>
      </c>
      <c r="G6" s="92"/>
      <c r="H6" s="26">
        <v>1</v>
      </c>
      <c r="I6" s="40">
        <f t="shared" ref="I6:I26" si="1">G6*H6</f>
        <v>0</v>
      </c>
      <c r="J6" s="40">
        <f t="shared" ref="J6:J26" si="2">I6*0.2</f>
        <v>0</v>
      </c>
      <c r="K6" s="40">
        <f t="shared" ref="K6:K26" si="3">I6+J6</f>
        <v>0</v>
      </c>
    </row>
    <row r="7" spans="2:11" ht="45" customHeight="1" x14ac:dyDescent="0.25">
      <c r="B7" s="26">
        <f t="shared" si="0"/>
        <v>3</v>
      </c>
      <c r="C7" s="16" t="s">
        <v>275</v>
      </c>
      <c r="D7" s="16" t="s">
        <v>297</v>
      </c>
      <c r="E7" s="26" t="s">
        <v>385</v>
      </c>
      <c r="F7" s="26" t="s">
        <v>216</v>
      </c>
      <c r="G7" s="92"/>
      <c r="H7" s="26">
        <v>1</v>
      </c>
      <c r="I7" s="40">
        <f t="shared" si="1"/>
        <v>0</v>
      </c>
      <c r="J7" s="40">
        <f t="shared" si="2"/>
        <v>0</v>
      </c>
      <c r="K7" s="40">
        <f t="shared" si="3"/>
        <v>0</v>
      </c>
    </row>
    <row r="8" spans="2:11" ht="45" customHeight="1" x14ac:dyDescent="0.25">
      <c r="B8" s="26">
        <f t="shared" si="0"/>
        <v>4</v>
      </c>
      <c r="C8" s="16" t="s">
        <v>276</v>
      </c>
      <c r="D8" s="16" t="s">
        <v>298</v>
      </c>
      <c r="E8" s="26" t="s">
        <v>385</v>
      </c>
      <c r="F8" s="26" t="s">
        <v>216</v>
      </c>
      <c r="G8" s="92"/>
      <c r="H8" s="26">
        <v>1</v>
      </c>
      <c r="I8" s="40">
        <f t="shared" si="1"/>
        <v>0</v>
      </c>
      <c r="J8" s="40">
        <f t="shared" si="2"/>
        <v>0</v>
      </c>
      <c r="K8" s="40">
        <f t="shared" si="3"/>
        <v>0</v>
      </c>
    </row>
    <row r="9" spans="2:11" ht="45" customHeight="1" x14ac:dyDescent="0.25">
      <c r="B9" s="26">
        <f t="shared" si="0"/>
        <v>5</v>
      </c>
      <c r="C9" s="16" t="s">
        <v>277</v>
      </c>
      <c r="D9" s="16" t="s">
        <v>299</v>
      </c>
      <c r="E9" s="26" t="s">
        <v>385</v>
      </c>
      <c r="F9" s="26" t="s">
        <v>216</v>
      </c>
      <c r="G9" s="92"/>
      <c r="H9" s="26">
        <v>1</v>
      </c>
      <c r="I9" s="40">
        <f t="shared" si="1"/>
        <v>0</v>
      </c>
      <c r="J9" s="40">
        <f t="shared" si="2"/>
        <v>0</v>
      </c>
      <c r="K9" s="40">
        <f t="shared" si="3"/>
        <v>0</v>
      </c>
    </row>
    <row r="10" spans="2:11" ht="45" customHeight="1" x14ac:dyDescent="0.25">
      <c r="B10" s="26">
        <f t="shared" si="0"/>
        <v>6</v>
      </c>
      <c r="C10" s="16" t="s">
        <v>278</v>
      </c>
      <c r="D10" s="16" t="s">
        <v>300</v>
      </c>
      <c r="E10" s="26" t="s">
        <v>385</v>
      </c>
      <c r="F10" s="26" t="s">
        <v>216</v>
      </c>
      <c r="G10" s="92"/>
      <c r="H10" s="26">
        <v>1</v>
      </c>
      <c r="I10" s="40">
        <f t="shared" si="1"/>
        <v>0</v>
      </c>
      <c r="J10" s="40">
        <f t="shared" si="2"/>
        <v>0</v>
      </c>
      <c r="K10" s="40">
        <f t="shared" si="3"/>
        <v>0</v>
      </c>
    </row>
    <row r="11" spans="2:11" ht="45" customHeight="1" x14ac:dyDescent="0.25">
      <c r="B11" s="26">
        <f t="shared" si="0"/>
        <v>7</v>
      </c>
      <c r="C11" s="16" t="s">
        <v>279</v>
      </c>
      <c r="D11" s="16" t="s">
        <v>301</v>
      </c>
      <c r="E11" s="26" t="s">
        <v>385</v>
      </c>
      <c r="F11" s="26" t="s">
        <v>216</v>
      </c>
      <c r="G11" s="92"/>
      <c r="H11" s="26">
        <v>1</v>
      </c>
      <c r="I11" s="40">
        <f t="shared" si="1"/>
        <v>0</v>
      </c>
      <c r="J11" s="40">
        <f t="shared" si="2"/>
        <v>0</v>
      </c>
      <c r="K11" s="40">
        <f t="shared" si="3"/>
        <v>0</v>
      </c>
    </row>
    <row r="12" spans="2:11" ht="45" customHeight="1" x14ac:dyDescent="0.25">
      <c r="B12" s="26">
        <f t="shared" si="0"/>
        <v>8</v>
      </c>
      <c r="C12" s="16" t="s">
        <v>280</v>
      </c>
      <c r="D12" s="16" t="s">
        <v>302</v>
      </c>
      <c r="E12" s="26" t="s">
        <v>385</v>
      </c>
      <c r="F12" s="18" t="s">
        <v>216</v>
      </c>
      <c r="G12" s="92"/>
      <c r="H12" s="26">
        <v>1</v>
      </c>
      <c r="I12" s="40">
        <f t="shared" si="1"/>
        <v>0</v>
      </c>
      <c r="J12" s="40">
        <f t="shared" si="2"/>
        <v>0</v>
      </c>
      <c r="K12" s="40">
        <f t="shared" si="3"/>
        <v>0</v>
      </c>
    </row>
    <row r="13" spans="2:11" ht="45" customHeight="1" x14ac:dyDescent="0.25">
      <c r="B13" s="26">
        <f t="shared" si="0"/>
        <v>9</v>
      </c>
      <c r="C13" s="16" t="s">
        <v>281</v>
      </c>
      <c r="D13" s="16" t="s">
        <v>303</v>
      </c>
      <c r="E13" s="26" t="s">
        <v>385</v>
      </c>
      <c r="F13" s="18" t="s">
        <v>216</v>
      </c>
      <c r="G13" s="92"/>
      <c r="H13" s="26">
        <v>1</v>
      </c>
      <c r="I13" s="40">
        <f t="shared" si="1"/>
        <v>0</v>
      </c>
      <c r="J13" s="40">
        <f t="shared" si="2"/>
        <v>0</v>
      </c>
      <c r="K13" s="40">
        <f t="shared" si="3"/>
        <v>0</v>
      </c>
    </row>
    <row r="14" spans="2:11" ht="45" customHeight="1" x14ac:dyDescent="0.25">
      <c r="B14" s="26">
        <f t="shared" si="0"/>
        <v>10</v>
      </c>
      <c r="C14" s="16" t="s">
        <v>282</v>
      </c>
      <c r="D14" s="16" t="s">
        <v>304</v>
      </c>
      <c r="E14" s="26" t="s">
        <v>385</v>
      </c>
      <c r="F14" s="18" t="s">
        <v>216</v>
      </c>
      <c r="G14" s="92"/>
      <c r="H14" s="26">
        <v>1</v>
      </c>
      <c r="I14" s="40">
        <f t="shared" si="1"/>
        <v>0</v>
      </c>
      <c r="J14" s="40">
        <f t="shared" si="2"/>
        <v>0</v>
      </c>
      <c r="K14" s="40">
        <f t="shared" si="3"/>
        <v>0</v>
      </c>
    </row>
    <row r="15" spans="2:11" ht="45" customHeight="1" x14ac:dyDescent="0.25">
      <c r="B15" s="26">
        <f t="shared" si="0"/>
        <v>11</v>
      </c>
      <c r="C15" s="16" t="s">
        <v>283</v>
      </c>
      <c r="D15" s="16" t="s">
        <v>305</v>
      </c>
      <c r="E15" s="26" t="s">
        <v>385</v>
      </c>
      <c r="F15" s="18" t="s">
        <v>216</v>
      </c>
      <c r="G15" s="92"/>
      <c r="H15" s="26">
        <v>1</v>
      </c>
      <c r="I15" s="40">
        <f t="shared" si="1"/>
        <v>0</v>
      </c>
      <c r="J15" s="40">
        <f t="shared" si="2"/>
        <v>0</v>
      </c>
      <c r="K15" s="40">
        <f t="shared" si="3"/>
        <v>0</v>
      </c>
    </row>
    <row r="16" spans="2:11" ht="45" customHeight="1" x14ac:dyDescent="0.25">
      <c r="B16" s="26">
        <f t="shared" si="0"/>
        <v>12</v>
      </c>
      <c r="C16" s="16" t="s">
        <v>284</v>
      </c>
      <c r="D16" s="16" t="s">
        <v>306</v>
      </c>
      <c r="E16" s="26" t="s">
        <v>385</v>
      </c>
      <c r="F16" s="18" t="s">
        <v>216</v>
      </c>
      <c r="G16" s="92"/>
      <c r="H16" s="26">
        <v>1</v>
      </c>
      <c r="I16" s="40">
        <f t="shared" si="1"/>
        <v>0</v>
      </c>
      <c r="J16" s="40">
        <f t="shared" si="2"/>
        <v>0</v>
      </c>
      <c r="K16" s="40">
        <f t="shared" si="3"/>
        <v>0</v>
      </c>
    </row>
    <row r="17" spans="2:11" ht="45" customHeight="1" x14ac:dyDescent="0.25">
      <c r="B17" s="26">
        <f t="shared" si="0"/>
        <v>13</v>
      </c>
      <c r="C17" s="16" t="s">
        <v>285</v>
      </c>
      <c r="D17" s="16" t="s">
        <v>307</v>
      </c>
      <c r="E17" s="26" t="s">
        <v>385</v>
      </c>
      <c r="F17" s="18" t="s">
        <v>216</v>
      </c>
      <c r="G17" s="92"/>
      <c r="H17" s="26">
        <v>1</v>
      </c>
      <c r="I17" s="40">
        <f t="shared" si="1"/>
        <v>0</v>
      </c>
      <c r="J17" s="40">
        <f t="shared" si="2"/>
        <v>0</v>
      </c>
      <c r="K17" s="40">
        <f t="shared" si="3"/>
        <v>0</v>
      </c>
    </row>
    <row r="18" spans="2:11" ht="45" customHeight="1" x14ac:dyDescent="0.25">
      <c r="B18" s="26">
        <f t="shared" si="0"/>
        <v>14</v>
      </c>
      <c r="C18" s="16" t="s">
        <v>286</v>
      </c>
      <c r="D18" s="16" t="s">
        <v>308</v>
      </c>
      <c r="E18" s="26" t="s">
        <v>385</v>
      </c>
      <c r="F18" s="18" t="s">
        <v>216</v>
      </c>
      <c r="G18" s="92"/>
      <c r="H18" s="26">
        <v>1</v>
      </c>
      <c r="I18" s="40">
        <f t="shared" si="1"/>
        <v>0</v>
      </c>
      <c r="J18" s="40">
        <f t="shared" si="2"/>
        <v>0</v>
      </c>
      <c r="K18" s="40">
        <f t="shared" si="3"/>
        <v>0</v>
      </c>
    </row>
    <row r="19" spans="2:11" ht="45" customHeight="1" x14ac:dyDescent="0.25">
      <c r="B19" s="26">
        <f t="shared" si="0"/>
        <v>15</v>
      </c>
      <c r="C19" s="16" t="s">
        <v>287</v>
      </c>
      <c r="D19" s="16" t="s">
        <v>309</v>
      </c>
      <c r="E19" s="26" t="s">
        <v>385</v>
      </c>
      <c r="F19" s="18" t="s">
        <v>216</v>
      </c>
      <c r="G19" s="92"/>
      <c r="H19" s="26">
        <v>1</v>
      </c>
      <c r="I19" s="40">
        <f t="shared" si="1"/>
        <v>0</v>
      </c>
      <c r="J19" s="40">
        <f t="shared" si="2"/>
        <v>0</v>
      </c>
      <c r="K19" s="40">
        <f t="shared" si="3"/>
        <v>0</v>
      </c>
    </row>
    <row r="20" spans="2:11" ht="45" customHeight="1" x14ac:dyDescent="0.25">
      <c r="B20" s="26">
        <f t="shared" si="0"/>
        <v>16</v>
      </c>
      <c r="C20" s="16" t="s">
        <v>288</v>
      </c>
      <c r="D20" s="16" t="s">
        <v>310</v>
      </c>
      <c r="E20" s="26" t="s">
        <v>385</v>
      </c>
      <c r="F20" s="18" t="s">
        <v>216</v>
      </c>
      <c r="G20" s="92"/>
      <c r="H20" s="26">
        <v>1</v>
      </c>
      <c r="I20" s="40">
        <f t="shared" si="1"/>
        <v>0</v>
      </c>
      <c r="J20" s="40">
        <f t="shared" si="2"/>
        <v>0</v>
      </c>
      <c r="K20" s="40">
        <f t="shared" si="3"/>
        <v>0</v>
      </c>
    </row>
    <row r="21" spans="2:11" ht="45" customHeight="1" x14ac:dyDescent="0.25">
      <c r="B21" s="26">
        <f t="shared" si="0"/>
        <v>17</v>
      </c>
      <c r="C21" s="21" t="s">
        <v>289</v>
      </c>
      <c r="D21" s="21" t="s">
        <v>311</v>
      </c>
      <c r="E21" s="26" t="s">
        <v>385</v>
      </c>
      <c r="F21" s="18" t="s">
        <v>216</v>
      </c>
      <c r="G21" s="92"/>
      <c r="H21" s="26">
        <v>1</v>
      </c>
      <c r="I21" s="40">
        <f t="shared" si="1"/>
        <v>0</v>
      </c>
      <c r="J21" s="40">
        <f t="shared" si="2"/>
        <v>0</v>
      </c>
      <c r="K21" s="40">
        <f t="shared" si="3"/>
        <v>0</v>
      </c>
    </row>
    <row r="22" spans="2:11" ht="45" customHeight="1" x14ac:dyDescent="0.25">
      <c r="B22" s="26">
        <f t="shared" si="0"/>
        <v>18</v>
      </c>
      <c r="C22" s="16" t="s">
        <v>290</v>
      </c>
      <c r="D22" s="16" t="s">
        <v>312</v>
      </c>
      <c r="E22" s="26" t="s">
        <v>385</v>
      </c>
      <c r="F22" s="18" t="s">
        <v>216</v>
      </c>
      <c r="G22" s="92"/>
      <c r="H22" s="26">
        <v>1</v>
      </c>
      <c r="I22" s="40">
        <f t="shared" si="1"/>
        <v>0</v>
      </c>
      <c r="J22" s="40">
        <f t="shared" si="2"/>
        <v>0</v>
      </c>
      <c r="K22" s="40">
        <f t="shared" si="3"/>
        <v>0</v>
      </c>
    </row>
    <row r="23" spans="2:11" ht="45" customHeight="1" x14ac:dyDescent="0.25">
      <c r="B23" s="26">
        <f t="shared" si="0"/>
        <v>19</v>
      </c>
      <c r="C23" s="16" t="s">
        <v>291</v>
      </c>
      <c r="D23" s="16" t="s">
        <v>313</v>
      </c>
      <c r="E23" s="26" t="s">
        <v>385</v>
      </c>
      <c r="F23" s="18" t="s">
        <v>216</v>
      </c>
      <c r="G23" s="92"/>
      <c r="H23" s="26">
        <v>1</v>
      </c>
      <c r="I23" s="40">
        <f t="shared" si="1"/>
        <v>0</v>
      </c>
      <c r="J23" s="40">
        <f t="shared" si="2"/>
        <v>0</v>
      </c>
      <c r="K23" s="40">
        <f t="shared" si="3"/>
        <v>0</v>
      </c>
    </row>
    <row r="24" spans="2:11" ht="45" customHeight="1" x14ac:dyDescent="0.25">
      <c r="B24" s="26">
        <f t="shared" si="0"/>
        <v>20</v>
      </c>
      <c r="C24" s="16" t="s">
        <v>292</v>
      </c>
      <c r="D24" s="16" t="s">
        <v>314</v>
      </c>
      <c r="E24" s="26" t="s">
        <v>385</v>
      </c>
      <c r="F24" s="18" t="s">
        <v>216</v>
      </c>
      <c r="G24" s="92"/>
      <c r="H24" s="26">
        <v>1</v>
      </c>
      <c r="I24" s="40">
        <f t="shared" si="1"/>
        <v>0</v>
      </c>
      <c r="J24" s="40">
        <f t="shared" si="2"/>
        <v>0</v>
      </c>
      <c r="K24" s="40">
        <f t="shared" si="3"/>
        <v>0</v>
      </c>
    </row>
    <row r="25" spans="2:11" ht="45" customHeight="1" x14ac:dyDescent="0.25">
      <c r="B25" s="26">
        <f t="shared" si="0"/>
        <v>21</v>
      </c>
      <c r="C25" s="5" t="s">
        <v>293</v>
      </c>
      <c r="D25" s="5" t="s">
        <v>315</v>
      </c>
      <c r="E25" s="26" t="s">
        <v>385</v>
      </c>
      <c r="F25" s="18" t="s">
        <v>216</v>
      </c>
      <c r="G25" s="92"/>
      <c r="H25" s="26">
        <v>1</v>
      </c>
      <c r="I25" s="40">
        <f t="shared" si="1"/>
        <v>0</v>
      </c>
      <c r="J25" s="40">
        <f t="shared" si="2"/>
        <v>0</v>
      </c>
      <c r="K25" s="40">
        <f t="shared" si="3"/>
        <v>0</v>
      </c>
    </row>
    <row r="26" spans="2:11" ht="45" customHeight="1" thickBot="1" x14ac:dyDescent="0.3">
      <c r="B26" s="26">
        <f t="shared" si="0"/>
        <v>22</v>
      </c>
      <c r="C26" s="28" t="s">
        <v>294</v>
      </c>
      <c r="D26" s="29" t="s">
        <v>316</v>
      </c>
      <c r="E26" s="26" t="s">
        <v>385</v>
      </c>
      <c r="F26" s="18" t="s">
        <v>216</v>
      </c>
      <c r="G26" s="93"/>
      <c r="H26" s="26">
        <v>1</v>
      </c>
      <c r="I26" s="40">
        <f t="shared" si="1"/>
        <v>0</v>
      </c>
      <c r="J26" s="40">
        <f t="shared" si="2"/>
        <v>0</v>
      </c>
      <c r="K26" s="40">
        <f t="shared" si="3"/>
        <v>0</v>
      </c>
    </row>
    <row r="27" spans="2:11" ht="26.25" customHeight="1" thickBot="1" x14ac:dyDescent="0.3">
      <c r="B27" s="145" t="s">
        <v>337</v>
      </c>
      <c r="C27" s="146"/>
      <c r="D27" s="146"/>
      <c r="E27" s="146"/>
      <c r="F27" s="146"/>
      <c r="G27" s="146"/>
      <c r="H27" s="146"/>
      <c r="I27" s="41">
        <f>SUM(I5:I26)</f>
        <v>0</v>
      </c>
      <c r="J27" s="41">
        <f>SUM(J5:J26)</f>
        <v>0</v>
      </c>
      <c r="K27" s="41">
        <f>SUM(K5:K26)</f>
        <v>0</v>
      </c>
    </row>
    <row r="28" spans="2:11" ht="18.75" customHeight="1" x14ac:dyDescent="0.3">
      <c r="C28" s="97" t="s">
        <v>333</v>
      </c>
    </row>
    <row r="29" spans="2:11" ht="18.75" customHeight="1" x14ac:dyDescent="0.25">
      <c r="C29" s="96" t="s">
        <v>336</v>
      </c>
      <c r="D29" s="43"/>
      <c r="E29" s="43"/>
    </row>
    <row r="30" spans="2:11" ht="18.75" customHeight="1" x14ac:dyDescent="0.25">
      <c r="C30" s="143" t="s">
        <v>340</v>
      </c>
      <c r="D30" s="143"/>
      <c r="E30" s="96"/>
    </row>
    <row r="31" spans="2:11" ht="18.75" customHeight="1" x14ac:dyDescent="0.25">
      <c r="C31" s="96" t="s">
        <v>339</v>
      </c>
      <c r="D31" s="43"/>
      <c r="E31" s="43"/>
    </row>
    <row r="32" spans="2:11" ht="18.75" customHeight="1" x14ac:dyDescent="0.25">
      <c r="C32" s="142" t="s">
        <v>338</v>
      </c>
      <c r="D32" s="142"/>
      <c r="E32" s="142"/>
    </row>
  </sheetData>
  <sheetProtection algorithmName="SHA-512" hashValue="w/SkQ5Sg9PGirM1u7SB0TXAHXBEDbTSXqHU3ElMxPAEkZemxl8deYkLg68kdmRoCNPoIdj3Val83iSGtGqZo1g==" saltValue="vPiMQLVZjIqs4D+2wGOpFQ==" spinCount="100000" sheet="1" objects="1" scenarios="1"/>
  <mergeCells count="5">
    <mergeCell ref="B2:F2"/>
    <mergeCell ref="B3:E3"/>
    <mergeCell ref="B27:H27"/>
    <mergeCell ref="C32:E32"/>
    <mergeCell ref="C30:D30"/>
  </mergeCells>
  <pageMargins left="0.7" right="0.7" top="0.75" bottom="0.75" header="0.3" footer="0.3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48CE-4512-4C83-92F5-FBDC8491FE44}">
  <sheetPr>
    <pageSetUpPr fitToPage="1"/>
  </sheetPr>
  <dimension ref="B1:K15"/>
  <sheetViews>
    <sheetView workbookViewId="0">
      <selection activeCell="G5" sqref="G5"/>
    </sheetView>
  </sheetViews>
  <sheetFormatPr defaultRowHeight="18.75" x14ac:dyDescent="0.3"/>
  <cols>
    <col min="2" max="2" width="6.85546875" customWidth="1"/>
    <col min="3" max="3" width="32.42578125" style="97" customWidth="1"/>
    <col min="4" max="6" width="13.28515625" customWidth="1"/>
    <col min="7" max="8" width="15" customWidth="1"/>
    <col min="9" max="9" width="15.5703125" customWidth="1"/>
    <col min="10" max="10" width="13.5703125" customWidth="1"/>
    <col min="11" max="11" width="13.42578125" customWidth="1"/>
  </cols>
  <sheetData>
    <row r="1" spans="2:11" ht="15.75" customHeight="1" x14ac:dyDescent="0.3"/>
    <row r="2" spans="2:11" ht="30" customHeight="1" x14ac:dyDescent="0.3">
      <c r="B2" s="144"/>
      <c r="C2" s="144"/>
      <c r="D2" s="144"/>
      <c r="E2" s="144"/>
      <c r="F2" s="144"/>
    </row>
    <row r="3" spans="2:11" ht="23.25" customHeight="1" thickBot="1" x14ac:dyDescent="0.35">
      <c r="B3" s="141" t="s">
        <v>349</v>
      </c>
      <c r="C3" s="147"/>
      <c r="D3" s="147"/>
      <c r="E3" s="147"/>
    </row>
    <row r="4" spans="2:11" ht="48" thickBot="1" x14ac:dyDescent="0.3">
      <c r="B4" s="32" t="s">
        <v>0</v>
      </c>
      <c r="C4" s="32" t="s">
        <v>343</v>
      </c>
      <c r="D4" s="32" t="s">
        <v>105</v>
      </c>
      <c r="E4" s="32" t="s">
        <v>387</v>
      </c>
      <c r="F4" s="34" t="s">
        <v>210</v>
      </c>
      <c r="G4" s="32" t="s">
        <v>211</v>
      </c>
      <c r="H4" s="32" t="s">
        <v>212</v>
      </c>
      <c r="I4" s="32" t="s">
        <v>215</v>
      </c>
      <c r="J4" s="32" t="s">
        <v>213</v>
      </c>
      <c r="K4" s="32" t="s">
        <v>214</v>
      </c>
    </row>
    <row r="5" spans="2:11" ht="39" customHeight="1" x14ac:dyDescent="0.25">
      <c r="B5" s="30">
        <f>ROW(A1)</f>
        <v>1</v>
      </c>
      <c r="C5" s="17" t="s">
        <v>317</v>
      </c>
      <c r="D5" s="31" t="s">
        <v>320</v>
      </c>
      <c r="E5" s="26" t="s">
        <v>385</v>
      </c>
      <c r="F5" s="24" t="s">
        <v>216</v>
      </c>
      <c r="G5" s="88"/>
      <c r="H5" s="8">
        <v>1</v>
      </c>
      <c r="I5" s="39">
        <f>G5*H5</f>
        <v>0</v>
      </c>
      <c r="J5" s="39">
        <f>I5*0.2</f>
        <v>0</v>
      </c>
      <c r="K5" s="39">
        <f>I5+J5</f>
        <v>0</v>
      </c>
    </row>
    <row r="6" spans="2:11" ht="39" customHeight="1" x14ac:dyDescent="0.25">
      <c r="B6" s="30">
        <f t="shared" ref="B6:B8" si="0">ROW(A2)</f>
        <v>2</v>
      </c>
      <c r="C6" s="16" t="s">
        <v>288</v>
      </c>
      <c r="D6" s="4" t="s">
        <v>321</v>
      </c>
      <c r="E6" s="26" t="s">
        <v>385</v>
      </c>
      <c r="F6" s="24" t="s">
        <v>216</v>
      </c>
      <c r="G6" s="89"/>
      <c r="H6" s="8">
        <v>1</v>
      </c>
      <c r="I6" s="39">
        <f t="shared" ref="I6:I7" si="1">G6*H6</f>
        <v>0</v>
      </c>
      <c r="J6" s="39">
        <f t="shared" ref="J6:J8" si="2">I6*0.2</f>
        <v>0</v>
      </c>
      <c r="K6" s="39">
        <f t="shared" ref="K6:K8" si="3">I6+J6</f>
        <v>0</v>
      </c>
    </row>
    <row r="7" spans="2:11" ht="39" customHeight="1" x14ac:dyDescent="0.25">
      <c r="B7" s="30">
        <f t="shared" si="0"/>
        <v>3</v>
      </c>
      <c r="C7" s="16" t="s">
        <v>318</v>
      </c>
      <c r="D7" s="4" t="s">
        <v>322</v>
      </c>
      <c r="E7" s="26" t="s">
        <v>385</v>
      </c>
      <c r="F7" s="24" t="s">
        <v>216</v>
      </c>
      <c r="G7" s="89"/>
      <c r="H7" s="8">
        <v>1</v>
      </c>
      <c r="I7" s="39">
        <f t="shared" si="1"/>
        <v>0</v>
      </c>
      <c r="J7" s="39">
        <f t="shared" si="2"/>
        <v>0</v>
      </c>
      <c r="K7" s="39">
        <f t="shared" si="3"/>
        <v>0</v>
      </c>
    </row>
    <row r="8" spans="2:11" ht="39" customHeight="1" thickBot="1" x14ac:dyDescent="0.3">
      <c r="B8" s="30">
        <f t="shared" si="0"/>
        <v>4</v>
      </c>
      <c r="C8" s="23" t="s">
        <v>319</v>
      </c>
      <c r="D8" s="33" t="s">
        <v>323</v>
      </c>
      <c r="E8" s="26" t="s">
        <v>385</v>
      </c>
      <c r="F8" s="35" t="s">
        <v>216</v>
      </c>
      <c r="G8" s="90"/>
      <c r="H8" s="8">
        <v>1</v>
      </c>
      <c r="I8" s="39">
        <f>G8*H8</f>
        <v>0</v>
      </c>
      <c r="J8" s="39">
        <f t="shared" si="2"/>
        <v>0</v>
      </c>
      <c r="K8" s="39">
        <f t="shared" si="3"/>
        <v>0</v>
      </c>
    </row>
    <row r="9" spans="2:11" ht="39" customHeight="1" thickBot="1" x14ac:dyDescent="0.3">
      <c r="B9" s="149" t="s">
        <v>335</v>
      </c>
      <c r="C9" s="150"/>
      <c r="D9" s="150"/>
      <c r="E9" s="150"/>
      <c r="F9" s="151"/>
      <c r="G9" s="150"/>
      <c r="H9" s="150"/>
      <c r="I9" s="37">
        <f>SUM(I5:I8)</f>
        <v>0</v>
      </c>
      <c r="J9" s="37">
        <f>SUM(J5:J8)</f>
        <v>0</v>
      </c>
      <c r="K9" s="38">
        <f>SUM(K5:K8)</f>
        <v>0</v>
      </c>
    </row>
    <row r="11" spans="2:11" ht="18.75" customHeight="1" x14ac:dyDescent="0.3">
      <c r="B11" s="144" t="s">
        <v>333</v>
      </c>
      <c r="C11" s="144"/>
    </row>
    <row r="12" spans="2:11" ht="18.75" customHeight="1" x14ac:dyDescent="0.25">
      <c r="B12" s="142" t="s">
        <v>336</v>
      </c>
      <c r="C12" s="142"/>
      <c r="D12" s="142"/>
      <c r="E12" s="95"/>
    </row>
    <row r="13" spans="2:11" ht="18.75" customHeight="1" x14ac:dyDescent="0.25">
      <c r="B13" s="142" t="s">
        <v>340</v>
      </c>
      <c r="C13" s="142"/>
      <c r="D13" s="142"/>
      <c r="E13" s="95"/>
    </row>
    <row r="14" spans="2:11" ht="18.75" customHeight="1" x14ac:dyDescent="0.25">
      <c r="B14" s="148" t="s">
        <v>339</v>
      </c>
      <c r="C14" s="148"/>
      <c r="D14" s="148"/>
      <c r="E14" s="98"/>
    </row>
    <row r="15" spans="2:11" ht="18.75" customHeight="1" x14ac:dyDescent="0.25">
      <c r="B15" s="148" t="s">
        <v>338</v>
      </c>
      <c r="C15" s="148"/>
      <c r="D15" s="148"/>
      <c r="E15" s="148"/>
    </row>
  </sheetData>
  <sheetProtection algorithmName="SHA-512" hashValue="10Oat3md0IdBOQXqaMwJ1ui7C6lBlsLcpWekpcVkOL9ARsazHBcR0wH+sbmweICTrQe8u7axMq3R+TUSp/xnZQ==" saltValue="M/UoguuwxMEsxCXPuhwIrw==" spinCount="100000" sheet="1" objects="1" scenarios="1"/>
  <mergeCells count="8">
    <mergeCell ref="B3:E3"/>
    <mergeCell ref="B2:F2"/>
    <mergeCell ref="B15:E15"/>
    <mergeCell ref="B13:D13"/>
    <mergeCell ref="B14:D14"/>
    <mergeCell ref="B12:D12"/>
    <mergeCell ref="B9:H9"/>
    <mergeCell ref="B11:C1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Návrh na plnenie kritérií</vt:lpstr>
      <vt:lpstr>Tab.1_Mosty</vt:lpstr>
      <vt:lpstr>Tab.2_Lávky</vt:lpstr>
      <vt:lpstr>Tab.3_Podchody</vt:lpstr>
      <vt:lpstr>Tab.4_Podjazdy</vt:lpstr>
      <vt:lpstr>Tab.1_Mosty!Oblasť_tlače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Kováčová Daniela, Ing.</dc:creator>
  <cp:lastModifiedBy>Vičanová Alexandra, Mgr.</cp:lastModifiedBy>
  <cp:lastPrinted>2020-06-17T06:38:07Z</cp:lastPrinted>
  <dcterms:created xsi:type="dcterms:W3CDTF">2019-12-04T08:28:11Z</dcterms:created>
  <dcterms:modified xsi:type="dcterms:W3CDTF">2020-06-22T10:24:58Z</dcterms:modified>
</cp:coreProperties>
</file>