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s1\Desktop\"/>
    </mc:Choice>
  </mc:AlternateContent>
  <bookViews>
    <workbookView xWindow="0" yWindow="0" windowWidth="0" windowHeight="0"/>
  </bookViews>
  <sheets>
    <sheet name="Rekapitulace stavby" sheetId="1" r:id="rId1"/>
    <sheet name="01 - Fotovoltaická instalace" sheetId="2" r:id="rId2"/>
    <sheet name="02 - Vedlejší rozpočtové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Fotovoltaická instalace'!$C$90:$K$287</definedName>
    <definedName name="_xlnm.Print_Area" localSheetId="1">'01 - Fotovoltaická instalace'!$C$4:$J$39,'01 - Fotovoltaická instalace'!$C$45:$J$72,'01 - Fotovoltaická instalace'!$C$78:$K$287</definedName>
    <definedName name="_xlnm.Print_Titles" localSheetId="1">'01 - Fotovoltaická instalace'!$90:$90</definedName>
    <definedName name="_xlnm._FilterDatabase" localSheetId="2" hidden="1">'02 - Vedlejší rozpočtové ...'!$C$85:$K$136</definedName>
    <definedName name="_xlnm.Print_Area" localSheetId="2">'02 - Vedlejší rozpočtové ...'!$C$4:$J$39,'02 - Vedlejší rozpočtové ...'!$C$45:$J$67,'02 - Vedlejší rozpočtové ...'!$C$73:$K$136</definedName>
    <definedName name="_xlnm.Print_Titles" localSheetId="2">'02 - Vedlejší rozpočtové ...'!$85:$85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55"/>
  <c r="J17"/>
  <c r="J15"/>
  <c r="E15"/>
  <c r="F82"/>
  <c r="J14"/>
  <c r="J12"/>
  <c r="J52"/>
  <c r="E7"/>
  <c r="E76"/>
  <c i="2" r="J37"/>
  <c r="J36"/>
  <c i="1" r="AY55"/>
  <c i="2" r="J35"/>
  <c i="1" r="AX55"/>
  <c i="2"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55"/>
  <c r="J17"/>
  <c r="J15"/>
  <c r="E15"/>
  <c r="F87"/>
  <c r="J14"/>
  <c r="J12"/>
  <c r="J85"/>
  <c r="E7"/>
  <c r="E48"/>
  <c i="1" r="L50"/>
  <c r="AM50"/>
  <c r="AM49"/>
  <c r="L49"/>
  <c r="AM47"/>
  <c r="L47"/>
  <c r="L45"/>
  <c r="L44"/>
  <c i="2" r="BK286"/>
  <c r="J279"/>
  <c r="BK252"/>
  <c r="BK237"/>
  <c r="J225"/>
  <c r="J186"/>
  <c r="BK158"/>
  <c r="J144"/>
  <c r="BK106"/>
  <c r="BK250"/>
  <c r="BK227"/>
  <c r="J203"/>
  <c r="J165"/>
  <c r="BK138"/>
  <c r="J123"/>
  <c r="J94"/>
  <c r="J257"/>
  <c r="J200"/>
  <c r="BK184"/>
  <c r="BK154"/>
  <c r="J138"/>
  <c r="J128"/>
  <c i="3" r="J105"/>
  <c r="BK129"/>
  <c r="BK120"/>
  <c r="J112"/>
  <c r="J108"/>
  <c i="2" r="J270"/>
  <c r="BK245"/>
  <c r="J230"/>
  <c r="BK212"/>
  <c r="J168"/>
  <c r="J156"/>
  <c r="J142"/>
  <c r="J103"/>
  <c r="BK273"/>
  <c r="BK247"/>
  <c r="BK225"/>
  <c r="J212"/>
  <c r="J158"/>
  <c r="BK146"/>
  <c r="BK125"/>
  <c r="J276"/>
  <c r="BK267"/>
  <c r="J240"/>
  <c r="BK203"/>
  <c r="BK189"/>
  <c r="J178"/>
  <c r="BK160"/>
  <c r="BK148"/>
  <c r="BK130"/>
  <c i="3" r="BK95"/>
  <c r="BK115"/>
  <c r="BK135"/>
  <c r="J132"/>
  <c r="J125"/>
  <c r="J115"/>
  <c i="2" r="BK279"/>
  <c r="BK257"/>
  <c r="J242"/>
  <c r="BK232"/>
  <c r="BK215"/>
  <c r="J172"/>
  <c r="J154"/>
  <c r="J125"/>
  <c r="BK100"/>
  <c r="BK242"/>
  <c r="J220"/>
  <c r="J215"/>
  <c r="BK198"/>
  <c r="BK178"/>
  <c r="BK156"/>
  <c r="BK144"/>
  <c r="BK97"/>
  <c r="J264"/>
  <c r="BK230"/>
  <c r="BK195"/>
  <c r="J192"/>
  <c r="J162"/>
  <c r="J146"/>
  <c r="J133"/>
  <c r="BK103"/>
  <c i="3" r="BK101"/>
  <c r="BK89"/>
  <c r="BK125"/>
  <c r="BK122"/>
  <c r="BK118"/>
  <c i="2" r="J286"/>
  <c r="J261"/>
  <c r="BK240"/>
  <c r="J223"/>
  <c r="BK207"/>
  <c r="J160"/>
  <c r="BK133"/>
  <c r="J116"/>
  <c r="BK276"/>
  <c r="BK264"/>
  <c r="J237"/>
  <c r="J175"/>
  <c r="J152"/>
  <c r="J130"/>
  <c r="J100"/>
  <c r="BK270"/>
  <c r="J245"/>
  <c r="J207"/>
  <c r="BK192"/>
  <c r="J189"/>
  <c r="BK181"/>
  <c r="BK152"/>
  <c r="J140"/>
  <c r="BK113"/>
  <c i="3" r="BK105"/>
  <c r="J89"/>
  <c r="BK108"/>
  <c r="J135"/>
  <c r="J129"/>
  <c r="BK98"/>
  <c i="2" r="BK283"/>
  <c r="J267"/>
  <c r="J247"/>
  <c r="J227"/>
  <c r="BK220"/>
  <c r="BK210"/>
  <c r="BK162"/>
  <c r="BK140"/>
  <c r="BK120"/>
  <c i="1" r="AS54"/>
  <c i="2" r="BK172"/>
  <c r="J150"/>
  <c r="BK128"/>
  <c r="J109"/>
  <c r="J273"/>
  <c r="J252"/>
  <c r="BK235"/>
  <c r="J210"/>
  <c r="J195"/>
  <c r="BK175"/>
  <c r="BK150"/>
  <c r="BK116"/>
  <c r="BK109"/>
  <c r="BK94"/>
  <c i="3" r="J118"/>
  <c r="J92"/>
  <c r="BK132"/>
  <c r="J95"/>
  <c i="2" r="J283"/>
  <c r="J255"/>
  <c r="J250"/>
  <c r="J235"/>
  <c r="J217"/>
  <c r="J184"/>
  <c r="J148"/>
  <c r="BK136"/>
  <c r="BK123"/>
  <c r="J97"/>
  <c r="BK261"/>
  <c r="BK217"/>
  <c r="BK200"/>
  <c r="J181"/>
  <c r="BK168"/>
  <c r="BK142"/>
  <c r="J113"/>
  <c r="BK255"/>
  <c r="J232"/>
  <c r="BK223"/>
  <c r="J198"/>
  <c r="BK186"/>
  <c r="BK165"/>
  <c r="J136"/>
  <c r="J120"/>
  <c r="J106"/>
  <c i="3" r="J98"/>
  <c r="BK112"/>
  <c r="J101"/>
  <c r="J122"/>
  <c r="J120"/>
  <c r="BK92"/>
  <c i="2" l="1" r="BK93"/>
  <c r="J93"/>
  <c r="J61"/>
  <c r="R93"/>
  <c r="BK112"/>
  <c r="J112"/>
  <c r="J62"/>
  <c r="BK119"/>
  <c r="J119"/>
  <c r="J63"/>
  <c r="R119"/>
  <c r="BK135"/>
  <c r="J135"/>
  <c r="J64"/>
  <c r="R135"/>
  <c r="BK164"/>
  <c r="J164"/>
  <c r="J65"/>
  <c r="R164"/>
  <c r="BK171"/>
  <c r="J171"/>
  <c r="J66"/>
  <c r="R171"/>
  <c r="BK188"/>
  <c r="J188"/>
  <c r="J67"/>
  <c r="R188"/>
  <c r="BK206"/>
  <c r="J206"/>
  <c r="J68"/>
  <c r="R206"/>
  <c r="T206"/>
  <c r="R222"/>
  <c r="BK260"/>
  <c r="J260"/>
  <c r="J70"/>
  <c r="P93"/>
  <c r="T93"/>
  <c r="P112"/>
  <c r="R112"/>
  <c r="T112"/>
  <c r="P119"/>
  <c r="T119"/>
  <c r="P135"/>
  <c r="T135"/>
  <c r="P164"/>
  <c r="T164"/>
  <c r="P171"/>
  <c r="T171"/>
  <c r="P188"/>
  <c r="T188"/>
  <c r="P206"/>
  <c r="BK222"/>
  <c r="J222"/>
  <c r="J69"/>
  <c r="P222"/>
  <c r="T222"/>
  <c r="P260"/>
  <c r="R260"/>
  <c r="T260"/>
  <c r="BK282"/>
  <c r="J282"/>
  <c r="J71"/>
  <c r="P282"/>
  <c r="R282"/>
  <c r="T282"/>
  <c i="3" r="P88"/>
  <c r="T88"/>
  <c r="P104"/>
  <c r="BK111"/>
  <c r="J111"/>
  <c r="J63"/>
  <c r="P111"/>
  <c r="T111"/>
  <c r="R131"/>
  <c r="BK88"/>
  <c r="J88"/>
  <c r="J61"/>
  <c r="R88"/>
  <c r="BK104"/>
  <c r="J104"/>
  <c r="J62"/>
  <c r="R104"/>
  <c r="T104"/>
  <c r="R111"/>
  <c r="BK131"/>
  <c r="J131"/>
  <c r="J66"/>
  <c r="P131"/>
  <c r="T131"/>
  <c r="BK128"/>
  <c r="J128"/>
  <c r="J65"/>
  <c r="BK124"/>
  <c r="J124"/>
  <c r="J64"/>
  <c r="E48"/>
  <c r="F54"/>
  <c r="J80"/>
  <c r="F83"/>
  <c r="BE89"/>
  <c r="BE95"/>
  <c r="BE108"/>
  <c r="BE118"/>
  <c r="BE120"/>
  <c r="BE122"/>
  <c r="BE125"/>
  <c r="BE129"/>
  <c r="BE132"/>
  <c r="BE135"/>
  <c r="J83"/>
  <c r="BE101"/>
  <c r="BE105"/>
  <c r="BE112"/>
  <c r="J54"/>
  <c r="BE92"/>
  <c r="BE98"/>
  <c r="BE115"/>
  <c i="2" r="F54"/>
  <c r="J55"/>
  <c r="J87"/>
  <c r="BE94"/>
  <c r="BE97"/>
  <c r="BE100"/>
  <c r="BE106"/>
  <c r="BE109"/>
  <c r="BE113"/>
  <c r="BE116"/>
  <c r="BE130"/>
  <c r="BE136"/>
  <c r="BE138"/>
  <c r="BE148"/>
  <c r="BE152"/>
  <c r="BE160"/>
  <c r="BE178"/>
  <c r="BE184"/>
  <c r="BE189"/>
  <c r="BE192"/>
  <c r="BE195"/>
  <c r="BE217"/>
  <c r="BE220"/>
  <c r="BE227"/>
  <c r="BE245"/>
  <c r="BE252"/>
  <c r="BE257"/>
  <c r="BE264"/>
  <c r="BE267"/>
  <c r="BE276"/>
  <c r="J52"/>
  <c r="E81"/>
  <c r="F88"/>
  <c r="BE125"/>
  <c r="BE133"/>
  <c r="BE140"/>
  <c r="BE144"/>
  <c r="BE156"/>
  <c r="BE165"/>
  <c r="BE168"/>
  <c r="BE172"/>
  <c r="BE175"/>
  <c r="BE186"/>
  <c r="BE198"/>
  <c r="BE200"/>
  <c r="BE203"/>
  <c r="BE210"/>
  <c r="BE215"/>
  <c r="BE223"/>
  <c r="BE225"/>
  <c r="BE230"/>
  <c r="BE242"/>
  <c r="BE247"/>
  <c r="BE250"/>
  <c r="BE261"/>
  <c r="BE270"/>
  <c r="BE103"/>
  <c r="BE120"/>
  <c r="BE123"/>
  <c r="BE128"/>
  <c r="BE142"/>
  <c r="BE146"/>
  <c r="BE150"/>
  <c r="BE154"/>
  <c r="BE158"/>
  <c r="BE162"/>
  <c r="BE181"/>
  <c r="BE207"/>
  <c r="BE212"/>
  <c r="BE232"/>
  <c r="BE235"/>
  <c r="BE237"/>
  <c r="BE240"/>
  <c r="BE255"/>
  <c r="BE273"/>
  <c r="BE279"/>
  <c r="BE283"/>
  <c r="BE286"/>
  <c r="J34"/>
  <c i="1" r="AW55"/>
  <c i="2" r="F36"/>
  <c i="1" r="BC55"/>
  <c i="3" r="F34"/>
  <c i="1" r="BA56"/>
  <c i="3" r="J34"/>
  <c i="1" r="AW56"/>
  <c i="3" r="F37"/>
  <c i="1" r="BD56"/>
  <c i="3" r="F35"/>
  <c i="1" r="BB56"/>
  <c i="3" r="F36"/>
  <c i="1" r="BC56"/>
  <c i="2" r="F37"/>
  <c i="1" r="BD55"/>
  <c i="2" r="F35"/>
  <c i="1" r="BB55"/>
  <c i="2" r="F34"/>
  <c i="1" r="BA55"/>
  <c i="3" l="1" r="R87"/>
  <c r="R86"/>
  <c r="T87"/>
  <c r="T86"/>
  <c i="2" r="T92"/>
  <c r="T91"/>
  <c i="3" r="P87"/>
  <c r="P86"/>
  <c i="1" r="AU56"/>
  <c i="2" r="P92"/>
  <c r="P91"/>
  <c i="1" r="AU55"/>
  <c i="2" r="R92"/>
  <c r="R91"/>
  <c r="BK92"/>
  <c r="J92"/>
  <c r="J60"/>
  <c i="3" r="BK87"/>
  <c r="J87"/>
  <c r="J60"/>
  <c i="2" r="F33"/>
  <c i="1" r="AZ55"/>
  <c i="2" r="J33"/>
  <c i="1" r="AV55"/>
  <c r="AT55"/>
  <c r="BC54"/>
  <c r="W32"/>
  <c r="BD54"/>
  <c r="W33"/>
  <c r="BA54"/>
  <c r="AW54"/>
  <c r="AK30"/>
  <c r="BB54"/>
  <c r="AX54"/>
  <c i="3" r="J33"/>
  <c i="1" r="AV56"/>
  <c r="AT56"/>
  <c i="3" r="F33"/>
  <c i="1" r="AZ56"/>
  <c i="2" l="1" r="BK91"/>
  <c r="J91"/>
  <c i="3" r="BK86"/>
  <c r="J86"/>
  <c r="J59"/>
  <c i="1" r="AU54"/>
  <c i="2" r="J30"/>
  <c i="1" r="AG55"/>
  <c r="AY54"/>
  <c r="W30"/>
  <c r="W31"/>
  <c r="AZ54"/>
  <c r="W29"/>
  <c i="2" l="1" r="J39"/>
  <c r="J59"/>
  <c i="1" r="AN55"/>
  <c i="3" r="J30"/>
  <c i="1" r="AG56"/>
  <c r="AG54"/>
  <c r="AK26"/>
  <c r="AV54"/>
  <c r="AK29"/>
  <c r="AK35"/>
  <c i="3" l="1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<sst xmlns="http://schemas.openxmlformats.org/spreadsheetml/2006/main">
  <si>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</si>
  <si>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</si>
  <si>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</si>
  <si>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</si>
  <si>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</si>
  <si>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{a51363eb-ceb9-464c-95a6-41c3e52cf951}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</si>
  <si>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</si>
  <si>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</si>
  <si>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</si>
  <si>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</si>
  <si>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</si>
  <si>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</si>
  <si>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</si>
  <si>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</si>
  <si>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250627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</si>
  <si>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</si>
  <si>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</si>
  <si>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Fotovoltaická instalace - Bazén Zábřeh, Oborník 608/39</t>
  </si>
  <si>
    <t>KSO:</t>
  </si>
  <si>
    <t/>
  </si>
  <si>
    <t>CC-CZ:</t>
  </si>
  <si>
    <t>Místo:</t>
  </si>
  <si>
    <t>Zábřeh</t>
  </si>
  <si>
    <t>Datum:</t>
  </si>
  <si>
    <t>19. 7. 2025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</si>
  <si>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</si>
  <si>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</si>
  <si>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</si>
  <si>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</si>
  <si>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</si>
  <si>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</si>
  <si>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</si>
  <si>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</si>
  <si>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</si>
  <si>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</si>
  <si>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</si>
  <si>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</si>
  <si>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</si>
  <si>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</si>
  <si>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</si>
  <si>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</si>
  <si>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</si>
  <si>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</si>
  <si>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</si>
  <si>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</si>
  <si>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</si>
  <si>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</si>
  <si>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</si>
  <si>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</si>
  <si>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</si>
  <si>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</si>
  <si>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</si>
  <si>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</si>
  <si>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</si>
  <si>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</si>
  <si>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</si>
  <si>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</si>
  <si>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</si>
  <si>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</si>
  <si>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</si>
  <si>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</si>
  <si>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</si>
  <si>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</si>
  <si>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</si>
  <si>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</si>
  <si>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</si>
  <si>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</si>
  <si>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</si>
  <si>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</si>
  <si>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</si>
  <si>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</si>
  <si>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</si>
  <si>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</si>
  <si>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</si>
  <si>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</si>
  <si>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</si>
  <si>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Fotovoltaická instalace</t>
  </si>
  <si>
    <t>ING</t>
  </si>
  <si>
    <t>1</t>
  </si>
  <si>
    <t>{d8cc0ca0-5f4e-4034-961a-252b742b38c5}</t>
  </si>
  <si>
    <t>2</t>
  </si>
  <si>
    <t>02</t>
  </si>
  <si>
    <t>Vedlejší rozpočtové náklady VRN</t>
  </si>
  <si>
    <t>VON</t>
  </si>
  <si>
    <t>{28a156ab-75b0-4675-90b6-1b5faea249b5}</t>
  </si>
  <si>
    <t>KRYCÍ LIST SOUPISU PRACÍ</t>
  </si>
  <si>
    <t>Objekt:</t>
  </si>
  <si>
    <t>01 - Fotovoltaická instalace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</si>
  <si>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</si>
  <si>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</si>
  <si>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</si>
  <si>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</si>
  <si>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</si>
  <si>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01.1 - Fotovoltaická technologie</t>
  </si>
  <si>
    <t xml:space="preserve">    01.2 - Nosné konstrukce fotovoltaických panelů</t>
  </si>
  <si>
    <t xml:space="preserve">    01.3 - Kabely DC</t>
  </si>
  <si>
    <t xml:space="preserve">    01.4 - Kabely AC</t>
  </si>
  <si>
    <t xml:space="preserve">    01.5 - Kabely SLP</t>
  </si>
  <si>
    <t xml:space="preserve">    01.6 - Kabelové trasy, nosiče</t>
  </si>
  <si>
    <t xml:space="preserve">    01.7 - Rozvaděče</t>
  </si>
  <si>
    <t xml:space="preserve">    01.8 - Pospojování střešní části instalace</t>
  </si>
  <si>
    <t xml:space="preserve">    01.9 - Úpravy a doplnění stávající jímací soustavy LPS II</t>
  </si>
  <si>
    <t xml:space="preserve">    01.10 - Ostatní instalační materiál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</si>
  <si>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</si>
  <si>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</si>
  <si>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</si>
  <si>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</si>
  <si>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</si>
  <si>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</si>
  <si>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</si>
  <si>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</si>
  <si>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</si>
  <si>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</si>
  <si>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</si>
  <si>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</si>
  <si>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</si>
  <si>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</si>
  <si>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</si>
  <si>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</si>
  <si>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</si>
  <si>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01.1</t>
  </si>
  <si>
    <t>Fotovoltaická technologie</t>
  </si>
  <si>
    <t>M</t>
  </si>
  <si>
    <t>R01.1.1</t>
  </si>
  <si>
    <t>Dodávka: Fotovoltaický panel 500Wp</t>
  </si>
  <si>
    <t>ks</t>
  </si>
  <si>
    <t>8</t>
  </si>
  <si>
    <t>4</t>
  </si>
  <si>
    <t>2050542358</t>
  </si>
  <si>
    <t>PP</t>
  </si>
  <si>
    <t>P</t>
  </si>
  <si>
    <t>Poznámka k položce:_x000d_
Monokrystalický fotovoltaický panel, špičkový výkon 500Wp (STC), referenční rozměr 1960x1134x30mm, 1x pár MC4 konektorů. Zvýšená odolnost vůči PID. _x000d_
_x000d_
Produktová záruka 12 let na celkovou funkčnost. Garance jmenovitého výkonu min. 80% po 25letech, lineární pokles výkonu.</t>
  </si>
  <si>
    <t>K</t>
  </si>
  <si>
    <t>R01.1.2</t>
  </si>
  <si>
    <t>Montáž: Fotovoltaický panel 500Wp</t>
  </si>
  <si>
    <t>314715488</t>
  </si>
  <si>
    <t>Poznámka k položce:_x000d_
Montáž panelu na hliníkovou konstrukci včetně dopojení na optimizér</t>
  </si>
  <si>
    <t>3</t>
  </si>
  <si>
    <t>R01.1.3</t>
  </si>
  <si>
    <t>Dodávka: Fotovoltaický optimizér 2:1 MC4 1200W</t>
  </si>
  <si>
    <t>-1897796569</t>
  </si>
  <si>
    <t>Poznámka k položce:_x000d_
Fotovoltaický optimizér s vysokou účinností pro dvojici panelů, maximální vstupní výkon (součet dvojice panelů) = min. 1200W. 1x pár MC4 pro připojení dvojice panelů v sérii, 1x pár MC4 pro propojení stringu. Funkce bezpečného výstupního napětí při abnormálním stavu instalace. _x000d_
_x000d_
Komunikace optimizérů se střídačem musí probíhat po silových (DC) kabelech!_x000d_
_x000d_
Záruka minimálně 20 let na výrobní a mechanické vady.</t>
  </si>
  <si>
    <t>R01.1.4</t>
  </si>
  <si>
    <t>Montáž: Fotovoltaický optimizér 2:1 MC4 1200W</t>
  </si>
  <si>
    <t>472829426</t>
  </si>
  <si>
    <t>Poznámka k položce:_x000d_
Osazení optimizéru na montážní prvek nosné konstrukce._x000d_
Včetně dopojení na panely a propojení stringu._x000d_
Včetně odebrání QR pro mapování.</t>
  </si>
  <si>
    <t>5</t>
  </si>
  <si>
    <t>R01.1.5</t>
  </si>
  <si>
    <t>Dodávka: Fotovoltaický střídač 100.00kVA</t>
  </si>
  <si>
    <t>-1470500831</t>
  </si>
  <si>
    <t>Poznámka k položce:_x000d_
Symetrický trojfázový síťový střídač min. 100.00kVA._x000d_
Integrované napěťové, frekvenční a nadproudové ochrany. Kompatibilita s optimizéry. Kombatibilita s normou UL1699B. RS485, ethernet, dálkový monitoring systému. _x000d_
UnAC = 230/400V (3NPE, 50Hz)._x000d_
_x000d_
Záruka minimálně 10 let na celkovou funkčnost (bezodkladná výměna či adekvátní náhrada v případě poruchy či poškození)._x000d_
_x000d_
Možnost regulace přetoků (měření import/export).</t>
  </si>
  <si>
    <t>6</t>
  </si>
  <si>
    <t>R01.1.6</t>
  </si>
  <si>
    <t>Montáž: Fotovoltaický střídač 100.00kVA</t>
  </si>
  <si>
    <t>446972346</t>
  </si>
  <si>
    <t>Poznámka k položce:_x000d_
Montáž na konstrukci._x000d_
Včetně zapojení stringů na DC straně a vývodu na AC straně._x000d_
Včetně nastavení, konfigurace a zprovoznění systému.</t>
  </si>
  <si>
    <t>01.2</t>
  </si>
  <si>
    <t>Nosné konstrukce fotovoltaických panelů</t>
  </si>
  <si>
    <t>7</t>
  </si>
  <si>
    <t>R01.2.1</t>
  </si>
  <si>
    <t>Dodávka: Nosné hliníkové kolejnicové konstrukce s uchycením panelů na jejich delší straně, včetně penetračních kotev a příslušenství</t>
  </si>
  <si>
    <t>559802221</t>
  </si>
  <si>
    <t>Poznámka k položce:_x000d_
CENA V PŘEPOČTU NA 1 PANEL_x000d_
_x000d_
Kolejnicový hliníkový systém s penetračním uchycením typovými kotvami určenými pro střešní pláště s PVC fólií. Pro detail kotvy viz textovou a výkresovou část PD._x000d_
Umístění a počet penetračních kotev volí dodavatel s ohledem na požadavky zvolené technologie (dílenská dokumentace)._x000d_
_x000d_
Nosný systém bude spojován do bloků dle výkresové části PD. Budou respektovány dilatační separace._x000d_
_x000d_
Včetně veškerého příslušenství - kotvy, šrouby, příchytky, svorky, pospojování, montážní deska pro optimizér..._x000d_
_x000d_
Nosný hliník kvality EN AW-6063 T66, EN AW-6082 T6._x000d_
Pomocný a spojovací materiál EPDM, Magnelis, nerezová ocel_x000d_
_x000d_
Záruka minimálně 10 let na konstrukční a mechanické vady.</t>
  </si>
  <si>
    <t>R01.2.2</t>
  </si>
  <si>
    <t>Montáž: Nosné hliníkové kolejnicové konstrukce s uchycením panelů na jejich delší straně, včetně penetračních kotev a příslušenství</t>
  </si>
  <si>
    <t>1011096697</t>
  </si>
  <si>
    <t>Poznámka k položce:_x000d_
CENA V PŘEPOČTU NA 1 PANEL_x000d_
_x000d_
Montáž nosné konstrukce na střešní plášť objektu._x000d_
Včetně osazení penetračních kotev a navaření překrývací fólie.</t>
  </si>
  <si>
    <t>01.3</t>
  </si>
  <si>
    <t>Kabely DC</t>
  </si>
  <si>
    <t>9</t>
  </si>
  <si>
    <t>R01.3.1</t>
  </si>
  <si>
    <t>Dodávka: Solární kabel SOL6</t>
  </si>
  <si>
    <t>m</t>
  </si>
  <si>
    <t>-862871488</t>
  </si>
  <si>
    <t>Poznámka k položce:_x000d_
Flexibilní jednožilový UV odolný kabel, 6mm2, jmenovité napětí 1000VDC, zkušební napětí 3000VDC</t>
  </si>
  <si>
    <t>10</t>
  </si>
  <si>
    <t>R01.3.2</t>
  </si>
  <si>
    <t>Montáž: Solární kabel SOL6</t>
  </si>
  <si>
    <t>-1129498181</t>
  </si>
  <si>
    <t>11</t>
  </si>
  <si>
    <t>R01.3.3</t>
  </si>
  <si>
    <t>Dodávka: Solární kabel SOL10</t>
  </si>
  <si>
    <t>-538115975</t>
  </si>
  <si>
    <t>Poznámka k položce:_x000d_
Flexibilní jednožilový UV odolný kabel, 10mm2, jmenovité napětí 1000VDC, zkušební napětí 3000VDC</t>
  </si>
  <si>
    <t>R01.3.4</t>
  </si>
  <si>
    <t>Montáž: Solární kabel SOL10</t>
  </si>
  <si>
    <t>1424146374</t>
  </si>
  <si>
    <t>13</t>
  </si>
  <si>
    <t>R01.3.5</t>
  </si>
  <si>
    <t>Dodávka: Pár konektorů MC4 (samec+samice)</t>
  </si>
  <si>
    <t>-450904444</t>
  </si>
  <si>
    <t>Poznámka k položce:_x000d_
Pro průřezy kabelů SOL 2,5-10mm2, IP67, UV odolný_x000d_
Vysoce kvalitní provedení - certifikovaný výrobce!!</t>
  </si>
  <si>
    <t>14</t>
  </si>
  <si>
    <t>R01.3.6</t>
  </si>
  <si>
    <t>Montáž: Pár konektorů MC4 (samec+samice)</t>
  </si>
  <si>
    <t>118555718</t>
  </si>
  <si>
    <t>01.4</t>
  </si>
  <si>
    <t>Kabely AC</t>
  </si>
  <si>
    <t>15</t>
  </si>
  <si>
    <t>R01.4.1</t>
  </si>
  <si>
    <t>Dodávka: Kabel silový H07RN-F 5x70</t>
  </si>
  <si>
    <t>1735251262</t>
  </si>
  <si>
    <t>16</t>
  </si>
  <si>
    <t>R01.4.2</t>
  </si>
  <si>
    <t>Montáž: Kabel silový H07RN-F 5x70</t>
  </si>
  <si>
    <t>-1735737938</t>
  </si>
  <si>
    <t>17</t>
  </si>
  <si>
    <t>R01.4.3</t>
  </si>
  <si>
    <t>Dodávka: Kabel silový CYKY-J 5x70</t>
  </si>
  <si>
    <t>-1702482806</t>
  </si>
  <si>
    <t>18</t>
  </si>
  <si>
    <t>R01.4.4</t>
  </si>
  <si>
    <t>Montáž: Kabel silový CYKY-J 5x70</t>
  </si>
  <si>
    <t>1838716450</t>
  </si>
  <si>
    <t>19</t>
  </si>
  <si>
    <t>R01.4.5</t>
  </si>
  <si>
    <t>Dodávka: Kabel silový CYKY-O 3x1,5</t>
  </si>
  <si>
    <t>1484280911</t>
  </si>
  <si>
    <t>20</t>
  </si>
  <si>
    <t>R01.4.6</t>
  </si>
  <si>
    <t>Montáž: Kabel silový CYKY-O 3x1,5</t>
  </si>
  <si>
    <t>-2027365299</t>
  </si>
  <si>
    <t>R01.4.7</t>
  </si>
  <si>
    <t>Dodávka: Kabel silový H07V-K 16 (CYA16)</t>
  </si>
  <si>
    <t>-1666078680</t>
  </si>
  <si>
    <t>22</t>
  </si>
  <si>
    <t>R01.4.8</t>
  </si>
  <si>
    <t>Montáž: Kabel silový H07V-K 16 (CYA16)</t>
  </si>
  <si>
    <t>1130017061</t>
  </si>
  <si>
    <t>23</t>
  </si>
  <si>
    <t>R01.4.9</t>
  </si>
  <si>
    <t>Dodávka: Kabel silový H07V-K 25 (CYA25)</t>
  </si>
  <si>
    <t>388051955</t>
  </si>
  <si>
    <t>24</t>
  </si>
  <si>
    <t>R01.4.10</t>
  </si>
  <si>
    <t>Montáž: Kabel silový H07V-K 25 (CYA25)</t>
  </si>
  <si>
    <t>303676328</t>
  </si>
  <si>
    <t>25</t>
  </si>
  <si>
    <t>R01.4.11</t>
  </si>
  <si>
    <t>Dodávka: Kabel silový H07V-K 35 (CYA35)</t>
  </si>
  <si>
    <t>-1652244907</t>
  </si>
  <si>
    <t>26</t>
  </si>
  <si>
    <t>R01.4.12</t>
  </si>
  <si>
    <t>Montáž: Kabel silový H07V-K 35 (CYA35)</t>
  </si>
  <si>
    <t>-1333717342</t>
  </si>
  <si>
    <t>27</t>
  </si>
  <si>
    <t>R01.4.13</t>
  </si>
  <si>
    <t>Dodávka: Kabel silový 1-CSKH-O V180 3x1,5 vč. příchytek pro integritu trasy P30-R.</t>
  </si>
  <si>
    <t>-2039391575</t>
  </si>
  <si>
    <t>28</t>
  </si>
  <si>
    <t>R01.4.14</t>
  </si>
  <si>
    <t>Montáž: Kabel silový 1-CSKH-O V180 3x1,5 vč. příchytek pro integritu trasy P30-R.</t>
  </si>
  <si>
    <t>-1898886281</t>
  </si>
  <si>
    <t>01.5</t>
  </si>
  <si>
    <t>Kabely SLP</t>
  </si>
  <si>
    <t>29</t>
  </si>
  <si>
    <t>R01.5.1</t>
  </si>
  <si>
    <t>Dodávka: Kabel datový FTP kat5 PE</t>
  </si>
  <si>
    <t>-258883838</t>
  </si>
  <si>
    <t>Poznámka k položce:_x000d_
Import/export - dopojení elektroměru_x000d_
Ethernet - zasíťování střídače_x000d_
Rezerva - odečet MaR_x000d_
_x000d_
Včetně příchytek u odbočky z hlavní kabelové trasy.</t>
  </si>
  <si>
    <t>30</t>
  </si>
  <si>
    <t>R01.5.2</t>
  </si>
  <si>
    <t>Montáž: Kabel datový FTP kat5 PE</t>
  </si>
  <si>
    <t>1716453615</t>
  </si>
  <si>
    <t>Poznámka k položce:_x000d_
Včetně oboustranného zakončení v komunikačních portech příslušných zařízení</t>
  </si>
  <si>
    <t>01.6</t>
  </si>
  <si>
    <t>Kabelové trasy, nosiče</t>
  </si>
  <si>
    <t>31</t>
  </si>
  <si>
    <t>R01.6.1</t>
  </si>
  <si>
    <t>Dodávka: Kabelový žlab plný (š.150mm/v.50mm), včetně víka. Včetně podpěr.</t>
  </si>
  <si>
    <t>-1981518576</t>
  </si>
  <si>
    <t>Poznámka k položce:_x000d_
Žlab plný, včetně víka a podpěr pro montáž na ploché střeše._x000d_
Podpěry budou pevně kotveny (např. lepením k plášti) nebo bude trasa provázaná s nosnou konstrukcí panelů (aby bylo zabráněno skluzu kabelové trasy po střešním plášti)._x000d_
Včetně ohybů, spojů, odboček a pospojování._x000d_
Povrchová úprava: žárový pozink._x000d_
Elektrická vodivost dle DIN EN 61537</t>
  </si>
  <si>
    <t>32</t>
  </si>
  <si>
    <t>R01.6.2</t>
  </si>
  <si>
    <t>Montáž: Kabelový žlab plný (š.150mm/v.50mm), včetně víka. Včetně podpěr.</t>
  </si>
  <si>
    <t>-351440086</t>
  </si>
  <si>
    <t>Poznámka k položce:_x000d_
Kompletní montáž dílů a podpěr.</t>
  </si>
  <si>
    <t>33</t>
  </si>
  <si>
    <t>R01.6.3</t>
  </si>
  <si>
    <t>Dodávka: Kabelový žlab perforovaný (š.150mm/v.50mm). Včetně podpěr.</t>
  </si>
  <si>
    <t>1239341221</t>
  </si>
  <si>
    <t xml:space="preserve">Poznámka k položce:_x000d_
Horizontální a vertikální trasy dle výkresové části PD._x000d_
_x000d_
Včetně ohybů, spojů a pospojování._x000d_
Povrchová úprava: žárový pozink._x000d_
Elektrická vodivost dle DIN EN 61537_x000d_
_x000d_
</t>
  </si>
  <si>
    <t>34</t>
  </si>
  <si>
    <t>R01.6.4</t>
  </si>
  <si>
    <t>Montáž: Kabelový žlab perforovaný (š.150mm/v.50mm). Včetně podpěr.</t>
  </si>
  <si>
    <t>-37116857</t>
  </si>
  <si>
    <t>Poznámka k položce:_x000d_
Kompletní montáž všech dílů na stavbě.</t>
  </si>
  <si>
    <t>35</t>
  </si>
  <si>
    <t>R01.6.5</t>
  </si>
  <si>
    <t>Dodávka: Chránička KF UV DN40.</t>
  </si>
  <si>
    <t>-667342718</t>
  </si>
  <si>
    <t>36</t>
  </si>
  <si>
    <t>R01.6.6</t>
  </si>
  <si>
    <t>Montáž: Chránička KF UV DN40.</t>
  </si>
  <si>
    <t>-1593100060</t>
  </si>
  <si>
    <t>01.7</t>
  </si>
  <si>
    <t>Rozvaděče</t>
  </si>
  <si>
    <t>37</t>
  </si>
  <si>
    <t>R01.7.3</t>
  </si>
  <si>
    <t>Dodávka: Rozvaděč RFVE.DC</t>
  </si>
  <si>
    <t>-1174900854</t>
  </si>
  <si>
    <t>Poznámka k položce:_x000d_
Dodávka rozvaděče "RFVE.DC" dle specifikace PD. Včetně kusové zkoušky a prohlášení o shodě._x000d_
Přisazená skříň s přepětovými ochranami SPD PV T1+T2 a odpínači 1000VDC._x000d_
Plastová skříň, mrazuvzdorná a UV odolná, krytí min. IP54/20._x000d_
Vývodky a svorky pro všechny kabely.</t>
  </si>
  <si>
    <t>38</t>
  </si>
  <si>
    <t>R01.7.4</t>
  </si>
  <si>
    <t>Montáž: Rozvaděč RFVE.DC</t>
  </si>
  <si>
    <t>-1339903425</t>
  </si>
  <si>
    <t>Poznámka k položce:_x000d_
Kompletace a montáž na stavbě s dopojením kabelových vývodů.</t>
  </si>
  <si>
    <t>39</t>
  </si>
  <si>
    <t>R01.7.5</t>
  </si>
  <si>
    <t>Dodávka: Rozvaděč RFVE.AC</t>
  </si>
  <si>
    <t>-590608617</t>
  </si>
  <si>
    <t>Poznámka k položce:_x000d_
Dodávka rozvaděče "RFVE.AC" dle specifikace PD. Včetně kusové zkoušky a prohlášení o shodě._x000d_
Přisazená skříň s přístrojovou výbavou dle specifikace 1P schématu._x000d_
Provedení KOMAXIT (venkovní) s krytím min. IP54/20._x000d_
Vývodky a svorky pro všechny kabely.</t>
  </si>
  <si>
    <t>40</t>
  </si>
  <si>
    <t>R01.7.6</t>
  </si>
  <si>
    <t>Montáž: Rozvaděč RFVE.AC</t>
  </si>
  <si>
    <t>1710293542</t>
  </si>
  <si>
    <t>41</t>
  </si>
  <si>
    <t>R01.7.7</t>
  </si>
  <si>
    <t>Dodávka a montáž: Úpravy a doplnění rozvaděče RNN v trafostanici</t>
  </si>
  <si>
    <t>kpl</t>
  </si>
  <si>
    <t>-685448192</t>
  </si>
  <si>
    <t xml:space="preserve">Poznámka k položce:_x000d_
- Zmapování připojovacích míst v rozvaděči_x000d_
- Příprava rozvaděče pro doplnění výzbroje a dopojení kabelů_x000d_
- Doplnění elektroměru IMPORT/EXPORT _x000d_
- Doplnění 3x (CT 1000A/0.33VAC) pro elektroměr IMPORT/EXPORT_x000d_
- Doplnění pojistkového odpínače s vložkami 3x6A/gG_x000d_
- Doplnění pojistkových vložek PNA00 3x160A/gG_x000d_
- Dopojení kabelů, drobný montážní materiál_x000d_
_x000d_
- Demontáž stávajících fakturačních MTP (800/5A)_x000d_
- Doplnění nových cejchovaných fakturačních MTP 3x (400/5A, 10VA, 0,5S)_x000d_
</t>
  </si>
  <si>
    <t>42</t>
  </si>
  <si>
    <t>R01.7.8</t>
  </si>
  <si>
    <t>Dodávka a montáž: Výměna univerzální skříně měření USM</t>
  </si>
  <si>
    <t>-266252124</t>
  </si>
  <si>
    <t>Poznámka k položce:_x000d_
- Demontáž stávající USM se zachováním prvků ve vlastnictví PDS_x000d_
- Dodávka a montáž nové typové USM, splňující připojovací podmínky PDS platné v době realizace stavby. Včetně dopojení nové USM na stávající kabelové rozvody a nová fakturační MTP.</t>
  </si>
  <si>
    <t>01.8</t>
  </si>
  <si>
    <t>Pospojování střešní části instalace</t>
  </si>
  <si>
    <t>43</t>
  </si>
  <si>
    <t>R01.8.1</t>
  </si>
  <si>
    <t>Dodávka: Jímací vodič AlMgSi DN8</t>
  </si>
  <si>
    <t>464989148</t>
  </si>
  <si>
    <t>Poznámka k položce:_x000d_
- Pospojování kolejnic nosných konstrukcí (svorky pro připojení jsou dodávkou konstrukcí)_x000d_
Dopojení do ekvipotenciální přípojnice / přechod na H07V-K 25/16 (včetně přechodové svorky)</t>
  </si>
  <si>
    <t>44</t>
  </si>
  <si>
    <t>R01.8.2</t>
  </si>
  <si>
    <t>Montáž: Jímací vodič AlMgSi DN8</t>
  </si>
  <si>
    <t>593871328</t>
  </si>
  <si>
    <t>45</t>
  </si>
  <si>
    <t>R01.8.3</t>
  </si>
  <si>
    <t>-1569565642</t>
  </si>
  <si>
    <t>Poznámka k položce:_x000d_
Zdvojený rozvod pospojování (2x H07V-K 16 z ekvipotenciální přípojnice)</t>
  </si>
  <si>
    <t>46</t>
  </si>
  <si>
    <t>R01.8.4</t>
  </si>
  <si>
    <t>-1028335796</t>
  </si>
  <si>
    <t>47</t>
  </si>
  <si>
    <t>R01.8.7</t>
  </si>
  <si>
    <t>Dodávka: Ekvipotenciální přípojnice pro rozvětvení DC pospojování na střeše</t>
  </si>
  <si>
    <t>704216197</t>
  </si>
  <si>
    <t>Poznámka k položce:_x000d_
Svorkovnice pro přechody H07VK-16/25 a AlMgSI DN8_x000d_
Včetně svorek</t>
  </si>
  <si>
    <t>48</t>
  </si>
  <si>
    <t>R01.8.8</t>
  </si>
  <si>
    <t>Montáž: Ekvipotenciální přípojnice pro rozvětvení DC pospojování na střeše</t>
  </si>
  <si>
    <t>1811683409</t>
  </si>
  <si>
    <t>01.9</t>
  </si>
  <si>
    <t>Úpravy a doplnění stávající jímací soustavy LPS II</t>
  </si>
  <si>
    <t>49</t>
  </si>
  <si>
    <t>R01.9.1</t>
  </si>
  <si>
    <t>-1347989594</t>
  </si>
  <si>
    <t>50</t>
  </si>
  <si>
    <t>R01.9.2</t>
  </si>
  <si>
    <t>-454698720</t>
  </si>
  <si>
    <t>51</t>
  </si>
  <si>
    <t>R01.9.3</t>
  </si>
  <si>
    <t>Dodávka: Podpěra jímacího vedení</t>
  </si>
  <si>
    <t>174266069</t>
  </si>
  <si>
    <t>Poznámka k položce:_x000d_
Podpěra typu PV21x - LEPENÁ k střešnímu plášti _x000d_
(hrozí skluz vedení)</t>
  </si>
  <si>
    <t>52</t>
  </si>
  <si>
    <t>R01.9.4</t>
  </si>
  <si>
    <t xml:space="preserve">Montáž: Podpěra jímacího vedení </t>
  </si>
  <si>
    <t>-1180611070</t>
  </si>
  <si>
    <t>Montáž: Podpěra jímacího vedení</t>
  </si>
  <si>
    <t>53</t>
  </si>
  <si>
    <t>R01.9.5</t>
  </si>
  <si>
    <t>Dodávka: Izolovaný jímací vodič</t>
  </si>
  <si>
    <t>874767484</t>
  </si>
  <si>
    <t>Poznámka k položce:_x000d_
DN20 šedý "light"</t>
  </si>
  <si>
    <t>54</t>
  </si>
  <si>
    <t>R01.9.6</t>
  </si>
  <si>
    <t>Montáž: Izolovaný jímací vodič</t>
  </si>
  <si>
    <t>-992607716</t>
  </si>
  <si>
    <t>55</t>
  </si>
  <si>
    <t>R01.9.7</t>
  </si>
  <si>
    <t>Dodávka: Podpěra izolovaného jímacího vodiče</t>
  </si>
  <si>
    <t>2110305258</t>
  </si>
  <si>
    <t>Poznámka k položce:_x000d_
Podpěra pro ploché střechy</t>
  </si>
  <si>
    <t>56</t>
  </si>
  <si>
    <t>R01.9.8</t>
  </si>
  <si>
    <t>Montáž: Podpěra izolovaného jímacího vodiče</t>
  </si>
  <si>
    <t>-639203830</t>
  </si>
  <si>
    <t>57</t>
  </si>
  <si>
    <t>R01.9.9</t>
  </si>
  <si>
    <t>Dodávka: Dilatační díl jímacího vedení</t>
  </si>
  <si>
    <t>1684176912</t>
  </si>
  <si>
    <t>Poznámka k položce:_x000d_
Typový díl (originál) pro vedení AlMgSi DN8</t>
  </si>
  <si>
    <t>58</t>
  </si>
  <si>
    <t>R01.9.10</t>
  </si>
  <si>
    <t>Montáž: Dílatační díl jímacího vedení</t>
  </si>
  <si>
    <t>355354119</t>
  </si>
  <si>
    <t>59</t>
  </si>
  <si>
    <t>R01.9.11</t>
  </si>
  <si>
    <t>Dodávka: Svorka jímací AlMgSi</t>
  </si>
  <si>
    <t>-1444913616</t>
  </si>
  <si>
    <t>Poznámka k položce:_x000d_
Variace svorek pro realizaci jímací soustavy._x000d_
Univerzální, křížová, spojovací, konstrukcí...._x000d_
Materiál třídy H._x000d_
_x000d_
Svorky pospojování kolejnic jsou dodávkou samonosných konstrukcí.</t>
  </si>
  <si>
    <t>60</t>
  </si>
  <si>
    <t>R01.9.12</t>
  </si>
  <si>
    <t>Montáž: Svorka jímací AlMgSi</t>
  </si>
  <si>
    <t>-984310918</t>
  </si>
  <si>
    <t>61</t>
  </si>
  <si>
    <t>R01.9.13</t>
  </si>
  <si>
    <t>Dodávka: Svorka izolovaného vodiče</t>
  </si>
  <si>
    <t>1296010055</t>
  </si>
  <si>
    <t>Poznámka k položce:_x000d_
Svorka pro přechod izolovaného vodiče na AlMgSi DN8</t>
  </si>
  <si>
    <t>62</t>
  </si>
  <si>
    <t>R01.9.14</t>
  </si>
  <si>
    <t>Montáž: Svorka izolovaného vodiče</t>
  </si>
  <si>
    <t>1433594200</t>
  </si>
  <si>
    <t>63</t>
  </si>
  <si>
    <t>R01.9.15</t>
  </si>
  <si>
    <t>Dodávka a montáž: Repasování, přesun a přepojení stávajících jímacích stožárů</t>
  </si>
  <si>
    <t>210233226</t>
  </si>
  <si>
    <t>Poznámka k položce:_x000d_
3 ks stávajících jímacích stožárů JT4,0m:_x000d_
_x000d_
- Výměna gumových podložek (9 kusů)_x000d_
- Důkladné obroušení zkorodovaných částí stožárů + plošné obroušení nezkorodovaných částí stožárů_x000d_
- Antikorozní ochrana celé nosné konstrukce stožárů (např. sprej nebo nátěr)_x000d_
- Obroušení betonových kostek (9ks) + ošetření ochranným hydrofóbním nátěrem pro beton_x000d_
- Výměna a doplnění svorek pro dopojení na AlMgSi DN8_x000d_
- Demontáž stávajícího lana u středových stožárů_x000d_
- Přesun stožárů do nových pozic_x000d_
- Pevné ukotvení stožárů: buďto pevným vypodložením do roviny NEBO uchycením k novým kotvám (detail provedení konzultovat s TDI).</t>
  </si>
  <si>
    <t>01.10</t>
  </si>
  <si>
    <t>Ostatní instalační materiál</t>
  </si>
  <si>
    <t>64</t>
  </si>
  <si>
    <t>R01.10.1</t>
  </si>
  <si>
    <t>Dodávka a montáž: Zřízení montážní konstrukce pro technologii FVE</t>
  </si>
  <si>
    <t>1944771719</t>
  </si>
  <si>
    <t xml:space="preserve">Poznámka k položce:_x000d_
Nosná konstrukce pro sestavu RFVE.DC - STŘÍDAČ - RFVE.AC_x000d_
Vyloženo ze stávajících ocelových profilů._x000d_
Včetně nadstřešení._x000d_
Včetně odkapávací vany._x000d_
Dílenský detail provedení bude předložen technickému zástupci investora. </t>
  </si>
  <si>
    <t>65</t>
  </si>
  <si>
    <t>R01.10.2</t>
  </si>
  <si>
    <t>Dodávka a montáž: Zřízení fasádního kabelového prostupu skrze plášť haly.</t>
  </si>
  <si>
    <t>278920150</t>
  </si>
  <si>
    <t>Poznámka k položce:_x000d_
Prostup AC trasy ze střechy do objektu._x000d_
Včetně důkladného zatěsnění a estetického zapravení ke spokojenosti TDI.</t>
  </si>
  <si>
    <t>66</t>
  </si>
  <si>
    <t>R01.10.3</t>
  </si>
  <si>
    <t>Dodávka a montáž: Zřízení mezipatrového kabelového prostupu</t>
  </si>
  <si>
    <t>134132879</t>
  </si>
  <si>
    <t>Poznámka k položce:_x000d_
Prostup AC trasy z 2.NP do 1.NP._x000d_
Včetně důkladného zatěsnění a estetického zapravení ke spokojenosti TDI._x000d_
Přechod mezi požárními úseky - prostup utěsnit min. EI45!</t>
  </si>
  <si>
    <t>67</t>
  </si>
  <si>
    <t>R01.10.4</t>
  </si>
  <si>
    <t>Dodávka a montáž: Zřízení fasádního kabelového prostupu skrze plášť haly do trafostanice.</t>
  </si>
  <si>
    <t>1788217352</t>
  </si>
  <si>
    <t>Poznámka k položce:_x000d_
Prostup AC trasy z 1.NP do trafostanice._x000d_
Včetně důkladného zatěsnění a estetického zapravení ke spokojenosti TDI._x000d_
Přechod mezi požárními úseky - prostup utěsnit min. EI45!</t>
  </si>
  <si>
    <t>68</t>
  </si>
  <si>
    <t>R01.10.5</t>
  </si>
  <si>
    <t>Dodávka a montáž: Krabice rozbočovací požárně odolná min. EI30</t>
  </si>
  <si>
    <t>-560392760</t>
  </si>
  <si>
    <t>Poznámka k položce:_x000d_
Např. o rozměru 105x105x58mm</t>
  </si>
  <si>
    <t>69</t>
  </si>
  <si>
    <t>R01.10.6</t>
  </si>
  <si>
    <t>Dodávka a montáž: Tlačítko STOP FVE</t>
  </si>
  <si>
    <t>355357585</t>
  </si>
  <si>
    <t>Poznámka k položce:_x000d_
Tlačítko STOP typu GWxx se sklem, 1x rozepínací kontakt</t>
  </si>
  <si>
    <t>70</t>
  </si>
  <si>
    <t>R01.10.7</t>
  </si>
  <si>
    <t>Dodávka a montáž: Podružný (drobný) instalační materiál</t>
  </si>
  <si>
    <t>1445632108</t>
  </si>
  <si>
    <t>Poznámka k položce:_x000d_
Trubky, chráničky, lišty, příchytky, krabice, svorky, svorkovnice, drobné kabely, pásky pro stringové kabely a jiný drobný materiál malého rozsahu pro realizace montáže v požadovaném rozsahu.</t>
  </si>
  <si>
    <t>HZS</t>
  </si>
  <si>
    <t>Hodinové zúčtovací sazby</t>
  </si>
  <si>
    <t>71</t>
  </si>
  <si>
    <t>HZS01.1</t>
  </si>
  <si>
    <t>Kompletní revize fotovoltaické instalace vč. vypracování výchozí revizní zprávy</t>
  </si>
  <si>
    <t>512</t>
  </si>
  <si>
    <t>-476318399</t>
  </si>
  <si>
    <t>Poznámka k položce:_x000d_
Včetně revize dotčených rozvaděčů a rozvodů v trafostanici</t>
  </si>
  <si>
    <t>72</t>
  </si>
  <si>
    <t>HZS01.2</t>
  </si>
  <si>
    <t>Spolupráce s revizním technikem</t>
  </si>
  <si>
    <t>hod</t>
  </si>
  <si>
    <t>571409006</t>
  </si>
  <si>
    <t>02 - Vedlejší rozpočtové náklady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</si>
  <si>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</si>
  <si>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</si>
  <si>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</si>
  <si>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</si>
  <si>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</si>
  <si>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</si>
  <si>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</si>
  <si>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</si>
  <si>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</si>
  <si>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</si>
  <si>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</si>
  <si>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VRN1.1</t>
  </si>
  <si>
    <t>Projekční práce - sestavení fyzické mapy optimizérů</t>
  </si>
  <si>
    <t>1024</t>
  </si>
  <si>
    <t>-1423313003</t>
  </si>
  <si>
    <t>Poznámka k položce:_x000d_
Fyzická mapa pro přiřazení QR kódů konkrétním optimizérům._x000d_
Mapa optimizérů bude investorovi předána ve fyzické (papírové) a digitální (naskenované) podobě. Rozlišení naskenovaného souboru bude dostatečné pro výčet adres optimizérů.</t>
  </si>
  <si>
    <t>VRN1.2</t>
  </si>
  <si>
    <t>Projekční práce - logické a fyzické namodelování systému v monitorovací platformě, zřízení přístupu pro investora.</t>
  </si>
  <si>
    <t>682889350</t>
  </si>
  <si>
    <t>Poznámka k položce:_x000d_
Pro zajištění přesných servisních zásahů a monitorování na úrovni panelu.</t>
  </si>
  <si>
    <t>VRN1.3</t>
  </si>
  <si>
    <t>Dokumentace dílenská (realizační)</t>
  </si>
  <si>
    <t>-1689285596</t>
  </si>
  <si>
    <t>Poznámka k položce:_x000d_
- Zpracování dílenské/realizační dokumentace obecně ve spolupráci s investorem._x000d_
- Zpracování výrobní dokumentace k rozvaděčům._x000d_
- Zpracování návrhu řešení montážní konstrukce FVE (koncept odsouhlasí technický zástupce investora)._x000d_
- Zapracování změn vyplývajících z koordinačních schůzek a obhlídek místa plnění.</t>
  </si>
  <si>
    <t>VRN1.4</t>
  </si>
  <si>
    <t>Dokumentace skutečného provedení stavby</t>
  </si>
  <si>
    <t>524033132</t>
  </si>
  <si>
    <t>Poznámka k položce:_x000d_
Dokumentace DSPS v elektronické a fyzické podobě._x000d_
Včetně QR mapy optimizérů._x000d_
Včetně zpracování základního návodu na obsluhu technologie FVE._x000d_
_x000d_
Zpracování místního provozního předpisu trafostanice zajistí investor._x000d_
Revizi jímací, svodové a uzemňovací soustavy zajistí investor._x000d_
_x000d_
Rozsah a způsob předání dle SOD.</t>
  </si>
  <si>
    <t>VRN1.5</t>
  </si>
  <si>
    <t>Úpravy a doplnění zásahové (operativní) karty HZS a požárních směrnic</t>
  </si>
  <si>
    <t>-1511152531</t>
  </si>
  <si>
    <t>Poznámka k položce:_x000d_
Vyhl. 246/2001 Sb._x000d_
_x000d_
- Pro objekt existují stávající směrnice a zásahová karta_x000d_
_x000d_
Spolupráce s požárním specialistou investora při zapracování úprav</t>
  </si>
  <si>
    <t>VRN3</t>
  </si>
  <si>
    <t>Zařízení staveniště</t>
  </si>
  <si>
    <t>VRN3.1</t>
  </si>
  <si>
    <t>11579049</t>
  </si>
  <si>
    <t>Poznámka k položce:_x000d_
- Buňky, zajištění staveniště, napojení na stávající el. rozvody</t>
  </si>
  <si>
    <t>VRN3.3</t>
  </si>
  <si>
    <t>Přesun materiálu - výškový</t>
  </si>
  <si>
    <t>-218323901</t>
  </si>
  <si>
    <t>Poznámka k položce:_x000d_
Pronájem vysokozdvižné, jeřábové či plošinové techniky pro vyvezení materiálu na střešní plášť._x000d_
Při přesunu materiálů nesmí být přesažena nosnost střechy!!</t>
  </si>
  <si>
    <t>VRN4</t>
  </si>
  <si>
    <t>Inženýrská činnost</t>
  </si>
  <si>
    <t>VRN4.1</t>
  </si>
  <si>
    <t>Zkoušky a ostatní měření</t>
  </si>
  <si>
    <t>-1142134257</t>
  </si>
  <si>
    <t>Poznámka k položce:_x000d_
Zkoušky a měření v průběhu instalace nesouvisející s revizní činností pro zajištění bezpečného zapojení a zprovoznění instalace.</t>
  </si>
  <si>
    <t>VRN4.2</t>
  </si>
  <si>
    <t>Kompletační a koordinační činnost</t>
  </si>
  <si>
    <t>-792428545</t>
  </si>
  <si>
    <t>Poznámka k položce:_x000d_
Koordinace postupu prací se zástupcem investora._x000d_
_x000d_
Konzultace a implementace případných změn vyplývajících ze zpracování dílenské dokumentace a požadavků investora._x000d_
_x000d_
Součinnost s objednatelem při vyřizování žádostí a realizaci prvního paralelního připojení (PPP/UTP). Přítomnost dodavatele FVE při realizaci PPP/UTP.</t>
  </si>
  <si>
    <t>VRN4.3</t>
  </si>
  <si>
    <t>Inženýrská činnost související se zajištěním kolaudace stavby</t>
  </si>
  <si>
    <t>53367079</t>
  </si>
  <si>
    <t>VRN4.6</t>
  </si>
  <si>
    <t>Zajištění PPP/UTP</t>
  </si>
  <si>
    <t>624488257</t>
  </si>
  <si>
    <t>VRN4.7</t>
  </si>
  <si>
    <t>Komplexní oživení instalace - uvedení fotovoltaické instalace do provozu</t>
  </si>
  <si>
    <t>-1466667887</t>
  </si>
  <si>
    <t>VRN5</t>
  </si>
  <si>
    <t>Finanční náklady</t>
  </si>
  <si>
    <t>VRN5.1</t>
  </si>
  <si>
    <t>Pojistné</t>
  </si>
  <si>
    <t>1880029425</t>
  </si>
  <si>
    <t>Poznámka k položce:_x000d_
Po dobu trvání montážní a realizační práce.</t>
  </si>
  <si>
    <t>VRN6</t>
  </si>
  <si>
    <t>Územní vlivy</t>
  </si>
  <si>
    <t>VRN6.1</t>
  </si>
  <si>
    <t>Mimostaveništní doprava materiálů</t>
  </si>
  <si>
    <t>-805769417</t>
  </si>
  <si>
    <t>VRN9</t>
  </si>
  <si>
    <t>Ostatní náklady</t>
  </si>
  <si>
    <t>VRN9.1</t>
  </si>
  <si>
    <t>Náklady na zkušební provoz</t>
  </si>
  <si>
    <t>-908495551</t>
  </si>
  <si>
    <t>Poznámka k položce:_x000d_
Náklady na přípravu pro první paralelní připojení, zkušební provoz, kontrola všech el. parametrů a nastavení. Implementace požadavků PDS.</t>
  </si>
  <si>
    <t>VRN9.2</t>
  </si>
  <si>
    <t>Provozní řád, zaškolení obsluhy</t>
  </si>
  <si>
    <t>-689706131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</si>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</sst>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32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250627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Fotovoltaická instalace - Bazén Zábřeh, Oborník 608/39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Zábřeh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19. 7. 2025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16.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'01 - Fotovoltaická instalace'!J30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'01 - Fotovoltaická instalace'!P91</f>
        <v>0</v>
      </c>
      <c r="AV55" s="119">
        <f>'01 - Fotovoltaická instalace'!J33</f>
        <v>0</v>
      </c>
      <c r="AW55" s="119">
        <f>'01 - Fotovoltaická instalace'!J34</f>
        <v>0</v>
      </c>
      <c r="AX55" s="119">
        <f>'01 - Fotovoltaická instalace'!J35</f>
        <v>0</v>
      </c>
      <c r="AY55" s="119">
        <f>'01 - Fotovoltaická instalace'!J36</f>
        <v>0</v>
      </c>
      <c r="AZ55" s="119">
        <f>'01 - Fotovoltaická instalace'!F33</f>
        <v>0</v>
      </c>
      <c r="BA55" s="119">
        <f>'01 - Fotovoltaická instalace'!F34</f>
        <v>0</v>
      </c>
      <c r="BB55" s="119">
        <f>'01 - Fotovoltaická instalace'!F35</f>
        <v>0</v>
      </c>
      <c r="BC55" s="119">
        <f>'01 - Fotovoltaická instalace'!F36</f>
        <v>0</v>
      </c>
      <c r="BD55" s="121">
        <f>'01 - Fotovoltaická instalace'!F37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16.5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'02 - Vedlejší rozpočtové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23">
        <v>0</v>
      </c>
      <c r="AT56" s="124">
        <f>ROUND(SUM(AV56:AW56),2)</f>
        <v>0</v>
      </c>
      <c r="AU56" s="125">
        <f>'02 - Vedlejší rozpočtové ...'!P86</f>
        <v>0</v>
      </c>
      <c r="AV56" s="124">
        <f>'02 - Vedlejší rozpočtové ...'!J33</f>
        <v>0</v>
      </c>
      <c r="AW56" s="124">
        <f>'02 - Vedlejší rozpočtové ...'!J34</f>
        <v>0</v>
      </c>
      <c r="AX56" s="124">
        <f>'02 - Vedlejší rozpočtové ...'!J35</f>
        <v>0</v>
      </c>
      <c r="AY56" s="124">
        <f>'02 - Vedlejší rozpočtové ...'!J36</f>
        <v>0</v>
      </c>
      <c r="AZ56" s="124">
        <f>'02 - Vedlejší rozpočtové ...'!F33</f>
        <v>0</v>
      </c>
      <c r="BA56" s="124">
        <f>'02 - Vedlejší rozpočtové ...'!F34</f>
        <v>0</v>
      </c>
      <c r="BB56" s="124">
        <f>'02 - Vedlejší rozpočtové ...'!F35</f>
        <v>0</v>
      </c>
      <c r="BC56" s="124">
        <f>'02 - Vedlejší rozpočtové ...'!F36</f>
        <v>0</v>
      </c>
      <c r="BD56" s="126">
        <f>'02 - Vedlejší rozpočtové ...'!F37</f>
        <v>0</v>
      </c>
      <c r="BE56" s="7"/>
      <c r="BT56" s="122" t="s">
        <v>78</v>
      </c>
      <c r="BV56" s="122" t="s">
        <v>72</v>
      </c>
      <c r="BW56" s="122" t="s">
        <v>84</v>
      </c>
      <c r="BX56" s="122" t="s">
        <v>5</v>
      </c>
      <c r="CL56" s="122" t="s">
        <v>19</v>
      </c>
      <c r="CM56" s="122" t="s">
        <v>80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o4FsPGIOmEo4ybg2xFOIMxTGz72osf23B8fFS6tRCt2nNT4hF5FqM+ICrQni7grH90skE4KO46oYrICGAd5aw==" hashValue="VfX1xOEineM0kVMP6yfd4m1jaVmawI1BuU/bFz/zvfQYSY0OSbh/VuIIkgsf9LVrEMEDDYkhHYFwqFH11Fapx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Fotovoltaická instalace'!C2" display="/"/>
    <hyperlink ref="A56" location="'02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Fotovoltaická instalace - Bazén Zábřeh, Oborník 608/39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ROUND(J91,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ROUND((SUM(BE91:BE287)),  2)</f>
        <v>0</v>
      </c>
      <c r="G33" s="37"/>
      <c r="H33" s="37"/>
      <c r="I33" s="147">
        <v>0.20999999999999999</v>
      </c>
      <c r="J33" s="146">
        <f>ROUND(((SUM(BE91:BE287))*I33),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ROUND((SUM(BF91:BF287)),  2)</f>
        <v>0</v>
      </c>
      <c r="G34" s="37"/>
      <c r="H34" s="37"/>
      <c r="I34" s="147">
        <v>0.12</v>
      </c>
      <c r="J34" s="146">
        <f>ROUND(((SUM(BF91:BF287))*I34),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ROUND((SUM(BG91:BG287)),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ROUND((SUM(BH91:BH287)),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ROUND((SUM(BI91:BI287)),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Fotovoltaická instalace - Bazén Zábřeh, Oborník 608/39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01 - Fotovoltaická instalace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Zábřeh</v>
      </c>
      <c r="G52" s="39"/>
      <c r="H52" s="39"/>
      <c r="I52" s="31" t="s">
        <v>23</v>
      </c>
      <c r="J52" s="71" t="str">
        <f>IF(J12="","",J12)</f>
        <v>19. 7. 2025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89</v>
      </c>
      <c r="D57" s="161"/>
      <c r="E57" s="161"/>
      <c r="F57" s="161"/>
      <c r="G57" s="161"/>
      <c r="H57" s="161"/>
      <c r="I57" s="161"/>
      <c r="J57" s="162" t="s">
        <v>90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93</v>
      </c>
      <c r="E61" s="173"/>
      <c r="F61" s="173"/>
      <c r="G61" s="173"/>
      <c r="H61" s="173"/>
      <c r="I61" s="173"/>
      <c r="J61" s="174">
        <f>J93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94</v>
      </c>
      <c r="E62" s="173"/>
      <c r="F62" s="173"/>
      <c r="G62" s="173"/>
      <c r="H62" s="173"/>
      <c r="I62" s="173"/>
      <c r="J62" s="174">
        <f>J112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95</v>
      </c>
      <c r="E63" s="173"/>
      <c r="F63" s="173"/>
      <c r="G63" s="173"/>
      <c r="H63" s="173"/>
      <c r="I63" s="173"/>
      <c r="J63" s="174">
        <f>J119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96</v>
      </c>
      <c r="E64" s="173"/>
      <c r="F64" s="173"/>
      <c r="G64" s="173"/>
      <c r="H64" s="173"/>
      <c r="I64" s="173"/>
      <c r="J64" s="174">
        <f>J135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97</v>
      </c>
      <c r="E65" s="173"/>
      <c r="F65" s="173"/>
      <c r="G65" s="173"/>
      <c r="H65" s="173"/>
      <c r="I65" s="173"/>
      <c r="J65" s="174">
        <f>J164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98</v>
      </c>
      <c r="E66" s="173"/>
      <c r="F66" s="173"/>
      <c r="G66" s="173"/>
      <c r="H66" s="173"/>
      <c r="I66" s="173"/>
      <c r="J66" s="174">
        <f>J171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99</v>
      </c>
      <c r="E67" s="173"/>
      <c r="F67" s="173"/>
      <c r="G67" s="173"/>
      <c r="H67" s="173"/>
      <c r="I67" s="173"/>
      <c r="J67" s="174">
        <f>J188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100</v>
      </c>
      <c r="E68" s="173"/>
      <c r="F68" s="173"/>
      <c r="G68" s="173"/>
      <c r="H68" s="173"/>
      <c r="I68" s="173"/>
      <c r="J68" s="174">
        <f>J206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101</v>
      </c>
      <c r="E69" s="173"/>
      <c r="F69" s="173"/>
      <c r="G69" s="173"/>
      <c r="H69" s="173"/>
      <c r="I69" s="173"/>
      <c r="J69" s="174">
        <f>J222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102</v>
      </c>
      <c r="E70" s="173"/>
      <c r="F70" s="173"/>
      <c r="G70" s="173"/>
      <c r="H70" s="173"/>
      <c r="I70" s="173"/>
      <c r="J70" s="174">
        <f>J260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4"/>
      <c r="C71" s="165"/>
      <c r="D71" s="166" t="s">
        <v>103</v>
      </c>
      <c r="E71" s="167"/>
      <c r="F71" s="167"/>
      <c r="G71" s="167"/>
      <c r="H71" s="167"/>
      <c r="I71" s="167"/>
      <c r="J71" s="168">
        <f>J282</f>
        <v>0</v>
      </c>
      <c r="K71" s="165"/>
      <c r="L71" s="16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104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Fotovoltaická instalace - Bazén Zábřeh, Oborník 608/39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86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01 - Fotovoltaická instalace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Zábřeh</v>
      </c>
      <c r="G85" s="39"/>
      <c r="H85" s="39"/>
      <c r="I85" s="31" t="s">
        <v>23</v>
      </c>
      <c r="J85" s="71" t="str">
        <f>IF(J12="","",J12)</f>
        <v>19. 7. 2025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 xml:space="preserve"> </v>
      </c>
      <c r="G87" s="39"/>
      <c r="H87" s="39"/>
      <c r="I87" s="31" t="s">
        <v>31</v>
      </c>
      <c r="J87" s="35" t="str">
        <f>E21</f>
        <v xml:space="preserve"> 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9"/>
      <c r="E88" s="39"/>
      <c r="F88" s="26" t="str">
        <f>IF(E18="","",E18)</f>
        <v>Vyplň údaj</v>
      </c>
      <c r="G88" s="39"/>
      <c r="H88" s="39"/>
      <c r="I88" s="31" t="s">
        <v>33</v>
      </c>
      <c r="J88" s="35" t="str">
        <f>E24</f>
        <v xml:space="preserve"> 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76"/>
      <c r="B90" s="177"/>
      <c r="C90" s="178" t="s">
        <v>105</v>
      </c>
      <c r="D90" s="179" t="s">
        <v>55</v>
      </c>
      <c r="E90" s="179" t="s">
        <v>51</v>
      </c>
      <c r="F90" s="179" t="s">
        <v>52</v>
      </c>
      <c r="G90" s="179" t="s">
        <v>106</v>
      </c>
      <c r="H90" s="179" t="s">
        <v>107</v>
      </c>
      <c r="I90" s="179" t="s">
        <v>108</v>
      </c>
      <c r="J90" s="179" t="s">
        <v>90</v>
      </c>
      <c r="K90" s="180" t="s">
        <v>109</v>
      </c>
      <c r="L90" s="181"/>
      <c r="M90" s="91" t="s">
        <v>19</v>
      </c>
      <c r="N90" s="92" t="s">
        <v>40</v>
      </c>
      <c r="O90" s="92" t="s">
        <v>110</v>
      </c>
      <c r="P90" s="92" t="s">
        <v>111</v>
      </c>
      <c r="Q90" s="92" t="s">
        <v>112</v>
      </c>
      <c r="R90" s="92" t="s">
        <v>113</v>
      </c>
      <c r="S90" s="92" t="s">
        <v>114</v>
      </c>
      <c r="T90" s="93" t="s">
        <v>115</v>
      </c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</row>
    <row r="91" s="2" customFormat="1" ht="22.8" customHeight="1">
      <c r="A91" s="37"/>
      <c r="B91" s="38"/>
      <c r="C91" s="98" t="s">
        <v>116</v>
      </c>
      <c r="D91" s="39"/>
      <c r="E91" s="39"/>
      <c r="F91" s="39"/>
      <c r="G91" s="39"/>
      <c r="H91" s="39"/>
      <c r="I91" s="39"/>
      <c r="J91" s="182">
        <f>BK91</f>
        <v>0</v>
      </c>
      <c r="K91" s="39"/>
      <c r="L91" s="43"/>
      <c r="M91" s="94"/>
      <c r="N91" s="183"/>
      <c r="O91" s="95"/>
      <c r="P91" s="184">
        <f>P92+P282</f>
        <v>0</v>
      </c>
      <c r="Q91" s="95"/>
      <c r="R91" s="184">
        <f>R92+R282</f>
        <v>0</v>
      </c>
      <c r="S91" s="95"/>
      <c r="T91" s="185">
        <f>T92+T282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69</v>
      </c>
      <c r="AU91" s="16" t="s">
        <v>91</v>
      </c>
      <c r="BK91" s="186">
        <f>BK92+BK282</f>
        <v>0</v>
      </c>
    </row>
    <row r="92" s="12" customFormat="1" ht="25.92" customHeight="1">
      <c r="A92" s="12"/>
      <c r="B92" s="187"/>
      <c r="C92" s="188"/>
      <c r="D92" s="189" t="s">
        <v>69</v>
      </c>
      <c r="E92" s="190" t="s">
        <v>117</v>
      </c>
      <c r="F92" s="190" t="s">
        <v>118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P93+P112+P119+P135+P164+P171+P188+P206+P222+P260</f>
        <v>0</v>
      </c>
      <c r="Q92" s="195"/>
      <c r="R92" s="196">
        <f>R93+R112+R119+R135+R164+R171+R188+R206+R222+R260</f>
        <v>0</v>
      </c>
      <c r="S92" s="195"/>
      <c r="T92" s="197">
        <f>T93+T112+T119+T135+T164+T171+T188+T206+T222+T260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78</v>
      </c>
      <c r="AT92" s="199" t="s">
        <v>69</v>
      </c>
      <c r="AU92" s="199" t="s">
        <v>70</v>
      </c>
      <c r="AY92" s="198" t="s">
        <v>119</v>
      </c>
      <c r="BK92" s="200">
        <f>BK93+BK112+BK119+BK135+BK164+BK171+BK188+BK206+BK222+BK260</f>
        <v>0</v>
      </c>
    </row>
    <row r="93" s="12" customFormat="1" ht="22.8" customHeight="1">
      <c r="A93" s="12"/>
      <c r="B93" s="187"/>
      <c r="C93" s="188"/>
      <c r="D93" s="189" t="s">
        <v>69</v>
      </c>
      <c r="E93" s="201" t="s">
        <v>120</v>
      </c>
      <c r="F93" s="201" t="s">
        <v>121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SUM(P94:P111)</f>
        <v>0</v>
      </c>
      <c r="Q93" s="195"/>
      <c r="R93" s="196">
        <f>SUM(R94:R111)</f>
        <v>0</v>
      </c>
      <c r="S93" s="195"/>
      <c r="T93" s="197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78</v>
      </c>
      <c r="AT93" s="199" t="s">
        <v>69</v>
      </c>
      <c r="AU93" s="199" t="s">
        <v>78</v>
      </c>
      <c r="AY93" s="198" t="s">
        <v>119</v>
      </c>
      <c r="BK93" s="200">
        <f>SUM(BK94:BK111)</f>
        <v>0</v>
      </c>
    </row>
    <row r="94" s="2" customFormat="1" ht="16.5" customHeight="1">
      <c r="A94" s="37"/>
      <c r="B94" s="38"/>
      <c r="C94" s="203" t="s">
        <v>78</v>
      </c>
      <c r="D94" s="203" t="s">
        <v>122</v>
      </c>
      <c r="E94" s="204" t="s">
        <v>123</v>
      </c>
      <c r="F94" s="205" t="s">
        <v>124</v>
      </c>
      <c r="G94" s="206" t="s">
        <v>125</v>
      </c>
      <c r="H94" s="207">
        <v>199</v>
      </c>
      <c r="I94" s="208"/>
      <c r="J94" s="209">
        <f>ROUND(I94*H94,2)</f>
        <v>0</v>
      </c>
      <c r="K94" s="205" t="s">
        <v>19</v>
      </c>
      <c r="L94" s="210"/>
      <c r="M94" s="211" t="s">
        <v>19</v>
      </c>
      <c r="N94" s="212" t="s">
        <v>41</v>
      </c>
      <c r="O94" s="83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5" t="s">
        <v>126</v>
      </c>
      <c r="AT94" s="215" t="s">
        <v>122</v>
      </c>
      <c r="AU94" s="215" t="s">
        <v>80</v>
      </c>
      <c r="AY94" s="16" t="s">
        <v>119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127</v>
      </c>
      <c r="BM94" s="215" t="s">
        <v>128</v>
      </c>
    </row>
    <row r="95" s="2" customFormat="1">
      <c r="A95" s="37"/>
      <c r="B95" s="38"/>
      <c r="C95" s="39"/>
      <c r="D95" s="217" t="s">
        <v>129</v>
      </c>
      <c r="E95" s="39"/>
      <c r="F95" s="218" t="s">
        <v>124</v>
      </c>
      <c r="G95" s="39"/>
      <c r="H95" s="39"/>
      <c r="I95" s="219"/>
      <c r="J95" s="39"/>
      <c r="K95" s="39"/>
      <c r="L95" s="43"/>
      <c r="M95" s="220"/>
      <c r="N95" s="22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129</v>
      </c>
      <c r="AU95" s="16" t="s">
        <v>80</v>
      </c>
    </row>
    <row r="96" s="2" customFormat="1">
      <c r="A96" s="37"/>
      <c r="B96" s="38"/>
      <c r="C96" s="39"/>
      <c r="D96" s="217" t="s">
        <v>130</v>
      </c>
      <c r="E96" s="39"/>
      <c r="F96" s="222" t="s">
        <v>131</v>
      </c>
      <c r="G96" s="39"/>
      <c r="H96" s="39"/>
      <c r="I96" s="219"/>
      <c r="J96" s="39"/>
      <c r="K96" s="39"/>
      <c r="L96" s="43"/>
      <c r="M96" s="220"/>
      <c r="N96" s="22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130</v>
      </c>
      <c r="AU96" s="16" t="s">
        <v>80</v>
      </c>
    </row>
    <row r="97" s="2" customFormat="1" ht="16.5" customHeight="1">
      <c r="A97" s="37"/>
      <c r="B97" s="38"/>
      <c r="C97" s="223" t="s">
        <v>80</v>
      </c>
      <c r="D97" s="223" t="s">
        <v>132</v>
      </c>
      <c r="E97" s="224" t="s">
        <v>133</v>
      </c>
      <c r="F97" s="225" t="s">
        <v>134</v>
      </c>
      <c r="G97" s="226" t="s">
        <v>125</v>
      </c>
      <c r="H97" s="227">
        <v>199</v>
      </c>
      <c r="I97" s="228"/>
      <c r="J97" s="229">
        <f>ROUND(I97*H97,2)</f>
        <v>0</v>
      </c>
      <c r="K97" s="225" t="s">
        <v>19</v>
      </c>
      <c r="L97" s="43"/>
      <c r="M97" s="230" t="s">
        <v>19</v>
      </c>
      <c r="N97" s="231" t="s">
        <v>41</v>
      </c>
      <c r="O97" s="8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127</v>
      </c>
      <c r="AT97" s="215" t="s">
        <v>132</v>
      </c>
      <c r="AU97" s="215" t="s">
        <v>80</v>
      </c>
      <c r="AY97" s="16" t="s">
        <v>119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78</v>
      </c>
      <c r="BK97" s="216">
        <f>ROUND(I97*H97,2)</f>
        <v>0</v>
      </c>
      <c r="BL97" s="16" t="s">
        <v>127</v>
      </c>
      <c r="BM97" s="215" t="s">
        <v>135</v>
      </c>
    </row>
    <row r="98" s="2" customFormat="1">
      <c r="A98" s="37"/>
      <c r="B98" s="38"/>
      <c r="C98" s="39"/>
      <c r="D98" s="217" t="s">
        <v>129</v>
      </c>
      <c r="E98" s="39"/>
      <c r="F98" s="218" t="s">
        <v>134</v>
      </c>
      <c r="G98" s="39"/>
      <c r="H98" s="39"/>
      <c r="I98" s="219"/>
      <c r="J98" s="39"/>
      <c r="K98" s="39"/>
      <c r="L98" s="43"/>
      <c r="M98" s="220"/>
      <c r="N98" s="22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129</v>
      </c>
      <c r="AU98" s="16" t="s">
        <v>80</v>
      </c>
    </row>
    <row r="99" s="2" customFormat="1">
      <c r="A99" s="37"/>
      <c r="B99" s="38"/>
      <c r="C99" s="39"/>
      <c r="D99" s="217" t="s">
        <v>130</v>
      </c>
      <c r="E99" s="39"/>
      <c r="F99" s="222" t="s">
        <v>136</v>
      </c>
      <c r="G99" s="39"/>
      <c r="H99" s="39"/>
      <c r="I99" s="219"/>
      <c r="J99" s="39"/>
      <c r="K99" s="39"/>
      <c r="L99" s="43"/>
      <c r="M99" s="220"/>
      <c r="N99" s="22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130</v>
      </c>
      <c r="AU99" s="16" t="s">
        <v>80</v>
      </c>
    </row>
    <row r="100" s="2" customFormat="1" ht="16.5" customHeight="1">
      <c r="A100" s="37"/>
      <c r="B100" s="38"/>
      <c r="C100" s="203" t="s">
        <v>137</v>
      </c>
      <c r="D100" s="203" t="s">
        <v>122</v>
      </c>
      <c r="E100" s="204" t="s">
        <v>138</v>
      </c>
      <c r="F100" s="205" t="s">
        <v>139</v>
      </c>
      <c r="G100" s="206" t="s">
        <v>125</v>
      </c>
      <c r="H100" s="207">
        <v>100</v>
      </c>
      <c r="I100" s="208"/>
      <c r="J100" s="209">
        <f>ROUND(I100*H100,2)</f>
        <v>0</v>
      </c>
      <c r="K100" s="205" t="s">
        <v>19</v>
      </c>
      <c r="L100" s="210"/>
      <c r="M100" s="211" t="s">
        <v>19</v>
      </c>
      <c r="N100" s="212" t="s">
        <v>41</v>
      </c>
      <c r="O100" s="83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5" t="s">
        <v>126</v>
      </c>
      <c r="AT100" s="215" t="s">
        <v>122</v>
      </c>
      <c r="AU100" s="215" t="s">
        <v>80</v>
      </c>
      <c r="AY100" s="16" t="s">
        <v>119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127</v>
      </c>
      <c r="BM100" s="215" t="s">
        <v>140</v>
      </c>
    </row>
    <row r="101" s="2" customFormat="1">
      <c r="A101" s="37"/>
      <c r="B101" s="38"/>
      <c r="C101" s="39"/>
      <c r="D101" s="217" t="s">
        <v>129</v>
      </c>
      <c r="E101" s="39"/>
      <c r="F101" s="218" t="s">
        <v>139</v>
      </c>
      <c r="G101" s="39"/>
      <c r="H101" s="39"/>
      <c r="I101" s="219"/>
      <c r="J101" s="39"/>
      <c r="K101" s="39"/>
      <c r="L101" s="43"/>
      <c r="M101" s="220"/>
      <c r="N101" s="221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129</v>
      </c>
      <c r="AU101" s="16" t="s">
        <v>80</v>
      </c>
    </row>
    <row r="102" s="2" customFormat="1">
      <c r="A102" s="37"/>
      <c r="B102" s="38"/>
      <c r="C102" s="39"/>
      <c r="D102" s="217" t="s">
        <v>130</v>
      </c>
      <c r="E102" s="39"/>
      <c r="F102" s="222" t="s">
        <v>141</v>
      </c>
      <c r="G102" s="39"/>
      <c r="H102" s="39"/>
      <c r="I102" s="219"/>
      <c r="J102" s="39"/>
      <c r="K102" s="39"/>
      <c r="L102" s="43"/>
      <c r="M102" s="220"/>
      <c r="N102" s="22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130</v>
      </c>
      <c r="AU102" s="16" t="s">
        <v>80</v>
      </c>
    </row>
    <row r="103" s="2" customFormat="1" ht="16.5" customHeight="1">
      <c r="A103" s="37"/>
      <c r="B103" s="38"/>
      <c r="C103" s="223" t="s">
        <v>127</v>
      </c>
      <c r="D103" s="223" t="s">
        <v>132</v>
      </c>
      <c r="E103" s="224" t="s">
        <v>142</v>
      </c>
      <c r="F103" s="225" t="s">
        <v>143</v>
      </c>
      <c r="G103" s="226" t="s">
        <v>125</v>
      </c>
      <c r="H103" s="227">
        <v>100</v>
      </c>
      <c r="I103" s="228"/>
      <c r="J103" s="229">
        <f>ROUND(I103*H103,2)</f>
        <v>0</v>
      </c>
      <c r="K103" s="225" t="s">
        <v>19</v>
      </c>
      <c r="L103" s="43"/>
      <c r="M103" s="230" t="s">
        <v>19</v>
      </c>
      <c r="N103" s="231" t="s">
        <v>41</v>
      </c>
      <c r="O103" s="83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5" t="s">
        <v>127</v>
      </c>
      <c r="AT103" s="215" t="s">
        <v>132</v>
      </c>
      <c r="AU103" s="215" t="s">
        <v>80</v>
      </c>
      <c r="AY103" s="16" t="s">
        <v>119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127</v>
      </c>
      <c r="BM103" s="215" t="s">
        <v>144</v>
      </c>
    </row>
    <row r="104" s="2" customFormat="1">
      <c r="A104" s="37"/>
      <c r="B104" s="38"/>
      <c r="C104" s="39"/>
      <c r="D104" s="217" t="s">
        <v>129</v>
      </c>
      <c r="E104" s="39"/>
      <c r="F104" s="218" t="s">
        <v>143</v>
      </c>
      <c r="G104" s="39"/>
      <c r="H104" s="39"/>
      <c r="I104" s="219"/>
      <c r="J104" s="39"/>
      <c r="K104" s="39"/>
      <c r="L104" s="43"/>
      <c r="M104" s="220"/>
      <c r="N104" s="22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129</v>
      </c>
      <c r="AU104" s="16" t="s">
        <v>80</v>
      </c>
    </row>
    <row r="105" s="2" customFormat="1">
      <c r="A105" s="37"/>
      <c r="B105" s="38"/>
      <c r="C105" s="39"/>
      <c r="D105" s="217" t="s">
        <v>130</v>
      </c>
      <c r="E105" s="39"/>
      <c r="F105" s="222" t="s">
        <v>145</v>
      </c>
      <c r="G105" s="39"/>
      <c r="H105" s="39"/>
      <c r="I105" s="219"/>
      <c r="J105" s="39"/>
      <c r="K105" s="39"/>
      <c r="L105" s="43"/>
      <c r="M105" s="220"/>
      <c r="N105" s="221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130</v>
      </c>
      <c r="AU105" s="16" t="s">
        <v>80</v>
      </c>
    </row>
    <row r="106" s="2" customFormat="1" ht="16.5" customHeight="1">
      <c r="A106" s="37"/>
      <c r="B106" s="38"/>
      <c r="C106" s="203" t="s">
        <v>146</v>
      </c>
      <c r="D106" s="203" t="s">
        <v>122</v>
      </c>
      <c r="E106" s="204" t="s">
        <v>147</v>
      </c>
      <c r="F106" s="205" t="s">
        <v>148</v>
      </c>
      <c r="G106" s="206" t="s">
        <v>125</v>
      </c>
      <c r="H106" s="207">
        <v>1</v>
      </c>
      <c r="I106" s="208"/>
      <c r="J106" s="209">
        <f>ROUND(I106*H106,2)</f>
        <v>0</v>
      </c>
      <c r="K106" s="205" t="s">
        <v>19</v>
      </c>
      <c r="L106" s="210"/>
      <c r="M106" s="211" t="s">
        <v>19</v>
      </c>
      <c r="N106" s="212" t="s">
        <v>41</v>
      </c>
      <c r="O106" s="8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5" t="s">
        <v>126</v>
      </c>
      <c r="AT106" s="215" t="s">
        <v>122</v>
      </c>
      <c r="AU106" s="215" t="s">
        <v>80</v>
      </c>
      <c r="AY106" s="16" t="s">
        <v>119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127</v>
      </c>
      <c r="BM106" s="215" t="s">
        <v>149</v>
      </c>
    </row>
    <row r="107" s="2" customFormat="1">
      <c r="A107" s="37"/>
      <c r="B107" s="38"/>
      <c r="C107" s="39"/>
      <c r="D107" s="217" t="s">
        <v>129</v>
      </c>
      <c r="E107" s="39"/>
      <c r="F107" s="218" t="s">
        <v>148</v>
      </c>
      <c r="G107" s="39"/>
      <c r="H107" s="39"/>
      <c r="I107" s="219"/>
      <c r="J107" s="39"/>
      <c r="K107" s="39"/>
      <c r="L107" s="43"/>
      <c r="M107" s="220"/>
      <c r="N107" s="221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129</v>
      </c>
      <c r="AU107" s="16" t="s">
        <v>80</v>
      </c>
    </row>
    <row r="108" s="2" customFormat="1">
      <c r="A108" s="37"/>
      <c r="B108" s="38"/>
      <c r="C108" s="39"/>
      <c r="D108" s="217" t="s">
        <v>130</v>
      </c>
      <c r="E108" s="39"/>
      <c r="F108" s="222" t="s">
        <v>150</v>
      </c>
      <c r="G108" s="39"/>
      <c r="H108" s="39"/>
      <c r="I108" s="219"/>
      <c r="J108" s="39"/>
      <c r="K108" s="39"/>
      <c r="L108" s="43"/>
      <c r="M108" s="220"/>
      <c r="N108" s="221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130</v>
      </c>
      <c r="AU108" s="16" t="s">
        <v>80</v>
      </c>
    </row>
    <row r="109" s="2" customFormat="1" ht="16.5" customHeight="1">
      <c r="A109" s="37"/>
      <c r="B109" s="38"/>
      <c r="C109" s="223" t="s">
        <v>151</v>
      </c>
      <c r="D109" s="223" t="s">
        <v>132</v>
      </c>
      <c r="E109" s="224" t="s">
        <v>152</v>
      </c>
      <c r="F109" s="225" t="s">
        <v>153</v>
      </c>
      <c r="G109" s="226" t="s">
        <v>125</v>
      </c>
      <c r="H109" s="227">
        <v>1</v>
      </c>
      <c r="I109" s="228"/>
      <c r="J109" s="229">
        <f>ROUND(I109*H109,2)</f>
        <v>0</v>
      </c>
      <c r="K109" s="225" t="s">
        <v>19</v>
      </c>
      <c r="L109" s="43"/>
      <c r="M109" s="230" t="s">
        <v>19</v>
      </c>
      <c r="N109" s="231" t="s">
        <v>41</v>
      </c>
      <c r="O109" s="83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5" t="s">
        <v>127</v>
      </c>
      <c r="AT109" s="215" t="s">
        <v>132</v>
      </c>
      <c r="AU109" s="215" t="s">
        <v>80</v>
      </c>
      <c r="AY109" s="16" t="s">
        <v>119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78</v>
      </c>
      <c r="BK109" s="216">
        <f>ROUND(I109*H109,2)</f>
        <v>0</v>
      </c>
      <c r="BL109" s="16" t="s">
        <v>127</v>
      </c>
      <c r="BM109" s="215" t="s">
        <v>154</v>
      </c>
    </row>
    <row r="110" s="2" customFormat="1">
      <c r="A110" s="37"/>
      <c r="B110" s="38"/>
      <c r="C110" s="39"/>
      <c r="D110" s="217" t="s">
        <v>129</v>
      </c>
      <c r="E110" s="39"/>
      <c r="F110" s="218" t="s">
        <v>153</v>
      </c>
      <c r="G110" s="39"/>
      <c r="H110" s="39"/>
      <c r="I110" s="219"/>
      <c r="J110" s="39"/>
      <c r="K110" s="39"/>
      <c r="L110" s="43"/>
      <c r="M110" s="220"/>
      <c r="N110" s="221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129</v>
      </c>
      <c r="AU110" s="16" t="s">
        <v>80</v>
      </c>
    </row>
    <row r="111" s="2" customFormat="1">
      <c r="A111" s="37"/>
      <c r="B111" s="38"/>
      <c r="C111" s="39"/>
      <c r="D111" s="217" t="s">
        <v>130</v>
      </c>
      <c r="E111" s="39"/>
      <c r="F111" s="222" t="s">
        <v>155</v>
      </c>
      <c r="G111" s="39"/>
      <c r="H111" s="39"/>
      <c r="I111" s="219"/>
      <c r="J111" s="39"/>
      <c r="K111" s="39"/>
      <c r="L111" s="43"/>
      <c r="M111" s="220"/>
      <c r="N111" s="221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130</v>
      </c>
      <c r="AU111" s="16" t="s">
        <v>80</v>
      </c>
    </row>
    <row r="112" s="12" customFormat="1" ht="22.8" customHeight="1">
      <c r="A112" s="12"/>
      <c r="B112" s="187"/>
      <c r="C112" s="188"/>
      <c r="D112" s="189" t="s">
        <v>69</v>
      </c>
      <c r="E112" s="201" t="s">
        <v>156</v>
      </c>
      <c r="F112" s="201" t="s">
        <v>157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SUM(P113:P118)</f>
        <v>0</v>
      </c>
      <c r="Q112" s="195"/>
      <c r="R112" s="196">
        <f>SUM(R113:R118)</f>
        <v>0</v>
      </c>
      <c r="S112" s="195"/>
      <c r="T112" s="197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78</v>
      </c>
      <c r="AT112" s="199" t="s">
        <v>69</v>
      </c>
      <c r="AU112" s="199" t="s">
        <v>78</v>
      </c>
      <c r="AY112" s="198" t="s">
        <v>119</v>
      </c>
      <c r="BK112" s="200">
        <f>SUM(BK113:BK118)</f>
        <v>0</v>
      </c>
    </row>
    <row r="113" s="2" customFormat="1" ht="24.15" customHeight="1">
      <c r="A113" s="37"/>
      <c r="B113" s="38"/>
      <c r="C113" s="203" t="s">
        <v>158</v>
      </c>
      <c r="D113" s="203" t="s">
        <v>122</v>
      </c>
      <c r="E113" s="204" t="s">
        <v>159</v>
      </c>
      <c r="F113" s="205" t="s">
        <v>160</v>
      </c>
      <c r="G113" s="206" t="s">
        <v>125</v>
      </c>
      <c r="H113" s="207">
        <v>199</v>
      </c>
      <c r="I113" s="208"/>
      <c r="J113" s="209">
        <f>ROUND(I113*H113,2)</f>
        <v>0</v>
      </c>
      <c r="K113" s="205" t="s">
        <v>19</v>
      </c>
      <c r="L113" s="210"/>
      <c r="M113" s="211" t="s">
        <v>19</v>
      </c>
      <c r="N113" s="212" t="s">
        <v>41</v>
      </c>
      <c r="O113" s="83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5" t="s">
        <v>126</v>
      </c>
      <c r="AT113" s="215" t="s">
        <v>122</v>
      </c>
      <c r="AU113" s="215" t="s">
        <v>80</v>
      </c>
      <c r="AY113" s="16" t="s">
        <v>119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127</v>
      </c>
      <c r="BM113" s="215" t="s">
        <v>161</v>
      </c>
    </row>
    <row r="114" s="2" customFormat="1">
      <c r="A114" s="37"/>
      <c r="B114" s="38"/>
      <c r="C114" s="39"/>
      <c r="D114" s="217" t="s">
        <v>129</v>
      </c>
      <c r="E114" s="39"/>
      <c r="F114" s="218" t="s">
        <v>160</v>
      </c>
      <c r="G114" s="39"/>
      <c r="H114" s="39"/>
      <c r="I114" s="219"/>
      <c r="J114" s="39"/>
      <c r="K114" s="39"/>
      <c r="L114" s="43"/>
      <c r="M114" s="220"/>
      <c r="N114" s="221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129</v>
      </c>
      <c r="AU114" s="16" t="s">
        <v>80</v>
      </c>
    </row>
    <row r="115" s="2" customFormat="1">
      <c r="A115" s="37"/>
      <c r="B115" s="38"/>
      <c r="C115" s="39"/>
      <c r="D115" s="217" t="s">
        <v>130</v>
      </c>
      <c r="E115" s="39"/>
      <c r="F115" s="222" t="s">
        <v>162</v>
      </c>
      <c r="G115" s="39"/>
      <c r="H115" s="39"/>
      <c r="I115" s="219"/>
      <c r="J115" s="39"/>
      <c r="K115" s="39"/>
      <c r="L115" s="43"/>
      <c r="M115" s="220"/>
      <c r="N115" s="221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130</v>
      </c>
      <c r="AU115" s="16" t="s">
        <v>80</v>
      </c>
    </row>
    <row r="116" s="2" customFormat="1" ht="24.15" customHeight="1">
      <c r="A116" s="37"/>
      <c r="B116" s="38"/>
      <c r="C116" s="223" t="s">
        <v>126</v>
      </c>
      <c r="D116" s="223" t="s">
        <v>132</v>
      </c>
      <c r="E116" s="224" t="s">
        <v>163</v>
      </c>
      <c r="F116" s="225" t="s">
        <v>164</v>
      </c>
      <c r="G116" s="226" t="s">
        <v>125</v>
      </c>
      <c r="H116" s="227">
        <v>199</v>
      </c>
      <c r="I116" s="228"/>
      <c r="J116" s="229">
        <f>ROUND(I116*H116,2)</f>
        <v>0</v>
      </c>
      <c r="K116" s="225" t="s">
        <v>19</v>
      </c>
      <c r="L116" s="43"/>
      <c r="M116" s="230" t="s">
        <v>19</v>
      </c>
      <c r="N116" s="231" t="s">
        <v>41</v>
      </c>
      <c r="O116" s="83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127</v>
      </c>
      <c r="AT116" s="215" t="s">
        <v>132</v>
      </c>
      <c r="AU116" s="215" t="s">
        <v>80</v>
      </c>
      <c r="AY116" s="16" t="s">
        <v>119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127</v>
      </c>
      <c r="BM116" s="215" t="s">
        <v>165</v>
      </c>
    </row>
    <row r="117" s="2" customFormat="1">
      <c r="A117" s="37"/>
      <c r="B117" s="38"/>
      <c r="C117" s="39"/>
      <c r="D117" s="217" t="s">
        <v>129</v>
      </c>
      <c r="E117" s="39"/>
      <c r="F117" s="218" t="s">
        <v>164</v>
      </c>
      <c r="G117" s="39"/>
      <c r="H117" s="39"/>
      <c r="I117" s="219"/>
      <c r="J117" s="39"/>
      <c r="K117" s="39"/>
      <c r="L117" s="43"/>
      <c r="M117" s="220"/>
      <c r="N117" s="22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129</v>
      </c>
      <c r="AU117" s="16" t="s">
        <v>80</v>
      </c>
    </row>
    <row r="118" s="2" customFormat="1">
      <c r="A118" s="37"/>
      <c r="B118" s="38"/>
      <c r="C118" s="39"/>
      <c r="D118" s="217" t="s">
        <v>130</v>
      </c>
      <c r="E118" s="39"/>
      <c r="F118" s="222" t="s">
        <v>166</v>
      </c>
      <c r="G118" s="39"/>
      <c r="H118" s="39"/>
      <c r="I118" s="219"/>
      <c r="J118" s="39"/>
      <c r="K118" s="39"/>
      <c r="L118" s="43"/>
      <c r="M118" s="220"/>
      <c r="N118" s="22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130</v>
      </c>
      <c r="AU118" s="16" t="s">
        <v>80</v>
      </c>
    </row>
    <row r="119" s="12" customFormat="1" ht="22.8" customHeight="1">
      <c r="A119" s="12"/>
      <c r="B119" s="187"/>
      <c r="C119" s="188"/>
      <c r="D119" s="189" t="s">
        <v>69</v>
      </c>
      <c r="E119" s="201" t="s">
        <v>167</v>
      </c>
      <c r="F119" s="201" t="s">
        <v>168</v>
      </c>
      <c r="G119" s="188"/>
      <c r="H119" s="188"/>
      <c r="I119" s="191"/>
      <c r="J119" s="202">
        <f>BK119</f>
        <v>0</v>
      </c>
      <c r="K119" s="188"/>
      <c r="L119" s="193"/>
      <c r="M119" s="194"/>
      <c r="N119" s="195"/>
      <c r="O119" s="195"/>
      <c r="P119" s="196">
        <f>SUM(P120:P134)</f>
        <v>0</v>
      </c>
      <c r="Q119" s="195"/>
      <c r="R119" s="196">
        <f>SUM(R120:R134)</f>
        <v>0</v>
      </c>
      <c r="S119" s="195"/>
      <c r="T119" s="197">
        <f>SUM(T120:T134)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8" t="s">
        <v>78</v>
      </c>
      <c r="AT119" s="199" t="s">
        <v>69</v>
      </c>
      <c r="AU119" s="199" t="s">
        <v>78</v>
      </c>
      <c r="AY119" s="198" t="s">
        <v>119</v>
      </c>
      <c r="BK119" s="200">
        <f>SUM(BK120:BK134)</f>
        <v>0</v>
      </c>
    </row>
    <row r="120" s="2" customFormat="1" ht="16.5" customHeight="1">
      <c r="A120" s="37"/>
      <c r="B120" s="38"/>
      <c r="C120" s="203" t="s">
        <v>169</v>
      </c>
      <c r="D120" s="203" t="s">
        <v>122</v>
      </c>
      <c r="E120" s="204" t="s">
        <v>170</v>
      </c>
      <c r="F120" s="205" t="s">
        <v>171</v>
      </c>
      <c r="G120" s="206" t="s">
        <v>172</v>
      </c>
      <c r="H120" s="207">
        <v>36</v>
      </c>
      <c r="I120" s="208"/>
      <c r="J120" s="209">
        <f>ROUND(I120*H120,2)</f>
        <v>0</v>
      </c>
      <c r="K120" s="205" t="s">
        <v>19</v>
      </c>
      <c r="L120" s="210"/>
      <c r="M120" s="211" t="s">
        <v>19</v>
      </c>
      <c r="N120" s="212" t="s">
        <v>41</v>
      </c>
      <c r="O120" s="83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5" t="s">
        <v>126</v>
      </c>
      <c r="AT120" s="215" t="s">
        <v>122</v>
      </c>
      <c r="AU120" s="215" t="s">
        <v>80</v>
      </c>
      <c r="AY120" s="16" t="s">
        <v>119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127</v>
      </c>
      <c r="BM120" s="215" t="s">
        <v>173</v>
      </c>
    </row>
    <row r="121" s="2" customFormat="1">
      <c r="A121" s="37"/>
      <c r="B121" s="38"/>
      <c r="C121" s="39"/>
      <c r="D121" s="217" t="s">
        <v>129</v>
      </c>
      <c r="E121" s="39"/>
      <c r="F121" s="218" t="s">
        <v>171</v>
      </c>
      <c r="G121" s="39"/>
      <c r="H121" s="39"/>
      <c r="I121" s="219"/>
      <c r="J121" s="39"/>
      <c r="K121" s="39"/>
      <c r="L121" s="43"/>
      <c r="M121" s="220"/>
      <c r="N121" s="221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129</v>
      </c>
      <c r="AU121" s="16" t="s">
        <v>80</v>
      </c>
    </row>
    <row r="122" s="2" customFormat="1">
      <c r="A122" s="37"/>
      <c r="B122" s="38"/>
      <c r="C122" s="39"/>
      <c r="D122" s="217" t="s">
        <v>130</v>
      </c>
      <c r="E122" s="39"/>
      <c r="F122" s="222" t="s">
        <v>174</v>
      </c>
      <c r="G122" s="39"/>
      <c r="H122" s="39"/>
      <c r="I122" s="219"/>
      <c r="J122" s="39"/>
      <c r="K122" s="39"/>
      <c r="L122" s="43"/>
      <c r="M122" s="220"/>
      <c r="N122" s="221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130</v>
      </c>
      <c r="AU122" s="16" t="s">
        <v>80</v>
      </c>
    </row>
    <row r="123" s="2" customFormat="1" ht="16.5" customHeight="1">
      <c r="A123" s="37"/>
      <c r="B123" s="38"/>
      <c r="C123" s="223" t="s">
        <v>175</v>
      </c>
      <c r="D123" s="223" t="s">
        <v>132</v>
      </c>
      <c r="E123" s="224" t="s">
        <v>176</v>
      </c>
      <c r="F123" s="225" t="s">
        <v>177</v>
      </c>
      <c r="G123" s="226" t="s">
        <v>172</v>
      </c>
      <c r="H123" s="227">
        <v>36</v>
      </c>
      <c r="I123" s="228"/>
      <c r="J123" s="229">
        <f>ROUND(I123*H123,2)</f>
        <v>0</v>
      </c>
      <c r="K123" s="225" t="s">
        <v>19</v>
      </c>
      <c r="L123" s="43"/>
      <c r="M123" s="230" t="s">
        <v>19</v>
      </c>
      <c r="N123" s="231" t="s">
        <v>41</v>
      </c>
      <c r="O123" s="83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127</v>
      </c>
      <c r="AT123" s="215" t="s">
        <v>132</v>
      </c>
      <c r="AU123" s="215" t="s">
        <v>80</v>
      </c>
      <c r="AY123" s="16" t="s">
        <v>119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78</v>
      </c>
      <c r="BK123" s="216">
        <f>ROUND(I123*H123,2)</f>
        <v>0</v>
      </c>
      <c r="BL123" s="16" t="s">
        <v>127</v>
      </c>
      <c r="BM123" s="215" t="s">
        <v>178</v>
      </c>
    </row>
    <row r="124" s="2" customFormat="1">
      <c r="A124" s="37"/>
      <c r="B124" s="38"/>
      <c r="C124" s="39"/>
      <c r="D124" s="217" t="s">
        <v>129</v>
      </c>
      <c r="E124" s="39"/>
      <c r="F124" s="218" t="s">
        <v>177</v>
      </c>
      <c r="G124" s="39"/>
      <c r="H124" s="39"/>
      <c r="I124" s="219"/>
      <c r="J124" s="39"/>
      <c r="K124" s="39"/>
      <c r="L124" s="43"/>
      <c r="M124" s="220"/>
      <c r="N124" s="221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129</v>
      </c>
      <c r="AU124" s="16" t="s">
        <v>80</v>
      </c>
    </row>
    <row r="125" s="2" customFormat="1" ht="16.5" customHeight="1">
      <c r="A125" s="37"/>
      <c r="B125" s="38"/>
      <c r="C125" s="203" t="s">
        <v>179</v>
      </c>
      <c r="D125" s="203" t="s">
        <v>122</v>
      </c>
      <c r="E125" s="204" t="s">
        <v>180</v>
      </c>
      <c r="F125" s="205" t="s">
        <v>181</v>
      </c>
      <c r="G125" s="206" t="s">
        <v>172</v>
      </c>
      <c r="H125" s="207">
        <v>500</v>
      </c>
      <c r="I125" s="208"/>
      <c r="J125" s="209">
        <f>ROUND(I125*H125,2)</f>
        <v>0</v>
      </c>
      <c r="K125" s="205" t="s">
        <v>19</v>
      </c>
      <c r="L125" s="210"/>
      <c r="M125" s="211" t="s">
        <v>19</v>
      </c>
      <c r="N125" s="212" t="s">
        <v>41</v>
      </c>
      <c r="O125" s="83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126</v>
      </c>
      <c r="AT125" s="215" t="s">
        <v>122</v>
      </c>
      <c r="AU125" s="215" t="s">
        <v>80</v>
      </c>
      <c r="AY125" s="16" t="s">
        <v>119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78</v>
      </c>
      <c r="BK125" s="216">
        <f>ROUND(I125*H125,2)</f>
        <v>0</v>
      </c>
      <c r="BL125" s="16" t="s">
        <v>127</v>
      </c>
      <c r="BM125" s="215" t="s">
        <v>182</v>
      </c>
    </row>
    <row r="126" s="2" customFormat="1">
      <c r="A126" s="37"/>
      <c r="B126" s="38"/>
      <c r="C126" s="39"/>
      <c r="D126" s="217" t="s">
        <v>129</v>
      </c>
      <c r="E126" s="39"/>
      <c r="F126" s="218" t="s">
        <v>181</v>
      </c>
      <c r="G126" s="39"/>
      <c r="H126" s="39"/>
      <c r="I126" s="219"/>
      <c r="J126" s="39"/>
      <c r="K126" s="39"/>
      <c r="L126" s="43"/>
      <c r="M126" s="220"/>
      <c r="N126" s="22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129</v>
      </c>
      <c r="AU126" s="16" t="s">
        <v>80</v>
      </c>
    </row>
    <row r="127" s="2" customFormat="1">
      <c r="A127" s="37"/>
      <c r="B127" s="38"/>
      <c r="C127" s="39"/>
      <c r="D127" s="217" t="s">
        <v>130</v>
      </c>
      <c r="E127" s="39"/>
      <c r="F127" s="222" t="s">
        <v>183</v>
      </c>
      <c r="G127" s="39"/>
      <c r="H127" s="39"/>
      <c r="I127" s="219"/>
      <c r="J127" s="39"/>
      <c r="K127" s="39"/>
      <c r="L127" s="43"/>
      <c r="M127" s="220"/>
      <c r="N127" s="221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80</v>
      </c>
    </row>
    <row r="128" s="2" customFormat="1" ht="16.5" customHeight="1">
      <c r="A128" s="37"/>
      <c r="B128" s="38"/>
      <c r="C128" s="223" t="s">
        <v>8</v>
      </c>
      <c r="D128" s="223" t="s">
        <v>132</v>
      </c>
      <c r="E128" s="224" t="s">
        <v>184</v>
      </c>
      <c r="F128" s="225" t="s">
        <v>185</v>
      </c>
      <c r="G128" s="226" t="s">
        <v>172</v>
      </c>
      <c r="H128" s="227">
        <v>500</v>
      </c>
      <c r="I128" s="228"/>
      <c r="J128" s="229">
        <f>ROUND(I128*H128,2)</f>
        <v>0</v>
      </c>
      <c r="K128" s="225" t="s">
        <v>19</v>
      </c>
      <c r="L128" s="43"/>
      <c r="M128" s="230" t="s">
        <v>19</v>
      </c>
      <c r="N128" s="231" t="s">
        <v>41</v>
      </c>
      <c r="O128" s="83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5" t="s">
        <v>127</v>
      </c>
      <c r="AT128" s="215" t="s">
        <v>132</v>
      </c>
      <c r="AU128" s="215" t="s">
        <v>80</v>
      </c>
      <c r="AY128" s="16" t="s">
        <v>119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127</v>
      </c>
      <c r="BM128" s="215" t="s">
        <v>186</v>
      </c>
    </row>
    <row r="129" s="2" customFormat="1">
      <c r="A129" s="37"/>
      <c r="B129" s="38"/>
      <c r="C129" s="39"/>
      <c r="D129" s="217" t="s">
        <v>129</v>
      </c>
      <c r="E129" s="39"/>
      <c r="F129" s="218" t="s">
        <v>185</v>
      </c>
      <c r="G129" s="39"/>
      <c r="H129" s="39"/>
      <c r="I129" s="219"/>
      <c r="J129" s="39"/>
      <c r="K129" s="39"/>
      <c r="L129" s="43"/>
      <c r="M129" s="220"/>
      <c r="N129" s="221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129</v>
      </c>
      <c r="AU129" s="16" t="s">
        <v>80</v>
      </c>
    </row>
    <row r="130" s="2" customFormat="1" ht="16.5" customHeight="1">
      <c r="A130" s="37"/>
      <c r="B130" s="38"/>
      <c r="C130" s="203" t="s">
        <v>187</v>
      </c>
      <c r="D130" s="203" t="s">
        <v>122</v>
      </c>
      <c r="E130" s="204" t="s">
        <v>188</v>
      </c>
      <c r="F130" s="205" t="s">
        <v>189</v>
      </c>
      <c r="G130" s="206" t="s">
        <v>125</v>
      </c>
      <c r="H130" s="207">
        <v>12</v>
      </c>
      <c r="I130" s="208"/>
      <c r="J130" s="209">
        <f>ROUND(I130*H130,2)</f>
        <v>0</v>
      </c>
      <c r="K130" s="205" t="s">
        <v>19</v>
      </c>
      <c r="L130" s="210"/>
      <c r="M130" s="211" t="s">
        <v>19</v>
      </c>
      <c r="N130" s="212" t="s">
        <v>41</v>
      </c>
      <c r="O130" s="83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5" t="s">
        <v>126</v>
      </c>
      <c r="AT130" s="215" t="s">
        <v>122</v>
      </c>
      <c r="AU130" s="215" t="s">
        <v>80</v>
      </c>
      <c r="AY130" s="16" t="s">
        <v>119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127</v>
      </c>
      <c r="BM130" s="215" t="s">
        <v>190</v>
      </c>
    </row>
    <row r="131" s="2" customFormat="1">
      <c r="A131" s="37"/>
      <c r="B131" s="38"/>
      <c r="C131" s="39"/>
      <c r="D131" s="217" t="s">
        <v>129</v>
      </c>
      <c r="E131" s="39"/>
      <c r="F131" s="218" t="s">
        <v>189</v>
      </c>
      <c r="G131" s="39"/>
      <c r="H131" s="39"/>
      <c r="I131" s="219"/>
      <c r="J131" s="39"/>
      <c r="K131" s="39"/>
      <c r="L131" s="43"/>
      <c r="M131" s="220"/>
      <c r="N131" s="221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129</v>
      </c>
      <c r="AU131" s="16" t="s">
        <v>80</v>
      </c>
    </row>
    <row r="132" s="2" customFormat="1">
      <c r="A132" s="37"/>
      <c r="B132" s="38"/>
      <c r="C132" s="39"/>
      <c r="D132" s="217" t="s">
        <v>130</v>
      </c>
      <c r="E132" s="39"/>
      <c r="F132" s="222" t="s">
        <v>191</v>
      </c>
      <c r="G132" s="39"/>
      <c r="H132" s="39"/>
      <c r="I132" s="219"/>
      <c r="J132" s="39"/>
      <c r="K132" s="39"/>
      <c r="L132" s="43"/>
      <c r="M132" s="220"/>
      <c r="N132" s="221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130</v>
      </c>
      <c r="AU132" s="16" t="s">
        <v>80</v>
      </c>
    </row>
    <row r="133" s="2" customFormat="1" ht="16.5" customHeight="1">
      <c r="A133" s="37"/>
      <c r="B133" s="38"/>
      <c r="C133" s="223" t="s">
        <v>192</v>
      </c>
      <c r="D133" s="223" t="s">
        <v>132</v>
      </c>
      <c r="E133" s="224" t="s">
        <v>193</v>
      </c>
      <c r="F133" s="225" t="s">
        <v>194</v>
      </c>
      <c r="G133" s="226" t="s">
        <v>125</v>
      </c>
      <c r="H133" s="227">
        <v>12</v>
      </c>
      <c r="I133" s="228"/>
      <c r="J133" s="229">
        <f>ROUND(I133*H133,2)</f>
        <v>0</v>
      </c>
      <c r="K133" s="225" t="s">
        <v>19</v>
      </c>
      <c r="L133" s="43"/>
      <c r="M133" s="230" t="s">
        <v>19</v>
      </c>
      <c r="N133" s="231" t="s">
        <v>41</v>
      </c>
      <c r="O133" s="83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5" t="s">
        <v>127</v>
      </c>
      <c r="AT133" s="215" t="s">
        <v>132</v>
      </c>
      <c r="AU133" s="215" t="s">
        <v>80</v>
      </c>
      <c r="AY133" s="16" t="s">
        <v>119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78</v>
      </c>
      <c r="BK133" s="216">
        <f>ROUND(I133*H133,2)</f>
        <v>0</v>
      </c>
      <c r="BL133" s="16" t="s">
        <v>127</v>
      </c>
      <c r="BM133" s="215" t="s">
        <v>195</v>
      </c>
    </row>
    <row r="134" s="2" customFormat="1">
      <c r="A134" s="37"/>
      <c r="B134" s="38"/>
      <c r="C134" s="39"/>
      <c r="D134" s="217" t="s">
        <v>129</v>
      </c>
      <c r="E134" s="39"/>
      <c r="F134" s="218" t="s">
        <v>194</v>
      </c>
      <c r="G134" s="39"/>
      <c r="H134" s="39"/>
      <c r="I134" s="219"/>
      <c r="J134" s="39"/>
      <c r="K134" s="39"/>
      <c r="L134" s="43"/>
      <c r="M134" s="220"/>
      <c r="N134" s="221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129</v>
      </c>
      <c r="AU134" s="16" t="s">
        <v>80</v>
      </c>
    </row>
    <row r="135" s="12" customFormat="1" ht="22.8" customHeight="1">
      <c r="A135" s="12"/>
      <c r="B135" s="187"/>
      <c r="C135" s="188"/>
      <c r="D135" s="189" t="s">
        <v>69</v>
      </c>
      <c r="E135" s="201" t="s">
        <v>196</v>
      </c>
      <c r="F135" s="201" t="s">
        <v>197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SUM(P136:P163)</f>
        <v>0</v>
      </c>
      <c r="Q135" s="195"/>
      <c r="R135" s="196">
        <f>SUM(R136:R163)</f>
        <v>0</v>
      </c>
      <c r="S135" s="195"/>
      <c r="T135" s="197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8" t="s">
        <v>78</v>
      </c>
      <c r="AT135" s="199" t="s">
        <v>69</v>
      </c>
      <c r="AU135" s="199" t="s">
        <v>78</v>
      </c>
      <c r="AY135" s="198" t="s">
        <v>119</v>
      </c>
      <c r="BK135" s="200">
        <f>SUM(BK136:BK163)</f>
        <v>0</v>
      </c>
    </row>
    <row r="136" s="2" customFormat="1" ht="16.5" customHeight="1">
      <c r="A136" s="37"/>
      <c r="B136" s="38"/>
      <c r="C136" s="203" t="s">
        <v>198</v>
      </c>
      <c r="D136" s="203" t="s">
        <v>122</v>
      </c>
      <c r="E136" s="204" t="s">
        <v>199</v>
      </c>
      <c r="F136" s="205" t="s">
        <v>200</v>
      </c>
      <c r="G136" s="206" t="s">
        <v>172</v>
      </c>
      <c r="H136" s="207">
        <v>4</v>
      </c>
      <c r="I136" s="208"/>
      <c r="J136" s="209">
        <f>ROUND(I136*H136,2)</f>
        <v>0</v>
      </c>
      <c r="K136" s="205" t="s">
        <v>19</v>
      </c>
      <c r="L136" s="210"/>
      <c r="M136" s="211" t="s">
        <v>19</v>
      </c>
      <c r="N136" s="212" t="s">
        <v>41</v>
      </c>
      <c r="O136" s="83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5" t="s">
        <v>126</v>
      </c>
      <c r="AT136" s="215" t="s">
        <v>122</v>
      </c>
      <c r="AU136" s="215" t="s">
        <v>80</v>
      </c>
      <c r="AY136" s="16" t="s">
        <v>119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78</v>
      </c>
      <c r="BK136" s="216">
        <f>ROUND(I136*H136,2)</f>
        <v>0</v>
      </c>
      <c r="BL136" s="16" t="s">
        <v>127</v>
      </c>
      <c r="BM136" s="215" t="s">
        <v>201</v>
      </c>
    </row>
    <row r="137" s="2" customFormat="1">
      <c r="A137" s="37"/>
      <c r="B137" s="38"/>
      <c r="C137" s="39"/>
      <c r="D137" s="217" t="s">
        <v>129</v>
      </c>
      <c r="E137" s="39"/>
      <c r="F137" s="218" t="s">
        <v>200</v>
      </c>
      <c r="G137" s="39"/>
      <c r="H137" s="39"/>
      <c r="I137" s="219"/>
      <c r="J137" s="39"/>
      <c r="K137" s="39"/>
      <c r="L137" s="43"/>
      <c r="M137" s="220"/>
      <c r="N137" s="221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129</v>
      </c>
      <c r="AU137" s="16" t="s">
        <v>80</v>
      </c>
    </row>
    <row r="138" s="2" customFormat="1" ht="16.5" customHeight="1">
      <c r="A138" s="37"/>
      <c r="B138" s="38"/>
      <c r="C138" s="223" t="s">
        <v>202</v>
      </c>
      <c r="D138" s="223" t="s">
        <v>132</v>
      </c>
      <c r="E138" s="224" t="s">
        <v>203</v>
      </c>
      <c r="F138" s="225" t="s">
        <v>204</v>
      </c>
      <c r="G138" s="226" t="s">
        <v>172</v>
      </c>
      <c r="H138" s="227">
        <v>4</v>
      </c>
      <c r="I138" s="228"/>
      <c r="J138" s="229">
        <f>ROUND(I138*H138,2)</f>
        <v>0</v>
      </c>
      <c r="K138" s="225" t="s">
        <v>19</v>
      </c>
      <c r="L138" s="43"/>
      <c r="M138" s="230" t="s">
        <v>19</v>
      </c>
      <c r="N138" s="231" t="s">
        <v>41</v>
      </c>
      <c r="O138" s="83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5" t="s">
        <v>127</v>
      </c>
      <c r="AT138" s="215" t="s">
        <v>132</v>
      </c>
      <c r="AU138" s="215" t="s">
        <v>80</v>
      </c>
      <c r="AY138" s="16" t="s">
        <v>119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78</v>
      </c>
      <c r="BK138" s="216">
        <f>ROUND(I138*H138,2)</f>
        <v>0</v>
      </c>
      <c r="BL138" s="16" t="s">
        <v>127</v>
      </c>
      <c r="BM138" s="215" t="s">
        <v>205</v>
      </c>
    </row>
    <row r="139" s="2" customFormat="1">
      <c r="A139" s="37"/>
      <c r="B139" s="38"/>
      <c r="C139" s="39"/>
      <c r="D139" s="217" t="s">
        <v>129</v>
      </c>
      <c r="E139" s="39"/>
      <c r="F139" s="218" t="s">
        <v>204</v>
      </c>
      <c r="G139" s="39"/>
      <c r="H139" s="39"/>
      <c r="I139" s="219"/>
      <c r="J139" s="39"/>
      <c r="K139" s="39"/>
      <c r="L139" s="43"/>
      <c r="M139" s="220"/>
      <c r="N139" s="221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129</v>
      </c>
      <c r="AU139" s="16" t="s">
        <v>80</v>
      </c>
    </row>
    <row r="140" s="2" customFormat="1" ht="16.5" customHeight="1">
      <c r="A140" s="37"/>
      <c r="B140" s="38"/>
      <c r="C140" s="203" t="s">
        <v>206</v>
      </c>
      <c r="D140" s="203" t="s">
        <v>122</v>
      </c>
      <c r="E140" s="204" t="s">
        <v>207</v>
      </c>
      <c r="F140" s="205" t="s">
        <v>208</v>
      </c>
      <c r="G140" s="206" t="s">
        <v>172</v>
      </c>
      <c r="H140" s="207">
        <v>43</v>
      </c>
      <c r="I140" s="208"/>
      <c r="J140" s="209">
        <f>ROUND(I140*H140,2)</f>
        <v>0</v>
      </c>
      <c r="K140" s="205" t="s">
        <v>19</v>
      </c>
      <c r="L140" s="210"/>
      <c r="M140" s="211" t="s">
        <v>19</v>
      </c>
      <c r="N140" s="212" t="s">
        <v>41</v>
      </c>
      <c r="O140" s="83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5" t="s">
        <v>126</v>
      </c>
      <c r="AT140" s="215" t="s">
        <v>122</v>
      </c>
      <c r="AU140" s="215" t="s">
        <v>80</v>
      </c>
      <c r="AY140" s="16" t="s">
        <v>119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127</v>
      </c>
      <c r="BM140" s="215" t="s">
        <v>209</v>
      </c>
    </row>
    <row r="141" s="2" customFormat="1">
      <c r="A141" s="37"/>
      <c r="B141" s="38"/>
      <c r="C141" s="39"/>
      <c r="D141" s="217" t="s">
        <v>129</v>
      </c>
      <c r="E141" s="39"/>
      <c r="F141" s="218" t="s">
        <v>208</v>
      </c>
      <c r="G141" s="39"/>
      <c r="H141" s="39"/>
      <c r="I141" s="219"/>
      <c r="J141" s="39"/>
      <c r="K141" s="39"/>
      <c r="L141" s="43"/>
      <c r="M141" s="220"/>
      <c r="N141" s="221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129</v>
      </c>
      <c r="AU141" s="16" t="s">
        <v>80</v>
      </c>
    </row>
    <row r="142" s="2" customFormat="1" ht="16.5" customHeight="1">
      <c r="A142" s="37"/>
      <c r="B142" s="38"/>
      <c r="C142" s="223" t="s">
        <v>210</v>
      </c>
      <c r="D142" s="223" t="s">
        <v>132</v>
      </c>
      <c r="E142" s="224" t="s">
        <v>211</v>
      </c>
      <c r="F142" s="225" t="s">
        <v>212</v>
      </c>
      <c r="G142" s="226" t="s">
        <v>172</v>
      </c>
      <c r="H142" s="227">
        <v>43</v>
      </c>
      <c r="I142" s="228"/>
      <c r="J142" s="229">
        <f>ROUND(I142*H142,2)</f>
        <v>0</v>
      </c>
      <c r="K142" s="225" t="s">
        <v>19</v>
      </c>
      <c r="L142" s="43"/>
      <c r="M142" s="230" t="s">
        <v>19</v>
      </c>
      <c r="N142" s="231" t="s">
        <v>41</v>
      </c>
      <c r="O142" s="83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5" t="s">
        <v>127</v>
      </c>
      <c r="AT142" s="215" t="s">
        <v>132</v>
      </c>
      <c r="AU142" s="215" t="s">
        <v>80</v>
      </c>
      <c r="AY142" s="16" t="s">
        <v>119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78</v>
      </c>
      <c r="BK142" s="216">
        <f>ROUND(I142*H142,2)</f>
        <v>0</v>
      </c>
      <c r="BL142" s="16" t="s">
        <v>127</v>
      </c>
      <c r="BM142" s="215" t="s">
        <v>213</v>
      </c>
    </row>
    <row r="143" s="2" customFormat="1">
      <c r="A143" s="37"/>
      <c r="B143" s="38"/>
      <c r="C143" s="39"/>
      <c r="D143" s="217" t="s">
        <v>129</v>
      </c>
      <c r="E143" s="39"/>
      <c r="F143" s="218" t="s">
        <v>212</v>
      </c>
      <c r="G143" s="39"/>
      <c r="H143" s="39"/>
      <c r="I143" s="219"/>
      <c r="J143" s="39"/>
      <c r="K143" s="39"/>
      <c r="L143" s="43"/>
      <c r="M143" s="220"/>
      <c r="N143" s="221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129</v>
      </c>
      <c r="AU143" s="16" t="s">
        <v>80</v>
      </c>
    </row>
    <row r="144" s="2" customFormat="1" ht="16.5" customHeight="1">
      <c r="A144" s="37"/>
      <c r="B144" s="38"/>
      <c r="C144" s="203" t="s">
        <v>214</v>
      </c>
      <c r="D144" s="203" t="s">
        <v>122</v>
      </c>
      <c r="E144" s="204" t="s">
        <v>215</v>
      </c>
      <c r="F144" s="205" t="s">
        <v>216</v>
      </c>
      <c r="G144" s="206" t="s">
        <v>172</v>
      </c>
      <c r="H144" s="207">
        <v>43</v>
      </c>
      <c r="I144" s="208"/>
      <c r="J144" s="209">
        <f>ROUND(I144*H144,2)</f>
        <v>0</v>
      </c>
      <c r="K144" s="205" t="s">
        <v>19</v>
      </c>
      <c r="L144" s="210"/>
      <c r="M144" s="211" t="s">
        <v>19</v>
      </c>
      <c r="N144" s="212" t="s">
        <v>41</v>
      </c>
      <c r="O144" s="83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5" t="s">
        <v>126</v>
      </c>
      <c r="AT144" s="215" t="s">
        <v>122</v>
      </c>
      <c r="AU144" s="215" t="s">
        <v>80</v>
      </c>
      <c r="AY144" s="16" t="s">
        <v>119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78</v>
      </c>
      <c r="BK144" s="216">
        <f>ROUND(I144*H144,2)</f>
        <v>0</v>
      </c>
      <c r="BL144" s="16" t="s">
        <v>127</v>
      </c>
      <c r="BM144" s="215" t="s">
        <v>217</v>
      </c>
    </row>
    <row r="145" s="2" customFormat="1">
      <c r="A145" s="37"/>
      <c r="B145" s="38"/>
      <c r="C145" s="39"/>
      <c r="D145" s="217" t="s">
        <v>129</v>
      </c>
      <c r="E145" s="39"/>
      <c r="F145" s="218" t="s">
        <v>216</v>
      </c>
      <c r="G145" s="39"/>
      <c r="H145" s="39"/>
      <c r="I145" s="219"/>
      <c r="J145" s="39"/>
      <c r="K145" s="39"/>
      <c r="L145" s="43"/>
      <c r="M145" s="220"/>
      <c r="N145" s="221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129</v>
      </c>
      <c r="AU145" s="16" t="s">
        <v>80</v>
      </c>
    </row>
    <row r="146" s="2" customFormat="1" ht="16.5" customHeight="1">
      <c r="A146" s="37"/>
      <c r="B146" s="38"/>
      <c r="C146" s="223" t="s">
        <v>218</v>
      </c>
      <c r="D146" s="223" t="s">
        <v>132</v>
      </c>
      <c r="E146" s="224" t="s">
        <v>219</v>
      </c>
      <c r="F146" s="225" t="s">
        <v>220</v>
      </c>
      <c r="G146" s="226" t="s">
        <v>172</v>
      </c>
      <c r="H146" s="227">
        <v>43</v>
      </c>
      <c r="I146" s="228"/>
      <c r="J146" s="229">
        <f>ROUND(I146*H146,2)</f>
        <v>0</v>
      </c>
      <c r="K146" s="225" t="s">
        <v>19</v>
      </c>
      <c r="L146" s="43"/>
      <c r="M146" s="230" t="s">
        <v>19</v>
      </c>
      <c r="N146" s="231" t="s">
        <v>41</v>
      </c>
      <c r="O146" s="83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5" t="s">
        <v>127</v>
      </c>
      <c r="AT146" s="215" t="s">
        <v>132</v>
      </c>
      <c r="AU146" s="215" t="s">
        <v>80</v>
      </c>
      <c r="AY146" s="16" t="s">
        <v>119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78</v>
      </c>
      <c r="BK146" s="216">
        <f>ROUND(I146*H146,2)</f>
        <v>0</v>
      </c>
      <c r="BL146" s="16" t="s">
        <v>127</v>
      </c>
      <c r="BM146" s="215" t="s">
        <v>221</v>
      </c>
    </row>
    <row r="147" s="2" customFormat="1">
      <c r="A147" s="37"/>
      <c r="B147" s="38"/>
      <c r="C147" s="39"/>
      <c r="D147" s="217" t="s">
        <v>129</v>
      </c>
      <c r="E147" s="39"/>
      <c r="F147" s="218" t="s">
        <v>220</v>
      </c>
      <c r="G147" s="39"/>
      <c r="H147" s="39"/>
      <c r="I147" s="219"/>
      <c r="J147" s="39"/>
      <c r="K147" s="39"/>
      <c r="L147" s="43"/>
      <c r="M147" s="220"/>
      <c r="N147" s="221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129</v>
      </c>
      <c r="AU147" s="16" t="s">
        <v>80</v>
      </c>
    </row>
    <row r="148" s="2" customFormat="1" ht="16.5" customHeight="1">
      <c r="A148" s="37"/>
      <c r="B148" s="38"/>
      <c r="C148" s="203" t="s">
        <v>7</v>
      </c>
      <c r="D148" s="203" t="s">
        <v>122</v>
      </c>
      <c r="E148" s="204" t="s">
        <v>222</v>
      </c>
      <c r="F148" s="205" t="s">
        <v>223</v>
      </c>
      <c r="G148" s="206" t="s">
        <v>172</v>
      </c>
      <c r="H148" s="207">
        <v>10</v>
      </c>
      <c r="I148" s="208"/>
      <c r="J148" s="209">
        <f>ROUND(I148*H148,2)</f>
        <v>0</v>
      </c>
      <c r="K148" s="205" t="s">
        <v>19</v>
      </c>
      <c r="L148" s="210"/>
      <c r="M148" s="211" t="s">
        <v>19</v>
      </c>
      <c r="N148" s="212" t="s">
        <v>41</v>
      </c>
      <c r="O148" s="83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5" t="s">
        <v>126</v>
      </c>
      <c r="AT148" s="215" t="s">
        <v>122</v>
      </c>
      <c r="AU148" s="215" t="s">
        <v>80</v>
      </c>
      <c r="AY148" s="16" t="s">
        <v>119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127</v>
      </c>
      <c r="BM148" s="215" t="s">
        <v>224</v>
      </c>
    </row>
    <row r="149" s="2" customFormat="1">
      <c r="A149" s="37"/>
      <c r="B149" s="38"/>
      <c r="C149" s="39"/>
      <c r="D149" s="217" t="s">
        <v>129</v>
      </c>
      <c r="E149" s="39"/>
      <c r="F149" s="218" t="s">
        <v>223</v>
      </c>
      <c r="G149" s="39"/>
      <c r="H149" s="39"/>
      <c r="I149" s="219"/>
      <c r="J149" s="39"/>
      <c r="K149" s="39"/>
      <c r="L149" s="43"/>
      <c r="M149" s="220"/>
      <c r="N149" s="221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129</v>
      </c>
      <c r="AU149" s="16" t="s">
        <v>80</v>
      </c>
    </row>
    <row r="150" s="2" customFormat="1" ht="16.5" customHeight="1">
      <c r="A150" s="37"/>
      <c r="B150" s="38"/>
      <c r="C150" s="223" t="s">
        <v>225</v>
      </c>
      <c r="D150" s="223" t="s">
        <v>132</v>
      </c>
      <c r="E150" s="224" t="s">
        <v>226</v>
      </c>
      <c r="F150" s="225" t="s">
        <v>227</v>
      </c>
      <c r="G150" s="226" t="s">
        <v>172</v>
      </c>
      <c r="H150" s="227">
        <v>10</v>
      </c>
      <c r="I150" s="228"/>
      <c r="J150" s="229">
        <f>ROUND(I150*H150,2)</f>
        <v>0</v>
      </c>
      <c r="K150" s="225" t="s">
        <v>19</v>
      </c>
      <c r="L150" s="43"/>
      <c r="M150" s="230" t="s">
        <v>19</v>
      </c>
      <c r="N150" s="231" t="s">
        <v>41</v>
      </c>
      <c r="O150" s="83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5" t="s">
        <v>127</v>
      </c>
      <c r="AT150" s="215" t="s">
        <v>132</v>
      </c>
      <c r="AU150" s="215" t="s">
        <v>80</v>
      </c>
      <c r="AY150" s="16" t="s">
        <v>119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78</v>
      </c>
      <c r="BK150" s="216">
        <f>ROUND(I150*H150,2)</f>
        <v>0</v>
      </c>
      <c r="BL150" s="16" t="s">
        <v>127</v>
      </c>
      <c r="BM150" s="215" t="s">
        <v>228</v>
      </c>
    </row>
    <row r="151" s="2" customFormat="1">
      <c r="A151" s="37"/>
      <c r="B151" s="38"/>
      <c r="C151" s="39"/>
      <c r="D151" s="217" t="s">
        <v>129</v>
      </c>
      <c r="E151" s="39"/>
      <c r="F151" s="218" t="s">
        <v>227</v>
      </c>
      <c r="G151" s="39"/>
      <c r="H151" s="39"/>
      <c r="I151" s="219"/>
      <c r="J151" s="39"/>
      <c r="K151" s="39"/>
      <c r="L151" s="43"/>
      <c r="M151" s="220"/>
      <c r="N151" s="22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129</v>
      </c>
      <c r="AU151" s="16" t="s">
        <v>80</v>
      </c>
    </row>
    <row r="152" s="2" customFormat="1" ht="16.5" customHeight="1">
      <c r="A152" s="37"/>
      <c r="B152" s="38"/>
      <c r="C152" s="203" t="s">
        <v>229</v>
      </c>
      <c r="D152" s="203" t="s">
        <v>122</v>
      </c>
      <c r="E152" s="204" t="s">
        <v>230</v>
      </c>
      <c r="F152" s="205" t="s">
        <v>231</v>
      </c>
      <c r="G152" s="206" t="s">
        <v>172</v>
      </c>
      <c r="H152" s="207">
        <v>5</v>
      </c>
      <c r="I152" s="208"/>
      <c r="J152" s="209">
        <f>ROUND(I152*H152,2)</f>
        <v>0</v>
      </c>
      <c r="K152" s="205" t="s">
        <v>19</v>
      </c>
      <c r="L152" s="210"/>
      <c r="M152" s="211" t="s">
        <v>19</v>
      </c>
      <c r="N152" s="212" t="s">
        <v>41</v>
      </c>
      <c r="O152" s="83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5" t="s">
        <v>126</v>
      </c>
      <c r="AT152" s="215" t="s">
        <v>122</v>
      </c>
      <c r="AU152" s="215" t="s">
        <v>80</v>
      </c>
      <c r="AY152" s="16" t="s">
        <v>119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127</v>
      </c>
      <c r="BM152" s="215" t="s">
        <v>232</v>
      </c>
    </row>
    <row r="153" s="2" customFormat="1">
      <c r="A153" s="37"/>
      <c r="B153" s="38"/>
      <c r="C153" s="39"/>
      <c r="D153" s="217" t="s">
        <v>129</v>
      </c>
      <c r="E153" s="39"/>
      <c r="F153" s="218" t="s">
        <v>231</v>
      </c>
      <c r="G153" s="39"/>
      <c r="H153" s="39"/>
      <c r="I153" s="219"/>
      <c r="J153" s="39"/>
      <c r="K153" s="39"/>
      <c r="L153" s="43"/>
      <c r="M153" s="220"/>
      <c r="N153" s="22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129</v>
      </c>
      <c r="AU153" s="16" t="s">
        <v>80</v>
      </c>
    </row>
    <row r="154" s="2" customFormat="1" ht="16.5" customHeight="1">
      <c r="A154" s="37"/>
      <c r="B154" s="38"/>
      <c r="C154" s="223" t="s">
        <v>233</v>
      </c>
      <c r="D154" s="223" t="s">
        <v>132</v>
      </c>
      <c r="E154" s="224" t="s">
        <v>234</v>
      </c>
      <c r="F154" s="225" t="s">
        <v>235</v>
      </c>
      <c r="G154" s="226" t="s">
        <v>172</v>
      </c>
      <c r="H154" s="227">
        <v>5</v>
      </c>
      <c r="I154" s="228"/>
      <c r="J154" s="229">
        <f>ROUND(I154*H154,2)</f>
        <v>0</v>
      </c>
      <c r="K154" s="225" t="s">
        <v>19</v>
      </c>
      <c r="L154" s="43"/>
      <c r="M154" s="230" t="s">
        <v>19</v>
      </c>
      <c r="N154" s="231" t="s">
        <v>41</v>
      </c>
      <c r="O154" s="83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5" t="s">
        <v>127</v>
      </c>
      <c r="AT154" s="215" t="s">
        <v>132</v>
      </c>
      <c r="AU154" s="215" t="s">
        <v>80</v>
      </c>
      <c r="AY154" s="16" t="s">
        <v>119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78</v>
      </c>
      <c r="BK154" s="216">
        <f>ROUND(I154*H154,2)</f>
        <v>0</v>
      </c>
      <c r="BL154" s="16" t="s">
        <v>127</v>
      </c>
      <c r="BM154" s="215" t="s">
        <v>236</v>
      </c>
    </row>
    <row r="155" s="2" customFormat="1">
      <c r="A155" s="37"/>
      <c r="B155" s="38"/>
      <c r="C155" s="39"/>
      <c r="D155" s="217" t="s">
        <v>129</v>
      </c>
      <c r="E155" s="39"/>
      <c r="F155" s="218" t="s">
        <v>235</v>
      </c>
      <c r="G155" s="39"/>
      <c r="H155" s="39"/>
      <c r="I155" s="219"/>
      <c r="J155" s="39"/>
      <c r="K155" s="39"/>
      <c r="L155" s="43"/>
      <c r="M155" s="220"/>
      <c r="N155" s="22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129</v>
      </c>
      <c r="AU155" s="16" t="s">
        <v>80</v>
      </c>
    </row>
    <row r="156" s="2" customFormat="1" ht="16.5" customHeight="1">
      <c r="A156" s="37"/>
      <c r="B156" s="38"/>
      <c r="C156" s="203" t="s">
        <v>237</v>
      </c>
      <c r="D156" s="203" t="s">
        <v>122</v>
      </c>
      <c r="E156" s="204" t="s">
        <v>238</v>
      </c>
      <c r="F156" s="205" t="s">
        <v>239</v>
      </c>
      <c r="G156" s="206" t="s">
        <v>172</v>
      </c>
      <c r="H156" s="207">
        <v>50</v>
      </c>
      <c r="I156" s="208"/>
      <c r="J156" s="209">
        <f>ROUND(I156*H156,2)</f>
        <v>0</v>
      </c>
      <c r="K156" s="205" t="s">
        <v>19</v>
      </c>
      <c r="L156" s="210"/>
      <c r="M156" s="211" t="s">
        <v>19</v>
      </c>
      <c r="N156" s="212" t="s">
        <v>41</v>
      </c>
      <c r="O156" s="83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5" t="s">
        <v>126</v>
      </c>
      <c r="AT156" s="215" t="s">
        <v>122</v>
      </c>
      <c r="AU156" s="215" t="s">
        <v>80</v>
      </c>
      <c r="AY156" s="16" t="s">
        <v>119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78</v>
      </c>
      <c r="BK156" s="216">
        <f>ROUND(I156*H156,2)</f>
        <v>0</v>
      </c>
      <c r="BL156" s="16" t="s">
        <v>127</v>
      </c>
      <c r="BM156" s="215" t="s">
        <v>240</v>
      </c>
    </row>
    <row r="157" s="2" customFormat="1">
      <c r="A157" s="37"/>
      <c r="B157" s="38"/>
      <c r="C157" s="39"/>
      <c r="D157" s="217" t="s">
        <v>129</v>
      </c>
      <c r="E157" s="39"/>
      <c r="F157" s="218" t="s">
        <v>239</v>
      </c>
      <c r="G157" s="39"/>
      <c r="H157" s="39"/>
      <c r="I157" s="219"/>
      <c r="J157" s="39"/>
      <c r="K157" s="39"/>
      <c r="L157" s="43"/>
      <c r="M157" s="220"/>
      <c r="N157" s="221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129</v>
      </c>
      <c r="AU157" s="16" t="s">
        <v>80</v>
      </c>
    </row>
    <row r="158" s="2" customFormat="1" ht="16.5" customHeight="1">
      <c r="A158" s="37"/>
      <c r="B158" s="38"/>
      <c r="C158" s="223" t="s">
        <v>241</v>
      </c>
      <c r="D158" s="223" t="s">
        <v>132</v>
      </c>
      <c r="E158" s="224" t="s">
        <v>242</v>
      </c>
      <c r="F158" s="225" t="s">
        <v>243</v>
      </c>
      <c r="G158" s="226" t="s">
        <v>172</v>
      </c>
      <c r="H158" s="227">
        <v>50</v>
      </c>
      <c r="I158" s="228"/>
      <c r="J158" s="229">
        <f>ROUND(I158*H158,2)</f>
        <v>0</v>
      </c>
      <c r="K158" s="225" t="s">
        <v>19</v>
      </c>
      <c r="L158" s="43"/>
      <c r="M158" s="230" t="s">
        <v>19</v>
      </c>
      <c r="N158" s="231" t="s">
        <v>41</v>
      </c>
      <c r="O158" s="83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5" t="s">
        <v>127</v>
      </c>
      <c r="AT158" s="215" t="s">
        <v>132</v>
      </c>
      <c r="AU158" s="215" t="s">
        <v>80</v>
      </c>
      <c r="AY158" s="16" t="s">
        <v>119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78</v>
      </c>
      <c r="BK158" s="216">
        <f>ROUND(I158*H158,2)</f>
        <v>0</v>
      </c>
      <c r="BL158" s="16" t="s">
        <v>127</v>
      </c>
      <c r="BM158" s="215" t="s">
        <v>244</v>
      </c>
    </row>
    <row r="159" s="2" customFormat="1">
      <c r="A159" s="37"/>
      <c r="B159" s="38"/>
      <c r="C159" s="39"/>
      <c r="D159" s="217" t="s">
        <v>129</v>
      </c>
      <c r="E159" s="39"/>
      <c r="F159" s="218" t="s">
        <v>243</v>
      </c>
      <c r="G159" s="39"/>
      <c r="H159" s="39"/>
      <c r="I159" s="219"/>
      <c r="J159" s="39"/>
      <c r="K159" s="39"/>
      <c r="L159" s="43"/>
      <c r="M159" s="220"/>
      <c r="N159" s="221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129</v>
      </c>
      <c r="AU159" s="16" t="s">
        <v>80</v>
      </c>
    </row>
    <row r="160" s="2" customFormat="1" ht="16.5" customHeight="1">
      <c r="A160" s="37"/>
      <c r="B160" s="38"/>
      <c r="C160" s="203" t="s">
        <v>245</v>
      </c>
      <c r="D160" s="203" t="s">
        <v>122</v>
      </c>
      <c r="E160" s="204" t="s">
        <v>246</v>
      </c>
      <c r="F160" s="205" t="s">
        <v>247</v>
      </c>
      <c r="G160" s="206" t="s">
        <v>172</v>
      </c>
      <c r="H160" s="207">
        <v>45</v>
      </c>
      <c r="I160" s="208"/>
      <c r="J160" s="209">
        <f>ROUND(I160*H160,2)</f>
        <v>0</v>
      </c>
      <c r="K160" s="205" t="s">
        <v>19</v>
      </c>
      <c r="L160" s="210"/>
      <c r="M160" s="211" t="s">
        <v>19</v>
      </c>
      <c r="N160" s="212" t="s">
        <v>41</v>
      </c>
      <c r="O160" s="83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5" t="s">
        <v>126</v>
      </c>
      <c r="AT160" s="215" t="s">
        <v>122</v>
      </c>
      <c r="AU160" s="215" t="s">
        <v>80</v>
      </c>
      <c r="AY160" s="16" t="s">
        <v>119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127</v>
      </c>
      <c r="BM160" s="215" t="s">
        <v>248</v>
      </c>
    </row>
    <row r="161" s="2" customFormat="1">
      <c r="A161" s="37"/>
      <c r="B161" s="38"/>
      <c r="C161" s="39"/>
      <c r="D161" s="217" t="s">
        <v>129</v>
      </c>
      <c r="E161" s="39"/>
      <c r="F161" s="218" t="s">
        <v>247</v>
      </c>
      <c r="G161" s="39"/>
      <c r="H161" s="39"/>
      <c r="I161" s="219"/>
      <c r="J161" s="39"/>
      <c r="K161" s="39"/>
      <c r="L161" s="43"/>
      <c r="M161" s="220"/>
      <c r="N161" s="221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129</v>
      </c>
      <c r="AU161" s="16" t="s">
        <v>80</v>
      </c>
    </row>
    <row r="162" s="2" customFormat="1" ht="16.5" customHeight="1">
      <c r="A162" s="37"/>
      <c r="B162" s="38"/>
      <c r="C162" s="223" t="s">
        <v>249</v>
      </c>
      <c r="D162" s="223" t="s">
        <v>132</v>
      </c>
      <c r="E162" s="224" t="s">
        <v>250</v>
      </c>
      <c r="F162" s="225" t="s">
        <v>251</v>
      </c>
      <c r="G162" s="226" t="s">
        <v>172</v>
      </c>
      <c r="H162" s="227">
        <v>45</v>
      </c>
      <c r="I162" s="228"/>
      <c r="J162" s="229">
        <f>ROUND(I162*H162,2)</f>
        <v>0</v>
      </c>
      <c r="K162" s="225" t="s">
        <v>19</v>
      </c>
      <c r="L162" s="43"/>
      <c r="M162" s="230" t="s">
        <v>19</v>
      </c>
      <c r="N162" s="231" t="s">
        <v>41</v>
      </c>
      <c r="O162" s="83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5" t="s">
        <v>127</v>
      </c>
      <c r="AT162" s="215" t="s">
        <v>132</v>
      </c>
      <c r="AU162" s="215" t="s">
        <v>80</v>
      </c>
      <c r="AY162" s="16" t="s">
        <v>119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78</v>
      </c>
      <c r="BK162" s="216">
        <f>ROUND(I162*H162,2)</f>
        <v>0</v>
      </c>
      <c r="BL162" s="16" t="s">
        <v>127</v>
      </c>
      <c r="BM162" s="215" t="s">
        <v>252</v>
      </c>
    </row>
    <row r="163" s="2" customFormat="1">
      <c r="A163" s="37"/>
      <c r="B163" s="38"/>
      <c r="C163" s="39"/>
      <c r="D163" s="217" t="s">
        <v>129</v>
      </c>
      <c r="E163" s="39"/>
      <c r="F163" s="218" t="s">
        <v>251</v>
      </c>
      <c r="G163" s="39"/>
      <c r="H163" s="39"/>
      <c r="I163" s="219"/>
      <c r="J163" s="39"/>
      <c r="K163" s="39"/>
      <c r="L163" s="43"/>
      <c r="M163" s="220"/>
      <c r="N163" s="221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129</v>
      </c>
      <c r="AU163" s="16" t="s">
        <v>80</v>
      </c>
    </row>
    <row r="164" s="12" customFormat="1" ht="22.8" customHeight="1">
      <c r="A164" s="12"/>
      <c r="B164" s="187"/>
      <c r="C164" s="188"/>
      <c r="D164" s="189" t="s">
        <v>69</v>
      </c>
      <c r="E164" s="201" t="s">
        <v>253</v>
      </c>
      <c r="F164" s="201" t="s">
        <v>254</v>
      </c>
      <c r="G164" s="188"/>
      <c r="H164" s="188"/>
      <c r="I164" s="191"/>
      <c r="J164" s="202">
        <f>BK164</f>
        <v>0</v>
      </c>
      <c r="K164" s="188"/>
      <c r="L164" s="193"/>
      <c r="M164" s="194"/>
      <c r="N164" s="195"/>
      <c r="O164" s="195"/>
      <c r="P164" s="196">
        <f>SUM(P165:P170)</f>
        <v>0</v>
      </c>
      <c r="Q164" s="195"/>
      <c r="R164" s="196">
        <f>SUM(R165:R170)</f>
        <v>0</v>
      </c>
      <c r="S164" s="195"/>
      <c r="T164" s="19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8" t="s">
        <v>78</v>
      </c>
      <c r="AT164" s="199" t="s">
        <v>69</v>
      </c>
      <c r="AU164" s="199" t="s">
        <v>78</v>
      </c>
      <c r="AY164" s="198" t="s">
        <v>119</v>
      </c>
      <c r="BK164" s="200">
        <f>SUM(BK165:BK170)</f>
        <v>0</v>
      </c>
    </row>
    <row r="165" s="2" customFormat="1" ht="16.5" customHeight="1">
      <c r="A165" s="37"/>
      <c r="B165" s="38"/>
      <c r="C165" s="203" t="s">
        <v>255</v>
      </c>
      <c r="D165" s="203" t="s">
        <v>122</v>
      </c>
      <c r="E165" s="204" t="s">
        <v>256</v>
      </c>
      <c r="F165" s="205" t="s">
        <v>257</v>
      </c>
      <c r="G165" s="206" t="s">
        <v>172</v>
      </c>
      <c r="H165" s="207">
        <v>120</v>
      </c>
      <c r="I165" s="208"/>
      <c r="J165" s="209">
        <f>ROUND(I165*H165,2)</f>
        <v>0</v>
      </c>
      <c r="K165" s="205" t="s">
        <v>19</v>
      </c>
      <c r="L165" s="210"/>
      <c r="M165" s="211" t="s">
        <v>19</v>
      </c>
      <c r="N165" s="212" t="s">
        <v>41</v>
      </c>
      <c r="O165" s="83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5" t="s">
        <v>126</v>
      </c>
      <c r="AT165" s="215" t="s">
        <v>122</v>
      </c>
      <c r="AU165" s="215" t="s">
        <v>80</v>
      </c>
      <c r="AY165" s="16" t="s">
        <v>119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78</v>
      </c>
      <c r="BK165" s="216">
        <f>ROUND(I165*H165,2)</f>
        <v>0</v>
      </c>
      <c r="BL165" s="16" t="s">
        <v>127</v>
      </c>
      <c r="BM165" s="215" t="s">
        <v>258</v>
      </c>
    </row>
    <row r="166" s="2" customFormat="1">
      <c r="A166" s="37"/>
      <c r="B166" s="38"/>
      <c r="C166" s="39"/>
      <c r="D166" s="217" t="s">
        <v>129</v>
      </c>
      <c r="E166" s="39"/>
      <c r="F166" s="218" t="s">
        <v>257</v>
      </c>
      <c r="G166" s="39"/>
      <c r="H166" s="39"/>
      <c r="I166" s="219"/>
      <c r="J166" s="39"/>
      <c r="K166" s="39"/>
      <c r="L166" s="43"/>
      <c r="M166" s="220"/>
      <c r="N166" s="221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129</v>
      </c>
      <c r="AU166" s="16" t="s">
        <v>80</v>
      </c>
    </row>
    <row r="167" s="2" customFormat="1">
      <c r="A167" s="37"/>
      <c r="B167" s="38"/>
      <c r="C167" s="39"/>
      <c r="D167" s="217" t="s">
        <v>130</v>
      </c>
      <c r="E167" s="39"/>
      <c r="F167" s="222" t="s">
        <v>259</v>
      </c>
      <c r="G167" s="39"/>
      <c r="H167" s="39"/>
      <c r="I167" s="219"/>
      <c r="J167" s="39"/>
      <c r="K167" s="39"/>
      <c r="L167" s="43"/>
      <c r="M167" s="220"/>
      <c r="N167" s="221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130</v>
      </c>
      <c r="AU167" s="16" t="s">
        <v>80</v>
      </c>
    </row>
    <row r="168" s="2" customFormat="1" ht="16.5" customHeight="1">
      <c r="A168" s="37"/>
      <c r="B168" s="38"/>
      <c r="C168" s="223" t="s">
        <v>260</v>
      </c>
      <c r="D168" s="223" t="s">
        <v>132</v>
      </c>
      <c r="E168" s="224" t="s">
        <v>261</v>
      </c>
      <c r="F168" s="225" t="s">
        <v>262</v>
      </c>
      <c r="G168" s="226" t="s">
        <v>172</v>
      </c>
      <c r="H168" s="227">
        <v>120</v>
      </c>
      <c r="I168" s="228"/>
      <c r="J168" s="229">
        <f>ROUND(I168*H168,2)</f>
        <v>0</v>
      </c>
      <c r="K168" s="225" t="s">
        <v>19</v>
      </c>
      <c r="L168" s="43"/>
      <c r="M168" s="230" t="s">
        <v>19</v>
      </c>
      <c r="N168" s="231" t="s">
        <v>41</v>
      </c>
      <c r="O168" s="83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5" t="s">
        <v>127</v>
      </c>
      <c r="AT168" s="215" t="s">
        <v>132</v>
      </c>
      <c r="AU168" s="215" t="s">
        <v>80</v>
      </c>
      <c r="AY168" s="16" t="s">
        <v>119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127</v>
      </c>
      <c r="BM168" s="215" t="s">
        <v>263</v>
      </c>
    </row>
    <row r="169" s="2" customFormat="1">
      <c r="A169" s="37"/>
      <c r="B169" s="38"/>
      <c r="C169" s="39"/>
      <c r="D169" s="217" t="s">
        <v>129</v>
      </c>
      <c r="E169" s="39"/>
      <c r="F169" s="218" t="s">
        <v>262</v>
      </c>
      <c r="G169" s="39"/>
      <c r="H169" s="39"/>
      <c r="I169" s="219"/>
      <c r="J169" s="39"/>
      <c r="K169" s="39"/>
      <c r="L169" s="43"/>
      <c r="M169" s="220"/>
      <c r="N169" s="221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129</v>
      </c>
      <c r="AU169" s="16" t="s">
        <v>80</v>
      </c>
    </row>
    <row r="170" s="2" customFormat="1">
      <c r="A170" s="37"/>
      <c r="B170" s="38"/>
      <c r="C170" s="39"/>
      <c r="D170" s="217" t="s">
        <v>130</v>
      </c>
      <c r="E170" s="39"/>
      <c r="F170" s="222" t="s">
        <v>264</v>
      </c>
      <c r="G170" s="39"/>
      <c r="H170" s="39"/>
      <c r="I170" s="219"/>
      <c r="J170" s="39"/>
      <c r="K170" s="39"/>
      <c r="L170" s="43"/>
      <c r="M170" s="220"/>
      <c r="N170" s="221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130</v>
      </c>
      <c r="AU170" s="16" t="s">
        <v>80</v>
      </c>
    </row>
    <row r="171" s="12" customFormat="1" ht="22.8" customHeight="1">
      <c r="A171" s="12"/>
      <c r="B171" s="187"/>
      <c r="C171" s="188"/>
      <c r="D171" s="189" t="s">
        <v>69</v>
      </c>
      <c r="E171" s="201" t="s">
        <v>265</v>
      </c>
      <c r="F171" s="201" t="s">
        <v>266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SUM(P172:P187)</f>
        <v>0</v>
      </c>
      <c r="Q171" s="195"/>
      <c r="R171" s="196">
        <f>SUM(R172:R187)</f>
        <v>0</v>
      </c>
      <c r="S171" s="195"/>
      <c r="T171" s="197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8" t="s">
        <v>78</v>
      </c>
      <c r="AT171" s="199" t="s">
        <v>69</v>
      </c>
      <c r="AU171" s="199" t="s">
        <v>78</v>
      </c>
      <c r="AY171" s="198" t="s">
        <v>119</v>
      </c>
      <c r="BK171" s="200">
        <f>SUM(BK172:BK187)</f>
        <v>0</v>
      </c>
    </row>
    <row r="172" s="2" customFormat="1" ht="16.5" customHeight="1">
      <c r="A172" s="37"/>
      <c r="B172" s="38"/>
      <c r="C172" s="203" t="s">
        <v>267</v>
      </c>
      <c r="D172" s="203" t="s">
        <v>122</v>
      </c>
      <c r="E172" s="204" t="s">
        <v>268</v>
      </c>
      <c r="F172" s="205" t="s">
        <v>269</v>
      </c>
      <c r="G172" s="206" t="s">
        <v>172</v>
      </c>
      <c r="H172" s="207">
        <v>48</v>
      </c>
      <c r="I172" s="208"/>
      <c r="J172" s="209">
        <f>ROUND(I172*H172,2)</f>
        <v>0</v>
      </c>
      <c r="K172" s="205" t="s">
        <v>19</v>
      </c>
      <c r="L172" s="210"/>
      <c r="M172" s="211" t="s">
        <v>19</v>
      </c>
      <c r="N172" s="212" t="s">
        <v>41</v>
      </c>
      <c r="O172" s="83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5" t="s">
        <v>126</v>
      </c>
      <c r="AT172" s="215" t="s">
        <v>122</v>
      </c>
      <c r="AU172" s="215" t="s">
        <v>80</v>
      </c>
      <c r="AY172" s="16" t="s">
        <v>119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78</v>
      </c>
      <c r="BK172" s="216">
        <f>ROUND(I172*H172,2)</f>
        <v>0</v>
      </c>
      <c r="BL172" s="16" t="s">
        <v>127</v>
      </c>
      <c r="BM172" s="215" t="s">
        <v>270</v>
      </c>
    </row>
    <row r="173" s="2" customFormat="1">
      <c r="A173" s="37"/>
      <c r="B173" s="38"/>
      <c r="C173" s="39"/>
      <c r="D173" s="217" t="s">
        <v>129</v>
      </c>
      <c r="E173" s="39"/>
      <c r="F173" s="218" t="s">
        <v>269</v>
      </c>
      <c r="G173" s="39"/>
      <c r="H173" s="39"/>
      <c r="I173" s="219"/>
      <c r="J173" s="39"/>
      <c r="K173" s="39"/>
      <c r="L173" s="43"/>
      <c r="M173" s="220"/>
      <c r="N173" s="221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129</v>
      </c>
      <c r="AU173" s="16" t="s">
        <v>80</v>
      </c>
    </row>
    <row r="174" s="2" customFormat="1">
      <c r="A174" s="37"/>
      <c r="B174" s="38"/>
      <c r="C174" s="39"/>
      <c r="D174" s="217" t="s">
        <v>130</v>
      </c>
      <c r="E174" s="39"/>
      <c r="F174" s="222" t="s">
        <v>271</v>
      </c>
      <c r="G174" s="39"/>
      <c r="H174" s="39"/>
      <c r="I174" s="219"/>
      <c r="J174" s="39"/>
      <c r="K174" s="39"/>
      <c r="L174" s="43"/>
      <c r="M174" s="220"/>
      <c r="N174" s="221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130</v>
      </c>
      <c r="AU174" s="16" t="s">
        <v>80</v>
      </c>
    </row>
    <row r="175" s="2" customFormat="1" ht="16.5" customHeight="1">
      <c r="A175" s="37"/>
      <c r="B175" s="38"/>
      <c r="C175" s="223" t="s">
        <v>272</v>
      </c>
      <c r="D175" s="223" t="s">
        <v>132</v>
      </c>
      <c r="E175" s="224" t="s">
        <v>273</v>
      </c>
      <c r="F175" s="225" t="s">
        <v>274</v>
      </c>
      <c r="G175" s="226" t="s">
        <v>172</v>
      </c>
      <c r="H175" s="227">
        <v>48</v>
      </c>
      <c r="I175" s="228"/>
      <c r="J175" s="229">
        <f>ROUND(I175*H175,2)</f>
        <v>0</v>
      </c>
      <c r="K175" s="225" t="s">
        <v>19</v>
      </c>
      <c r="L175" s="43"/>
      <c r="M175" s="230" t="s">
        <v>19</v>
      </c>
      <c r="N175" s="231" t="s">
        <v>41</v>
      </c>
      <c r="O175" s="83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5" t="s">
        <v>127</v>
      </c>
      <c r="AT175" s="215" t="s">
        <v>132</v>
      </c>
      <c r="AU175" s="215" t="s">
        <v>80</v>
      </c>
      <c r="AY175" s="16" t="s">
        <v>119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78</v>
      </c>
      <c r="BK175" s="216">
        <f>ROUND(I175*H175,2)</f>
        <v>0</v>
      </c>
      <c r="BL175" s="16" t="s">
        <v>127</v>
      </c>
      <c r="BM175" s="215" t="s">
        <v>275</v>
      </c>
    </row>
    <row r="176" s="2" customFormat="1">
      <c r="A176" s="37"/>
      <c r="B176" s="38"/>
      <c r="C176" s="39"/>
      <c r="D176" s="217" t="s">
        <v>129</v>
      </c>
      <c r="E176" s="39"/>
      <c r="F176" s="218" t="s">
        <v>274</v>
      </c>
      <c r="G176" s="39"/>
      <c r="H176" s="39"/>
      <c r="I176" s="219"/>
      <c r="J176" s="39"/>
      <c r="K176" s="39"/>
      <c r="L176" s="43"/>
      <c r="M176" s="220"/>
      <c r="N176" s="221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129</v>
      </c>
      <c r="AU176" s="16" t="s">
        <v>80</v>
      </c>
    </row>
    <row r="177" s="2" customFormat="1">
      <c r="A177" s="37"/>
      <c r="B177" s="38"/>
      <c r="C177" s="39"/>
      <c r="D177" s="217" t="s">
        <v>130</v>
      </c>
      <c r="E177" s="39"/>
      <c r="F177" s="222" t="s">
        <v>276</v>
      </c>
      <c r="G177" s="39"/>
      <c r="H177" s="39"/>
      <c r="I177" s="219"/>
      <c r="J177" s="39"/>
      <c r="K177" s="39"/>
      <c r="L177" s="43"/>
      <c r="M177" s="220"/>
      <c r="N177" s="221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130</v>
      </c>
      <c r="AU177" s="16" t="s">
        <v>80</v>
      </c>
    </row>
    <row r="178" s="2" customFormat="1" ht="16.5" customHeight="1">
      <c r="A178" s="37"/>
      <c r="B178" s="38"/>
      <c r="C178" s="203" t="s">
        <v>277</v>
      </c>
      <c r="D178" s="203" t="s">
        <v>122</v>
      </c>
      <c r="E178" s="204" t="s">
        <v>278</v>
      </c>
      <c r="F178" s="205" t="s">
        <v>279</v>
      </c>
      <c r="G178" s="206" t="s">
        <v>172</v>
      </c>
      <c r="H178" s="207">
        <v>36</v>
      </c>
      <c r="I178" s="208"/>
      <c r="J178" s="209">
        <f>ROUND(I178*H178,2)</f>
        <v>0</v>
      </c>
      <c r="K178" s="205" t="s">
        <v>19</v>
      </c>
      <c r="L178" s="210"/>
      <c r="M178" s="211" t="s">
        <v>19</v>
      </c>
      <c r="N178" s="212" t="s">
        <v>41</v>
      </c>
      <c r="O178" s="83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5" t="s">
        <v>126</v>
      </c>
      <c r="AT178" s="215" t="s">
        <v>122</v>
      </c>
      <c r="AU178" s="215" t="s">
        <v>80</v>
      </c>
      <c r="AY178" s="16" t="s">
        <v>119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78</v>
      </c>
      <c r="BK178" s="216">
        <f>ROUND(I178*H178,2)</f>
        <v>0</v>
      </c>
      <c r="BL178" s="16" t="s">
        <v>127</v>
      </c>
      <c r="BM178" s="215" t="s">
        <v>280</v>
      </c>
    </row>
    <row r="179" s="2" customFormat="1">
      <c r="A179" s="37"/>
      <c r="B179" s="38"/>
      <c r="C179" s="39"/>
      <c r="D179" s="217" t="s">
        <v>129</v>
      </c>
      <c r="E179" s="39"/>
      <c r="F179" s="218" t="s">
        <v>279</v>
      </c>
      <c r="G179" s="39"/>
      <c r="H179" s="39"/>
      <c r="I179" s="219"/>
      <c r="J179" s="39"/>
      <c r="K179" s="39"/>
      <c r="L179" s="43"/>
      <c r="M179" s="220"/>
      <c r="N179" s="221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129</v>
      </c>
      <c r="AU179" s="16" t="s">
        <v>80</v>
      </c>
    </row>
    <row r="180" s="2" customFormat="1">
      <c r="A180" s="37"/>
      <c r="B180" s="38"/>
      <c r="C180" s="39"/>
      <c r="D180" s="217" t="s">
        <v>130</v>
      </c>
      <c r="E180" s="39"/>
      <c r="F180" s="222" t="s">
        <v>281</v>
      </c>
      <c r="G180" s="39"/>
      <c r="H180" s="39"/>
      <c r="I180" s="219"/>
      <c r="J180" s="39"/>
      <c r="K180" s="39"/>
      <c r="L180" s="43"/>
      <c r="M180" s="220"/>
      <c r="N180" s="221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130</v>
      </c>
      <c r="AU180" s="16" t="s">
        <v>80</v>
      </c>
    </row>
    <row r="181" s="2" customFormat="1" ht="16.5" customHeight="1">
      <c r="A181" s="37"/>
      <c r="B181" s="38"/>
      <c r="C181" s="223" t="s">
        <v>282</v>
      </c>
      <c r="D181" s="223" t="s">
        <v>132</v>
      </c>
      <c r="E181" s="224" t="s">
        <v>283</v>
      </c>
      <c r="F181" s="225" t="s">
        <v>284</v>
      </c>
      <c r="G181" s="226" t="s">
        <v>172</v>
      </c>
      <c r="H181" s="227">
        <v>36</v>
      </c>
      <c r="I181" s="228"/>
      <c r="J181" s="229">
        <f>ROUND(I181*H181,2)</f>
        <v>0</v>
      </c>
      <c r="K181" s="225" t="s">
        <v>19</v>
      </c>
      <c r="L181" s="43"/>
      <c r="M181" s="230" t="s">
        <v>19</v>
      </c>
      <c r="N181" s="231" t="s">
        <v>41</v>
      </c>
      <c r="O181" s="83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5" t="s">
        <v>127</v>
      </c>
      <c r="AT181" s="215" t="s">
        <v>132</v>
      </c>
      <c r="AU181" s="215" t="s">
        <v>80</v>
      </c>
      <c r="AY181" s="16" t="s">
        <v>119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78</v>
      </c>
      <c r="BK181" s="216">
        <f>ROUND(I181*H181,2)</f>
        <v>0</v>
      </c>
      <c r="BL181" s="16" t="s">
        <v>127</v>
      </c>
      <c r="BM181" s="215" t="s">
        <v>285</v>
      </c>
    </row>
    <row r="182" s="2" customFormat="1">
      <c r="A182" s="37"/>
      <c r="B182" s="38"/>
      <c r="C182" s="39"/>
      <c r="D182" s="217" t="s">
        <v>129</v>
      </c>
      <c r="E182" s="39"/>
      <c r="F182" s="218" t="s">
        <v>284</v>
      </c>
      <c r="G182" s="39"/>
      <c r="H182" s="39"/>
      <c r="I182" s="219"/>
      <c r="J182" s="39"/>
      <c r="K182" s="39"/>
      <c r="L182" s="43"/>
      <c r="M182" s="220"/>
      <c r="N182" s="221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129</v>
      </c>
      <c r="AU182" s="16" t="s">
        <v>80</v>
      </c>
    </row>
    <row r="183" s="2" customFormat="1">
      <c r="A183" s="37"/>
      <c r="B183" s="38"/>
      <c r="C183" s="39"/>
      <c r="D183" s="217" t="s">
        <v>130</v>
      </c>
      <c r="E183" s="39"/>
      <c r="F183" s="222" t="s">
        <v>286</v>
      </c>
      <c r="G183" s="39"/>
      <c r="H183" s="39"/>
      <c r="I183" s="219"/>
      <c r="J183" s="39"/>
      <c r="K183" s="39"/>
      <c r="L183" s="43"/>
      <c r="M183" s="220"/>
      <c r="N183" s="221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130</v>
      </c>
      <c r="AU183" s="16" t="s">
        <v>80</v>
      </c>
    </row>
    <row r="184" s="2" customFormat="1" ht="16.5" customHeight="1">
      <c r="A184" s="37"/>
      <c r="B184" s="38"/>
      <c r="C184" s="203" t="s">
        <v>287</v>
      </c>
      <c r="D184" s="203" t="s">
        <v>122</v>
      </c>
      <c r="E184" s="204" t="s">
        <v>288</v>
      </c>
      <c r="F184" s="205" t="s">
        <v>289</v>
      </c>
      <c r="G184" s="206" t="s">
        <v>172</v>
      </c>
      <c r="H184" s="207">
        <v>32</v>
      </c>
      <c r="I184" s="208"/>
      <c r="J184" s="209">
        <f>ROUND(I184*H184,2)</f>
        <v>0</v>
      </c>
      <c r="K184" s="205" t="s">
        <v>19</v>
      </c>
      <c r="L184" s="210"/>
      <c r="M184" s="211" t="s">
        <v>19</v>
      </c>
      <c r="N184" s="212" t="s">
        <v>41</v>
      </c>
      <c r="O184" s="83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5" t="s">
        <v>126</v>
      </c>
      <c r="AT184" s="215" t="s">
        <v>122</v>
      </c>
      <c r="AU184" s="215" t="s">
        <v>80</v>
      </c>
      <c r="AY184" s="16" t="s">
        <v>119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78</v>
      </c>
      <c r="BK184" s="216">
        <f>ROUND(I184*H184,2)</f>
        <v>0</v>
      </c>
      <c r="BL184" s="16" t="s">
        <v>127</v>
      </c>
      <c r="BM184" s="215" t="s">
        <v>290</v>
      </c>
    </row>
    <row r="185" s="2" customFormat="1">
      <c r="A185" s="37"/>
      <c r="B185" s="38"/>
      <c r="C185" s="39"/>
      <c r="D185" s="217" t="s">
        <v>129</v>
      </c>
      <c r="E185" s="39"/>
      <c r="F185" s="218" t="s">
        <v>289</v>
      </c>
      <c r="G185" s="39"/>
      <c r="H185" s="39"/>
      <c r="I185" s="219"/>
      <c r="J185" s="39"/>
      <c r="K185" s="39"/>
      <c r="L185" s="43"/>
      <c r="M185" s="220"/>
      <c r="N185" s="221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129</v>
      </c>
      <c r="AU185" s="16" t="s">
        <v>80</v>
      </c>
    </row>
    <row r="186" s="2" customFormat="1" ht="16.5" customHeight="1">
      <c r="A186" s="37"/>
      <c r="B186" s="38"/>
      <c r="C186" s="223" t="s">
        <v>291</v>
      </c>
      <c r="D186" s="223" t="s">
        <v>132</v>
      </c>
      <c r="E186" s="224" t="s">
        <v>292</v>
      </c>
      <c r="F186" s="225" t="s">
        <v>293</v>
      </c>
      <c r="G186" s="226" t="s">
        <v>172</v>
      </c>
      <c r="H186" s="227">
        <v>32</v>
      </c>
      <c r="I186" s="228"/>
      <c r="J186" s="229">
        <f>ROUND(I186*H186,2)</f>
        <v>0</v>
      </c>
      <c r="K186" s="225" t="s">
        <v>19</v>
      </c>
      <c r="L186" s="43"/>
      <c r="M186" s="230" t="s">
        <v>19</v>
      </c>
      <c r="N186" s="231" t="s">
        <v>41</v>
      </c>
      <c r="O186" s="83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5" t="s">
        <v>127</v>
      </c>
      <c r="AT186" s="215" t="s">
        <v>132</v>
      </c>
      <c r="AU186" s="215" t="s">
        <v>80</v>
      </c>
      <c r="AY186" s="16" t="s">
        <v>119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127</v>
      </c>
      <c r="BM186" s="215" t="s">
        <v>294</v>
      </c>
    </row>
    <row r="187" s="2" customFormat="1">
      <c r="A187" s="37"/>
      <c r="B187" s="38"/>
      <c r="C187" s="39"/>
      <c r="D187" s="217" t="s">
        <v>129</v>
      </c>
      <c r="E187" s="39"/>
      <c r="F187" s="218" t="s">
        <v>293</v>
      </c>
      <c r="G187" s="39"/>
      <c r="H187" s="39"/>
      <c r="I187" s="219"/>
      <c r="J187" s="39"/>
      <c r="K187" s="39"/>
      <c r="L187" s="43"/>
      <c r="M187" s="220"/>
      <c r="N187" s="221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129</v>
      </c>
      <c r="AU187" s="16" t="s">
        <v>80</v>
      </c>
    </row>
    <row r="188" s="12" customFormat="1" ht="22.8" customHeight="1">
      <c r="A188" s="12"/>
      <c r="B188" s="187"/>
      <c r="C188" s="188"/>
      <c r="D188" s="189" t="s">
        <v>69</v>
      </c>
      <c r="E188" s="201" t="s">
        <v>295</v>
      </c>
      <c r="F188" s="201" t="s">
        <v>296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SUM(P189:P205)</f>
        <v>0</v>
      </c>
      <c r="Q188" s="195"/>
      <c r="R188" s="196">
        <f>SUM(R189:R205)</f>
        <v>0</v>
      </c>
      <c r="S188" s="195"/>
      <c r="T188" s="197">
        <f>SUM(T189:T205)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8" t="s">
        <v>78</v>
      </c>
      <c r="AT188" s="199" t="s">
        <v>69</v>
      </c>
      <c r="AU188" s="199" t="s">
        <v>78</v>
      </c>
      <c r="AY188" s="198" t="s">
        <v>119</v>
      </c>
      <c r="BK188" s="200">
        <f>SUM(BK189:BK205)</f>
        <v>0</v>
      </c>
    </row>
    <row r="189" s="2" customFormat="1" ht="16.5" customHeight="1">
      <c r="A189" s="37"/>
      <c r="B189" s="38"/>
      <c r="C189" s="203" t="s">
        <v>297</v>
      </c>
      <c r="D189" s="203" t="s">
        <v>122</v>
      </c>
      <c r="E189" s="204" t="s">
        <v>298</v>
      </c>
      <c r="F189" s="205" t="s">
        <v>299</v>
      </c>
      <c r="G189" s="206" t="s">
        <v>125</v>
      </c>
      <c r="H189" s="207">
        <v>1</v>
      </c>
      <c r="I189" s="208"/>
      <c r="J189" s="209">
        <f>ROUND(I189*H189,2)</f>
        <v>0</v>
      </c>
      <c r="K189" s="205" t="s">
        <v>19</v>
      </c>
      <c r="L189" s="210"/>
      <c r="M189" s="211" t="s">
        <v>19</v>
      </c>
      <c r="N189" s="212" t="s">
        <v>41</v>
      </c>
      <c r="O189" s="83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5" t="s">
        <v>126</v>
      </c>
      <c r="AT189" s="215" t="s">
        <v>122</v>
      </c>
      <c r="AU189" s="215" t="s">
        <v>80</v>
      </c>
      <c r="AY189" s="16" t="s">
        <v>119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78</v>
      </c>
      <c r="BK189" s="216">
        <f>ROUND(I189*H189,2)</f>
        <v>0</v>
      </c>
      <c r="BL189" s="16" t="s">
        <v>127</v>
      </c>
      <c r="BM189" s="215" t="s">
        <v>300</v>
      </c>
    </row>
    <row r="190" s="2" customFormat="1">
      <c r="A190" s="37"/>
      <c r="B190" s="38"/>
      <c r="C190" s="39"/>
      <c r="D190" s="217" t="s">
        <v>129</v>
      </c>
      <c r="E190" s="39"/>
      <c r="F190" s="218" t="s">
        <v>299</v>
      </c>
      <c r="G190" s="39"/>
      <c r="H190" s="39"/>
      <c r="I190" s="219"/>
      <c r="J190" s="39"/>
      <c r="K190" s="39"/>
      <c r="L190" s="43"/>
      <c r="M190" s="220"/>
      <c r="N190" s="221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129</v>
      </c>
      <c r="AU190" s="16" t="s">
        <v>80</v>
      </c>
    </row>
    <row r="191" s="2" customFormat="1">
      <c r="A191" s="37"/>
      <c r="B191" s="38"/>
      <c r="C191" s="39"/>
      <c r="D191" s="217" t="s">
        <v>130</v>
      </c>
      <c r="E191" s="39"/>
      <c r="F191" s="222" t="s">
        <v>301</v>
      </c>
      <c r="G191" s="39"/>
      <c r="H191" s="39"/>
      <c r="I191" s="219"/>
      <c r="J191" s="39"/>
      <c r="K191" s="39"/>
      <c r="L191" s="43"/>
      <c r="M191" s="220"/>
      <c r="N191" s="221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80</v>
      </c>
    </row>
    <row r="192" s="2" customFormat="1" ht="16.5" customHeight="1">
      <c r="A192" s="37"/>
      <c r="B192" s="38"/>
      <c r="C192" s="223" t="s">
        <v>302</v>
      </c>
      <c r="D192" s="223" t="s">
        <v>132</v>
      </c>
      <c r="E192" s="224" t="s">
        <v>303</v>
      </c>
      <c r="F192" s="225" t="s">
        <v>304</v>
      </c>
      <c r="G192" s="226" t="s">
        <v>125</v>
      </c>
      <c r="H192" s="227">
        <v>1</v>
      </c>
      <c r="I192" s="228"/>
      <c r="J192" s="229">
        <f>ROUND(I192*H192,2)</f>
        <v>0</v>
      </c>
      <c r="K192" s="225" t="s">
        <v>19</v>
      </c>
      <c r="L192" s="43"/>
      <c r="M192" s="230" t="s">
        <v>19</v>
      </c>
      <c r="N192" s="231" t="s">
        <v>41</v>
      </c>
      <c r="O192" s="83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5" t="s">
        <v>127</v>
      </c>
      <c r="AT192" s="215" t="s">
        <v>132</v>
      </c>
      <c r="AU192" s="215" t="s">
        <v>80</v>
      </c>
      <c r="AY192" s="16" t="s">
        <v>119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78</v>
      </c>
      <c r="BK192" s="216">
        <f>ROUND(I192*H192,2)</f>
        <v>0</v>
      </c>
      <c r="BL192" s="16" t="s">
        <v>127</v>
      </c>
      <c r="BM192" s="215" t="s">
        <v>305</v>
      </c>
    </row>
    <row r="193" s="2" customFormat="1">
      <c r="A193" s="37"/>
      <c r="B193" s="38"/>
      <c r="C193" s="39"/>
      <c r="D193" s="217" t="s">
        <v>129</v>
      </c>
      <c r="E193" s="39"/>
      <c r="F193" s="218" t="s">
        <v>304</v>
      </c>
      <c r="G193" s="39"/>
      <c r="H193" s="39"/>
      <c r="I193" s="219"/>
      <c r="J193" s="39"/>
      <c r="K193" s="39"/>
      <c r="L193" s="43"/>
      <c r="M193" s="220"/>
      <c r="N193" s="221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129</v>
      </c>
      <c r="AU193" s="16" t="s">
        <v>80</v>
      </c>
    </row>
    <row r="194" s="2" customFormat="1">
      <c r="A194" s="37"/>
      <c r="B194" s="38"/>
      <c r="C194" s="39"/>
      <c r="D194" s="217" t="s">
        <v>130</v>
      </c>
      <c r="E194" s="39"/>
      <c r="F194" s="222" t="s">
        <v>306</v>
      </c>
      <c r="G194" s="39"/>
      <c r="H194" s="39"/>
      <c r="I194" s="219"/>
      <c r="J194" s="39"/>
      <c r="K194" s="39"/>
      <c r="L194" s="43"/>
      <c r="M194" s="220"/>
      <c r="N194" s="221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130</v>
      </c>
      <c r="AU194" s="16" t="s">
        <v>80</v>
      </c>
    </row>
    <row r="195" s="2" customFormat="1" ht="16.5" customHeight="1">
      <c r="A195" s="37"/>
      <c r="B195" s="38"/>
      <c r="C195" s="203" t="s">
        <v>307</v>
      </c>
      <c r="D195" s="203" t="s">
        <v>122</v>
      </c>
      <c r="E195" s="204" t="s">
        <v>308</v>
      </c>
      <c r="F195" s="205" t="s">
        <v>309</v>
      </c>
      <c r="G195" s="206" t="s">
        <v>125</v>
      </c>
      <c r="H195" s="207">
        <v>1</v>
      </c>
      <c r="I195" s="208"/>
      <c r="J195" s="209">
        <f>ROUND(I195*H195,2)</f>
        <v>0</v>
      </c>
      <c r="K195" s="205" t="s">
        <v>19</v>
      </c>
      <c r="L195" s="210"/>
      <c r="M195" s="211" t="s">
        <v>19</v>
      </c>
      <c r="N195" s="212" t="s">
        <v>41</v>
      </c>
      <c r="O195" s="83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5" t="s">
        <v>126</v>
      </c>
      <c r="AT195" s="215" t="s">
        <v>122</v>
      </c>
      <c r="AU195" s="215" t="s">
        <v>80</v>
      </c>
      <c r="AY195" s="16" t="s">
        <v>119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6" t="s">
        <v>78</v>
      </c>
      <c r="BK195" s="216">
        <f>ROUND(I195*H195,2)</f>
        <v>0</v>
      </c>
      <c r="BL195" s="16" t="s">
        <v>127</v>
      </c>
      <c r="BM195" s="215" t="s">
        <v>310</v>
      </c>
    </row>
    <row r="196" s="2" customFormat="1">
      <c r="A196" s="37"/>
      <c r="B196" s="38"/>
      <c r="C196" s="39"/>
      <c r="D196" s="217" t="s">
        <v>129</v>
      </c>
      <c r="E196" s="39"/>
      <c r="F196" s="218" t="s">
        <v>309</v>
      </c>
      <c r="G196" s="39"/>
      <c r="H196" s="39"/>
      <c r="I196" s="219"/>
      <c r="J196" s="39"/>
      <c r="K196" s="39"/>
      <c r="L196" s="43"/>
      <c r="M196" s="220"/>
      <c r="N196" s="221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129</v>
      </c>
      <c r="AU196" s="16" t="s">
        <v>80</v>
      </c>
    </row>
    <row r="197" s="2" customFormat="1">
      <c r="A197" s="37"/>
      <c r="B197" s="38"/>
      <c r="C197" s="39"/>
      <c r="D197" s="217" t="s">
        <v>130</v>
      </c>
      <c r="E197" s="39"/>
      <c r="F197" s="222" t="s">
        <v>311</v>
      </c>
      <c r="G197" s="39"/>
      <c r="H197" s="39"/>
      <c r="I197" s="219"/>
      <c r="J197" s="39"/>
      <c r="K197" s="39"/>
      <c r="L197" s="43"/>
      <c r="M197" s="220"/>
      <c r="N197" s="221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130</v>
      </c>
      <c r="AU197" s="16" t="s">
        <v>80</v>
      </c>
    </row>
    <row r="198" s="2" customFormat="1" ht="16.5" customHeight="1">
      <c r="A198" s="37"/>
      <c r="B198" s="38"/>
      <c r="C198" s="223" t="s">
        <v>312</v>
      </c>
      <c r="D198" s="223" t="s">
        <v>132</v>
      </c>
      <c r="E198" s="224" t="s">
        <v>313</v>
      </c>
      <c r="F198" s="225" t="s">
        <v>314</v>
      </c>
      <c r="G198" s="226" t="s">
        <v>125</v>
      </c>
      <c r="H198" s="227">
        <v>1</v>
      </c>
      <c r="I198" s="228"/>
      <c r="J198" s="229">
        <f>ROUND(I198*H198,2)</f>
        <v>0</v>
      </c>
      <c r="K198" s="225" t="s">
        <v>19</v>
      </c>
      <c r="L198" s="43"/>
      <c r="M198" s="230" t="s">
        <v>19</v>
      </c>
      <c r="N198" s="231" t="s">
        <v>41</v>
      </c>
      <c r="O198" s="83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5" t="s">
        <v>127</v>
      </c>
      <c r="AT198" s="215" t="s">
        <v>132</v>
      </c>
      <c r="AU198" s="215" t="s">
        <v>80</v>
      </c>
      <c r="AY198" s="16" t="s">
        <v>119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78</v>
      </c>
      <c r="BK198" s="216">
        <f>ROUND(I198*H198,2)</f>
        <v>0</v>
      </c>
      <c r="BL198" s="16" t="s">
        <v>127</v>
      </c>
      <c r="BM198" s="215" t="s">
        <v>315</v>
      </c>
    </row>
    <row r="199" s="2" customFormat="1">
      <c r="A199" s="37"/>
      <c r="B199" s="38"/>
      <c r="C199" s="39"/>
      <c r="D199" s="217" t="s">
        <v>129</v>
      </c>
      <c r="E199" s="39"/>
      <c r="F199" s="218" t="s">
        <v>314</v>
      </c>
      <c r="G199" s="39"/>
      <c r="H199" s="39"/>
      <c r="I199" s="219"/>
      <c r="J199" s="39"/>
      <c r="K199" s="39"/>
      <c r="L199" s="43"/>
      <c r="M199" s="220"/>
      <c r="N199" s="221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129</v>
      </c>
      <c r="AU199" s="16" t="s">
        <v>80</v>
      </c>
    </row>
    <row r="200" s="2" customFormat="1" ht="16.5" customHeight="1">
      <c r="A200" s="37"/>
      <c r="B200" s="38"/>
      <c r="C200" s="203" t="s">
        <v>316</v>
      </c>
      <c r="D200" s="203" t="s">
        <v>122</v>
      </c>
      <c r="E200" s="204" t="s">
        <v>317</v>
      </c>
      <c r="F200" s="205" t="s">
        <v>318</v>
      </c>
      <c r="G200" s="206" t="s">
        <v>319</v>
      </c>
      <c r="H200" s="207">
        <v>1</v>
      </c>
      <c r="I200" s="208"/>
      <c r="J200" s="209">
        <f>ROUND(I200*H200,2)</f>
        <v>0</v>
      </c>
      <c r="K200" s="205" t="s">
        <v>19</v>
      </c>
      <c r="L200" s="210"/>
      <c r="M200" s="211" t="s">
        <v>19</v>
      </c>
      <c r="N200" s="212" t="s">
        <v>41</v>
      </c>
      <c r="O200" s="83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5" t="s">
        <v>126</v>
      </c>
      <c r="AT200" s="215" t="s">
        <v>122</v>
      </c>
      <c r="AU200" s="215" t="s">
        <v>80</v>
      </c>
      <c r="AY200" s="16" t="s">
        <v>119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78</v>
      </c>
      <c r="BK200" s="216">
        <f>ROUND(I200*H200,2)</f>
        <v>0</v>
      </c>
      <c r="BL200" s="16" t="s">
        <v>127</v>
      </c>
      <c r="BM200" s="215" t="s">
        <v>320</v>
      </c>
    </row>
    <row r="201" s="2" customFormat="1">
      <c r="A201" s="37"/>
      <c r="B201" s="38"/>
      <c r="C201" s="39"/>
      <c r="D201" s="217" t="s">
        <v>129</v>
      </c>
      <c r="E201" s="39"/>
      <c r="F201" s="218" t="s">
        <v>318</v>
      </c>
      <c r="G201" s="39"/>
      <c r="H201" s="39"/>
      <c r="I201" s="219"/>
      <c r="J201" s="39"/>
      <c r="K201" s="39"/>
      <c r="L201" s="43"/>
      <c r="M201" s="220"/>
      <c r="N201" s="221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129</v>
      </c>
      <c r="AU201" s="16" t="s">
        <v>80</v>
      </c>
    </row>
    <row r="202" s="2" customFormat="1">
      <c r="A202" s="37"/>
      <c r="B202" s="38"/>
      <c r="C202" s="39"/>
      <c r="D202" s="217" t="s">
        <v>130</v>
      </c>
      <c r="E202" s="39"/>
      <c r="F202" s="222" t="s">
        <v>321</v>
      </c>
      <c r="G202" s="39"/>
      <c r="H202" s="39"/>
      <c r="I202" s="219"/>
      <c r="J202" s="39"/>
      <c r="K202" s="39"/>
      <c r="L202" s="43"/>
      <c r="M202" s="220"/>
      <c r="N202" s="221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130</v>
      </c>
      <c r="AU202" s="16" t="s">
        <v>80</v>
      </c>
    </row>
    <row r="203" s="2" customFormat="1" ht="16.5" customHeight="1">
      <c r="A203" s="37"/>
      <c r="B203" s="38"/>
      <c r="C203" s="203" t="s">
        <v>322</v>
      </c>
      <c r="D203" s="203" t="s">
        <v>122</v>
      </c>
      <c r="E203" s="204" t="s">
        <v>323</v>
      </c>
      <c r="F203" s="205" t="s">
        <v>324</v>
      </c>
      <c r="G203" s="206" t="s">
        <v>319</v>
      </c>
      <c r="H203" s="207">
        <v>1</v>
      </c>
      <c r="I203" s="208"/>
      <c r="J203" s="209">
        <f>ROUND(I203*H203,2)</f>
        <v>0</v>
      </c>
      <c r="K203" s="205" t="s">
        <v>19</v>
      </c>
      <c r="L203" s="210"/>
      <c r="M203" s="211" t="s">
        <v>19</v>
      </c>
      <c r="N203" s="212" t="s">
        <v>41</v>
      </c>
      <c r="O203" s="83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5" t="s">
        <v>126</v>
      </c>
      <c r="AT203" s="215" t="s">
        <v>122</v>
      </c>
      <c r="AU203" s="215" t="s">
        <v>80</v>
      </c>
      <c r="AY203" s="16" t="s">
        <v>119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78</v>
      </c>
      <c r="BK203" s="216">
        <f>ROUND(I203*H203,2)</f>
        <v>0</v>
      </c>
      <c r="BL203" s="16" t="s">
        <v>127</v>
      </c>
      <c r="BM203" s="215" t="s">
        <v>325</v>
      </c>
    </row>
    <row r="204" s="2" customFormat="1">
      <c r="A204" s="37"/>
      <c r="B204" s="38"/>
      <c r="C204" s="39"/>
      <c r="D204" s="217" t="s">
        <v>129</v>
      </c>
      <c r="E204" s="39"/>
      <c r="F204" s="218" t="s">
        <v>324</v>
      </c>
      <c r="G204" s="39"/>
      <c r="H204" s="39"/>
      <c r="I204" s="219"/>
      <c r="J204" s="39"/>
      <c r="K204" s="39"/>
      <c r="L204" s="43"/>
      <c r="M204" s="220"/>
      <c r="N204" s="221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129</v>
      </c>
      <c r="AU204" s="16" t="s">
        <v>80</v>
      </c>
    </row>
    <row r="205" s="2" customFormat="1">
      <c r="A205" s="37"/>
      <c r="B205" s="38"/>
      <c r="C205" s="39"/>
      <c r="D205" s="217" t="s">
        <v>130</v>
      </c>
      <c r="E205" s="39"/>
      <c r="F205" s="222" t="s">
        <v>326</v>
      </c>
      <c r="G205" s="39"/>
      <c r="H205" s="39"/>
      <c r="I205" s="219"/>
      <c r="J205" s="39"/>
      <c r="K205" s="39"/>
      <c r="L205" s="43"/>
      <c r="M205" s="220"/>
      <c r="N205" s="221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80</v>
      </c>
    </row>
    <row r="206" s="12" customFormat="1" ht="22.8" customHeight="1">
      <c r="A206" s="12"/>
      <c r="B206" s="187"/>
      <c r="C206" s="188"/>
      <c r="D206" s="189" t="s">
        <v>69</v>
      </c>
      <c r="E206" s="201" t="s">
        <v>327</v>
      </c>
      <c r="F206" s="201" t="s">
        <v>328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SUM(P207:P221)</f>
        <v>0</v>
      </c>
      <c r="Q206" s="195"/>
      <c r="R206" s="196">
        <f>SUM(R207:R221)</f>
        <v>0</v>
      </c>
      <c r="S206" s="195"/>
      <c r="T206" s="197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8" t="s">
        <v>78</v>
      </c>
      <c r="AT206" s="199" t="s">
        <v>69</v>
      </c>
      <c r="AU206" s="199" t="s">
        <v>78</v>
      </c>
      <c r="AY206" s="198" t="s">
        <v>119</v>
      </c>
      <c r="BK206" s="200">
        <f>SUM(BK207:BK221)</f>
        <v>0</v>
      </c>
    </row>
    <row r="207" s="2" customFormat="1" ht="16.5" customHeight="1">
      <c r="A207" s="37"/>
      <c r="B207" s="38"/>
      <c r="C207" s="203" t="s">
        <v>329</v>
      </c>
      <c r="D207" s="203" t="s">
        <v>122</v>
      </c>
      <c r="E207" s="204" t="s">
        <v>330</v>
      </c>
      <c r="F207" s="205" t="s">
        <v>331</v>
      </c>
      <c r="G207" s="206" t="s">
        <v>172</v>
      </c>
      <c r="H207" s="207">
        <v>72</v>
      </c>
      <c r="I207" s="208"/>
      <c r="J207" s="209">
        <f>ROUND(I207*H207,2)</f>
        <v>0</v>
      </c>
      <c r="K207" s="205" t="s">
        <v>19</v>
      </c>
      <c r="L207" s="210"/>
      <c r="M207" s="211" t="s">
        <v>19</v>
      </c>
      <c r="N207" s="212" t="s">
        <v>41</v>
      </c>
      <c r="O207" s="83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5" t="s">
        <v>126</v>
      </c>
      <c r="AT207" s="215" t="s">
        <v>122</v>
      </c>
      <c r="AU207" s="215" t="s">
        <v>80</v>
      </c>
      <c r="AY207" s="16" t="s">
        <v>119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78</v>
      </c>
      <c r="BK207" s="216">
        <f>ROUND(I207*H207,2)</f>
        <v>0</v>
      </c>
      <c r="BL207" s="16" t="s">
        <v>127</v>
      </c>
      <c r="BM207" s="215" t="s">
        <v>332</v>
      </c>
    </row>
    <row r="208" s="2" customFormat="1">
      <c r="A208" s="37"/>
      <c r="B208" s="38"/>
      <c r="C208" s="39"/>
      <c r="D208" s="217" t="s">
        <v>129</v>
      </c>
      <c r="E208" s="39"/>
      <c r="F208" s="218" t="s">
        <v>331</v>
      </c>
      <c r="G208" s="39"/>
      <c r="H208" s="39"/>
      <c r="I208" s="219"/>
      <c r="J208" s="39"/>
      <c r="K208" s="39"/>
      <c r="L208" s="43"/>
      <c r="M208" s="220"/>
      <c r="N208" s="221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129</v>
      </c>
      <c r="AU208" s="16" t="s">
        <v>80</v>
      </c>
    </row>
    <row r="209" s="2" customFormat="1">
      <c r="A209" s="37"/>
      <c r="B209" s="38"/>
      <c r="C209" s="39"/>
      <c r="D209" s="217" t="s">
        <v>130</v>
      </c>
      <c r="E209" s="39"/>
      <c r="F209" s="222" t="s">
        <v>333</v>
      </c>
      <c r="G209" s="39"/>
      <c r="H209" s="39"/>
      <c r="I209" s="219"/>
      <c r="J209" s="39"/>
      <c r="K209" s="39"/>
      <c r="L209" s="43"/>
      <c r="M209" s="220"/>
      <c r="N209" s="221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130</v>
      </c>
      <c r="AU209" s="16" t="s">
        <v>80</v>
      </c>
    </row>
    <row r="210" s="2" customFormat="1" ht="16.5" customHeight="1">
      <c r="A210" s="37"/>
      <c r="B210" s="38"/>
      <c r="C210" s="223" t="s">
        <v>334</v>
      </c>
      <c r="D210" s="223" t="s">
        <v>132</v>
      </c>
      <c r="E210" s="224" t="s">
        <v>335</v>
      </c>
      <c r="F210" s="225" t="s">
        <v>336</v>
      </c>
      <c r="G210" s="226" t="s">
        <v>172</v>
      </c>
      <c r="H210" s="227">
        <v>72</v>
      </c>
      <c r="I210" s="228"/>
      <c r="J210" s="229">
        <f>ROUND(I210*H210,2)</f>
        <v>0</v>
      </c>
      <c r="K210" s="225" t="s">
        <v>19</v>
      </c>
      <c r="L210" s="43"/>
      <c r="M210" s="230" t="s">
        <v>19</v>
      </c>
      <c r="N210" s="231" t="s">
        <v>41</v>
      </c>
      <c r="O210" s="83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5" t="s">
        <v>127</v>
      </c>
      <c r="AT210" s="215" t="s">
        <v>132</v>
      </c>
      <c r="AU210" s="215" t="s">
        <v>80</v>
      </c>
      <c r="AY210" s="16" t="s">
        <v>119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78</v>
      </c>
      <c r="BK210" s="216">
        <f>ROUND(I210*H210,2)</f>
        <v>0</v>
      </c>
      <c r="BL210" s="16" t="s">
        <v>127</v>
      </c>
      <c r="BM210" s="215" t="s">
        <v>337</v>
      </c>
    </row>
    <row r="211" s="2" customFormat="1">
      <c r="A211" s="37"/>
      <c r="B211" s="38"/>
      <c r="C211" s="39"/>
      <c r="D211" s="217" t="s">
        <v>129</v>
      </c>
      <c r="E211" s="39"/>
      <c r="F211" s="218" t="s">
        <v>336</v>
      </c>
      <c r="G211" s="39"/>
      <c r="H211" s="39"/>
      <c r="I211" s="219"/>
      <c r="J211" s="39"/>
      <c r="K211" s="39"/>
      <c r="L211" s="43"/>
      <c r="M211" s="220"/>
      <c r="N211" s="221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129</v>
      </c>
      <c r="AU211" s="16" t="s">
        <v>80</v>
      </c>
    </row>
    <row r="212" s="2" customFormat="1" ht="16.5" customHeight="1">
      <c r="A212" s="37"/>
      <c r="B212" s="38"/>
      <c r="C212" s="203" t="s">
        <v>338</v>
      </c>
      <c r="D212" s="203" t="s">
        <v>122</v>
      </c>
      <c r="E212" s="204" t="s">
        <v>339</v>
      </c>
      <c r="F212" s="205" t="s">
        <v>223</v>
      </c>
      <c r="G212" s="206" t="s">
        <v>172</v>
      </c>
      <c r="H212" s="207">
        <v>80</v>
      </c>
      <c r="I212" s="208"/>
      <c r="J212" s="209">
        <f>ROUND(I212*H212,2)</f>
        <v>0</v>
      </c>
      <c r="K212" s="205" t="s">
        <v>19</v>
      </c>
      <c r="L212" s="210"/>
      <c r="M212" s="211" t="s">
        <v>19</v>
      </c>
      <c r="N212" s="212" t="s">
        <v>41</v>
      </c>
      <c r="O212" s="83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5" t="s">
        <v>126</v>
      </c>
      <c r="AT212" s="215" t="s">
        <v>122</v>
      </c>
      <c r="AU212" s="215" t="s">
        <v>80</v>
      </c>
      <c r="AY212" s="16" t="s">
        <v>119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78</v>
      </c>
      <c r="BK212" s="216">
        <f>ROUND(I212*H212,2)</f>
        <v>0</v>
      </c>
      <c r="BL212" s="16" t="s">
        <v>127</v>
      </c>
      <c r="BM212" s="215" t="s">
        <v>340</v>
      </c>
    </row>
    <row r="213" s="2" customFormat="1">
      <c r="A213" s="37"/>
      <c r="B213" s="38"/>
      <c r="C213" s="39"/>
      <c r="D213" s="217" t="s">
        <v>129</v>
      </c>
      <c r="E213" s="39"/>
      <c r="F213" s="218" t="s">
        <v>223</v>
      </c>
      <c r="G213" s="39"/>
      <c r="H213" s="39"/>
      <c r="I213" s="219"/>
      <c r="J213" s="39"/>
      <c r="K213" s="39"/>
      <c r="L213" s="43"/>
      <c r="M213" s="220"/>
      <c r="N213" s="221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129</v>
      </c>
      <c r="AU213" s="16" t="s">
        <v>80</v>
      </c>
    </row>
    <row r="214" s="2" customFormat="1">
      <c r="A214" s="37"/>
      <c r="B214" s="38"/>
      <c r="C214" s="39"/>
      <c r="D214" s="217" t="s">
        <v>130</v>
      </c>
      <c r="E214" s="39"/>
      <c r="F214" s="222" t="s">
        <v>341</v>
      </c>
      <c r="G214" s="39"/>
      <c r="H214" s="39"/>
      <c r="I214" s="219"/>
      <c r="J214" s="39"/>
      <c r="K214" s="39"/>
      <c r="L214" s="43"/>
      <c r="M214" s="220"/>
      <c r="N214" s="221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80</v>
      </c>
    </row>
    <row r="215" s="2" customFormat="1" ht="16.5" customHeight="1">
      <c r="A215" s="37"/>
      <c r="B215" s="38"/>
      <c r="C215" s="223" t="s">
        <v>342</v>
      </c>
      <c r="D215" s="223" t="s">
        <v>132</v>
      </c>
      <c r="E215" s="224" t="s">
        <v>343</v>
      </c>
      <c r="F215" s="225" t="s">
        <v>227</v>
      </c>
      <c r="G215" s="226" t="s">
        <v>172</v>
      </c>
      <c r="H215" s="227">
        <v>80</v>
      </c>
      <c r="I215" s="228"/>
      <c r="J215" s="229">
        <f>ROUND(I215*H215,2)</f>
        <v>0</v>
      </c>
      <c r="K215" s="225" t="s">
        <v>19</v>
      </c>
      <c r="L215" s="43"/>
      <c r="M215" s="230" t="s">
        <v>19</v>
      </c>
      <c r="N215" s="231" t="s">
        <v>41</v>
      </c>
      <c r="O215" s="83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5" t="s">
        <v>127</v>
      </c>
      <c r="AT215" s="215" t="s">
        <v>132</v>
      </c>
      <c r="AU215" s="215" t="s">
        <v>80</v>
      </c>
      <c r="AY215" s="16" t="s">
        <v>119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78</v>
      </c>
      <c r="BK215" s="216">
        <f>ROUND(I215*H215,2)</f>
        <v>0</v>
      </c>
      <c r="BL215" s="16" t="s">
        <v>127</v>
      </c>
      <c r="BM215" s="215" t="s">
        <v>344</v>
      </c>
    </row>
    <row r="216" s="2" customFormat="1">
      <c r="A216" s="37"/>
      <c r="B216" s="38"/>
      <c r="C216" s="39"/>
      <c r="D216" s="217" t="s">
        <v>129</v>
      </c>
      <c r="E216" s="39"/>
      <c r="F216" s="218" t="s">
        <v>227</v>
      </c>
      <c r="G216" s="39"/>
      <c r="H216" s="39"/>
      <c r="I216" s="219"/>
      <c r="J216" s="39"/>
      <c r="K216" s="39"/>
      <c r="L216" s="43"/>
      <c r="M216" s="220"/>
      <c r="N216" s="221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129</v>
      </c>
      <c r="AU216" s="16" t="s">
        <v>80</v>
      </c>
    </row>
    <row r="217" s="2" customFormat="1" ht="16.5" customHeight="1">
      <c r="A217" s="37"/>
      <c r="B217" s="38"/>
      <c r="C217" s="203" t="s">
        <v>345</v>
      </c>
      <c r="D217" s="203" t="s">
        <v>122</v>
      </c>
      <c r="E217" s="204" t="s">
        <v>346</v>
      </c>
      <c r="F217" s="205" t="s">
        <v>347</v>
      </c>
      <c r="G217" s="206" t="s">
        <v>125</v>
      </c>
      <c r="H217" s="207">
        <v>6</v>
      </c>
      <c r="I217" s="208"/>
      <c r="J217" s="209">
        <f>ROUND(I217*H217,2)</f>
        <v>0</v>
      </c>
      <c r="K217" s="205" t="s">
        <v>19</v>
      </c>
      <c r="L217" s="210"/>
      <c r="M217" s="211" t="s">
        <v>19</v>
      </c>
      <c r="N217" s="212" t="s">
        <v>41</v>
      </c>
      <c r="O217" s="83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5" t="s">
        <v>126</v>
      </c>
      <c r="AT217" s="215" t="s">
        <v>122</v>
      </c>
      <c r="AU217" s="215" t="s">
        <v>80</v>
      </c>
      <c r="AY217" s="16" t="s">
        <v>119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78</v>
      </c>
      <c r="BK217" s="216">
        <f>ROUND(I217*H217,2)</f>
        <v>0</v>
      </c>
      <c r="BL217" s="16" t="s">
        <v>127</v>
      </c>
      <c r="BM217" s="215" t="s">
        <v>348</v>
      </c>
    </row>
    <row r="218" s="2" customFormat="1">
      <c r="A218" s="37"/>
      <c r="B218" s="38"/>
      <c r="C218" s="39"/>
      <c r="D218" s="217" t="s">
        <v>129</v>
      </c>
      <c r="E218" s="39"/>
      <c r="F218" s="218" t="s">
        <v>347</v>
      </c>
      <c r="G218" s="39"/>
      <c r="H218" s="39"/>
      <c r="I218" s="219"/>
      <c r="J218" s="39"/>
      <c r="K218" s="39"/>
      <c r="L218" s="43"/>
      <c r="M218" s="220"/>
      <c r="N218" s="221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129</v>
      </c>
      <c r="AU218" s="16" t="s">
        <v>80</v>
      </c>
    </row>
    <row r="219" s="2" customFormat="1">
      <c r="A219" s="37"/>
      <c r="B219" s="38"/>
      <c r="C219" s="39"/>
      <c r="D219" s="217" t="s">
        <v>130</v>
      </c>
      <c r="E219" s="39"/>
      <c r="F219" s="222" t="s">
        <v>349</v>
      </c>
      <c r="G219" s="39"/>
      <c r="H219" s="39"/>
      <c r="I219" s="219"/>
      <c r="J219" s="39"/>
      <c r="K219" s="39"/>
      <c r="L219" s="43"/>
      <c r="M219" s="220"/>
      <c r="N219" s="221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130</v>
      </c>
      <c r="AU219" s="16" t="s">
        <v>80</v>
      </c>
    </row>
    <row r="220" s="2" customFormat="1" ht="16.5" customHeight="1">
      <c r="A220" s="37"/>
      <c r="B220" s="38"/>
      <c r="C220" s="223" t="s">
        <v>350</v>
      </c>
      <c r="D220" s="223" t="s">
        <v>132</v>
      </c>
      <c r="E220" s="224" t="s">
        <v>351</v>
      </c>
      <c r="F220" s="225" t="s">
        <v>352</v>
      </c>
      <c r="G220" s="226" t="s">
        <v>125</v>
      </c>
      <c r="H220" s="227">
        <v>6</v>
      </c>
      <c r="I220" s="228"/>
      <c r="J220" s="229">
        <f>ROUND(I220*H220,2)</f>
        <v>0</v>
      </c>
      <c r="K220" s="225" t="s">
        <v>19</v>
      </c>
      <c r="L220" s="43"/>
      <c r="M220" s="230" t="s">
        <v>19</v>
      </c>
      <c r="N220" s="231" t="s">
        <v>41</v>
      </c>
      <c r="O220" s="83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5" t="s">
        <v>127</v>
      </c>
      <c r="AT220" s="215" t="s">
        <v>132</v>
      </c>
      <c r="AU220" s="215" t="s">
        <v>80</v>
      </c>
      <c r="AY220" s="16" t="s">
        <v>119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6" t="s">
        <v>78</v>
      </c>
      <c r="BK220" s="216">
        <f>ROUND(I220*H220,2)</f>
        <v>0</v>
      </c>
      <c r="BL220" s="16" t="s">
        <v>127</v>
      </c>
      <c r="BM220" s="215" t="s">
        <v>353</v>
      </c>
    </row>
    <row r="221" s="2" customFormat="1">
      <c r="A221" s="37"/>
      <c r="B221" s="38"/>
      <c r="C221" s="39"/>
      <c r="D221" s="217" t="s">
        <v>129</v>
      </c>
      <c r="E221" s="39"/>
      <c r="F221" s="218" t="s">
        <v>352</v>
      </c>
      <c r="G221" s="39"/>
      <c r="H221" s="39"/>
      <c r="I221" s="219"/>
      <c r="J221" s="39"/>
      <c r="K221" s="39"/>
      <c r="L221" s="43"/>
      <c r="M221" s="220"/>
      <c r="N221" s="221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129</v>
      </c>
      <c r="AU221" s="16" t="s">
        <v>80</v>
      </c>
    </row>
    <row r="222" s="12" customFormat="1" ht="22.8" customHeight="1">
      <c r="A222" s="12"/>
      <c r="B222" s="187"/>
      <c r="C222" s="188"/>
      <c r="D222" s="189" t="s">
        <v>69</v>
      </c>
      <c r="E222" s="201" t="s">
        <v>354</v>
      </c>
      <c r="F222" s="201" t="s">
        <v>355</v>
      </c>
      <c r="G222" s="188"/>
      <c r="H222" s="188"/>
      <c r="I222" s="191"/>
      <c r="J222" s="202">
        <f>BK222</f>
        <v>0</v>
      </c>
      <c r="K222" s="188"/>
      <c r="L222" s="193"/>
      <c r="M222" s="194"/>
      <c r="N222" s="195"/>
      <c r="O222" s="195"/>
      <c r="P222" s="196">
        <f>SUM(P223:P259)</f>
        <v>0</v>
      </c>
      <c r="Q222" s="195"/>
      <c r="R222" s="196">
        <f>SUM(R223:R259)</f>
        <v>0</v>
      </c>
      <c r="S222" s="195"/>
      <c r="T222" s="197">
        <f>SUM(T223:T259)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8" t="s">
        <v>78</v>
      </c>
      <c r="AT222" s="199" t="s">
        <v>69</v>
      </c>
      <c r="AU222" s="199" t="s">
        <v>78</v>
      </c>
      <c r="AY222" s="198" t="s">
        <v>119</v>
      </c>
      <c r="BK222" s="200">
        <f>SUM(BK223:BK259)</f>
        <v>0</v>
      </c>
    </row>
    <row r="223" s="2" customFormat="1" ht="16.5" customHeight="1">
      <c r="A223" s="37"/>
      <c r="B223" s="38"/>
      <c r="C223" s="203" t="s">
        <v>356</v>
      </c>
      <c r="D223" s="203" t="s">
        <v>122</v>
      </c>
      <c r="E223" s="204" t="s">
        <v>357</v>
      </c>
      <c r="F223" s="205" t="s">
        <v>331</v>
      </c>
      <c r="G223" s="206" t="s">
        <v>172</v>
      </c>
      <c r="H223" s="207">
        <v>110</v>
      </c>
      <c r="I223" s="208"/>
      <c r="J223" s="209">
        <f>ROUND(I223*H223,2)</f>
        <v>0</v>
      </c>
      <c r="K223" s="205" t="s">
        <v>19</v>
      </c>
      <c r="L223" s="210"/>
      <c r="M223" s="211" t="s">
        <v>19</v>
      </c>
      <c r="N223" s="212" t="s">
        <v>41</v>
      </c>
      <c r="O223" s="83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5" t="s">
        <v>126</v>
      </c>
      <c r="AT223" s="215" t="s">
        <v>122</v>
      </c>
      <c r="AU223" s="215" t="s">
        <v>80</v>
      </c>
      <c r="AY223" s="16" t="s">
        <v>119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6" t="s">
        <v>78</v>
      </c>
      <c r="BK223" s="216">
        <f>ROUND(I223*H223,2)</f>
        <v>0</v>
      </c>
      <c r="BL223" s="16" t="s">
        <v>127</v>
      </c>
      <c r="BM223" s="215" t="s">
        <v>358</v>
      </c>
    </row>
    <row r="224" s="2" customFormat="1">
      <c r="A224" s="37"/>
      <c r="B224" s="38"/>
      <c r="C224" s="39"/>
      <c r="D224" s="217" t="s">
        <v>129</v>
      </c>
      <c r="E224" s="39"/>
      <c r="F224" s="218" t="s">
        <v>331</v>
      </c>
      <c r="G224" s="39"/>
      <c r="H224" s="39"/>
      <c r="I224" s="219"/>
      <c r="J224" s="39"/>
      <c r="K224" s="39"/>
      <c r="L224" s="43"/>
      <c r="M224" s="220"/>
      <c r="N224" s="221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129</v>
      </c>
      <c r="AU224" s="16" t="s">
        <v>80</v>
      </c>
    </row>
    <row r="225" s="2" customFormat="1" ht="16.5" customHeight="1">
      <c r="A225" s="37"/>
      <c r="B225" s="38"/>
      <c r="C225" s="223" t="s">
        <v>359</v>
      </c>
      <c r="D225" s="223" t="s">
        <v>132</v>
      </c>
      <c r="E225" s="224" t="s">
        <v>360</v>
      </c>
      <c r="F225" s="225" t="s">
        <v>336</v>
      </c>
      <c r="G225" s="226" t="s">
        <v>172</v>
      </c>
      <c r="H225" s="227">
        <v>110</v>
      </c>
      <c r="I225" s="228"/>
      <c r="J225" s="229">
        <f>ROUND(I225*H225,2)</f>
        <v>0</v>
      </c>
      <c r="K225" s="225" t="s">
        <v>19</v>
      </c>
      <c r="L225" s="43"/>
      <c r="M225" s="230" t="s">
        <v>19</v>
      </c>
      <c r="N225" s="231" t="s">
        <v>41</v>
      </c>
      <c r="O225" s="83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5" t="s">
        <v>127</v>
      </c>
      <c r="AT225" s="215" t="s">
        <v>132</v>
      </c>
      <c r="AU225" s="215" t="s">
        <v>80</v>
      </c>
      <c r="AY225" s="16" t="s">
        <v>119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78</v>
      </c>
      <c r="BK225" s="216">
        <f>ROUND(I225*H225,2)</f>
        <v>0</v>
      </c>
      <c r="BL225" s="16" t="s">
        <v>127</v>
      </c>
      <c r="BM225" s="215" t="s">
        <v>361</v>
      </c>
    </row>
    <row r="226" s="2" customFormat="1">
      <c r="A226" s="37"/>
      <c r="B226" s="38"/>
      <c r="C226" s="39"/>
      <c r="D226" s="217" t="s">
        <v>129</v>
      </c>
      <c r="E226" s="39"/>
      <c r="F226" s="218" t="s">
        <v>336</v>
      </c>
      <c r="G226" s="39"/>
      <c r="H226" s="39"/>
      <c r="I226" s="219"/>
      <c r="J226" s="39"/>
      <c r="K226" s="39"/>
      <c r="L226" s="43"/>
      <c r="M226" s="220"/>
      <c r="N226" s="221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129</v>
      </c>
      <c r="AU226" s="16" t="s">
        <v>80</v>
      </c>
    </row>
    <row r="227" s="2" customFormat="1" ht="16.5" customHeight="1">
      <c r="A227" s="37"/>
      <c r="B227" s="38"/>
      <c r="C227" s="203" t="s">
        <v>362</v>
      </c>
      <c r="D227" s="203" t="s">
        <v>122</v>
      </c>
      <c r="E227" s="204" t="s">
        <v>363</v>
      </c>
      <c r="F227" s="205" t="s">
        <v>364</v>
      </c>
      <c r="G227" s="206" t="s">
        <v>125</v>
      </c>
      <c r="H227" s="207">
        <v>125</v>
      </c>
      <c r="I227" s="208"/>
      <c r="J227" s="209">
        <f>ROUND(I227*H227,2)</f>
        <v>0</v>
      </c>
      <c r="K227" s="205" t="s">
        <v>19</v>
      </c>
      <c r="L227" s="210"/>
      <c r="M227" s="211" t="s">
        <v>19</v>
      </c>
      <c r="N227" s="212" t="s">
        <v>41</v>
      </c>
      <c r="O227" s="83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5" t="s">
        <v>126</v>
      </c>
      <c r="AT227" s="215" t="s">
        <v>122</v>
      </c>
      <c r="AU227" s="215" t="s">
        <v>80</v>
      </c>
      <c r="AY227" s="16" t="s">
        <v>119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6" t="s">
        <v>78</v>
      </c>
      <c r="BK227" s="216">
        <f>ROUND(I227*H227,2)</f>
        <v>0</v>
      </c>
      <c r="BL227" s="16" t="s">
        <v>127</v>
      </c>
      <c r="BM227" s="215" t="s">
        <v>365</v>
      </c>
    </row>
    <row r="228" s="2" customFormat="1">
      <c r="A228" s="37"/>
      <c r="B228" s="38"/>
      <c r="C228" s="39"/>
      <c r="D228" s="217" t="s">
        <v>129</v>
      </c>
      <c r="E228" s="39"/>
      <c r="F228" s="218" t="s">
        <v>364</v>
      </c>
      <c r="G228" s="39"/>
      <c r="H228" s="39"/>
      <c r="I228" s="219"/>
      <c r="J228" s="39"/>
      <c r="K228" s="39"/>
      <c r="L228" s="43"/>
      <c r="M228" s="220"/>
      <c r="N228" s="221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129</v>
      </c>
      <c r="AU228" s="16" t="s">
        <v>80</v>
      </c>
    </row>
    <row r="229" s="2" customFormat="1">
      <c r="A229" s="37"/>
      <c r="B229" s="38"/>
      <c r="C229" s="39"/>
      <c r="D229" s="217" t="s">
        <v>130</v>
      </c>
      <c r="E229" s="39"/>
      <c r="F229" s="222" t="s">
        <v>366</v>
      </c>
      <c r="G229" s="39"/>
      <c r="H229" s="39"/>
      <c r="I229" s="219"/>
      <c r="J229" s="39"/>
      <c r="K229" s="39"/>
      <c r="L229" s="43"/>
      <c r="M229" s="220"/>
      <c r="N229" s="221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130</v>
      </c>
      <c r="AU229" s="16" t="s">
        <v>80</v>
      </c>
    </row>
    <row r="230" s="2" customFormat="1" ht="16.5" customHeight="1">
      <c r="A230" s="37"/>
      <c r="B230" s="38"/>
      <c r="C230" s="223" t="s">
        <v>367</v>
      </c>
      <c r="D230" s="223" t="s">
        <v>132</v>
      </c>
      <c r="E230" s="224" t="s">
        <v>368</v>
      </c>
      <c r="F230" s="225" t="s">
        <v>369</v>
      </c>
      <c r="G230" s="226" t="s">
        <v>125</v>
      </c>
      <c r="H230" s="227">
        <v>125</v>
      </c>
      <c r="I230" s="228"/>
      <c r="J230" s="229">
        <f>ROUND(I230*H230,2)</f>
        <v>0</v>
      </c>
      <c r="K230" s="225" t="s">
        <v>19</v>
      </c>
      <c r="L230" s="43"/>
      <c r="M230" s="230" t="s">
        <v>19</v>
      </c>
      <c r="N230" s="231" t="s">
        <v>41</v>
      </c>
      <c r="O230" s="83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5" t="s">
        <v>127</v>
      </c>
      <c r="AT230" s="215" t="s">
        <v>132</v>
      </c>
      <c r="AU230" s="215" t="s">
        <v>80</v>
      </c>
      <c r="AY230" s="16" t="s">
        <v>119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6" t="s">
        <v>78</v>
      </c>
      <c r="BK230" s="216">
        <f>ROUND(I230*H230,2)</f>
        <v>0</v>
      </c>
      <c r="BL230" s="16" t="s">
        <v>127</v>
      </c>
      <c r="BM230" s="215" t="s">
        <v>370</v>
      </c>
    </row>
    <row r="231" s="2" customFormat="1">
      <c r="A231" s="37"/>
      <c r="B231" s="38"/>
      <c r="C231" s="39"/>
      <c r="D231" s="217" t="s">
        <v>129</v>
      </c>
      <c r="E231" s="39"/>
      <c r="F231" s="218" t="s">
        <v>371</v>
      </c>
      <c r="G231" s="39"/>
      <c r="H231" s="39"/>
      <c r="I231" s="219"/>
      <c r="J231" s="39"/>
      <c r="K231" s="39"/>
      <c r="L231" s="43"/>
      <c r="M231" s="220"/>
      <c r="N231" s="221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129</v>
      </c>
      <c r="AU231" s="16" t="s">
        <v>80</v>
      </c>
    </row>
    <row r="232" s="2" customFormat="1" ht="16.5" customHeight="1">
      <c r="A232" s="37"/>
      <c r="B232" s="38"/>
      <c r="C232" s="203" t="s">
        <v>372</v>
      </c>
      <c r="D232" s="203" t="s">
        <v>122</v>
      </c>
      <c r="E232" s="204" t="s">
        <v>373</v>
      </c>
      <c r="F232" s="205" t="s">
        <v>374</v>
      </c>
      <c r="G232" s="206" t="s">
        <v>172</v>
      </c>
      <c r="H232" s="207">
        <v>6</v>
      </c>
      <c r="I232" s="208"/>
      <c r="J232" s="209">
        <f>ROUND(I232*H232,2)</f>
        <v>0</v>
      </c>
      <c r="K232" s="205" t="s">
        <v>19</v>
      </c>
      <c r="L232" s="210"/>
      <c r="M232" s="211" t="s">
        <v>19</v>
      </c>
      <c r="N232" s="212" t="s">
        <v>41</v>
      </c>
      <c r="O232" s="83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5" t="s">
        <v>126</v>
      </c>
      <c r="AT232" s="215" t="s">
        <v>122</v>
      </c>
      <c r="AU232" s="215" t="s">
        <v>80</v>
      </c>
      <c r="AY232" s="16" t="s">
        <v>119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78</v>
      </c>
      <c r="BK232" s="216">
        <f>ROUND(I232*H232,2)</f>
        <v>0</v>
      </c>
      <c r="BL232" s="16" t="s">
        <v>127</v>
      </c>
      <c r="BM232" s="215" t="s">
        <v>375</v>
      </c>
    </row>
    <row r="233" s="2" customFormat="1">
      <c r="A233" s="37"/>
      <c r="B233" s="38"/>
      <c r="C233" s="39"/>
      <c r="D233" s="217" t="s">
        <v>129</v>
      </c>
      <c r="E233" s="39"/>
      <c r="F233" s="218" t="s">
        <v>374</v>
      </c>
      <c r="G233" s="39"/>
      <c r="H233" s="39"/>
      <c r="I233" s="219"/>
      <c r="J233" s="39"/>
      <c r="K233" s="39"/>
      <c r="L233" s="43"/>
      <c r="M233" s="220"/>
      <c r="N233" s="221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129</v>
      </c>
      <c r="AU233" s="16" t="s">
        <v>80</v>
      </c>
    </row>
    <row r="234" s="2" customFormat="1">
      <c r="A234" s="37"/>
      <c r="B234" s="38"/>
      <c r="C234" s="39"/>
      <c r="D234" s="217" t="s">
        <v>130</v>
      </c>
      <c r="E234" s="39"/>
      <c r="F234" s="222" t="s">
        <v>376</v>
      </c>
      <c r="G234" s="39"/>
      <c r="H234" s="39"/>
      <c r="I234" s="219"/>
      <c r="J234" s="39"/>
      <c r="K234" s="39"/>
      <c r="L234" s="43"/>
      <c r="M234" s="220"/>
      <c r="N234" s="22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130</v>
      </c>
      <c r="AU234" s="16" t="s">
        <v>80</v>
      </c>
    </row>
    <row r="235" s="2" customFormat="1" ht="16.5" customHeight="1">
      <c r="A235" s="37"/>
      <c r="B235" s="38"/>
      <c r="C235" s="223" t="s">
        <v>377</v>
      </c>
      <c r="D235" s="223" t="s">
        <v>132</v>
      </c>
      <c r="E235" s="224" t="s">
        <v>378</v>
      </c>
      <c r="F235" s="225" t="s">
        <v>379</v>
      </c>
      <c r="G235" s="226" t="s">
        <v>172</v>
      </c>
      <c r="H235" s="227">
        <v>6</v>
      </c>
      <c r="I235" s="228"/>
      <c r="J235" s="229">
        <f>ROUND(I235*H235,2)</f>
        <v>0</v>
      </c>
      <c r="K235" s="225" t="s">
        <v>19</v>
      </c>
      <c r="L235" s="43"/>
      <c r="M235" s="230" t="s">
        <v>19</v>
      </c>
      <c r="N235" s="231" t="s">
        <v>41</v>
      </c>
      <c r="O235" s="83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5" t="s">
        <v>127</v>
      </c>
      <c r="AT235" s="215" t="s">
        <v>132</v>
      </c>
      <c r="AU235" s="215" t="s">
        <v>80</v>
      </c>
      <c r="AY235" s="16" t="s">
        <v>119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6" t="s">
        <v>78</v>
      </c>
      <c r="BK235" s="216">
        <f>ROUND(I235*H235,2)</f>
        <v>0</v>
      </c>
      <c r="BL235" s="16" t="s">
        <v>127</v>
      </c>
      <c r="BM235" s="215" t="s">
        <v>380</v>
      </c>
    </row>
    <row r="236" s="2" customFormat="1">
      <c r="A236" s="37"/>
      <c r="B236" s="38"/>
      <c r="C236" s="39"/>
      <c r="D236" s="217" t="s">
        <v>129</v>
      </c>
      <c r="E236" s="39"/>
      <c r="F236" s="218" t="s">
        <v>379</v>
      </c>
      <c r="G236" s="39"/>
      <c r="H236" s="39"/>
      <c r="I236" s="219"/>
      <c r="J236" s="39"/>
      <c r="K236" s="39"/>
      <c r="L236" s="43"/>
      <c r="M236" s="220"/>
      <c r="N236" s="221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129</v>
      </c>
      <c r="AU236" s="16" t="s">
        <v>80</v>
      </c>
    </row>
    <row r="237" s="2" customFormat="1" ht="16.5" customHeight="1">
      <c r="A237" s="37"/>
      <c r="B237" s="38"/>
      <c r="C237" s="203" t="s">
        <v>381</v>
      </c>
      <c r="D237" s="203" t="s">
        <v>122</v>
      </c>
      <c r="E237" s="204" t="s">
        <v>382</v>
      </c>
      <c r="F237" s="205" t="s">
        <v>383</v>
      </c>
      <c r="G237" s="206" t="s">
        <v>125</v>
      </c>
      <c r="H237" s="207">
        <v>8</v>
      </c>
      <c r="I237" s="208"/>
      <c r="J237" s="209">
        <f>ROUND(I237*H237,2)</f>
        <v>0</v>
      </c>
      <c r="K237" s="205" t="s">
        <v>19</v>
      </c>
      <c r="L237" s="210"/>
      <c r="M237" s="211" t="s">
        <v>19</v>
      </c>
      <c r="N237" s="212" t="s">
        <v>41</v>
      </c>
      <c r="O237" s="83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5" t="s">
        <v>126</v>
      </c>
      <c r="AT237" s="215" t="s">
        <v>122</v>
      </c>
      <c r="AU237" s="215" t="s">
        <v>80</v>
      </c>
      <c r="AY237" s="16" t="s">
        <v>119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6" t="s">
        <v>78</v>
      </c>
      <c r="BK237" s="216">
        <f>ROUND(I237*H237,2)</f>
        <v>0</v>
      </c>
      <c r="BL237" s="16" t="s">
        <v>127</v>
      </c>
      <c r="BM237" s="215" t="s">
        <v>384</v>
      </c>
    </row>
    <row r="238" s="2" customFormat="1">
      <c r="A238" s="37"/>
      <c r="B238" s="38"/>
      <c r="C238" s="39"/>
      <c r="D238" s="217" t="s">
        <v>129</v>
      </c>
      <c r="E238" s="39"/>
      <c r="F238" s="218" t="s">
        <v>383</v>
      </c>
      <c r="G238" s="39"/>
      <c r="H238" s="39"/>
      <c r="I238" s="219"/>
      <c r="J238" s="39"/>
      <c r="K238" s="39"/>
      <c r="L238" s="43"/>
      <c r="M238" s="220"/>
      <c r="N238" s="221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129</v>
      </c>
      <c r="AU238" s="16" t="s">
        <v>80</v>
      </c>
    </row>
    <row r="239" s="2" customFormat="1">
      <c r="A239" s="37"/>
      <c r="B239" s="38"/>
      <c r="C239" s="39"/>
      <c r="D239" s="217" t="s">
        <v>130</v>
      </c>
      <c r="E239" s="39"/>
      <c r="F239" s="222" t="s">
        <v>385</v>
      </c>
      <c r="G239" s="39"/>
      <c r="H239" s="39"/>
      <c r="I239" s="219"/>
      <c r="J239" s="39"/>
      <c r="K239" s="39"/>
      <c r="L239" s="43"/>
      <c r="M239" s="220"/>
      <c r="N239" s="221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130</v>
      </c>
      <c r="AU239" s="16" t="s">
        <v>80</v>
      </c>
    </row>
    <row r="240" s="2" customFormat="1" ht="16.5" customHeight="1">
      <c r="A240" s="37"/>
      <c r="B240" s="38"/>
      <c r="C240" s="223" t="s">
        <v>386</v>
      </c>
      <c r="D240" s="223" t="s">
        <v>132</v>
      </c>
      <c r="E240" s="224" t="s">
        <v>387</v>
      </c>
      <c r="F240" s="225" t="s">
        <v>388</v>
      </c>
      <c r="G240" s="226" t="s">
        <v>125</v>
      </c>
      <c r="H240" s="227">
        <v>8</v>
      </c>
      <c r="I240" s="228"/>
      <c r="J240" s="229">
        <f>ROUND(I240*H240,2)</f>
        <v>0</v>
      </c>
      <c r="K240" s="225" t="s">
        <v>19</v>
      </c>
      <c r="L240" s="43"/>
      <c r="M240" s="230" t="s">
        <v>19</v>
      </c>
      <c r="N240" s="231" t="s">
        <v>41</v>
      </c>
      <c r="O240" s="83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5" t="s">
        <v>127</v>
      </c>
      <c r="AT240" s="215" t="s">
        <v>132</v>
      </c>
      <c r="AU240" s="215" t="s">
        <v>80</v>
      </c>
      <c r="AY240" s="16" t="s">
        <v>119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6" t="s">
        <v>78</v>
      </c>
      <c r="BK240" s="216">
        <f>ROUND(I240*H240,2)</f>
        <v>0</v>
      </c>
      <c r="BL240" s="16" t="s">
        <v>127</v>
      </c>
      <c r="BM240" s="215" t="s">
        <v>389</v>
      </c>
    </row>
    <row r="241" s="2" customFormat="1">
      <c r="A241" s="37"/>
      <c r="B241" s="38"/>
      <c r="C241" s="39"/>
      <c r="D241" s="217" t="s">
        <v>129</v>
      </c>
      <c r="E241" s="39"/>
      <c r="F241" s="218" t="s">
        <v>388</v>
      </c>
      <c r="G241" s="39"/>
      <c r="H241" s="39"/>
      <c r="I241" s="219"/>
      <c r="J241" s="39"/>
      <c r="K241" s="39"/>
      <c r="L241" s="43"/>
      <c r="M241" s="220"/>
      <c r="N241" s="221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129</v>
      </c>
      <c r="AU241" s="16" t="s">
        <v>80</v>
      </c>
    </row>
    <row r="242" s="2" customFormat="1" ht="16.5" customHeight="1">
      <c r="A242" s="37"/>
      <c r="B242" s="38"/>
      <c r="C242" s="203" t="s">
        <v>390</v>
      </c>
      <c r="D242" s="203" t="s">
        <v>122</v>
      </c>
      <c r="E242" s="204" t="s">
        <v>391</v>
      </c>
      <c r="F242" s="205" t="s">
        <v>392</v>
      </c>
      <c r="G242" s="206" t="s">
        <v>125</v>
      </c>
      <c r="H242" s="207">
        <v>6</v>
      </c>
      <c r="I242" s="208"/>
      <c r="J242" s="209">
        <f>ROUND(I242*H242,2)</f>
        <v>0</v>
      </c>
      <c r="K242" s="205" t="s">
        <v>19</v>
      </c>
      <c r="L242" s="210"/>
      <c r="M242" s="211" t="s">
        <v>19</v>
      </c>
      <c r="N242" s="212" t="s">
        <v>41</v>
      </c>
      <c r="O242" s="83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5" t="s">
        <v>126</v>
      </c>
      <c r="AT242" s="215" t="s">
        <v>122</v>
      </c>
      <c r="AU242" s="215" t="s">
        <v>80</v>
      </c>
      <c r="AY242" s="16" t="s">
        <v>119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78</v>
      </c>
      <c r="BK242" s="216">
        <f>ROUND(I242*H242,2)</f>
        <v>0</v>
      </c>
      <c r="BL242" s="16" t="s">
        <v>127</v>
      </c>
      <c r="BM242" s="215" t="s">
        <v>393</v>
      </c>
    </row>
    <row r="243" s="2" customFormat="1">
      <c r="A243" s="37"/>
      <c r="B243" s="38"/>
      <c r="C243" s="39"/>
      <c r="D243" s="217" t="s">
        <v>129</v>
      </c>
      <c r="E243" s="39"/>
      <c r="F243" s="218" t="s">
        <v>392</v>
      </c>
      <c r="G243" s="39"/>
      <c r="H243" s="39"/>
      <c r="I243" s="219"/>
      <c r="J243" s="39"/>
      <c r="K243" s="39"/>
      <c r="L243" s="43"/>
      <c r="M243" s="220"/>
      <c r="N243" s="221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129</v>
      </c>
      <c r="AU243" s="16" t="s">
        <v>80</v>
      </c>
    </row>
    <row r="244" s="2" customFormat="1">
      <c r="A244" s="37"/>
      <c r="B244" s="38"/>
      <c r="C244" s="39"/>
      <c r="D244" s="217" t="s">
        <v>130</v>
      </c>
      <c r="E244" s="39"/>
      <c r="F244" s="222" t="s">
        <v>394</v>
      </c>
      <c r="G244" s="39"/>
      <c r="H244" s="39"/>
      <c r="I244" s="219"/>
      <c r="J244" s="39"/>
      <c r="K244" s="39"/>
      <c r="L244" s="43"/>
      <c r="M244" s="220"/>
      <c r="N244" s="221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130</v>
      </c>
      <c r="AU244" s="16" t="s">
        <v>80</v>
      </c>
    </row>
    <row r="245" s="2" customFormat="1" ht="16.5" customHeight="1">
      <c r="A245" s="37"/>
      <c r="B245" s="38"/>
      <c r="C245" s="223" t="s">
        <v>395</v>
      </c>
      <c r="D245" s="223" t="s">
        <v>132</v>
      </c>
      <c r="E245" s="224" t="s">
        <v>396</v>
      </c>
      <c r="F245" s="225" t="s">
        <v>397</v>
      </c>
      <c r="G245" s="226" t="s">
        <v>125</v>
      </c>
      <c r="H245" s="227">
        <v>6</v>
      </c>
      <c r="I245" s="228"/>
      <c r="J245" s="229">
        <f>ROUND(I245*H245,2)</f>
        <v>0</v>
      </c>
      <c r="K245" s="225" t="s">
        <v>19</v>
      </c>
      <c r="L245" s="43"/>
      <c r="M245" s="230" t="s">
        <v>19</v>
      </c>
      <c r="N245" s="231" t="s">
        <v>41</v>
      </c>
      <c r="O245" s="83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5" t="s">
        <v>127</v>
      </c>
      <c r="AT245" s="215" t="s">
        <v>132</v>
      </c>
      <c r="AU245" s="215" t="s">
        <v>80</v>
      </c>
      <c r="AY245" s="16" t="s">
        <v>119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78</v>
      </c>
      <c r="BK245" s="216">
        <f>ROUND(I245*H245,2)</f>
        <v>0</v>
      </c>
      <c r="BL245" s="16" t="s">
        <v>127</v>
      </c>
      <c r="BM245" s="215" t="s">
        <v>398</v>
      </c>
    </row>
    <row r="246" s="2" customFormat="1">
      <c r="A246" s="37"/>
      <c r="B246" s="38"/>
      <c r="C246" s="39"/>
      <c r="D246" s="217" t="s">
        <v>129</v>
      </c>
      <c r="E246" s="39"/>
      <c r="F246" s="218" t="s">
        <v>397</v>
      </c>
      <c r="G246" s="39"/>
      <c r="H246" s="39"/>
      <c r="I246" s="219"/>
      <c r="J246" s="39"/>
      <c r="K246" s="39"/>
      <c r="L246" s="43"/>
      <c r="M246" s="220"/>
      <c r="N246" s="221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129</v>
      </c>
      <c r="AU246" s="16" t="s">
        <v>80</v>
      </c>
    </row>
    <row r="247" s="2" customFormat="1" ht="16.5" customHeight="1">
      <c r="A247" s="37"/>
      <c r="B247" s="38"/>
      <c r="C247" s="203" t="s">
        <v>399</v>
      </c>
      <c r="D247" s="203" t="s">
        <v>122</v>
      </c>
      <c r="E247" s="204" t="s">
        <v>400</v>
      </c>
      <c r="F247" s="205" t="s">
        <v>401</v>
      </c>
      <c r="G247" s="206" t="s">
        <v>125</v>
      </c>
      <c r="H247" s="207">
        <v>14</v>
      </c>
      <c r="I247" s="208"/>
      <c r="J247" s="209">
        <f>ROUND(I247*H247,2)</f>
        <v>0</v>
      </c>
      <c r="K247" s="205" t="s">
        <v>19</v>
      </c>
      <c r="L247" s="210"/>
      <c r="M247" s="211" t="s">
        <v>19</v>
      </c>
      <c r="N247" s="212" t="s">
        <v>41</v>
      </c>
      <c r="O247" s="83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5" t="s">
        <v>126</v>
      </c>
      <c r="AT247" s="215" t="s">
        <v>122</v>
      </c>
      <c r="AU247" s="215" t="s">
        <v>80</v>
      </c>
      <c r="AY247" s="16" t="s">
        <v>119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78</v>
      </c>
      <c r="BK247" s="216">
        <f>ROUND(I247*H247,2)</f>
        <v>0</v>
      </c>
      <c r="BL247" s="16" t="s">
        <v>127</v>
      </c>
      <c r="BM247" s="215" t="s">
        <v>402</v>
      </c>
    </row>
    <row r="248" s="2" customFormat="1">
      <c r="A248" s="37"/>
      <c r="B248" s="38"/>
      <c r="C248" s="39"/>
      <c r="D248" s="217" t="s">
        <v>129</v>
      </c>
      <c r="E248" s="39"/>
      <c r="F248" s="218" t="s">
        <v>401</v>
      </c>
      <c r="G248" s="39"/>
      <c r="H248" s="39"/>
      <c r="I248" s="219"/>
      <c r="J248" s="39"/>
      <c r="K248" s="39"/>
      <c r="L248" s="43"/>
      <c r="M248" s="220"/>
      <c r="N248" s="221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129</v>
      </c>
      <c r="AU248" s="16" t="s">
        <v>80</v>
      </c>
    </row>
    <row r="249" s="2" customFormat="1">
      <c r="A249" s="37"/>
      <c r="B249" s="38"/>
      <c r="C249" s="39"/>
      <c r="D249" s="217" t="s">
        <v>130</v>
      </c>
      <c r="E249" s="39"/>
      <c r="F249" s="222" t="s">
        <v>403</v>
      </c>
      <c r="G249" s="39"/>
      <c r="H249" s="39"/>
      <c r="I249" s="219"/>
      <c r="J249" s="39"/>
      <c r="K249" s="39"/>
      <c r="L249" s="43"/>
      <c r="M249" s="220"/>
      <c r="N249" s="221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130</v>
      </c>
      <c r="AU249" s="16" t="s">
        <v>80</v>
      </c>
    </row>
    <row r="250" s="2" customFormat="1" ht="16.5" customHeight="1">
      <c r="A250" s="37"/>
      <c r="B250" s="38"/>
      <c r="C250" s="223" t="s">
        <v>404</v>
      </c>
      <c r="D250" s="223" t="s">
        <v>132</v>
      </c>
      <c r="E250" s="224" t="s">
        <v>405</v>
      </c>
      <c r="F250" s="225" t="s">
        <v>406</v>
      </c>
      <c r="G250" s="226" t="s">
        <v>125</v>
      </c>
      <c r="H250" s="227">
        <v>14</v>
      </c>
      <c r="I250" s="228"/>
      <c r="J250" s="229">
        <f>ROUND(I250*H250,2)</f>
        <v>0</v>
      </c>
      <c r="K250" s="225" t="s">
        <v>19</v>
      </c>
      <c r="L250" s="43"/>
      <c r="M250" s="230" t="s">
        <v>19</v>
      </c>
      <c r="N250" s="231" t="s">
        <v>41</v>
      </c>
      <c r="O250" s="83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5" t="s">
        <v>127</v>
      </c>
      <c r="AT250" s="215" t="s">
        <v>132</v>
      </c>
      <c r="AU250" s="215" t="s">
        <v>80</v>
      </c>
      <c r="AY250" s="16" t="s">
        <v>119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6" t="s">
        <v>78</v>
      </c>
      <c r="BK250" s="216">
        <f>ROUND(I250*H250,2)</f>
        <v>0</v>
      </c>
      <c r="BL250" s="16" t="s">
        <v>127</v>
      </c>
      <c r="BM250" s="215" t="s">
        <v>407</v>
      </c>
    </row>
    <row r="251" s="2" customFormat="1">
      <c r="A251" s="37"/>
      <c r="B251" s="38"/>
      <c r="C251" s="39"/>
      <c r="D251" s="217" t="s">
        <v>129</v>
      </c>
      <c r="E251" s="39"/>
      <c r="F251" s="218" t="s">
        <v>406</v>
      </c>
      <c r="G251" s="39"/>
      <c r="H251" s="39"/>
      <c r="I251" s="219"/>
      <c r="J251" s="39"/>
      <c r="K251" s="39"/>
      <c r="L251" s="43"/>
      <c r="M251" s="220"/>
      <c r="N251" s="221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129</v>
      </c>
      <c r="AU251" s="16" t="s">
        <v>80</v>
      </c>
    </row>
    <row r="252" s="2" customFormat="1" ht="16.5" customHeight="1">
      <c r="A252" s="37"/>
      <c r="B252" s="38"/>
      <c r="C252" s="203" t="s">
        <v>408</v>
      </c>
      <c r="D252" s="203" t="s">
        <v>122</v>
      </c>
      <c r="E252" s="204" t="s">
        <v>409</v>
      </c>
      <c r="F252" s="205" t="s">
        <v>410</v>
      </c>
      <c r="G252" s="206" t="s">
        <v>125</v>
      </c>
      <c r="H252" s="207">
        <v>4</v>
      </c>
      <c r="I252" s="208"/>
      <c r="J252" s="209">
        <f>ROUND(I252*H252,2)</f>
        <v>0</v>
      </c>
      <c r="K252" s="205" t="s">
        <v>19</v>
      </c>
      <c r="L252" s="210"/>
      <c r="M252" s="211" t="s">
        <v>19</v>
      </c>
      <c r="N252" s="212" t="s">
        <v>41</v>
      </c>
      <c r="O252" s="83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5" t="s">
        <v>126</v>
      </c>
      <c r="AT252" s="215" t="s">
        <v>122</v>
      </c>
      <c r="AU252" s="215" t="s">
        <v>80</v>
      </c>
      <c r="AY252" s="16" t="s">
        <v>119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6" t="s">
        <v>78</v>
      </c>
      <c r="BK252" s="216">
        <f>ROUND(I252*H252,2)</f>
        <v>0</v>
      </c>
      <c r="BL252" s="16" t="s">
        <v>127</v>
      </c>
      <c r="BM252" s="215" t="s">
        <v>411</v>
      </c>
    </row>
    <row r="253" s="2" customFormat="1">
      <c r="A253" s="37"/>
      <c r="B253" s="38"/>
      <c r="C253" s="39"/>
      <c r="D253" s="217" t="s">
        <v>129</v>
      </c>
      <c r="E253" s="39"/>
      <c r="F253" s="218" t="s">
        <v>410</v>
      </c>
      <c r="G253" s="39"/>
      <c r="H253" s="39"/>
      <c r="I253" s="219"/>
      <c r="J253" s="39"/>
      <c r="K253" s="39"/>
      <c r="L253" s="43"/>
      <c r="M253" s="220"/>
      <c r="N253" s="221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129</v>
      </c>
      <c r="AU253" s="16" t="s">
        <v>80</v>
      </c>
    </row>
    <row r="254" s="2" customFormat="1">
      <c r="A254" s="37"/>
      <c r="B254" s="38"/>
      <c r="C254" s="39"/>
      <c r="D254" s="217" t="s">
        <v>130</v>
      </c>
      <c r="E254" s="39"/>
      <c r="F254" s="222" t="s">
        <v>412</v>
      </c>
      <c r="G254" s="39"/>
      <c r="H254" s="39"/>
      <c r="I254" s="219"/>
      <c r="J254" s="39"/>
      <c r="K254" s="39"/>
      <c r="L254" s="43"/>
      <c r="M254" s="220"/>
      <c r="N254" s="221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130</v>
      </c>
      <c r="AU254" s="16" t="s">
        <v>80</v>
      </c>
    </row>
    <row r="255" s="2" customFormat="1" ht="16.5" customHeight="1">
      <c r="A255" s="37"/>
      <c r="B255" s="38"/>
      <c r="C255" s="223" t="s">
        <v>413</v>
      </c>
      <c r="D255" s="223" t="s">
        <v>132</v>
      </c>
      <c r="E255" s="224" t="s">
        <v>414</v>
      </c>
      <c r="F255" s="225" t="s">
        <v>415</v>
      </c>
      <c r="G255" s="226" t="s">
        <v>125</v>
      </c>
      <c r="H255" s="227">
        <v>4</v>
      </c>
      <c r="I255" s="228"/>
      <c r="J255" s="229">
        <f>ROUND(I255*H255,2)</f>
        <v>0</v>
      </c>
      <c r="K255" s="225" t="s">
        <v>19</v>
      </c>
      <c r="L255" s="43"/>
      <c r="M255" s="230" t="s">
        <v>19</v>
      </c>
      <c r="N255" s="231" t="s">
        <v>41</v>
      </c>
      <c r="O255" s="83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5" t="s">
        <v>127</v>
      </c>
      <c r="AT255" s="215" t="s">
        <v>132</v>
      </c>
      <c r="AU255" s="215" t="s">
        <v>80</v>
      </c>
      <c r="AY255" s="16" t="s">
        <v>119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78</v>
      </c>
      <c r="BK255" s="216">
        <f>ROUND(I255*H255,2)</f>
        <v>0</v>
      </c>
      <c r="BL255" s="16" t="s">
        <v>127</v>
      </c>
      <c r="BM255" s="215" t="s">
        <v>416</v>
      </c>
    </row>
    <row r="256" s="2" customFormat="1">
      <c r="A256" s="37"/>
      <c r="B256" s="38"/>
      <c r="C256" s="39"/>
      <c r="D256" s="217" t="s">
        <v>129</v>
      </c>
      <c r="E256" s="39"/>
      <c r="F256" s="218" t="s">
        <v>415</v>
      </c>
      <c r="G256" s="39"/>
      <c r="H256" s="39"/>
      <c r="I256" s="219"/>
      <c r="J256" s="39"/>
      <c r="K256" s="39"/>
      <c r="L256" s="43"/>
      <c r="M256" s="220"/>
      <c r="N256" s="221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129</v>
      </c>
      <c r="AU256" s="16" t="s">
        <v>80</v>
      </c>
    </row>
    <row r="257" s="2" customFormat="1" ht="16.5" customHeight="1">
      <c r="A257" s="37"/>
      <c r="B257" s="38"/>
      <c r="C257" s="203" t="s">
        <v>417</v>
      </c>
      <c r="D257" s="203" t="s">
        <v>122</v>
      </c>
      <c r="E257" s="204" t="s">
        <v>418</v>
      </c>
      <c r="F257" s="205" t="s">
        <v>419</v>
      </c>
      <c r="G257" s="206" t="s">
        <v>319</v>
      </c>
      <c r="H257" s="207">
        <v>1</v>
      </c>
      <c r="I257" s="208"/>
      <c r="J257" s="209">
        <f>ROUND(I257*H257,2)</f>
        <v>0</v>
      </c>
      <c r="K257" s="205" t="s">
        <v>19</v>
      </c>
      <c r="L257" s="210"/>
      <c r="M257" s="211" t="s">
        <v>19</v>
      </c>
      <c r="N257" s="212" t="s">
        <v>41</v>
      </c>
      <c r="O257" s="83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15" t="s">
        <v>126</v>
      </c>
      <c r="AT257" s="215" t="s">
        <v>122</v>
      </c>
      <c r="AU257" s="215" t="s">
        <v>80</v>
      </c>
      <c r="AY257" s="16" t="s">
        <v>119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6" t="s">
        <v>78</v>
      </c>
      <c r="BK257" s="216">
        <f>ROUND(I257*H257,2)</f>
        <v>0</v>
      </c>
      <c r="BL257" s="16" t="s">
        <v>127</v>
      </c>
      <c r="BM257" s="215" t="s">
        <v>420</v>
      </c>
    </row>
    <row r="258" s="2" customFormat="1">
      <c r="A258" s="37"/>
      <c r="B258" s="38"/>
      <c r="C258" s="39"/>
      <c r="D258" s="217" t="s">
        <v>129</v>
      </c>
      <c r="E258" s="39"/>
      <c r="F258" s="218" t="s">
        <v>419</v>
      </c>
      <c r="G258" s="39"/>
      <c r="H258" s="39"/>
      <c r="I258" s="219"/>
      <c r="J258" s="39"/>
      <c r="K258" s="39"/>
      <c r="L258" s="43"/>
      <c r="M258" s="220"/>
      <c r="N258" s="221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129</v>
      </c>
      <c r="AU258" s="16" t="s">
        <v>80</v>
      </c>
    </row>
    <row r="259" s="2" customFormat="1">
      <c r="A259" s="37"/>
      <c r="B259" s="38"/>
      <c r="C259" s="39"/>
      <c r="D259" s="217" t="s">
        <v>130</v>
      </c>
      <c r="E259" s="39"/>
      <c r="F259" s="222" t="s">
        <v>421</v>
      </c>
      <c r="G259" s="39"/>
      <c r="H259" s="39"/>
      <c r="I259" s="219"/>
      <c r="J259" s="39"/>
      <c r="K259" s="39"/>
      <c r="L259" s="43"/>
      <c r="M259" s="220"/>
      <c r="N259" s="221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130</v>
      </c>
      <c r="AU259" s="16" t="s">
        <v>80</v>
      </c>
    </row>
    <row r="260" s="12" customFormat="1" ht="22.8" customHeight="1">
      <c r="A260" s="12"/>
      <c r="B260" s="187"/>
      <c r="C260" s="188"/>
      <c r="D260" s="189" t="s">
        <v>69</v>
      </c>
      <c r="E260" s="201" t="s">
        <v>422</v>
      </c>
      <c r="F260" s="201" t="s">
        <v>423</v>
      </c>
      <c r="G260" s="188"/>
      <c r="H260" s="188"/>
      <c r="I260" s="191"/>
      <c r="J260" s="202">
        <f>BK260</f>
        <v>0</v>
      </c>
      <c r="K260" s="188"/>
      <c r="L260" s="193"/>
      <c r="M260" s="194"/>
      <c r="N260" s="195"/>
      <c r="O260" s="195"/>
      <c r="P260" s="196">
        <f>SUM(P261:P281)</f>
        <v>0</v>
      </c>
      <c r="Q260" s="195"/>
      <c r="R260" s="196">
        <f>SUM(R261:R281)</f>
        <v>0</v>
      </c>
      <c r="S260" s="195"/>
      <c r="T260" s="197">
        <f>SUM(T261:T281)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8" t="s">
        <v>78</v>
      </c>
      <c r="AT260" s="199" t="s">
        <v>69</v>
      </c>
      <c r="AU260" s="199" t="s">
        <v>78</v>
      </c>
      <c r="AY260" s="198" t="s">
        <v>119</v>
      </c>
      <c r="BK260" s="200">
        <f>SUM(BK261:BK281)</f>
        <v>0</v>
      </c>
    </row>
    <row r="261" s="2" customFormat="1" ht="16.5" customHeight="1">
      <c r="A261" s="37"/>
      <c r="B261" s="38"/>
      <c r="C261" s="203" t="s">
        <v>424</v>
      </c>
      <c r="D261" s="203" t="s">
        <v>122</v>
      </c>
      <c r="E261" s="204" t="s">
        <v>425</v>
      </c>
      <c r="F261" s="205" t="s">
        <v>426</v>
      </c>
      <c r="G261" s="206" t="s">
        <v>319</v>
      </c>
      <c r="H261" s="207">
        <v>1</v>
      </c>
      <c r="I261" s="208"/>
      <c r="J261" s="209">
        <f>ROUND(I261*H261,2)</f>
        <v>0</v>
      </c>
      <c r="K261" s="205" t="s">
        <v>19</v>
      </c>
      <c r="L261" s="210"/>
      <c r="M261" s="211" t="s">
        <v>19</v>
      </c>
      <c r="N261" s="212" t="s">
        <v>41</v>
      </c>
      <c r="O261" s="83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5" t="s">
        <v>126</v>
      </c>
      <c r="AT261" s="215" t="s">
        <v>122</v>
      </c>
      <c r="AU261" s="215" t="s">
        <v>80</v>
      </c>
      <c r="AY261" s="16" t="s">
        <v>119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78</v>
      </c>
      <c r="BK261" s="216">
        <f>ROUND(I261*H261,2)</f>
        <v>0</v>
      </c>
      <c r="BL261" s="16" t="s">
        <v>127</v>
      </c>
      <c r="BM261" s="215" t="s">
        <v>427</v>
      </c>
    </row>
    <row r="262" s="2" customFormat="1">
      <c r="A262" s="37"/>
      <c r="B262" s="38"/>
      <c r="C262" s="39"/>
      <c r="D262" s="217" t="s">
        <v>129</v>
      </c>
      <c r="E262" s="39"/>
      <c r="F262" s="218" t="s">
        <v>426</v>
      </c>
      <c r="G262" s="39"/>
      <c r="H262" s="39"/>
      <c r="I262" s="219"/>
      <c r="J262" s="39"/>
      <c r="K262" s="39"/>
      <c r="L262" s="43"/>
      <c r="M262" s="220"/>
      <c r="N262" s="221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129</v>
      </c>
      <c r="AU262" s="16" t="s">
        <v>80</v>
      </c>
    </row>
    <row r="263" s="2" customFormat="1">
      <c r="A263" s="37"/>
      <c r="B263" s="38"/>
      <c r="C263" s="39"/>
      <c r="D263" s="217" t="s">
        <v>130</v>
      </c>
      <c r="E263" s="39"/>
      <c r="F263" s="222" t="s">
        <v>428</v>
      </c>
      <c r="G263" s="39"/>
      <c r="H263" s="39"/>
      <c r="I263" s="219"/>
      <c r="J263" s="39"/>
      <c r="K263" s="39"/>
      <c r="L263" s="43"/>
      <c r="M263" s="220"/>
      <c r="N263" s="221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130</v>
      </c>
      <c r="AU263" s="16" t="s">
        <v>80</v>
      </c>
    </row>
    <row r="264" s="2" customFormat="1" ht="16.5" customHeight="1">
      <c r="A264" s="37"/>
      <c r="B264" s="38"/>
      <c r="C264" s="203" t="s">
        <v>429</v>
      </c>
      <c r="D264" s="203" t="s">
        <v>122</v>
      </c>
      <c r="E264" s="204" t="s">
        <v>430</v>
      </c>
      <c r="F264" s="205" t="s">
        <v>431</v>
      </c>
      <c r="G264" s="206" t="s">
        <v>319</v>
      </c>
      <c r="H264" s="207">
        <v>1</v>
      </c>
      <c r="I264" s="208"/>
      <c r="J264" s="209">
        <f>ROUND(I264*H264,2)</f>
        <v>0</v>
      </c>
      <c r="K264" s="205" t="s">
        <v>19</v>
      </c>
      <c r="L264" s="210"/>
      <c r="M264" s="211" t="s">
        <v>19</v>
      </c>
      <c r="N264" s="212" t="s">
        <v>41</v>
      </c>
      <c r="O264" s="83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15" t="s">
        <v>126</v>
      </c>
      <c r="AT264" s="215" t="s">
        <v>122</v>
      </c>
      <c r="AU264" s="215" t="s">
        <v>80</v>
      </c>
      <c r="AY264" s="16" t="s">
        <v>119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6" t="s">
        <v>78</v>
      </c>
      <c r="BK264" s="216">
        <f>ROUND(I264*H264,2)</f>
        <v>0</v>
      </c>
      <c r="BL264" s="16" t="s">
        <v>127</v>
      </c>
      <c r="BM264" s="215" t="s">
        <v>432</v>
      </c>
    </row>
    <row r="265" s="2" customFormat="1">
      <c r="A265" s="37"/>
      <c r="B265" s="38"/>
      <c r="C265" s="39"/>
      <c r="D265" s="217" t="s">
        <v>129</v>
      </c>
      <c r="E265" s="39"/>
      <c r="F265" s="218" t="s">
        <v>431</v>
      </c>
      <c r="G265" s="39"/>
      <c r="H265" s="39"/>
      <c r="I265" s="219"/>
      <c r="J265" s="39"/>
      <c r="K265" s="39"/>
      <c r="L265" s="43"/>
      <c r="M265" s="220"/>
      <c r="N265" s="221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129</v>
      </c>
      <c r="AU265" s="16" t="s">
        <v>80</v>
      </c>
    </row>
    <row r="266" s="2" customFormat="1">
      <c r="A266" s="37"/>
      <c r="B266" s="38"/>
      <c r="C266" s="39"/>
      <c r="D266" s="217" t="s">
        <v>130</v>
      </c>
      <c r="E266" s="39"/>
      <c r="F266" s="222" t="s">
        <v>433</v>
      </c>
      <c r="G266" s="39"/>
      <c r="H266" s="39"/>
      <c r="I266" s="219"/>
      <c r="J266" s="39"/>
      <c r="K266" s="39"/>
      <c r="L266" s="43"/>
      <c r="M266" s="220"/>
      <c r="N266" s="221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130</v>
      </c>
      <c r="AU266" s="16" t="s">
        <v>80</v>
      </c>
    </row>
    <row r="267" s="2" customFormat="1" ht="16.5" customHeight="1">
      <c r="A267" s="37"/>
      <c r="B267" s="38"/>
      <c r="C267" s="203" t="s">
        <v>434</v>
      </c>
      <c r="D267" s="203" t="s">
        <v>122</v>
      </c>
      <c r="E267" s="204" t="s">
        <v>435</v>
      </c>
      <c r="F267" s="205" t="s">
        <v>436</v>
      </c>
      <c r="G267" s="206" t="s">
        <v>319</v>
      </c>
      <c r="H267" s="207">
        <v>1</v>
      </c>
      <c r="I267" s="208"/>
      <c r="J267" s="209">
        <f>ROUND(I267*H267,2)</f>
        <v>0</v>
      </c>
      <c r="K267" s="205" t="s">
        <v>19</v>
      </c>
      <c r="L267" s="210"/>
      <c r="M267" s="211" t="s">
        <v>19</v>
      </c>
      <c r="N267" s="212" t="s">
        <v>41</v>
      </c>
      <c r="O267" s="83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5" t="s">
        <v>126</v>
      </c>
      <c r="AT267" s="215" t="s">
        <v>122</v>
      </c>
      <c r="AU267" s="215" t="s">
        <v>80</v>
      </c>
      <c r="AY267" s="16" t="s">
        <v>119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78</v>
      </c>
      <c r="BK267" s="216">
        <f>ROUND(I267*H267,2)</f>
        <v>0</v>
      </c>
      <c r="BL267" s="16" t="s">
        <v>127</v>
      </c>
      <c r="BM267" s="215" t="s">
        <v>437</v>
      </c>
    </row>
    <row r="268" s="2" customFormat="1">
      <c r="A268" s="37"/>
      <c r="B268" s="38"/>
      <c r="C268" s="39"/>
      <c r="D268" s="217" t="s">
        <v>129</v>
      </c>
      <c r="E268" s="39"/>
      <c r="F268" s="218" t="s">
        <v>436</v>
      </c>
      <c r="G268" s="39"/>
      <c r="H268" s="39"/>
      <c r="I268" s="219"/>
      <c r="J268" s="39"/>
      <c r="K268" s="39"/>
      <c r="L268" s="43"/>
      <c r="M268" s="220"/>
      <c r="N268" s="221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129</v>
      </c>
      <c r="AU268" s="16" t="s">
        <v>80</v>
      </c>
    </row>
    <row r="269" s="2" customFormat="1">
      <c r="A269" s="37"/>
      <c r="B269" s="38"/>
      <c r="C269" s="39"/>
      <c r="D269" s="217" t="s">
        <v>130</v>
      </c>
      <c r="E269" s="39"/>
      <c r="F269" s="222" t="s">
        <v>438</v>
      </c>
      <c r="G269" s="39"/>
      <c r="H269" s="39"/>
      <c r="I269" s="219"/>
      <c r="J269" s="39"/>
      <c r="K269" s="39"/>
      <c r="L269" s="43"/>
      <c r="M269" s="220"/>
      <c r="N269" s="221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130</v>
      </c>
      <c r="AU269" s="16" t="s">
        <v>80</v>
      </c>
    </row>
    <row r="270" s="2" customFormat="1" ht="16.5" customHeight="1">
      <c r="A270" s="37"/>
      <c r="B270" s="38"/>
      <c r="C270" s="203" t="s">
        <v>439</v>
      </c>
      <c r="D270" s="203" t="s">
        <v>122</v>
      </c>
      <c r="E270" s="204" t="s">
        <v>440</v>
      </c>
      <c r="F270" s="205" t="s">
        <v>441</v>
      </c>
      <c r="G270" s="206" t="s">
        <v>319</v>
      </c>
      <c r="H270" s="207">
        <v>1</v>
      </c>
      <c r="I270" s="208"/>
      <c r="J270" s="209">
        <f>ROUND(I270*H270,2)</f>
        <v>0</v>
      </c>
      <c r="K270" s="205" t="s">
        <v>19</v>
      </c>
      <c r="L270" s="210"/>
      <c r="M270" s="211" t="s">
        <v>19</v>
      </c>
      <c r="N270" s="212" t="s">
        <v>41</v>
      </c>
      <c r="O270" s="83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15" t="s">
        <v>126</v>
      </c>
      <c r="AT270" s="215" t="s">
        <v>122</v>
      </c>
      <c r="AU270" s="215" t="s">
        <v>80</v>
      </c>
      <c r="AY270" s="16" t="s">
        <v>119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6" t="s">
        <v>78</v>
      </c>
      <c r="BK270" s="216">
        <f>ROUND(I270*H270,2)</f>
        <v>0</v>
      </c>
      <c r="BL270" s="16" t="s">
        <v>127</v>
      </c>
      <c r="BM270" s="215" t="s">
        <v>442</v>
      </c>
    </row>
    <row r="271" s="2" customFormat="1">
      <c r="A271" s="37"/>
      <c r="B271" s="38"/>
      <c r="C271" s="39"/>
      <c r="D271" s="217" t="s">
        <v>129</v>
      </c>
      <c r="E271" s="39"/>
      <c r="F271" s="218" t="s">
        <v>441</v>
      </c>
      <c r="G271" s="39"/>
      <c r="H271" s="39"/>
      <c r="I271" s="219"/>
      <c r="J271" s="39"/>
      <c r="K271" s="39"/>
      <c r="L271" s="43"/>
      <c r="M271" s="220"/>
      <c r="N271" s="221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129</v>
      </c>
      <c r="AU271" s="16" t="s">
        <v>80</v>
      </c>
    </row>
    <row r="272" s="2" customFormat="1">
      <c r="A272" s="37"/>
      <c r="B272" s="38"/>
      <c r="C272" s="39"/>
      <c r="D272" s="217" t="s">
        <v>130</v>
      </c>
      <c r="E272" s="39"/>
      <c r="F272" s="222" t="s">
        <v>443</v>
      </c>
      <c r="G272" s="39"/>
      <c r="H272" s="39"/>
      <c r="I272" s="219"/>
      <c r="J272" s="39"/>
      <c r="K272" s="39"/>
      <c r="L272" s="43"/>
      <c r="M272" s="220"/>
      <c r="N272" s="221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130</v>
      </c>
      <c r="AU272" s="16" t="s">
        <v>80</v>
      </c>
    </row>
    <row r="273" s="2" customFormat="1" ht="16.5" customHeight="1">
      <c r="A273" s="37"/>
      <c r="B273" s="38"/>
      <c r="C273" s="203" t="s">
        <v>444</v>
      </c>
      <c r="D273" s="203" t="s">
        <v>122</v>
      </c>
      <c r="E273" s="204" t="s">
        <v>445</v>
      </c>
      <c r="F273" s="205" t="s">
        <v>446</v>
      </c>
      <c r="G273" s="206" t="s">
        <v>125</v>
      </c>
      <c r="H273" s="207">
        <v>1</v>
      </c>
      <c r="I273" s="208"/>
      <c r="J273" s="209">
        <f>ROUND(I273*H273,2)</f>
        <v>0</v>
      </c>
      <c r="K273" s="205" t="s">
        <v>19</v>
      </c>
      <c r="L273" s="210"/>
      <c r="M273" s="211" t="s">
        <v>19</v>
      </c>
      <c r="N273" s="212" t="s">
        <v>41</v>
      </c>
      <c r="O273" s="83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15" t="s">
        <v>126</v>
      </c>
      <c r="AT273" s="215" t="s">
        <v>122</v>
      </c>
      <c r="AU273" s="215" t="s">
        <v>80</v>
      </c>
      <c r="AY273" s="16" t="s">
        <v>119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78</v>
      </c>
      <c r="BK273" s="216">
        <f>ROUND(I273*H273,2)</f>
        <v>0</v>
      </c>
      <c r="BL273" s="16" t="s">
        <v>127</v>
      </c>
      <c r="BM273" s="215" t="s">
        <v>447</v>
      </c>
    </row>
    <row r="274" s="2" customFormat="1">
      <c r="A274" s="37"/>
      <c r="B274" s="38"/>
      <c r="C274" s="39"/>
      <c r="D274" s="217" t="s">
        <v>129</v>
      </c>
      <c r="E274" s="39"/>
      <c r="F274" s="218" t="s">
        <v>446</v>
      </c>
      <c r="G274" s="39"/>
      <c r="H274" s="39"/>
      <c r="I274" s="219"/>
      <c r="J274" s="39"/>
      <c r="K274" s="39"/>
      <c r="L274" s="43"/>
      <c r="M274" s="220"/>
      <c r="N274" s="221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129</v>
      </c>
      <c r="AU274" s="16" t="s">
        <v>80</v>
      </c>
    </row>
    <row r="275" s="2" customFormat="1">
      <c r="A275" s="37"/>
      <c r="B275" s="38"/>
      <c r="C275" s="39"/>
      <c r="D275" s="217" t="s">
        <v>130</v>
      </c>
      <c r="E275" s="39"/>
      <c r="F275" s="222" t="s">
        <v>448</v>
      </c>
      <c r="G275" s="39"/>
      <c r="H275" s="39"/>
      <c r="I275" s="219"/>
      <c r="J275" s="39"/>
      <c r="K275" s="39"/>
      <c r="L275" s="43"/>
      <c r="M275" s="220"/>
      <c r="N275" s="221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130</v>
      </c>
      <c r="AU275" s="16" t="s">
        <v>80</v>
      </c>
    </row>
    <row r="276" s="2" customFormat="1" ht="16.5" customHeight="1">
      <c r="A276" s="37"/>
      <c r="B276" s="38"/>
      <c r="C276" s="203" t="s">
        <v>449</v>
      </c>
      <c r="D276" s="203" t="s">
        <v>122</v>
      </c>
      <c r="E276" s="204" t="s">
        <v>450</v>
      </c>
      <c r="F276" s="205" t="s">
        <v>451</v>
      </c>
      <c r="G276" s="206" t="s">
        <v>125</v>
      </c>
      <c r="H276" s="207">
        <v>1</v>
      </c>
      <c r="I276" s="208"/>
      <c r="J276" s="209">
        <f>ROUND(I276*H276,2)</f>
        <v>0</v>
      </c>
      <c r="K276" s="205" t="s">
        <v>19</v>
      </c>
      <c r="L276" s="210"/>
      <c r="M276" s="211" t="s">
        <v>19</v>
      </c>
      <c r="N276" s="212" t="s">
        <v>41</v>
      </c>
      <c r="O276" s="83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5" t="s">
        <v>126</v>
      </c>
      <c r="AT276" s="215" t="s">
        <v>122</v>
      </c>
      <c r="AU276" s="215" t="s">
        <v>80</v>
      </c>
      <c r="AY276" s="16" t="s">
        <v>119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6" t="s">
        <v>78</v>
      </c>
      <c r="BK276" s="216">
        <f>ROUND(I276*H276,2)</f>
        <v>0</v>
      </c>
      <c r="BL276" s="16" t="s">
        <v>127</v>
      </c>
      <c r="BM276" s="215" t="s">
        <v>452</v>
      </c>
    </row>
    <row r="277" s="2" customFormat="1">
      <c r="A277" s="37"/>
      <c r="B277" s="38"/>
      <c r="C277" s="39"/>
      <c r="D277" s="217" t="s">
        <v>129</v>
      </c>
      <c r="E277" s="39"/>
      <c r="F277" s="218" t="s">
        <v>451</v>
      </c>
      <c r="G277" s="39"/>
      <c r="H277" s="39"/>
      <c r="I277" s="219"/>
      <c r="J277" s="39"/>
      <c r="K277" s="39"/>
      <c r="L277" s="43"/>
      <c r="M277" s="220"/>
      <c r="N277" s="221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129</v>
      </c>
      <c r="AU277" s="16" t="s">
        <v>80</v>
      </c>
    </row>
    <row r="278" s="2" customFormat="1">
      <c r="A278" s="37"/>
      <c r="B278" s="38"/>
      <c r="C278" s="39"/>
      <c r="D278" s="217" t="s">
        <v>130</v>
      </c>
      <c r="E278" s="39"/>
      <c r="F278" s="222" t="s">
        <v>453</v>
      </c>
      <c r="G278" s="39"/>
      <c r="H278" s="39"/>
      <c r="I278" s="219"/>
      <c r="J278" s="39"/>
      <c r="K278" s="39"/>
      <c r="L278" s="43"/>
      <c r="M278" s="220"/>
      <c r="N278" s="221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130</v>
      </c>
      <c r="AU278" s="16" t="s">
        <v>80</v>
      </c>
    </row>
    <row r="279" s="2" customFormat="1" ht="16.5" customHeight="1">
      <c r="A279" s="37"/>
      <c r="B279" s="38"/>
      <c r="C279" s="203" t="s">
        <v>454</v>
      </c>
      <c r="D279" s="203" t="s">
        <v>122</v>
      </c>
      <c r="E279" s="204" t="s">
        <v>455</v>
      </c>
      <c r="F279" s="205" t="s">
        <v>456</v>
      </c>
      <c r="G279" s="206" t="s">
        <v>319</v>
      </c>
      <c r="H279" s="207">
        <v>1</v>
      </c>
      <c r="I279" s="208"/>
      <c r="J279" s="209">
        <f>ROUND(I279*H279,2)</f>
        <v>0</v>
      </c>
      <c r="K279" s="205" t="s">
        <v>19</v>
      </c>
      <c r="L279" s="210"/>
      <c r="M279" s="211" t="s">
        <v>19</v>
      </c>
      <c r="N279" s="212" t="s">
        <v>41</v>
      </c>
      <c r="O279" s="83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15" t="s">
        <v>126</v>
      </c>
      <c r="AT279" s="215" t="s">
        <v>122</v>
      </c>
      <c r="AU279" s="215" t="s">
        <v>80</v>
      </c>
      <c r="AY279" s="16" t="s">
        <v>119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78</v>
      </c>
      <c r="BK279" s="216">
        <f>ROUND(I279*H279,2)</f>
        <v>0</v>
      </c>
      <c r="BL279" s="16" t="s">
        <v>127</v>
      </c>
      <c r="BM279" s="215" t="s">
        <v>457</v>
      </c>
    </row>
    <row r="280" s="2" customFormat="1">
      <c r="A280" s="37"/>
      <c r="B280" s="38"/>
      <c r="C280" s="39"/>
      <c r="D280" s="217" t="s">
        <v>129</v>
      </c>
      <c r="E280" s="39"/>
      <c r="F280" s="218" t="s">
        <v>456</v>
      </c>
      <c r="G280" s="39"/>
      <c r="H280" s="39"/>
      <c r="I280" s="219"/>
      <c r="J280" s="39"/>
      <c r="K280" s="39"/>
      <c r="L280" s="43"/>
      <c r="M280" s="220"/>
      <c r="N280" s="221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129</v>
      </c>
      <c r="AU280" s="16" t="s">
        <v>80</v>
      </c>
    </row>
    <row r="281" s="2" customFormat="1">
      <c r="A281" s="37"/>
      <c r="B281" s="38"/>
      <c r="C281" s="39"/>
      <c r="D281" s="217" t="s">
        <v>130</v>
      </c>
      <c r="E281" s="39"/>
      <c r="F281" s="222" t="s">
        <v>458</v>
      </c>
      <c r="G281" s="39"/>
      <c r="H281" s="39"/>
      <c r="I281" s="219"/>
      <c r="J281" s="39"/>
      <c r="K281" s="39"/>
      <c r="L281" s="43"/>
      <c r="M281" s="220"/>
      <c r="N281" s="221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130</v>
      </c>
      <c r="AU281" s="16" t="s">
        <v>80</v>
      </c>
    </row>
    <row r="282" s="12" customFormat="1" ht="25.92" customHeight="1">
      <c r="A282" s="12"/>
      <c r="B282" s="187"/>
      <c r="C282" s="188"/>
      <c r="D282" s="189" t="s">
        <v>69</v>
      </c>
      <c r="E282" s="190" t="s">
        <v>459</v>
      </c>
      <c r="F282" s="190" t="s">
        <v>460</v>
      </c>
      <c r="G282" s="188"/>
      <c r="H282" s="188"/>
      <c r="I282" s="191"/>
      <c r="J282" s="192">
        <f>BK282</f>
        <v>0</v>
      </c>
      <c r="K282" s="188"/>
      <c r="L282" s="193"/>
      <c r="M282" s="194"/>
      <c r="N282" s="195"/>
      <c r="O282" s="195"/>
      <c r="P282" s="196">
        <f>SUM(P283:P287)</f>
        <v>0</v>
      </c>
      <c r="Q282" s="195"/>
      <c r="R282" s="196">
        <f>SUM(R283:R287)</f>
        <v>0</v>
      </c>
      <c r="S282" s="195"/>
      <c r="T282" s="197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8" t="s">
        <v>127</v>
      </c>
      <c r="AT282" s="199" t="s">
        <v>69</v>
      </c>
      <c r="AU282" s="199" t="s">
        <v>70</v>
      </c>
      <c r="AY282" s="198" t="s">
        <v>119</v>
      </c>
      <c r="BK282" s="200">
        <f>SUM(BK283:BK287)</f>
        <v>0</v>
      </c>
    </row>
    <row r="283" s="2" customFormat="1" ht="16.5" customHeight="1">
      <c r="A283" s="37"/>
      <c r="B283" s="38"/>
      <c r="C283" s="223" t="s">
        <v>461</v>
      </c>
      <c r="D283" s="223" t="s">
        <v>132</v>
      </c>
      <c r="E283" s="224" t="s">
        <v>462</v>
      </c>
      <c r="F283" s="225" t="s">
        <v>463</v>
      </c>
      <c r="G283" s="226" t="s">
        <v>125</v>
      </c>
      <c r="H283" s="227">
        <v>1</v>
      </c>
      <c r="I283" s="228"/>
      <c r="J283" s="229">
        <f>ROUND(I283*H283,2)</f>
        <v>0</v>
      </c>
      <c r="K283" s="225" t="s">
        <v>19</v>
      </c>
      <c r="L283" s="43"/>
      <c r="M283" s="230" t="s">
        <v>19</v>
      </c>
      <c r="N283" s="231" t="s">
        <v>41</v>
      </c>
      <c r="O283" s="83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5" t="s">
        <v>464</v>
      </c>
      <c r="AT283" s="215" t="s">
        <v>132</v>
      </c>
      <c r="AU283" s="215" t="s">
        <v>78</v>
      </c>
      <c r="AY283" s="16" t="s">
        <v>119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78</v>
      </c>
      <c r="BK283" s="216">
        <f>ROUND(I283*H283,2)</f>
        <v>0</v>
      </c>
      <c r="BL283" s="16" t="s">
        <v>464</v>
      </c>
      <c r="BM283" s="215" t="s">
        <v>465</v>
      </c>
    </row>
    <row r="284" s="2" customFormat="1">
      <c r="A284" s="37"/>
      <c r="B284" s="38"/>
      <c r="C284" s="39"/>
      <c r="D284" s="217" t="s">
        <v>129</v>
      </c>
      <c r="E284" s="39"/>
      <c r="F284" s="218" t="s">
        <v>463</v>
      </c>
      <c r="G284" s="39"/>
      <c r="H284" s="39"/>
      <c r="I284" s="219"/>
      <c r="J284" s="39"/>
      <c r="K284" s="39"/>
      <c r="L284" s="43"/>
      <c r="M284" s="220"/>
      <c r="N284" s="221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129</v>
      </c>
      <c r="AU284" s="16" t="s">
        <v>78</v>
      </c>
    </row>
    <row r="285" s="2" customFormat="1">
      <c r="A285" s="37"/>
      <c r="B285" s="38"/>
      <c r="C285" s="39"/>
      <c r="D285" s="217" t="s">
        <v>130</v>
      </c>
      <c r="E285" s="39"/>
      <c r="F285" s="222" t="s">
        <v>466</v>
      </c>
      <c r="G285" s="39"/>
      <c r="H285" s="39"/>
      <c r="I285" s="219"/>
      <c r="J285" s="39"/>
      <c r="K285" s="39"/>
      <c r="L285" s="43"/>
      <c r="M285" s="220"/>
      <c r="N285" s="221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130</v>
      </c>
      <c r="AU285" s="16" t="s">
        <v>78</v>
      </c>
    </row>
    <row r="286" s="2" customFormat="1" ht="16.5" customHeight="1">
      <c r="A286" s="37"/>
      <c r="B286" s="38"/>
      <c r="C286" s="223" t="s">
        <v>467</v>
      </c>
      <c r="D286" s="223" t="s">
        <v>132</v>
      </c>
      <c r="E286" s="224" t="s">
        <v>468</v>
      </c>
      <c r="F286" s="225" t="s">
        <v>469</v>
      </c>
      <c r="G286" s="226" t="s">
        <v>470</v>
      </c>
      <c r="H286" s="227">
        <v>8</v>
      </c>
      <c r="I286" s="228"/>
      <c r="J286" s="229">
        <f>ROUND(I286*H286,2)</f>
        <v>0</v>
      </c>
      <c r="K286" s="225" t="s">
        <v>19</v>
      </c>
      <c r="L286" s="43"/>
      <c r="M286" s="230" t="s">
        <v>19</v>
      </c>
      <c r="N286" s="231" t="s">
        <v>41</v>
      </c>
      <c r="O286" s="83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15" t="s">
        <v>464</v>
      </c>
      <c r="AT286" s="215" t="s">
        <v>132</v>
      </c>
      <c r="AU286" s="215" t="s">
        <v>78</v>
      </c>
      <c r="AY286" s="16" t="s">
        <v>119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6" t="s">
        <v>78</v>
      </c>
      <c r="BK286" s="216">
        <f>ROUND(I286*H286,2)</f>
        <v>0</v>
      </c>
      <c r="BL286" s="16" t="s">
        <v>464</v>
      </c>
      <c r="BM286" s="215" t="s">
        <v>471</v>
      </c>
    </row>
    <row r="287" s="2" customFormat="1">
      <c r="A287" s="37"/>
      <c r="B287" s="38"/>
      <c r="C287" s="39"/>
      <c r="D287" s="217" t="s">
        <v>129</v>
      </c>
      <c r="E287" s="39"/>
      <c r="F287" s="218" t="s">
        <v>469</v>
      </c>
      <c r="G287" s="39"/>
      <c r="H287" s="39"/>
      <c r="I287" s="219"/>
      <c r="J287" s="39"/>
      <c r="K287" s="39"/>
      <c r="L287" s="43"/>
      <c r="M287" s="232"/>
      <c r="N287" s="233"/>
      <c r="O287" s="234"/>
      <c r="P287" s="234"/>
      <c r="Q287" s="234"/>
      <c r="R287" s="234"/>
      <c r="S287" s="234"/>
      <c r="T287" s="235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129</v>
      </c>
      <c r="AU287" s="16" t="s">
        <v>78</v>
      </c>
    </row>
    <row r="288" s="2" customFormat="1" ht="6.96" customHeight="1">
      <c r="A288" s="37"/>
      <c r="B288" s="58"/>
      <c r="C288" s="59"/>
      <c r="D288" s="59"/>
      <c r="E288" s="59"/>
      <c r="F288" s="59"/>
      <c r="G288" s="59"/>
      <c r="H288" s="59"/>
      <c r="I288" s="59"/>
      <c r="J288" s="59"/>
      <c r="K288" s="59"/>
      <c r="L288" s="43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</sheetData>
  <sheetProtection sheet="1" autoFilter="0" formatColumns="0" formatRows="0" objects="1" scenarios="1" spinCount="100000" saltValue="r5hjf5Yv187Kz6emRt02sfAsND7j/MG9EgFGPGqN5X+zfhKYQHtNxT6DYpTaqPpGMudLAizusRQxOIvpAZV3iw==" hashValue="awgSmXVOBdUuIRyNDy6YeogRBfXYqsUu6tncQVwNzcC/YGFdM10sAsUqVtmy9n+/JE29tJ4av7F3KDE0xSiyhQ==" algorithmName="SHA-512" password="CC35"/>
  <autoFilter ref="C90:K28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Fotovoltaická instalace - Bazén Zábřeh, Oborník 608/39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472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ROUND((SUM(BE86:BE136)),  2)</f>
        <v>0</v>
      </c>
      <c r="G33" s="37"/>
      <c r="H33" s="37"/>
      <c r="I33" s="147">
        <v>0.20999999999999999</v>
      </c>
      <c r="J33" s="146">
        <f>ROUND(((SUM(BE86:BE136))*I33),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ROUND((SUM(BF86:BF136)),  2)</f>
        <v>0</v>
      </c>
      <c r="G34" s="37"/>
      <c r="H34" s="37"/>
      <c r="I34" s="147">
        <v>0.12</v>
      </c>
      <c r="J34" s="146">
        <f>ROUND(((SUM(BF86:BF136))*I34),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ROUND((SUM(BG86:BG136)),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ROUND((SUM(BH86:BH136)),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ROUND((SUM(BI86:BI136)),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Fotovoltaická instalace - Bazén Zábřeh, Oborník 608/39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02 - Vedlejší rozpočtové náklady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Zábřeh</v>
      </c>
      <c r="G52" s="39"/>
      <c r="H52" s="39"/>
      <c r="I52" s="31" t="s">
        <v>23</v>
      </c>
      <c r="J52" s="71" t="str">
        <f>IF(J12="","",J12)</f>
        <v>19. 7. 2025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89</v>
      </c>
      <c r="D57" s="161"/>
      <c r="E57" s="161"/>
      <c r="F57" s="161"/>
      <c r="G57" s="161"/>
      <c r="H57" s="161"/>
      <c r="I57" s="161"/>
      <c r="J57" s="162" t="s">
        <v>90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91</v>
      </c>
    </row>
    <row r="60" s="9" customFormat="1" ht="24.96" customHeight="1">
      <c r="A60" s="9"/>
      <c r="B60" s="164"/>
      <c r="C60" s="165"/>
      <c r="D60" s="166" t="s">
        <v>473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474</v>
      </c>
      <c r="E61" s="173"/>
      <c r="F61" s="173"/>
      <c r="G61" s="173"/>
      <c r="H61" s="173"/>
      <c r="I61" s="173"/>
      <c r="J61" s="174">
        <f>J88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475</v>
      </c>
      <c r="E62" s="173"/>
      <c r="F62" s="173"/>
      <c r="G62" s="173"/>
      <c r="H62" s="173"/>
      <c r="I62" s="173"/>
      <c r="J62" s="174">
        <f>J104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476</v>
      </c>
      <c r="E63" s="173"/>
      <c r="F63" s="173"/>
      <c r="G63" s="173"/>
      <c r="H63" s="173"/>
      <c r="I63" s="173"/>
      <c r="J63" s="174">
        <f>J111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477</v>
      </c>
      <c r="E64" s="173"/>
      <c r="F64" s="173"/>
      <c r="G64" s="173"/>
      <c r="H64" s="173"/>
      <c r="I64" s="173"/>
      <c r="J64" s="174">
        <f>J124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478</v>
      </c>
      <c r="E65" s="173"/>
      <c r="F65" s="173"/>
      <c r="G65" s="173"/>
      <c r="H65" s="173"/>
      <c r="I65" s="173"/>
      <c r="J65" s="174">
        <f>J128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479</v>
      </c>
      <c r="E66" s="173"/>
      <c r="F66" s="173"/>
      <c r="G66" s="173"/>
      <c r="H66" s="173"/>
      <c r="I66" s="173"/>
      <c r="J66" s="174">
        <f>J131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104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Fotovoltaická instalace - Bazén Zábřeh, Oborník 608/39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86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02 - Vedlejší rozpočtové náklady VRN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>Zábřeh</v>
      </c>
      <c r="G80" s="39"/>
      <c r="H80" s="39"/>
      <c r="I80" s="31" t="s">
        <v>23</v>
      </c>
      <c r="J80" s="71" t="str">
        <f>IF(J12="","",J12)</f>
        <v>19. 7. 2025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 xml:space="preserve"> </v>
      </c>
      <c r="G82" s="39"/>
      <c r="H82" s="39"/>
      <c r="I82" s="31" t="s">
        <v>31</v>
      </c>
      <c r="J82" s="35" t="str">
        <f>E21</f>
        <v xml:space="preserve"> 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33</v>
      </c>
      <c r="J83" s="35" t="str">
        <f>E24</f>
        <v xml:space="preserve"> 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6"/>
      <c r="B85" s="177"/>
      <c r="C85" s="178" t="s">
        <v>105</v>
      </c>
      <c r="D85" s="179" t="s">
        <v>55</v>
      </c>
      <c r="E85" s="179" t="s">
        <v>51</v>
      </c>
      <c r="F85" s="179" t="s">
        <v>52</v>
      </c>
      <c r="G85" s="179" t="s">
        <v>106</v>
      </c>
      <c r="H85" s="179" t="s">
        <v>107</v>
      </c>
      <c r="I85" s="179" t="s">
        <v>108</v>
      </c>
      <c r="J85" s="179" t="s">
        <v>90</v>
      </c>
      <c r="K85" s="180" t="s">
        <v>109</v>
      </c>
      <c r="L85" s="181"/>
      <c r="M85" s="91" t="s">
        <v>19</v>
      </c>
      <c r="N85" s="92" t="s">
        <v>40</v>
      </c>
      <c r="O85" s="92" t="s">
        <v>110</v>
      </c>
      <c r="P85" s="92" t="s">
        <v>111</v>
      </c>
      <c r="Q85" s="92" t="s">
        <v>112</v>
      </c>
      <c r="R85" s="92" t="s">
        <v>113</v>
      </c>
      <c r="S85" s="92" t="s">
        <v>114</v>
      </c>
      <c r="T85" s="93" t="s">
        <v>115</v>
      </c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</row>
    <row r="86" s="2" customFormat="1" ht="22.8" customHeight="1">
      <c r="A86" s="37"/>
      <c r="B86" s="38"/>
      <c r="C86" s="98" t="s">
        <v>116</v>
      </c>
      <c r="D86" s="39"/>
      <c r="E86" s="39"/>
      <c r="F86" s="39"/>
      <c r="G86" s="39"/>
      <c r="H86" s="39"/>
      <c r="I86" s="39"/>
      <c r="J86" s="182">
        <f>BK86</f>
        <v>0</v>
      </c>
      <c r="K86" s="39"/>
      <c r="L86" s="43"/>
      <c r="M86" s="94"/>
      <c r="N86" s="183"/>
      <c r="O86" s="95"/>
      <c r="P86" s="184">
        <f>P87</f>
        <v>0</v>
      </c>
      <c r="Q86" s="95"/>
      <c r="R86" s="184">
        <f>R87</f>
        <v>0</v>
      </c>
      <c r="S86" s="95"/>
      <c r="T86" s="18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69</v>
      </c>
      <c r="AU86" s="16" t="s">
        <v>91</v>
      </c>
      <c r="BK86" s="186">
        <f>BK87</f>
        <v>0</v>
      </c>
    </row>
    <row r="87" s="12" customFormat="1" ht="25.92" customHeight="1">
      <c r="A87" s="12"/>
      <c r="B87" s="187"/>
      <c r="C87" s="188"/>
      <c r="D87" s="189" t="s">
        <v>69</v>
      </c>
      <c r="E87" s="190" t="s">
        <v>480</v>
      </c>
      <c r="F87" s="190" t="s">
        <v>481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P88+P104+P111+P124+P128+P131</f>
        <v>0</v>
      </c>
      <c r="Q87" s="195"/>
      <c r="R87" s="196">
        <f>R88+R104+R111+R124+R128+R131</f>
        <v>0</v>
      </c>
      <c r="S87" s="195"/>
      <c r="T87" s="197">
        <f>T88+T104+T111+T124+T128+T131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146</v>
      </c>
      <c r="AT87" s="199" t="s">
        <v>69</v>
      </c>
      <c r="AU87" s="199" t="s">
        <v>70</v>
      </c>
      <c r="AY87" s="198" t="s">
        <v>119</v>
      </c>
      <c r="BK87" s="200">
        <f>BK88+BK104+BK111+BK124+BK128+BK131</f>
        <v>0</v>
      </c>
    </row>
    <row r="88" s="12" customFormat="1" ht="22.8" customHeight="1">
      <c r="A88" s="12"/>
      <c r="B88" s="187"/>
      <c r="C88" s="188"/>
      <c r="D88" s="189" t="s">
        <v>69</v>
      </c>
      <c r="E88" s="201" t="s">
        <v>482</v>
      </c>
      <c r="F88" s="201" t="s">
        <v>483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SUM(P89:P103)</f>
        <v>0</v>
      </c>
      <c r="Q88" s="195"/>
      <c r="R88" s="196">
        <f>SUM(R89:R103)</f>
        <v>0</v>
      </c>
      <c r="S88" s="195"/>
      <c r="T88" s="197">
        <f>SUM(T89:T103)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146</v>
      </c>
      <c r="AT88" s="199" t="s">
        <v>69</v>
      </c>
      <c r="AU88" s="199" t="s">
        <v>78</v>
      </c>
      <c r="AY88" s="198" t="s">
        <v>119</v>
      </c>
      <c r="BK88" s="200">
        <f>SUM(BK89:BK103)</f>
        <v>0</v>
      </c>
    </row>
    <row r="89" s="2" customFormat="1" ht="16.5" customHeight="1">
      <c r="A89" s="37"/>
      <c r="B89" s="38"/>
      <c r="C89" s="223" t="s">
        <v>78</v>
      </c>
      <c r="D89" s="223" t="s">
        <v>132</v>
      </c>
      <c r="E89" s="224" t="s">
        <v>484</v>
      </c>
      <c r="F89" s="225" t="s">
        <v>485</v>
      </c>
      <c r="G89" s="226" t="s">
        <v>470</v>
      </c>
      <c r="H89" s="227">
        <v>6</v>
      </c>
      <c r="I89" s="228"/>
      <c r="J89" s="229">
        <f>ROUND(I89*H89,2)</f>
        <v>0</v>
      </c>
      <c r="K89" s="225" t="s">
        <v>19</v>
      </c>
      <c r="L89" s="43"/>
      <c r="M89" s="230" t="s">
        <v>19</v>
      </c>
      <c r="N89" s="231" t="s">
        <v>41</v>
      </c>
      <c r="O89" s="83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486</v>
      </c>
      <c r="AT89" s="215" t="s">
        <v>132</v>
      </c>
      <c r="AU89" s="215" t="s">
        <v>80</v>
      </c>
      <c r="AY89" s="16" t="s">
        <v>119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78</v>
      </c>
      <c r="BK89" s="216">
        <f>ROUND(I89*H89,2)</f>
        <v>0</v>
      </c>
      <c r="BL89" s="16" t="s">
        <v>486</v>
      </c>
      <c r="BM89" s="215" t="s">
        <v>487</v>
      </c>
    </row>
    <row r="90" s="2" customFormat="1">
      <c r="A90" s="37"/>
      <c r="B90" s="38"/>
      <c r="C90" s="39"/>
      <c r="D90" s="217" t="s">
        <v>129</v>
      </c>
      <c r="E90" s="39"/>
      <c r="F90" s="218" t="s">
        <v>485</v>
      </c>
      <c r="G90" s="39"/>
      <c r="H90" s="39"/>
      <c r="I90" s="219"/>
      <c r="J90" s="39"/>
      <c r="K90" s="39"/>
      <c r="L90" s="43"/>
      <c r="M90" s="220"/>
      <c r="N90" s="22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129</v>
      </c>
      <c r="AU90" s="16" t="s">
        <v>80</v>
      </c>
    </row>
    <row r="91" s="2" customFormat="1">
      <c r="A91" s="37"/>
      <c r="B91" s="38"/>
      <c r="C91" s="39"/>
      <c r="D91" s="217" t="s">
        <v>130</v>
      </c>
      <c r="E91" s="39"/>
      <c r="F91" s="222" t="s">
        <v>488</v>
      </c>
      <c r="G91" s="39"/>
      <c r="H91" s="39"/>
      <c r="I91" s="219"/>
      <c r="J91" s="39"/>
      <c r="K91" s="39"/>
      <c r="L91" s="43"/>
      <c r="M91" s="220"/>
      <c r="N91" s="221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130</v>
      </c>
      <c r="AU91" s="16" t="s">
        <v>80</v>
      </c>
    </row>
    <row r="92" s="2" customFormat="1" ht="24.15" customHeight="1">
      <c r="A92" s="37"/>
      <c r="B92" s="38"/>
      <c r="C92" s="223" t="s">
        <v>80</v>
      </c>
      <c r="D92" s="223" t="s">
        <v>132</v>
      </c>
      <c r="E92" s="224" t="s">
        <v>489</v>
      </c>
      <c r="F92" s="225" t="s">
        <v>490</v>
      </c>
      <c r="G92" s="226" t="s">
        <v>470</v>
      </c>
      <c r="H92" s="227">
        <v>10</v>
      </c>
      <c r="I92" s="228"/>
      <c r="J92" s="229">
        <f>ROUND(I92*H92,2)</f>
        <v>0</v>
      </c>
      <c r="K92" s="225" t="s">
        <v>19</v>
      </c>
      <c r="L92" s="43"/>
      <c r="M92" s="230" t="s">
        <v>19</v>
      </c>
      <c r="N92" s="231" t="s">
        <v>41</v>
      </c>
      <c r="O92" s="83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486</v>
      </c>
      <c r="AT92" s="215" t="s">
        <v>132</v>
      </c>
      <c r="AU92" s="215" t="s">
        <v>80</v>
      </c>
      <c r="AY92" s="16" t="s">
        <v>119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78</v>
      </c>
      <c r="BK92" s="216">
        <f>ROUND(I92*H92,2)</f>
        <v>0</v>
      </c>
      <c r="BL92" s="16" t="s">
        <v>486</v>
      </c>
      <c r="BM92" s="215" t="s">
        <v>491</v>
      </c>
    </row>
    <row r="93" s="2" customFormat="1">
      <c r="A93" s="37"/>
      <c r="B93" s="38"/>
      <c r="C93" s="39"/>
      <c r="D93" s="217" t="s">
        <v>129</v>
      </c>
      <c r="E93" s="39"/>
      <c r="F93" s="218" t="s">
        <v>490</v>
      </c>
      <c r="G93" s="39"/>
      <c r="H93" s="39"/>
      <c r="I93" s="219"/>
      <c r="J93" s="39"/>
      <c r="K93" s="39"/>
      <c r="L93" s="43"/>
      <c r="M93" s="220"/>
      <c r="N93" s="22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129</v>
      </c>
      <c r="AU93" s="16" t="s">
        <v>80</v>
      </c>
    </row>
    <row r="94" s="2" customFormat="1">
      <c r="A94" s="37"/>
      <c r="B94" s="38"/>
      <c r="C94" s="39"/>
      <c r="D94" s="217" t="s">
        <v>130</v>
      </c>
      <c r="E94" s="39"/>
      <c r="F94" s="222" t="s">
        <v>492</v>
      </c>
      <c r="G94" s="39"/>
      <c r="H94" s="39"/>
      <c r="I94" s="219"/>
      <c r="J94" s="39"/>
      <c r="K94" s="39"/>
      <c r="L94" s="43"/>
      <c r="M94" s="220"/>
      <c r="N94" s="22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130</v>
      </c>
      <c r="AU94" s="16" t="s">
        <v>80</v>
      </c>
    </row>
    <row r="95" s="2" customFormat="1" ht="16.5" customHeight="1">
      <c r="A95" s="37"/>
      <c r="B95" s="38"/>
      <c r="C95" s="223" t="s">
        <v>137</v>
      </c>
      <c r="D95" s="223" t="s">
        <v>132</v>
      </c>
      <c r="E95" s="224" t="s">
        <v>493</v>
      </c>
      <c r="F95" s="225" t="s">
        <v>494</v>
      </c>
      <c r="G95" s="226" t="s">
        <v>319</v>
      </c>
      <c r="H95" s="227">
        <v>1</v>
      </c>
      <c r="I95" s="228"/>
      <c r="J95" s="229">
        <f>ROUND(I95*H95,2)</f>
        <v>0</v>
      </c>
      <c r="K95" s="225" t="s">
        <v>19</v>
      </c>
      <c r="L95" s="43"/>
      <c r="M95" s="230" t="s">
        <v>19</v>
      </c>
      <c r="N95" s="231" t="s">
        <v>41</v>
      </c>
      <c r="O95" s="83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486</v>
      </c>
      <c r="AT95" s="215" t="s">
        <v>132</v>
      </c>
      <c r="AU95" s="215" t="s">
        <v>80</v>
      </c>
      <c r="AY95" s="16" t="s">
        <v>119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486</v>
      </c>
      <c r="BM95" s="215" t="s">
        <v>495</v>
      </c>
    </row>
    <row r="96" s="2" customFormat="1">
      <c r="A96" s="37"/>
      <c r="B96" s="38"/>
      <c r="C96" s="39"/>
      <c r="D96" s="217" t="s">
        <v>129</v>
      </c>
      <c r="E96" s="39"/>
      <c r="F96" s="218" t="s">
        <v>494</v>
      </c>
      <c r="G96" s="39"/>
      <c r="H96" s="39"/>
      <c r="I96" s="219"/>
      <c r="J96" s="39"/>
      <c r="K96" s="39"/>
      <c r="L96" s="43"/>
      <c r="M96" s="220"/>
      <c r="N96" s="22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80</v>
      </c>
    </row>
    <row r="97" s="2" customFormat="1">
      <c r="A97" s="37"/>
      <c r="B97" s="38"/>
      <c r="C97" s="39"/>
      <c r="D97" s="217" t="s">
        <v>130</v>
      </c>
      <c r="E97" s="39"/>
      <c r="F97" s="222" t="s">
        <v>496</v>
      </c>
      <c r="G97" s="39"/>
      <c r="H97" s="39"/>
      <c r="I97" s="219"/>
      <c r="J97" s="39"/>
      <c r="K97" s="39"/>
      <c r="L97" s="43"/>
      <c r="M97" s="220"/>
      <c r="N97" s="221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80</v>
      </c>
    </row>
    <row r="98" s="2" customFormat="1" ht="16.5" customHeight="1">
      <c r="A98" s="37"/>
      <c r="B98" s="38"/>
      <c r="C98" s="223" t="s">
        <v>127</v>
      </c>
      <c r="D98" s="223" t="s">
        <v>132</v>
      </c>
      <c r="E98" s="224" t="s">
        <v>497</v>
      </c>
      <c r="F98" s="225" t="s">
        <v>498</v>
      </c>
      <c r="G98" s="226" t="s">
        <v>319</v>
      </c>
      <c r="H98" s="227">
        <v>1</v>
      </c>
      <c r="I98" s="228"/>
      <c r="J98" s="229">
        <f>ROUND(I98*H98,2)</f>
        <v>0</v>
      </c>
      <c r="K98" s="225" t="s">
        <v>19</v>
      </c>
      <c r="L98" s="43"/>
      <c r="M98" s="230" t="s">
        <v>19</v>
      </c>
      <c r="N98" s="231" t="s">
        <v>41</v>
      </c>
      <c r="O98" s="83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5" t="s">
        <v>486</v>
      </c>
      <c r="AT98" s="215" t="s">
        <v>132</v>
      </c>
      <c r="AU98" s="215" t="s">
        <v>80</v>
      </c>
      <c r="AY98" s="16" t="s">
        <v>119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486</v>
      </c>
      <c r="BM98" s="215" t="s">
        <v>499</v>
      </c>
    </row>
    <row r="99" s="2" customFormat="1">
      <c r="A99" s="37"/>
      <c r="B99" s="38"/>
      <c r="C99" s="39"/>
      <c r="D99" s="217" t="s">
        <v>129</v>
      </c>
      <c r="E99" s="39"/>
      <c r="F99" s="218" t="s">
        <v>498</v>
      </c>
      <c r="G99" s="39"/>
      <c r="H99" s="39"/>
      <c r="I99" s="219"/>
      <c r="J99" s="39"/>
      <c r="K99" s="39"/>
      <c r="L99" s="43"/>
      <c r="M99" s="220"/>
      <c r="N99" s="22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80</v>
      </c>
    </row>
    <row r="100" s="2" customFormat="1">
      <c r="A100" s="37"/>
      <c r="B100" s="38"/>
      <c r="C100" s="39"/>
      <c r="D100" s="217" t="s">
        <v>130</v>
      </c>
      <c r="E100" s="39"/>
      <c r="F100" s="222" t="s">
        <v>500</v>
      </c>
      <c r="G100" s="39"/>
      <c r="H100" s="39"/>
      <c r="I100" s="219"/>
      <c r="J100" s="39"/>
      <c r="K100" s="39"/>
      <c r="L100" s="43"/>
      <c r="M100" s="220"/>
      <c r="N100" s="221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130</v>
      </c>
      <c r="AU100" s="16" t="s">
        <v>80</v>
      </c>
    </row>
    <row r="101" s="2" customFormat="1" ht="16.5" customHeight="1">
      <c r="A101" s="37"/>
      <c r="B101" s="38"/>
      <c r="C101" s="223" t="s">
        <v>146</v>
      </c>
      <c r="D101" s="223" t="s">
        <v>132</v>
      </c>
      <c r="E101" s="224" t="s">
        <v>501</v>
      </c>
      <c r="F101" s="225" t="s">
        <v>502</v>
      </c>
      <c r="G101" s="226" t="s">
        <v>319</v>
      </c>
      <c r="H101" s="227">
        <v>1</v>
      </c>
      <c r="I101" s="228"/>
      <c r="J101" s="229">
        <f>ROUND(I101*H101,2)</f>
        <v>0</v>
      </c>
      <c r="K101" s="225" t="s">
        <v>19</v>
      </c>
      <c r="L101" s="43"/>
      <c r="M101" s="230" t="s">
        <v>19</v>
      </c>
      <c r="N101" s="231" t="s">
        <v>41</v>
      </c>
      <c r="O101" s="8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486</v>
      </c>
      <c r="AT101" s="215" t="s">
        <v>132</v>
      </c>
      <c r="AU101" s="215" t="s">
        <v>80</v>
      </c>
      <c r="AY101" s="16" t="s">
        <v>119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486</v>
      </c>
      <c r="BM101" s="215" t="s">
        <v>503</v>
      </c>
    </row>
    <row r="102" s="2" customFormat="1">
      <c r="A102" s="37"/>
      <c r="B102" s="38"/>
      <c r="C102" s="39"/>
      <c r="D102" s="217" t="s">
        <v>129</v>
      </c>
      <c r="E102" s="39"/>
      <c r="F102" s="218" t="s">
        <v>502</v>
      </c>
      <c r="G102" s="39"/>
      <c r="H102" s="39"/>
      <c r="I102" s="219"/>
      <c r="J102" s="39"/>
      <c r="K102" s="39"/>
      <c r="L102" s="43"/>
      <c r="M102" s="220"/>
      <c r="N102" s="22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129</v>
      </c>
      <c r="AU102" s="16" t="s">
        <v>80</v>
      </c>
    </row>
    <row r="103" s="2" customFormat="1">
      <c r="A103" s="37"/>
      <c r="B103" s="38"/>
      <c r="C103" s="39"/>
      <c r="D103" s="217" t="s">
        <v>130</v>
      </c>
      <c r="E103" s="39"/>
      <c r="F103" s="222" t="s">
        <v>504</v>
      </c>
      <c r="G103" s="39"/>
      <c r="H103" s="39"/>
      <c r="I103" s="219"/>
      <c r="J103" s="39"/>
      <c r="K103" s="39"/>
      <c r="L103" s="43"/>
      <c r="M103" s="220"/>
      <c r="N103" s="221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130</v>
      </c>
      <c r="AU103" s="16" t="s">
        <v>80</v>
      </c>
    </row>
    <row r="104" s="12" customFormat="1" ht="22.8" customHeight="1">
      <c r="A104" s="12"/>
      <c r="B104" s="187"/>
      <c r="C104" s="188"/>
      <c r="D104" s="189" t="s">
        <v>69</v>
      </c>
      <c r="E104" s="201" t="s">
        <v>505</v>
      </c>
      <c r="F104" s="201" t="s">
        <v>506</v>
      </c>
      <c r="G104" s="188"/>
      <c r="H104" s="188"/>
      <c r="I104" s="191"/>
      <c r="J104" s="202">
        <f>BK104</f>
        <v>0</v>
      </c>
      <c r="K104" s="188"/>
      <c r="L104" s="193"/>
      <c r="M104" s="194"/>
      <c r="N104" s="195"/>
      <c r="O104" s="195"/>
      <c r="P104" s="196">
        <f>SUM(P105:P110)</f>
        <v>0</v>
      </c>
      <c r="Q104" s="195"/>
      <c r="R104" s="196">
        <f>SUM(R105:R110)</f>
        <v>0</v>
      </c>
      <c r="S104" s="195"/>
      <c r="T104" s="197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8" t="s">
        <v>146</v>
      </c>
      <c r="AT104" s="199" t="s">
        <v>69</v>
      </c>
      <c r="AU104" s="199" t="s">
        <v>78</v>
      </c>
      <c r="AY104" s="198" t="s">
        <v>119</v>
      </c>
      <c r="BK104" s="200">
        <f>SUM(BK105:BK110)</f>
        <v>0</v>
      </c>
    </row>
    <row r="105" s="2" customFormat="1" ht="16.5" customHeight="1">
      <c r="A105" s="37"/>
      <c r="B105" s="38"/>
      <c r="C105" s="223" t="s">
        <v>151</v>
      </c>
      <c r="D105" s="223" t="s">
        <v>132</v>
      </c>
      <c r="E105" s="224" t="s">
        <v>507</v>
      </c>
      <c r="F105" s="225" t="s">
        <v>506</v>
      </c>
      <c r="G105" s="226" t="s">
        <v>319</v>
      </c>
      <c r="H105" s="227">
        <v>1</v>
      </c>
      <c r="I105" s="228"/>
      <c r="J105" s="229">
        <f>ROUND(I105*H105,2)</f>
        <v>0</v>
      </c>
      <c r="K105" s="225" t="s">
        <v>19</v>
      </c>
      <c r="L105" s="43"/>
      <c r="M105" s="230" t="s">
        <v>19</v>
      </c>
      <c r="N105" s="231" t="s">
        <v>41</v>
      </c>
      <c r="O105" s="83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5" t="s">
        <v>486</v>
      </c>
      <c r="AT105" s="215" t="s">
        <v>132</v>
      </c>
      <c r="AU105" s="215" t="s">
        <v>80</v>
      </c>
      <c r="AY105" s="16" t="s">
        <v>119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78</v>
      </c>
      <c r="BK105" s="216">
        <f>ROUND(I105*H105,2)</f>
        <v>0</v>
      </c>
      <c r="BL105" s="16" t="s">
        <v>486</v>
      </c>
      <c r="BM105" s="215" t="s">
        <v>508</v>
      </c>
    </row>
    <row r="106" s="2" customFormat="1">
      <c r="A106" s="37"/>
      <c r="B106" s="38"/>
      <c r="C106" s="39"/>
      <c r="D106" s="217" t="s">
        <v>129</v>
      </c>
      <c r="E106" s="39"/>
      <c r="F106" s="218" t="s">
        <v>506</v>
      </c>
      <c r="G106" s="39"/>
      <c r="H106" s="39"/>
      <c r="I106" s="219"/>
      <c r="J106" s="39"/>
      <c r="K106" s="39"/>
      <c r="L106" s="43"/>
      <c r="M106" s="220"/>
      <c r="N106" s="221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129</v>
      </c>
      <c r="AU106" s="16" t="s">
        <v>80</v>
      </c>
    </row>
    <row r="107" s="2" customFormat="1">
      <c r="A107" s="37"/>
      <c r="B107" s="38"/>
      <c r="C107" s="39"/>
      <c r="D107" s="217" t="s">
        <v>130</v>
      </c>
      <c r="E107" s="39"/>
      <c r="F107" s="222" t="s">
        <v>509</v>
      </c>
      <c r="G107" s="39"/>
      <c r="H107" s="39"/>
      <c r="I107" s="219"/>
      <c r="J107" s="39"/>
      <c r="K107" s="39"/>
      <c r="L107" s="43"/>
      <c r="M107" s="220"/>
      <c r="N107" s="221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130</v>
      </c>
      <c r="AU107" s="16" t="s">
        <v>80</v>
      </c>
    </row>
    <row r="108" s="2" customFormat="1" ht="16.5" customHeight="1">
      <c r="A108" s="37"/>
      <c r="B108" s="38"/>
      <c r="C108" s="223" t="s">
        <v>158</v>
      </c>
      <c r="D108" s="223" t="s">
        <v>132</v>
      </c>
      <c r="E108" s="224" t="s">
        <v>510</v>
      </c>
      <c r="F108" s="225" t="s">
        <v>511</v>
      </c>
      <c r="G108" s="226" t="s">
        <v>319</v>
      </c>
      <c r="H108" s="227">
        <v>1</v>
      </c>
      <c r="I108" s="228"/>
      <c r="J108" s="229">
        <f>ROUND(I108*H108,2)</f>
        <v>0</v>
      </c>
      <c r="K108" s="225" t="s">
        <v>19</v>
      </c>
      <c r="L108" s="43"/>
      <c r="M108" s="230" t="s">
        <v>19</v>
      </c>
      <c r="N108" s="231" t="s">
        <v>41</v>
      </c>
      <c r="O108" s="83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5" t="s">
        <v>486</v>
      </c>
      <c r="AT108" s="215" t="s">
        <v>132</v>
      </c>
      <c r="AU108" s="215" t="s">
        <v>80</v>
      </c>
      <c r="AY108" s="16" t="s">
        <v>119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486</v>
      </c>
      <c r="BM108" s="215" t="s">
        <v>512</v>
      </c>
    </row>
    <row r="109" s="2" customFormat="1">
      <c r="A109" s="37"/>
      <c r="B109" s="38"/>
      <c r="C109" s="39"/>
      <c r="D109" s="217" t="s">
        <v>129</v>
      </c>
      <c r="E109" s="39"/>
      <c r="F109" s="218" t="s">
        <v>511</v>
      </c>
      <c r="G109" s="39"/>
      <c r="H109" s="39"/>
      <c r="I109" s="219"/>
      <c r="J109" s="39"/>
      <c r="K109" s="39"/>
      <c r="L109" s="43"/>
      <c r="M109" s="220"/>
      <c r="N109" s="22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129</v>
      </c>
      <c r="AU109" s="16" t="s">
        <v>80</v>
      </c>
    </row>
    <row r="110" s="2" customFormat="1">
      <c r="A110" s="37"/>
      <c r="B110" s="38"/>
      <c r="C110" s="39"/>
      <c r="D110" s="217" t="s">
        <v>130</v>
      </c>
      <c r="E110" s="39"/>
      <c r="F110" s="222" t="s">
        <v>513</v>
      </c>
      <c r="G110" s="39"/>
      <c r="H110" s="39"/>
      <c r="I110" s="219"/>
      <c r="J110" s="39"/>
      <c r="K110" s="39"/>
      <c r="L110" s="43"/>
      <c r="M110" s="220"/>
      <c r="N110" s="221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130</v>
      </c>
      <c r="AU110" s="16" t="s">
        <v>80</v>
      </c>
    </row>
    <row r="111" s="12" customFormat="1" ht="22.8" customHeight="1">
      <c r="A111" s="12"/>
      <c r="B111" s="187"/>
      <c r="C111" s="188"/>
      <c r="D111" s="189" t="s">
        <v>69</v>
      </c>
      <c r="E111" s="201" t="s">
        <v>514</v>
      </c>
      <c r="F111" s="201" t="s">
        <v>515</v>
      </c>
      <c r="G111" s="188"/>
      <c r="H111" s="188"/>
      <c r="I111" s="191"/>
      <c r="J111" s="202">
        <f>BK111</f>
        <v>0</v>
      </c>
      <c r="K111" s="188"/>
      <c r="L111" s="193"/>
      <c r="M111" s="194"/>
      <c r="N111" s="195"/>
      <c r="O111" s="195"/>
      <c r="P111" s="196">
        <f>SUM(P112:P123)</f>
        <v>0</v>
      </c>
      <c r="Q111" s="195"/>
      <c r="R111" s="196">
        <f>SUM(R112:R123)</f>
        <v>0</v>
      </c>
      <c r="S111" s="195"/>
      <c r="T111" s="197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8" t="s">
        <v>146</v>
      </c>
      <c r="AT111" s="199" t="s">
        <v>69</v>
      </c>
      <c r="AU111" s="199" t="s">
        <v>78</v>
      </c>
      <c r="AY111" s="198" t="s">
        <v>119</v>
      </c>
      <c r="BK111" s="200">
        <f>SUM(BK112:BK123)</f>
        <v>0</v>
      </c>
    </row>
    <row r="112" s="2" customFormat="1" ht="16.5" customHeight="1">
      <c r="A112" s="37"/>
      <c r="B112" s="38"/>
      <c r="C112" s="223" t="s">
        <v>126</v>
      </c>
      <c r="D112" s="223" t="s">
        <v>132</v>
      </c>
      <c r="E112" s="224" t="s">
        <v>516</v>
      </c>
      <c r="F112" s="225" t="s">
        <v>517</v>
      </c>
      <c r="G112" s="226" t="s">
        <v>470</v>
      </c>
      <c r="H112" s="227">
        <v>32</v>
      </c>
      <c r="I112" s="228"/>
      <c r="J112" s="229">
        <f>ROUND(I112*H112,2)</f>
        <v>0</v>
      </c>
      <c r="K112" s="225" t="s">
        <v>19</v>
      </c>
      <c r="L112" s="43"/>
      <c r="M112" s="230" t="s">
        <v>19</v>
      </c>
      <c r="N112" s="231" t="s">
        <v>41</v>
      </c>
      <c r="O112" s="8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5" t="s">
        <v>486</v>
      </c>
      <c r="AT112" s="215" t="s">
        <v>132</v>
      </c>
      <c r="AU112" s="215" t="s">
        <v>80</v>
      </c>
      <c r="AY112" s="16" t="s">
        <v>119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78</v>
      </c>
      <c r="BK112" s="216">
        <f>ROUND(I112*H112,2)</f>
        <v>0</v>
      </c>
      <c r="BL112" s="16" t="s">
        <v>486</v>
      </c>
      <c r="BM112" s="215" t="s">
        <v>518</v>
      </c>
    </row>
    <row r="113" s="2" customFormat="1">
      <c r="A113" s="37"/>
      <c r="B113" s="38"/>
      <c r="C113" s="39"/>
      <c r="D113" s="217" t="s">
        <v>129</v>
      </c>
      <c r="E113" s="39"/>
      <c r="F113" s="218" t="s">
        <v>517</v>
      </c>
      <c r="G113" s="39"/>
      <c r="H113" s="39"/>
      <c r="I113" s="219"/>
      <c r="J113" s="39"/>
      <c r="K113" s="39"/>
      <c r="L113" s="43"/>
      <c r="M113" s="220"/>
      <c r="N113" s="22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129</v>
      </c>
      <c r="AU113" s="16" t="s">
        <v>80</v>
      </c>
    </row>
    <row r="114" s="2" customFormat="1">
      <c r="A114" s="37"/>
      <c r="B114" s="38"/>
      <c r="C114" s="39"/>
      <c r="D114" s="217" t="s">
        <v>130</v>
      </c>
      <c r="E114" s="39"/>
      <c r="F114" s="222" t="s">
        <v>519</v>
      </c>
      <c r="G114" s="39"/>
      <c r="H114" s="39"/>
      <c r="I114" s="219"/>
      <c r="J114" s="39"/>
      <c r="K114" s="39"/>
      <c r="L114" s="43"/>
      <c r="M114" s="220"/>
      <c r="N114" s="221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130</v>
      </c>
      <c r="AU114" s="16" t="s">
        <v>80</v>
      </c>
    </row>
    <row r="115" s="2" customFormat="1" ht="16.5" customHeight="1">
      <c r="A115" s="37"/>
      <c r="B115" s="38"/>
      <c r="C115" s="223" t="s">
        <v>169</v>
      </c>
      <c r="D115" s="223" t="s">
        <v>132</v>
      </c>
      <c r="E115" s="224" t="s">
        <v>520</v>
      </c>
      <c r="F115" s="225" t="s">
        <v>521</v>
      </c>
      <c r="G115" s="226" t="s">
        <v>470</v>
      </c>
      <c r="H115" s="227">
        <v>64</v>
      </c>
      <c r="I115" s="228"/>
      <c r="J115" s="229">
        <f>ROUND(I115*H115,2)</f>
        <v>0</v>
      </c>
      <c r="K115" s="225" t="s">
        <v>19</v>
      </c>
      <c r="L115" s="43"/>
      <c r="M115" s="230" t="s">
        <v>19</v>
      </c>
      <c r="N115" s="231" t="s">
        <v>41</v>
      </c>
      <c r="O115" s="83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5" t="s">
        <v>486</v>
      </c>
      <c r="AT115" s="215" t="s">
        <v>132</v>
      </c>
      <c r="AU115" s="215" t="s">
        <v>80</v>
      </c>
      <c r="AY115" s="16" t="s">
        <v>119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78</v>
      </c>
      <c r="BK115" s="216">
        <f>ROUND(I115*H115,2)</f>
        <v>0</v>
      </c>
      <c r="BL115" s="16" t="s">
        <v>486</v>
      </c>
      <c r="BM115" s="215" t="s">
        <v>522</v>
      </c>
    </row>
    <row r="116" s="2" customFormat="1">
      <c r="A116" s="37"/>
      <c r="B116" s="38"/>
      <c r="C116" s="39"/>
      <c r="D116" s="217" t="s">
        <v>129</v>
      </c>
      <c r="E116" s="39"/>
      <c r="F116" s="218" t="s">
        <v>521</v>
      </c>
      <c r="G116" s="39"/>
      <c r="H116" s="39"/>
      <c r="I116" s="219"/>
      <c r="J116" s="39"/>
      <c r="K116" s="39"/>
      <c r="L116" s="43"/>
      <c r="M116" s="220"/>
      <c r="N116" s="221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129</v>
      </c>
      <c r="AU116" s="16" t="s">
        <v>80</v>
      </c>
    </row>
    <row r="117" s="2" customFormat="1">
      <c r="A117" s="37"/>
      <c r="B117" s="38"/>
      <c r="C117" s="39"/>
      <c r="D117" s="217" t="s">
        <v>130</v>
      </c>
      <c r="E117" s="39"/>
      <c r="F117" s="222" t="s">
        <v>523</v>
      </c>
      <c r="G117" s="39"/>
      <c r="H117" s="39"/>
      <c r="I117" s="219"/>
      <c r="J117" s="39"/>
      <c r="K117" s="39"/>
      <c r="L117" s="43"/>
      <c r="M117" s="220"/>
      <c r="N117" s="22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130</v>
      </c>
      <c r="AU117" s="16" t="s">
        <v>80</v>
      </c>
    </row>
    <row r="118" s="2" customFormat="1" ht="16.5" customHeight="1">
      <c r="A118" s="37"/>
      <c r="B118" s="38"/>
      <c r="C118" s="223" t="s">
        <v>175</v>
      </c>
      <c r="D118" s="223" t="s">
        <v>132</v>
      </c>
      <c r="E118" s="224" t="s">
        <v>524</v>
      </c>
      <c r="F118" s="225" t="s">
        <v>525</v>
      </c>
      <c r="G118" s="226" t="s">
        <v>125</v>
      </c>
      <c r="H118" s="227">
        <v>1</v>
      </c>
      <c r="I118" s="228"/>
      <c r="J118" s="229">
        <f>ROUND(I118*H118,2)</f>
        <v>0</v>
      </c>
      <c r="K118" s="225" t="s">
        <v>19</v>
      </c>
      <c r="L118" s="43"/>
      <c r="M118" s="230" t="s">
        <v>19</v>
      </c>
      <c r="N118" s="231" t="s">
        <v>41</v>
      </c>
      <c r="O118" s="83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5" t="s">
        <v>486</v>
      </c>
      <c r="AT118" s="215" t="s">
        <v>132</v>
      </c>
      <c r="AU118" s="215" t="s">
        <v>80</v>
      </c>
      <c r="AY118" s="16" t="s">
        <v>119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486</v>
      </c>
      <c r="BM118" s="215" t="s">
        <v>526</v>
      </c>
    </row>
    <row r="119" s="2" customFormat="1">
      <c r="A119" s="37"/>
      <c r="B119" s="38"/>
      <c r="C119" s="39"/>
      <c r="D119" s="217" t="s">
        <v>129</v>
      </c>
      <c r="E119" s="39"/>
      <c r="F119" s="218" t="s">
        <v>525</v>
      </c>
      <c r="G119" s="39"/>
      <c r="H119" s="39"/>
      <c r="I119" s="219"/>
      <c r="J119" s="39"/>
      <c r="K119" s="39"/>
      <c r="L119" s="43"/>
      <c r="M119" s="220"/>
      <c r="N119" s="221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129</v>
      </c>
      <c r="AU119" s="16" t="s">
        <v>80</v>
      </c>
    </row>
    <row r="120" s="2" customFormat="1" ht="16.5" customHeight="1">
      <c r="A120" s="37"/>
      <c r="B120" s="38"/>
      <c r="C120" s="223" t="s">
        <v>179</v>
      </c>
      <c r="D120" s="223" t="s">
        <v>132</v>
      </c>
      <c r="E120" s="224" t="s">
        <v>527</v>
      </c>
      <c r="F120" s="225" t="s">
        <v>528</v>
      </c>
      <c r="G120" s="226" t="s">
        <v>125</v>
      </c>
      <c r="H120" s="227">
        <v>1</v>
      </c>
      <c r="I120" s="228"/>
      <c r="J120" s="229">
        <f>ROUND(I120*H120,2)</f>
        <v>0</v>
      </c>
      <c r="K120" s="225" t="s">
        <v>19</v>
      </c>
      <c r="L120" s="43"/>
      <c r="M120" s="230" t="s">
        <v>19</v>
      </c>
      <c r="N120" s="231" t="s">
        <v>41</v>
      </c>
      <c r="O120" s="83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5" t="s">
        <v>486</v>
      </c>
      <c r="AT120" s="215" t="s">
        <v>132</v>
      </c>
      <c r="AU120" s="215" t="s">
        <v>80</v>
      </c>
      <c r="AY120" s="16" t="s">
        <v>119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486</v>
      </c>
      <c r="BM120" s="215" t="s">
        <v>529</v>
      </c>
    </row>
    <row r="121" s="2" customFormat="1">
      <c r="A121" s="37"/>
      <c r="B121" s="38"/>
      <c r="C121" s="39"/>
      <c r="D121" s="217" t="s">
        <v>129</v>
      </c>
      <c r="E121" s="39"/>
      <c r="F121" s="218" t="s">
        <v>528</v>
      </c>
      <c r="G121" s="39"/>
      <c r="H121" s="39"/>
      <c r="I121" s="219"/>
      <c r="J121" s="39"/>
      <c r="K121" s="39"/>
      <c r="L121" s="43"/>
      <c r="M121" s="220"/>
      <c r="N121" s="221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129</v>
      </c>
      <c r="AU121" s="16" t="s">
        <v>80</v>
      </c>
    </row>
    <row r="122" s="2" customFormat="1" ht="16.5" customHeight="1">
      <c r="A122" s="37"/>
      <c r="B122" s="38"/>
      <c r="C122" s="223" t="s">
        <v>8</v>
      </c>
      <c r="D122" s="223" t="s">
        <v>132</v>
      </c>
      <c r="E122" s="224" t="s">
        <v>530</v>
      </c>
      <c r="F122" s="225" t="s">
        <v>531</v>
      </c>
      <c r="G122" s="226" t="s">
        <v>125</v>
      </c>
      <c r="H122" s="227">
        <v>1</v>
      </c>
      <c r="I122" s="228"/>
      <c r="J122" s="229">
        <f>ROUND(I122*H122,2)</f>
        <v>0</v>
      </c>
      <c r="K122" s="225" t="s">
        <v>19</v>
      </c>
      <c r="L122" s="43"/>
      <c r="M122" s="230" t="s">
        <v>19</v>
      </c>
      <c r="N122" s="231" t="s">
        <v>41</v>
      </c>
      <c r="O122" s="83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5" t="s">
        <v>486</v>
      </c>
      <c r="AT122" s="215" t="s">
        <v>132</v>
      </c>
      <c r="AU122" s="215" t="s">
        <v>80</v>
      </c>
      <c r="AY122" s="16" t="s">
        <v>119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486</v>
      </c>
      <c r="BM122" s="215" t="s">
        <v>532</v>
      </c>
    </row>
    <row r="123" s="2" customFormat="1">
      <c r="A123" s="37"/>
      <c r="B123" s="38"/>
      <c r="C123" s="39"/>
      <c r="D123" s="217" t="s">
        <v>129</v>
      </c>
      <c r="E123" s="39"/>
      <c r="F123" s="218" t="s">
        <v>531</v>
      </c>
      <c r="G123" s="39"/>
      <c r="H123" s="39"/>
      <c r="I123" s="219"/>
      <c r="J123" s="39"/>
      <c r="K123" s="39"/>
      <c r="L123" s="43"/>
      <c r="M123" s="220"/>
      <c r="N123" s="221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129</v>
      </c>
      <c r="AU123" s="16" t="s">
        <v>80</v>
      </c>
    </row>
    <row r="124" s="12" customFormat="1" ht="22.8" customHeight="1">
      <c r="A124" s="12"/>
      <c r="B124" s="187"/>
      <c r="C124" s="188"/>
      <c r="D124" s="189" t="s">
        <v>69</v>
      </c>
      <c r="E124" s="201" t="s">
        <v>533</v>
      </c>
      <c r="F124" s="201" t="s">
        <v>534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SUM(P125:P127)</f>
        <v>0</v>
      </c>
      <c r="Q124" s="195"/>
      <c r="R124" s="196">
        <f>SUM(R125:R127)</f>
        <v>0</v>
      </c>
      <c r="S124" s="195"/>
      <c r="T124" s="197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8" t="s">
        <v>146</v>
      </c>
      <c r="AT124" s="199" t="s">
        <v>69</v>
      </c>
      <c r="AU124" s="199" t="s">
        <v>78</v>
      </c>
      <c r="AY124" s="198" t="s">
        <v>119</v>
      </c>
      <c r="BK124" s="200">
        <f>SUM(BK125:BK127)</f>
        <v>0</v>
      </c>
    </row>
    <row r="125" s="2" customFormat="1" ht="16.5" customHeight="1">
      <c r="A125" s="37"/>
      <c r="B125" s="38"/>
      <c r="C125" s="223" t="s">
        <v>187</v>
      </c>
      <c r="D125" s="223" t="s">
        <v>132</v>
      </c>
      <c r="E125" s="224" t="s">
        <v>535</v>
      </c>
      <c r="F125" s="225" t="s">
        <v>536</v>
      </c>
      <c r="G125" s="226" t="s">
        <v>125</v>
      </c>
      <c r="H125" s="227">
        <v>1</v>
      </c>
      <c r="I125" s="228"/>
      <c r="J125" s="229">
        <f>ROUND(I125*H125,2)</f>
        <v>0</v>
      </c>
      <c r="K125" s="225" t="s">
        <v>19</v>
      </c>
      <c r="L125" s="43"/>
      <c r="M125" s="230" t="s">
        <v>19</v>
      </c>
      <c r="N125" s="231" t="s">
        <v>41</v>
      </c>
      <c r="O125" s="83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486</v>
      </c>
      <c r="AT125" s="215" t="s">
        <v>132</v>
      </c>
      <c r="AU125" s="215" t="s">
        <v>80</v>
      </c>
      <c r="AY125" s="16" t="s">
        <v>119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78</v>
      </c>
      <c r="BK125" s="216">
        <f>ROUND(I125*H125,2)</f>
        <v>0</v>
      </c>
      <c r="BL125" s="16" t="s">
        <v>486</v>
      </c>
      <c r="BM125" s="215" t="s">
        <v>537</v>
      </c>
    </row>
    <row r="126" s="2" customFormat="1">
      <c r="A126" s="37"/>
      <c r="B126" s="38"/>
      <c r="C126" s="39"/>
      <c r="D126" s="217" t="s">
        <v>129</v>
      </c>
      <c r="E126" s="39"/>
      <c r="F126" s="218" t="s">
        <v>536</v>
      </c>
      <c r="G126" s="39"/>
      <c r="H126" s="39"/>
      <c r="I126" s="219"/>
      <c r="J126" s="39"/>
      <c r="K126" s="39"/>
      <c r="L126" s="43"/>
      <c r="M126" s="220"/>
      <c r="N126" s="22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129</v>
      </c>
      <c r="AU126" s="16" t="s">
        <v>80</v>
      </c>
    </row>
    <row r="127" s="2" customFormat="1">
      <c r="A127" s="37"/>
      <c r="B127" s="38"/>
      <c r="C127" s="39"/>
      <c r="D127" s="217" t="s">
        <v>130</v>
      </c>
      <c r="E127" s="39"/>
      <c r="F127" s="222" t="s">
        <v>538</v>
      </c>
      <c r="G127" s="39"/>
      <c r="H127" s="39"/>
      <c r="I127" s="219"/>
      <c r="J127" s="39"/>
      <c r="K127" s="39"/>
      <c r="L127" s="43"/>
      <c r="M127" s="220"/>
      <c r="N127" s="221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80</v>
      </c>
    </row>
    <row r="128" s="12" customFormat="1" ht="22.8" customHeight="1">
      <c r="A128" s="12"/>
      <c r="B128" s="187"/>
      <c r="C128" s="188"/>
      <c r="D128" s="189" t="s">
        <v>69</v>
      </c>
      <c r="E128" s="201" t="s">
        <v>539</v>
      </c>
      <c r="F128" s="201" t="s">
        <v>540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SUM(P129:P130)</f>
        <v>0</v>
      </c>
      <c r="Q128" s="195"/>
      <c r="R128" s="196">
        <f>SUM(R129:R130)</f>
        <v>0</v>
      </c>
      <c r="S128" s="195"/>
      <c r="T128" s="19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146</v>
      </c>
      <c r="AT128" s="199" t="s">
        <v>69</v>
      </c>
      <c r="AU128" s="199" t="s">
        <v>78</v>
      </c>
      <c r="AY128" s="198" t="s">
        <v>119</v>
      </c>
      <c r="BK128" s="200">
        <f>SUM(BK129:BK130)</f>
        <v>0</v>
      </c>
    </row>
    <row r="129" s="2" customFormat="1" ht="16.5" customHeight="1">
      <c r="A129" s="37"/>
      <c r="B129" s="38"/>
      <c r="C129" s="223" t="s">
        <v>192</v>
      </c>
      <c r="D129" s="223" t="s">
        <v>132</v>
      </c>
      <c r="E129" s="224" t="s">
        <v>541</v>
      </c>
      <c r="F129" s="225" t="s">
        <v>542</v>
      </c>
      <c r="G129" s="226" t="s">
        <v>125</v>
      </c>
      <c r="H129" s="227">
        <v>1</v>
      </c>
      <c r="I129" s="228"/>
      <c r="J129" s="229">
        <f>ROUND(I129*H129,2)</f>
        <v>0</v>
      </c>
      <c r="K129" s="225" t="s">
        <v>19</v>
      </c>
      <c r="L129" s="43"/>
      <c r="M129" s="230" t="s">
        <v>19</v>
      </c>
      <c r="N129" s="231" t="s">
        <v>41</v>
      </c>
      <c r="O129" s="83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5" t="s">
        <v>486</v>
      </c>
      <c r="AT129" s="215" t="s">
        <v>132</v>
      </c>
      <c r="AU129" s="215" t="s">
        <v>80</v>
      </c>
      <c r="AY129" s="16" t="s">
        <v>119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78</v>
      </c>
      <c r="BK129" s="216">
        <f>ROUND(I129*H129,2)</f>
        <v>0</v>
      </c>
      <c r="BL129" s="16" t="s">
        <v>486</v>
      </c>
      <c r="BM129" s="215" t="s">
        <v>543</v>
      </c>
    </row>
    <row r="130" s="2" customFormat="1">
      <c r="A130" s="37"/>
      <c r="B130" s="38"/>
      <c r="C130" s="39"/>
      <c r="D130" s="217" t="s">
        <v>129</v>
      </c>
      <c r="E130" s="39"/>
      <c r="F130" s="218" t="s">
        <v>542</v>
      </c>
      <c r="G130" s="39"/>
      <c r="H130" s="39"/>
      <c r="I130" s="219"/>
      <c r="J130" s="39"/>
      <c r="K130" s="39"/>
      <c r="L130" s="43"/>
      <c r="M130" s="220"/>
      <c r="N130" s="221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129</v>
      </c>
      <c r="AU130" s="16" t="s">
        <v>80</v>
      </c>
    </row>
    <row r="131" s="12" customFormat="1" ht="22.8" customHeight="1">
      <c r="A131" s="12"/>
      <c r="B131" s="187"/>
      <c r="C131" s="188"/>
      <c r="D131" s="189" t="s">
        <v>69</v>
      </c>
      <c r="E131" s="201" t="s">
        <v>544</v>
      </c>
      <c r="F131" s="201" t="s">
        <v>545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SUM(P132:P136)</f>
        <v>0</v>
      </c>
      <c r="Q131" s="195"/>
      <c r="R131" s="196">
        <f>SUM(R132:R136)</f>
        <v>0</v>
      </c>
      <c r="S131" s="195"/>
      <c r="T131" s="197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8" t="s">
        <v>146</v>
      </c>
      <c r="AT131" s="199" t="s">
        <v>69</v>
      </c>
      <c r="AU131" s="199" t="s">
        <v>78</v>
      </c>
      <c r="AY131" s="198" t="s">
        <v>119</v>
      </c>
      <c r="BK131" s="200">
        <f>SUM(BK132:BK136)</f>
        <v>0</v>
      </c>
    </row>
    <row r="132" s="2" customFormat="1" ht="16.5" customHeight="1">
      <c r="A132" s="37"/>
      <c r="B132" s="38"/>
      <c r="C132" s="223" t="s">
        <v>198</v>
      </c>
      <c r="D132" s="223" t="s">
        <v>132</v>
      </c>
      <c r="E132" s="224" t="s">
        <v>546</v>
      </c>
      <c r="F132" s="225" t="s">
        <v>547</v>
      </c>
      <c r="G132" s="226" t="s">
        <v>470</v>
      </c>
      <c r="H132" s="227">
        <v>24</v>
      </c>
      <c r="I132" s="228"/>
      <c r="J132" s="229">
        <f>ROUND(I132*H132,2)</f>
        <v>0</v>
      </c>
      <c r="K132" s="225" t="s">
        <v>19</v>
      </c>
      <c r="L132" s="43"/>
      <c r="M132" s="230" t="s">
        <v>19</v>
      </c>
      <c r="N132" s="231" t="s">
        <v>41</v>
      </c>
      <c r="O132" s="83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5" t="s">
        <v>486</v>
      </c>
      <c r="AT132" s="215" t="s">
        <v>132</v>
      </c>
      <c r="AU132" s="215" t="s">
        <v>80</v>
      </c>
      <c r="AY132" s="16" t="s">
        <v>119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486</v>
      </c>
      <c r="BM132" s="215" t="s">
        <v>548</v>
      </c>
    </row>
    <row r="133" s="2" customFormat="1">
      <c r="A133" s="37"/>
      <c r="B133" s="38"/>
      <c r="C133" s="39"/>
      <c r="D133" s="217" t="s">
        <v>129</v>
      </c>
      <c r="E133" s="39"/>
      <c r="F133" s="218" t="s">
        <v>547</v>
      </c>
      <c r="G133" s="39"/>
      <c r="H133" s="39"/>
      <c r="I133" s="219"/>
      <c r="J133" s="39"/>
      <c r="K133" s="39"/>
      <c r="L133" s="43"/>
      <c r="M133" s="220"/>
      <c r="N133" s="221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129</v>
      </c>
      <c r="AU133" s="16" t="s">
        <v>80</v>
      </c>
    </row>
    <row r="134" s="2" customFormat="1">
      <c r="A134" s="37"/>
      <c r="B134" s="38"/>
      <c r="C134" s="39"/>
      <c r="D134" s="217" t="s">
        <v>130</v>
      </c>
      <c r="E134" s="39"/>
      <c r="F134" s="222" t="s">
        <v>549</v>
      </c>
      <c r="G134" s="39"/>
      <c r="H134" s="39"/>
      <c r="I134" s="219"/>
      <c r="J134" s="39"/>
      <c r="K134" s="39"/>
      <c r="L134" s="43"/>
      <c r="M134" s="220"/>
      <c r="N134" s="221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80</v>
      </c>
    </row>
    <row r="135" s="2" customFormat="1" ht="16.5" customHeight="1">
      <c r="A135" s="37"/>
      <c r="B135" s="38"/>
      <c r="C135" s="223" t="s">
        <v>202</v>
      </c>
      <c r="D135" s="223" t="s">
        <v>132</v>
      </c>
      <c r="E135" s="224" t="s">
        <v>550</v>
      </c>
      <c r="F135" s="225" t="s">
        <v>551</v>
      </c>
      <c r="G135" s="226" t="s">
        <v>470</v>
      </c>
      <c r="H135" s="227">
        <v>12</v>
      </c>
      <c r="I135" s="228"/>
      <c r="J135" s="229">
        <f>ROUND(I135*H135,2)</f>
        <v>0</v>
      </c>
      <c r="K135" s="225" t="s">
        <v>19</v>
      </c>
      <c r="L135" s="43"/>
      <c r="M135" s="230" t="s">
        <v>19</v>
      </c>
      <c r="N135" s="231" t="s">
        <v>41</v>
      </c>
      <c r="O135" s="83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5" t="s">
        <v>486</v>
      </c>
      <c r="AT135" s="215" t="s">
        <v>132</v>
      </c>
      <c r="AU135" s="215" t="s">
        <v>80</v>
      </c>
      <c r="AY135" s="16" t="s">
        <v>119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78</v>
      </c>
      <c r="BK135" s="216">
        <f>ROUND(I135*H135,2)</f>
        <v>0</v>
      </c>
      <c r="BL135" s="16" t="s">
        <v>486</v>
      </c>
      <c r="BM135" s="215" t="s">
        <v>552</v>
      </c>
    </row>
    <row r="136" s="2" customFormat="1">
      <c r="A136" s="37"/>
      <c r="B136" s="38"/>
      <c r="C136" s="39"/>
      <c r="D136" s="217" t="s">
        <v>129</v>
      </c>
      <c r="E136" s="39"/>
      <c r="F136" s="218" t="s">
        <v>551</v>
      </c>
      <c r="G136" s="39"/>
      <c r="H136" s="39"/>
      <c r="I136" s="219"/>
      <c r="J136" s="39"/>
      <c r="K136" s="39"/>
      <c r="L136" s="43"/>
      <c r="M136" s="232"/>
      <c r="N136" s="233"/>
      <c r="O136" s="234"/>
      <c r="P136" s="234"/>
      <c r="Q136" s="234"/>
      <c r="R136" s="234"/>
      <c r="S136" s="234"/>
      <c r="T136" s="235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129</v>
      </c>
      <c r="AU136" s="16" t="s">
        <v>80</v>
      </c>
    </row>
    <row r="137" s="2" customFormat="1" ht="6.96" customHeight="1">
      <c r="A137" s="37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wM+FCxiCNPOL7Ypd5XzJ7roIEZotploywORuFqOnZ2TUQMjWxPIVZuha2eHQsobJ2UMzZniFQpoZtLmMWmgDZg==" hashValue="cszrRCggIHePLvhXSZ7xFvYXDkrS0x1VKlX3H16UNEQ5hgP3HJsooC9eCWwJfyx4rJHd3iGcG8UOMkKD0DPKFA==" algorithmName="SHA-512" password="CC35"/>
  <autoFilter ref="C85:K13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553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554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555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556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557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558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559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560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561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562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563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564</v>
      </c>
      <c r="F18" s="247" t="s">
        <v>565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77</v>
      </c>
      <c r="F19" s="247" t="s">
        <v>566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567</v>
      </c>
      <c r="F20" s="247" t="s">
        <v>568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83</v>
      </c>
      <c r="F21" s="247" t="s">
        <v>569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570</v>
      </c>
      <c r="F22" s="247" t="s">
        <v>571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572</v>
      </c>
      <c r="F23" s="247" t="s">
        <v>573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574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575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576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577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578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579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580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581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582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105</v>
      </c>
      <c r="F36" s="247"/>
      <c r="G36" s="247" t="s">
        <v>583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584</v>
      </c>
      <c r="F37" s="247"/>
      <c r="G37" s="247" t="s">
        <v>585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51</v>
      </c>
      <c r="F38" s="247"/>
      <c r="G38" s="247" t="s">
        <v>586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52</v>
      </c>
      <c r="F39" s="247"/>
      <c r="G39" s="247" t="s">
        <v>587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106</v>
      </c>
      <c r="F40" s="247"/>
      <c r="G40" s="247" t="s">
        <v>588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107</v>
      </c>
      <c r="F41" s="247"/>
      <c r="G41" s="247" t="s">
        <v>589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590</v>
      </c>
      <c r="F42" s="247"/>
      <c r="G42" s="247" t="s">
        <v>591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592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593</v>
      </c>
      <c r="F44" s="247"/>
      <c r="G44" s="247" t="s">
        <v>594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109</v>
      </c>
      <c r="F45" s="247"/>
      <c r="G45" s="247" t="s">
        <v>595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596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597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598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599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600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601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602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603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604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605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606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607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608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609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610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611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612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613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614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615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616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617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618</v>
      </c>
      <c r="D76" s="265"/>
      <c r="E76" s="265"/>
      <c r="F76" s="265" t="s">
        <v>619</v>
      </c>
      <c r="G76" s="266"/>
      <c r="H76" s="265" t="s">
        <v>52</v>
      </c>
      <c r="I76" s="265" t="s">
        <v>55</v>
      </c>
      <c r="J76" s="265" t="s">
        <v>620</v>
      </c>
      <c r="K76" s="264"/>
    </row>
    <row r="77" s="1" customFormat="1" ht="17.25" customHeight="1">
      <c r="B77" s="262"/>
      <c r="C77" s="267" t="s">
        <v>621</v>
      </c>
      <c r="D77" s="267"/>
      <c r="E77" s="267"/>
      <c r="F77" s="268" t="s">
        <v>622</v>
      </c>
      <c r="G77" s="269"/>
      <c r="H77" s="267"/>
      <c r="I77" s="267"/>
      <c r="J77" s="267" t="s">
        <v>623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51</v>
      </c>
      <c r="D79" s="272"/>
      <c r="E79" s="272"/>
      <c r="F79" s="273" t="s">
        <v>624</v>
      </c>
      <c r="G79" s="274"/>
      <c r="H79" s="250" t="s">
        <v>625</v>
      </c>
      <c r="I79" s="250" t="s">
        <v>626</v>
      </c>
      <c r="J79" s="250">
        <v>20</v>
      </c>
      <c r="K79" s="264"/>
    </row>
    <row r="80" s="1" customFormat="1" ht="15" customHeight="1">
      <c r="B80" s="262"/>
      <c r="C80" s="250" t="s">
        <v>627</v>
      </c>
      <c r="D80" s="250"/>
      <c r="E80" s="250"/>
      <c r="F80" s="273" t="s">
        <v>624</v>
      </c>
      <c r="G80" s="274"/>
      <c r="H80" s="250" t="s">
        <v>628</v>
      </c>
      <c r="I80" s="250" t="s">
        <v>626</v>
      </c>
      <c r="J80" s="250">
        <v>120</v>
      </c>
      <c r="K80" s="264"/>
    </row>
    <row r="81" s="1" customFormat="1" ht="15" customHeight="1">
      <c r="B81" s="275"/>
      <c r="C81" s="250" t="s">
        <v>629</v>
      </c>
      <c r="D81" s="250"/>
      <c r="E81" s="250"/>
      <c r="F81" s="273" t="s">
        <v>630</v>
      </c>
      <c r="G81" s="274"/>
      <c r="H81" s="250" t="s">
        <v>631</v>
      </c>
      <c r="I81" s="250" t="s">
        <v>626</v>
      </c>
      <c r="J81" s="250">
        <v>50</v>
      </c>
      <c r="K81" s="264"/>
    </row>
    <row r="82" s="1" customFormat="1" ht="15" customHeight="1">
      <c r="B82" s="275"/>
      <c r="C82" s="250" t="s">
        <v>632</v>
      </c>
      <c r="D82" s="250"/>
      <c r="E82" s="250"/>
      <c r="F82" s="273" t="s">
        <v>624</v>
      </c>
      <c r="G82" s="274"/>
      <c r="H82" s="250" t="s">
        <v>633</v>
      </c>
      <c r="I82" s="250" t="s">
        <v>634</v>
      </c>
      <c r="J82" s="250"/>
      <c r="K82" s="264"/>
    </row>
    <row r="83" s="1" customFormat="1" ht="15" customHeight="1">
      <c r="B83" s="275"/>
      <c r="C83" s="276" t="s">
        <v>635</v>
      </c>
      <c r="D83" s="276"/>
      <c r="E83" s="276"/>
      <c r="F83" s="277" t="s">
        <v>630</v>
      </c>
      <c r="G83" s="276"/>
      <c r="H83" s="276" t="s">
        <v>636</v>
      </c>
      <c r="I83" s="276" t="s">
        <v>626</v>
      </c>
      <c r="J83" s="276">
        <v>15</v>
      </c>
      <c r="K83" s="264"/>
    </row>
    <row r="84" s="1" customFormat="1" ht="15" customHeight="1">
      <c r="B84" s="275"/>
      <c r="C84" s="276" t="s">
        <v>637</v>
      </c>
      <c r="D84" s="276"/>
      <c r="E84" s="276"/>
      <c r="F84" s="277" t="s">
        <v>630</v>
      </c>
      <c r="G84" s="276"/>
      <c r="H84" s="276" t="s">
        <v>638</v>
      </c>
      <c r="I84" s="276" t="s">
        <v>626</v>
      </c>
      <c r="J84" s="276">
        <v>15</v>
      </c>
      <c r="K84" s="264"/>
    </row>
    <row r="85" s="1" customFormat="1" ht="15" customHeight="1">
      <c r="B85" s="275"/>
      <c r="C85" s="276" t="s">
        <v>639</v>
      </c>
      <c r="D85" s="276"/>
      <c r="E85" s="276"/>
      <c r="F85" s="277" t="s">
        <v>630</v>
      </c>
      <c r="G85" s="276"/>
      <c r="H85" s="276" t="s">
        <v>640</v>
      </c>
      <c r="I85" s="276" t="s">
        <v>626</v>
      </c>
      <c r="J85" s="276">
        <v>20</v>
      </c>
      <c r="K85" s="264"/>
    </row>
    <row r="86" s="1" customFormat="1" ht="15" customHeight="1">
      <c r="B86" s="275"/>
      <c r="C86" s="276" t="s">
        <v>641</v>
      </c>
      <c r="D86" s="276"/>
      <c r="E86" s="276"/>
      <c r="F86" s="277" t="s">
        <v>630</v>
      </c>
      <c r="G86" s="276"/>
      <c r="H86" s="276" t="s">
        <v>642</v>
      </c>
      <c r="I86" s="276" t="s">
        <v>626</v>
      </c>
      <c r="J86" s="276">
        <v>20</v>
      </c>
      <c r="K86" s="264"/>
    </row>
    <row r="87" s="1" customFormat="1" ht="15" customHeight="1">
      <c r="B87" s="275"/>
      <c r="C87" s="250" t="s">
        <v>643</v>
      </c>
      <c r="D87" s="250"/>
      <c r="E87" s="250"/>
      <c r="F87" s="273" t="s">
        <v>630</v>
      </c>
      <c r="G87" s="274"/>
      <c r="H87" s="250" t="s">
        <v>644</v>
      </c>
      <c r="I87" s="250" t="s">
        <v>626</v>
      </c>
      <c r="J87" s="250">
        <v>50</v>
      </c>
      <c r="K87" s="264"/>
    </row>
    <row r="88" s="1" customFormat="1" ht="15" customHeight="1">
      <c r="B88" s="275"/>
      <c r="C88" s="250" t="s">
        <v>645</v>
      </c>
      <c r="D88" s="250"/>
      <c r="E88" s="250"/>
      <c r="F88" s="273" t="s">
        <v>630</v>
      </c>
      <c r="G88" s="274"/>
      <c r="H88" s="250" t="s">
        <v>646</v>
      </c>
      <c r="I88" s="250" t="s">
        <v>626</v>
      </c>
      <c r="J88" s="250">
        <v>20</v>
      </c>
      <c r="K88" s="264"/>
    </row>
    <row r="89" s="1" customFormat="1" ht="15" customHeight="1">
      <c r="B89" s="275"/>
      <c r="C89" s="250" t="s">
        <v>647</v>
      </c>
      <c r="D89" s="250"/>
      <c r="E89" s="250"/>
      <c r="F89" s="273" t="s">
        <v>630</v>
      </c>
      <c r="G89" s="274"/>
      <c r="H89" s="250" t="s">
        <v>648</v>
      </c>
      <c r="I89" s="250" t="s">
        <v>626</v>
      </c>
      <c r="J89" s="250">
        <v>20</v>
      </c>
      <c r="K89" s="264"/>
    </row>
    <row r="90" s="1" customFormat="1" ht="15" customHeight="1">
      <c r="B90" s="275"/>
      <c r="C90" s="250" t="s">
        <v>649</v>
      </c>
      <c r="D90" s="250"/>
      <c r="E90" s="250"/>
      <c r="F90" s="273" t="s">
        <v>630</v>
      </c>
      <c r="G90" s="274"/>
      <c r="H90" s="250" t="s">
        <v>650</v>
      </c>
      <c r="I90" s="250" t="s">
        <v>626</v>
      </c>
      <c r="J90" s="250">
        <v>50</v>
      </c>
      <c r="K90" s="264"/>
    </row>
    <row r="91" s="1" customFormat="1" ht="15" customHeight="1">
      <c r="B91" s="275"/>
      <c r="C91" s="250" t="s">
        <v>651</v>
      </c>
      <c r="D91" s="250"/>
      <c r="E91" s="250"/>
      <c r="F91" s="273" t="s">
        <v>630</v>
      </c>
      <c r="G91" s="274"/>
      <c r="H91" s="250" t="s">
        <v>651</v>
      </c>
      <c r="I91" s="250" t="s">
        <v>626</v>
      </c>
      <c r="J91" s="250">
        <v>50</v>
      </c>
      <c r="K91" s="264"/>
    </row>
    <row r="92" s="1" customFormat="1" ht="15" customHeight="1">
      <c r="B92" s="275"/>
      <c r="C92" s="250" t="s">
        <v>652</v>
      </c>
      <c r="D92" s="250"/>
      <c r="E92" s="250"/>
      <c r="F92" s="273" t="s">
        <v>630</v>
      </c>
      <c r="G92" s="274"/>
      <c r="H92" s="250" t="s">
        <v>653</v>
      </c>
      <c r="I92" s="250" t="s">
        <v>626</v>
      </c>
      <c r="J92" s="250">
        <v>255</v>
      </c>
      <c r="K92" s="264"/>
    </row>
    <row r="93" s="1" customFormat="1" ht="15" customHeight="1">
      <c r="B93" s="275"/>
      <c r="C93" s="250" t="s">
        <v>654</v>
      </c>
      <c r="D93" s="250"/>
      <c r="E93" s="250"/>
      <c r="F93" s="273" t="s">
        <v>624</v>
      </c>
      <c r="G93" s="274"/>
      <c r="H93" s="250" t="s">
        <v>655</v>
      </c>
      <c r="I93" s="250" t="s">
        <v>656</v>
      </c>
      <c r="J93" s="250"/>
      <c r="K93" s="264"/>
    </row>
    <row r="94" s="1" customFormat="1" ht="15" customHeight="1">
      <c r="B94" s="275"/>
      <c r="C94" s="250" t="s">
        <v>657</v>
      </c>
      <c r="D94" s="250"/>
      <c r="E94" s="250"/>
      <c r="F94" s="273" t="s">
        <v>624</v>
      </c>
      <c r="G94" s="274"/>
      <c r="H94" s="250" t="s">
        <v>658</v>
      </c>
      <c r="I94" s="250" t="s">
        <v>659</v>
      </c>
      <c r="J94" s="250"/>
      <c r="K94" s="264"/>
    </row>
    <row r="95" s="1" customFormat="1" ht="15" customHeight="1">
      <c r="B95" s="275"/>
      <c r="C95" s="250" t="s">
        <v>660</v>
      </c>
      <c r="D95" s="250"/>
      <c r="E95" s="250"/>
      <c r="F95" s="273" t="s">
        <v>624</v>
      </c>
      <c r="G95" s="274"/>
      <c r="H95" s="250" t="s">
        <v>660</v>
      </c>
      <c r="I95" s="250" t="s">
        <v>659</v>
      </c>
      <c r="J95" s="250"/>
      <c r="K95" s="264"/>
    </row>
    <row r="96" s="1" customFormat="1" ht="15" customHeight="1">
      <c r="B96" s="275"/>
      <c r="C96" s="250" t="s">
        <v>36</v>
      </c>
      <c r="D96" s="250"/>
      <c r="E96" s="250"/>
      <c r="F96" s="273" t="s">
        <v>624</v>
      </c>
      <c r="G96" s="274"/>
      <c r="H96" s="250" t="s">
        <v>661</v>
      </c>
      <c r="I96" s="250" t="s">
        <v>659</v>
      </c>
      <c r="J96" s="250"/>
      <c r="K96" s="264"/>
    </row>
    <row r="97" s="1" customFormat="1" ht="15" customHeight="1">
      <c r="B97" s="275"/>
      <c r="C97" s="250" t="s">
        <v>46</v>
      </c>
      <c r="D97" s="250"/>
      <c r="E97" s="250"/>
      <c r="F97" s="273" t="s">
        <v>624</v>
      </c>
      <c r="G97" s="274"/>
      <c r="H97" s="250" t="s">
        <v>662</v>
      </c>
      <c r="I97" s="250" t="s">
        <v>659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663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618</v>
      </c>
      <c r="D103" s="265"/>
      <c r="E103" s="265"/>
      <c r="F103" s="265" t="s">
        <v>619</v>
      </c>
      <c r="G103" s="266"/>
      <c r="H103" s="265" t="s">
        <v>52</v>
      </c>
      <c r="I103" s="265" t="s">
        <v>55</v>
      </c>
      <c r="J103" s="265" t="s">
        <v>620</v>
      </c>
      <c r="K103" s="264"/>
    </row>
    <row r="104" s="1" customFormat="1" ht="17.25" customHeight="1">
      <c r="B104" s="262"/>
      <c r="C104" s="267" t="s">
        <v>621</v>
      </c>
      <c r="D104" s="267"/>
      <c r="E104" s="267"/>
      <c r="F104" s="268" t="s">
        <v>622</v>
      </c>
      <c r="G104" s="269"/>
      <c r="H104" s="267"/>
      <c r="I104" s="267"/>
      <c r="J104" s="267" t="s">
        <v>623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51</v>
      </c>
      <c r="D106" s="272"/>
      <c r="E106" s="272"/>
      <c r="F106" s="273" t="s">
        <v>624</v>
      </c>
      <c r="G106" s="250"/>
      <c r="H106" s="250" t="s">
        <v>664</v>
      </c>
      <c r="I106" s="250" t="s">
        <v>626</v>
      </c>
      <c r="J106" s="250">
        <v>20</v>
      </c>
      <c r="K106" s="264"/>
    </row>
    <row r="107" s="1" customFormat="1" ht="15" customHeight="1">
      <c r="B107" s="262"/>
      <c r="C107" s="250" t="s">
        <v>627</v>
      </c>
      <c r="D107" s="250"/>
      <c r="E107" s="250"/>
      <c r="F107" s="273" t="s">
        <v>624</v>
      </c>
      <c r="G107" s="250"/>
      <c r="H107" s="250" t="s">
        <v>664</v>
      </c>
      <c r="I107" s="250" t="s">
        <v>626</v>
      </c>
      <c r="J107" s="250">
        <v>120</v>
      </c>
      <c r="K107" s="264"/>
    </row>
    <row r="108" s="1" customFormat="1" ht="15" customHeight="1">
      <c r="B108" s="275"/>
      <c r="C108" s="250" t="s">
        <v>629</v>
      </c>
      <c r="D108" s="250"/>
      <c r="E108" s="250"/>
      <c r="F108" s="273" t="s">
        <v>630</v>
      </c>
      <c r="G108" s="250"/>
      <c r="H108" s="250" t="s">
        <v>664</v>
      </c>
      <c r="I108" s="250" t="s">
        <v>626</v>
      </c>
      <c r="J108" s="250">
        <v>50</v>
      </c>
      <c r="K108" s="264"/>
    </row>
    <row r="109" s="1" customFormat="1" ht="15" customHeight="1">
      <c r="B109" s="275"/>
      <c r="C109" s="250" t="s">
        <v>632</v>
      </c>
      <c r="D109" s="250"/>
      <c r="E109" s="250"/>
      <c r="F109" s="273" t="s">
        <v>624</v>
      </c>
      <c r="G109" s="250"/>
      <c r="H109" s="250" t="s">
        <v>664</v>
      </c>
      <c r="I109" s="250" t="s">
        <v>634</v>
      </c>
      <c r="J109" s="250"/>
      <c r="K109" s="264"/>
    </row>
    <row r="110" s="1" customFormat="1" ht="15" customHeight="1">
      <c r="B110" s="275"/>
      <c r="C110" s="250" t="s">
        <v>643</v>
      </c>
      <c r="D110" s="250"/>
      <c r="E110" s="250"/>
      <c r="F110" s="273" t="s">
        <v>630</v>
      </c>
      <c r="G110" s="250"/>
      <c r="H110" s="250" t="s">
        <v>664</v>
      </c>
      <c r="I110" s="250" t="s">
        <v>626</v>
      </c>
      <c r="J110" s="250">
        <v>50</v>
      </c>
      <c r="K110" s="264"/>
    </row>
    <row r="111" s="1" customFormat="1" ht="15" customHeight="1">
      <c r="B111" s="275"/>
      <c r="C111" s="250" t="s">
        <v>651</v>
      </c>
      <c r="D111" s="250"/>
      <c r="E111" s="250"/>
      <c r="F111" s="273" t="s">
        <v>630</v>
      </c>
      <c r="G111" s="250"/>
      <c r="H111" s="250" t="s">
        <v>664</v>
      </c>
      <c r="I111" s="250" t="s">
        <v>626</v>
      </c>
      <c r="J111" s="250">
        <v>50</v>
      </c>
      <c r="K111" s="264"/>
    </row>
    <row r="112" s="1" customFormat="1" ht="15" customHeight="1">
      <c r="B112" s="275"/>
      <c r="C112" s="250" t="s">
        <v>649</v>
      </c>
      <c r="D112" s="250"/>
      <c r="E112" s="250"/>
      <c r="F112" s="273" t="s">
        <v>630</v>
      </c>
      <c r="G112" s="250"/>
      <c r="H112" s="250" t="s">
        <v>664</v>
      </c>
      <c r="I112" s="250" t="s">
        <v>626</v>
      </c>
      <c r="J112" s="250">
        <v>50</v>
      </c>
      <c r="K112" s="264"/>
    </row>
    <row r="113" s="1" customFormat="1" ht="15" customHeight="1">
      <c r="B113" s="275"/>
      <c r="C113" s="250" t="s">
        <v>51</v>
      </c>
      <c r="D113" s="250"/>
      <c r="E113" s="250"/>
      <c r="F113" s="273" t="s">
        <v>624</v>
      </c>
      <c r="G113" s="250"/>
      <c r="H113" s="250" t="s">
        <v>665</v>
      </c>
      <c r="I113" s="250" t="s">
        <v>626</v>
      </c>
      <c r="J113" s="250">
        <v>20</v>
      </c>
      <c r="K113" s="264"/>
    </row>
    <row r="114" s="1" customFormat="1" ht="15" customHeight="1">
      <c r="B114" s="275"/>
      <c r="C114" s="250" t="s">
        <v>666</v>
      </c>
      <c r="D114" s="250"/>
      <c r="E114" s="250"/>
      <c r="F114" s="273" t="s">
        <v>624</v>
      </c>
      <c r="G114" s="250"/>
      <c r="H114" s="250" t="s">
        <v>667</v>
      </c>
      <c r="I114" s="250" t="s">
        <v>626</v>
      </c>
      <c r="J114" s="250">
        <v>120</v>
      </c>
      <c r="K114" s="264"/>
    </row>
    <row r="115" s="1" customFormat="1" ht="15" customHeight="1">
      <c r="B115" s="275"/>
      <c r="C115" s="250" t="s">
        <v>36</v>
      </c>
      <c r="D115" s="250"/>
      <c r="E115" s="250"/>
      <c r="F115" s="273" t="s">
        <v>624</v>
      </c>
      <c r="G115" s="250"/>
      <c r="H115" s="250" t="s">
        <v>668</v>
      </c>
      <c r="I115" s="250" t="s">
        <v>659</v>
      </c>
      <c r="J115" s="250"/>
      <c r="K115" s="264"/>
    </row>
    <row r="116" s="1" customFormat="1" ht="15" customHeight="1">
      <c r="B116" s="275"/>
      <c r="C116" s="250" t="s">
        <v>46</v>
      </c>
      <c r="D116" s="250"/>
      <c r="E116" s="250"/>
      <c r="F116" s="273" t="s">
        <v>624</v>
      </c>
      <c r="G116" s="250"/>
      <c r="H116" s="250" t="s">
        <v>669</v>
      </c>
      <c r="I116" s="250" t="s">
        <v>659</v>
      </c>
      <c r="J116" s="250"/>
      <c r="K116" s="264"/>
    </row>
    <row r="117" s="1" customFormat="1" ht="15" customHeight="1">
      <c r="B117" s="275"/>
      <c r="C117" s="250" t="s">
        <v>55</v>
      </c>
      <c r="D117" s="250"/>
      <c r="E117" s="250"/>
      <c r="F117" s="273" t="s">
        <v>624</v>
      </c>
      <c r="G117" s="250"/>
      <c r="H117" s="250" t="s">
        <v>670</v>
      </c>
      <c r="I117" s="250" t="s">
        <v>671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672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618</v>
      </c>
      <c r="D123" s="265"/>
      <c r="E123" s="265"/>
      <c r="F123" s="265" t="s">
        <v>619</v>
      </c>
      <c r="G123" s="266"/>
      <c r="H123" s="265" t="s">
        <v>52</v>
      </c>
      <c r="I123" s="265" t="s">
        <v>55</v>
      </c>
      <c r="J123" s="265" t="s">
        <v>620</v>
      </c>
      <c r="K123" s="294"/>
    </row>
    <row r="124" s="1" customFormat="1" ht="17.25" customHeight="1">
      <c r="B124" s="293"/>
      <c r="C124" s="267" t="s">
        <v>621</v>
      </c>
      <c r="D124" s="267"/>
      <c r="E124" s="267"/>
      <c r="F124" s="268" t="s">
        <v>622</v>
      </c>
      <c r="G124" s="269"/>
      <c r="H124" s="267"/>
      <c r="I124" s="267"/>
      <c r="J124" s="267" t="s">
        <v>623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627</v>
      </c>
      <c r="D126" s="272"/>
      <c r="E126" s="272"/>
      <c r="F126" s="273" t="s">
        <v>624</v>
      </c>
      <c r="G126" s="250"/>
      <c r="H126" s="250" t="s">
        <v>664</v>
      </c>
      <c r="I126" s="250" t="s">
        <v>626</v>
      </c>
      <c r="J126" s="250">
        <v>120</v>
      </c>
      <c r="K126" s="298"/>
    </row>
    <row r="127" s="1" customFormat="1" ht="15" customHeight="1">
      <c r="B127" s="295"/>
      <c r="C127" s="250" t="s">
        <v>673</v>
      </c>
      <c r="D127" s="250"/>
      <c r="E127" s="250"/>
      <c r="F127" s="273" t="s">
        <v>624</v>
      </c>
      <c r="G127" s="250"/>
      <c r="H127" s="250" t="s">
        <v>674</v>
      </c>
      <c r="I127" s="250" t="s">
        <v>626</v>
      </c>
      <c r="J127" s="250" t="s">
        <v>675</v>
      </c>
      <c r="K127" s="298"/>
    </row>
    <row r="128" s="1" customFormat="1" ht="15" customHeight="1">
      <c r="B128" s="295"/>
      <c r="C128" s="250" t="s">
        <v>572</v>
      </c>
      <c r="D128" s="250"/>
      <c r="E128" s="250"/>
      <c r="F128" s="273" t="s">
        <v>624</v>
      </c>
      <c r="G128" s="250"/>
      <c r="H128" s="250" t="s">
        <v>676</v>
      </c>
      <c r="I128" s="250" t="s">
        <v>626</v>
      </c>
      <c r="J128" s="250" t="s">
        <v>675</v>
      </c>
      <c r="K128" s="298"/>
    </row>
    <row r="129" s="1" customFormat="1" ht="15" customHeight="1">
      <c r="B129" s="295"/>
      <c r="C129" s="250" t="s">
        <v>635</v>
      </c>
      <c r="D129" s="250"/>
      <c r="E129" s="250"/>
      <c r="F129" s="273" t="s">
        <v>630</v>
      </c>
      <c r="G129" s="250"/>
      <c r="H129" s="250" t="s">
        <v>636</v>
      </c>
      <c r="I129" s="250" t="s">
        <v>626</v>
      </c>
      <c r="J129" s="250">
        <v>15</v>
      </c>
      <c r="K129" s="298"/>
    </row>
    <row r="130" s="1" customFormat="1" ht="15" customHeight="1">
      <c r="B130" s="295"/>
      <c r="C130" s="276" t="s">
        <v>637</v>
      </c>
      <c r="D130" s="276"/>
      <c r="E130" s="276"/>
      <c r="F130" s="277" t="s">
        <v>630</v>
      </c>
      <c r="G130" s="276"/>
      <c r="H130" s="276" t="s">
        <v>638</v>
      </c>
      <c r="I130" s="276" t="s">
        <v>626</v>
      </c>
      <c r="J130" s="276">
        <v>15</v>
      </c>
      <c r="K130" s="298"/>
    </row>
    <row r="131" s="1" customFormat="1" ht="15" customHeight="1">
      <c r="B131" s="295"/>
      <c r="C131" s="276" t="s">
        <v>639</v>
      </c>
      <c r="D131" s="276"/>
      <c r="E131" s="276"/>
      <c r="F131" s="277" t="s">
        <v>630</v>
      </c>
      <c r="G131" s="276"/>
      <c r="H131" s="276" t="s">
        <v>640</v>
      </c>
      <c r="I131" s="276" t="s">
        <v>626</v>
      </c>
      <c r="J131" s="276">
        <v>20</v>
      </c>
      <c r="K131" s="298"/>
    </row>
    <row r="132" s="1" customFormat="1" ht="15" customHeight="1">
      <c r="B132" s="295"/>
      <c r="C132" s="276" t="s">
        <v>641</v>
      </c>
      <c r="D132" s="276"/>
      <c r="E132" s="276"/>
      <c r="F132" s="277" t="s">
        <v>630</v>
      </c>
      <c r="G132" s="276"/>
      <c r="H132" s="276" t="s">
        <v>642</v>
      </c>
      <c r="I132" s="276" t="s">
        <v>626</v>
      </c>
      <c r="J132" s="276">
        <v>20</v>
      </c>
      <c r="K132" s="298"/>
    </row>
    <row r="133" s="1" customFormat="1" ht="15" customHeight="1">
      <c r="B133" s="295"/>
      <c r="C133" s="250" t="s">
        <v>629</v>
      </c>
      <c r="D133" s="250"/>
      <c r="E133" s="250"/>
      <c r="F133" s="273" t="s">
        <v>630</v>
      </c>
      <c r="G133" s="250"/>
      <c r="H133" s="250" t="s">
        <v>664</v>
      </c>
      <c r="I133" s="250" t="s">
        <v>626</v>
      </c>
      <c r="J133" s="250">
        <v>50</v>
      </c>
      <c r="K133" s="298"/>
    </row>
    <row r="134" s="1" customFormat="1" ht="15" customHeight="1">
      <c r="B134" s="295"/>
      <c r="C134" s="250" t="s">
        <v>643</v>
      </c>
      <c r="D134" s="250"/>
      <c r="E134" s="250"/>
      <c r="F134" s="273" t="s">
        <v>630</v>
      </c>
      <c r="G134" s="250"/>
      <c r="H134" s="250" t="s">
        <v>664</v>
      </c>
      <c r="I134" s="250" t="s">
        <v>626</v>
      </c>
      <c r="J134" s="250">
        <v>50</v>
      </c>
      <c r="K134" s="298"/>
    </row>
    <row r="135" s="1" customFormat="1" ht="15" customHeight="1">
      <c r="B135" s="295"/>
      <c r="C135" s="250" t="s">
        <v>649</v>
      </c>
      <c r="D135" s="250"/>
      <c r="E135" s="250"/>
      <c r="F135" s="273" t="s">
        <v>630</v>
      </c>
      <c r="G135" s="250"/>
      <c r="H135" s="250" t="s">
        <v>664</v>
      </c>
      <c r="I135" s="250" t="s">
        <v>626</v>
      </c>
      <c r="J135" s="250">
        <v>50</v>
      </c>
      <c r="K135" s="298"/>
    </row>
    <row r="136" s="1" customFormat="1" ht="15" customHeight="1">
      <c r="B136" s="295"/>
      <c r="C136" s="250" t="s">
        <v>651</v>
      </c>
      <c r="D136" s="250"/>
      <c r="E136" s="250"/>
      <c r="F136" s="273" t="s">
        <v>630</v>
      </c>
      <c r="G136" s="250"/>
      <c r="H136" s="250" t="s">
        <v>664</v>
      </c>
      <c r="I136" s="250" t="s">
        <v>626</v>
      </c>
      <c r="J136" s="250">
        <v>50</v>
      </c>
      <c r="K136" s="298"/>
    </row>
    <row r="137" s="1" customFormat="1" ht="15" customHeight="1">
      <c r="B137" s="295"/>
      <c r="C137" s="250" t="s">
        <v>652</v>
      </c>
      <c r="D137" s="250"/>
      <c r="E137" s="250"/>
      <c r="F137" s="273" t="s">
        <v>630</v>
      </c>
      <c r="G137" s="250"/>
      <c r="H137" s="250" t="s">
        <v>677</v>
      </c>
      <c r="I137" s="250" t="s">
        <v>626</v>
      </c>
      <c r="J137" s="250">
        <v>255</v>
      </c>
      <c r="K137" s="298"/>
    </row>
    <row r="138" s="1" customFormat="1" ht="15" customHeight="1">
      <c r="B138" s="295"/>
      <c r="C138" s="250" t="s">
        <v>654</v>
      </c>
      <c r="D138" s="250"/>
      <c r="E138" s="250"/>
      <c r="F138" s="273" t="s">
        <v>624</v>
      </c>
      <c r="G138" s="250"/>
      <c r="H138" s="250" t="s">
        <v>678</v>
      </c>
      <c r="I138" s="250" t="s">
        <v>656</v>
      </c>
      <c r="J138" s="250"/>
      <c r="K138" s="298"/>
    </row>
    <row r="139" s="1" customFormat="1" ht="15" customHeight="1">
      <c r="B139" s="295"/>
      <c r="C139" s="250" t="s">
        <v>657</v>
      </c>
      <c r="D139" s="250"/>
      <c r="E139" s="250"/>
      <c r="F139" s="273" t="s">
        <v>624</v>
      </c>
      <c r="G139" s="250"/>
      <c r="H139" s="250" t="s">
        <v>679</v>
      </c>
      <c r="I139" s="250" t="s">
        <v>659</v>
      </c>
      <c r="J139" s="250"/>
      <c r="K139" s="298"/>
    </row>
    <row r="140" s="1" customFormat="1" ht="15" customHeight="1">
      <c r="B140" s="295"/>
      <c r="C140" s="250" t="s">
        <v>660</v>
      </c>
      <c r="D140" s="250"/>
      <c r="E140" s="250"/>
      <c r="F140" s="273" t="s">
        <v>624</v>
      </c>
      <c r="G140" s="250"/>
      <c r="H140" s="250" t="s">
        <v>660</v>
      </c>
      <c r="I140" s="250" t="s">
        <v>659</v>
      </c>
      <c r="J140" s="250"/>
      <c r="K140" s="298"/>
    </row>
    <row r="141" s="1" customFormat="1" ht="15" customHeight="1">
      <c r="B141" s="295"/>
      <c r="C141" s="250" t="s">
        <v>36</v>
      </c>
      <c r="D141" s="250"/>
      <c r="E141" s="250"/>
      <c r="F141" s="273" t="s">
        <v>624</v>
      </c>
      <c r="G141" s="250"/>
      <c r="H141" s="250" t="s">
        <v>680</v>
      </c>
      <c r="I141" s="250" t="s">
        <v>659</v>
      </c>
      <c r="J141" s="250"/>
      <c r="K141" s="298"/>
    </row>
    <row r="142" s="1" customFormat="1" ht="15" customHeight="1">
      <c r="B142" s="295"/>
      <c r="C142" s="250" t="s">
        <v>681</v>
      </c>
      <c r="D142" s="250"/>
      <c r="E142" s="250"/>
      <c r="F142" s="273" t="s">
        <v>624</v>
      </c>
      <c r="G142" s="250"/>
      <c r="H142" s="250" t="s">
        <v>682</v>
      </c>
      <c r="I142" s="250" t="s">
        <v>659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683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618</v>
      </c>
      <c r="D148" s="265"/>
      <c r="E148" s="265"/>
      <c r="F148" s="265" t="s">
        <v>619</v>
      </c>
      <c r="G148" s="266"/>
      <c r="H148" s="265" t="s">
        <v>52</v>
      </c>
      <c r="I148" s="265" t="s">
        <v>55</v>
      </c>
      <c r="J148" s="265" t="s">
        <v>620</v>
      </c>
      <c r="K148" s="264"/>
    </row>
    <row r="149" s="1" customFormat="1" ht="17.25" customHeight="1">
      <c r="B149" s="262"/>
      <c r="C149" s="267" t="s">
        <v>621</v>
      </c>
      <c r="D149" s="267"/>
      <c r="E149" s="267"/>
      <c r="F149" s="268" t="s">
        <v>622</v>
      </c>
      <c r="G149" s="269"/>
      <c r="H149" s="267"/>
      <c r="I149" s="267"/>
      <c r="J149" s="267" t="s">
        <v>623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627</v>
      </c>
      <c r="D151" s="250"/>
      <c r="E151" s="250"/>
      <c r="F151" s="303" t="s">
        <v>624</v>
      </c>
      <c r="G151" s="250"/>
      <c r="H151" s="302" t="s">
        <v>664</v>
      </c>
      <c r="I151" s="302" t="s">
        <v>626</v>
      </c>
      <c r="J151" s="302">
        <v>120</v>
      </c>
      <c r="K151" s="298"/>
    </row>
    <row r="152" s="1" customFormat="1" ht="15" customHeight="1">
      <c r="B152" s="275"/>
      <c r="C152" s="302" t="s">
        <v>673</v>
      </c>
      <c r="D152" s="250"/>
      <c r="E152" s="250"/>
      <c r="F152" s="303" t="s">
        <v>624</v>
      </c>
      <c r="G152" s="250"/>
      <c r="H152" s="302" t="s">
        <v>684</v>
      </c>
      <c r="I152" s="302" t="s">
        <v>626</v>
      </c>
      <c r="J152" s="302" t="s">
        <v>675</v>
      </c>
      <c r="K152" s="298"/>
    </row>
    <row r="153" s="1" customFormat="1" ht="15" customHeight="1">
      <c r="B153" s="275"/>
      <c r="C153" s="302" t="s">
        <v>572</v>
      </c>
      <c r="D153" s="250"/>
      <c r="E153" s="250"/>
      <c r="F153" s="303" t="s">
        <v>624</v>
      </c>
      <c r="G153" s="250"/>
      <c r="H153" s="302" t="s">
        <v>685</v>
      </c>
      <c r="I153" s="302" t="s">
        <v>626</v>
      </c>
      <c r="J153" s="302" t="s">
        <v>675</v>
      </c>
      <c r="K153" s="298"/>
    </row>
    <row r="154" s="1" customFormat="1" ht="15" customHeight="1">
      <c r="B154" s="275"/>
      <c r="C154" s="302" t="s">
        <v>629</v>
      </c>
      <c r="D154" s="250"/>
      <c r="E154" s="250"/>
      <c r="F154" s="303" t="s">
        <v>630</v>
      </c>
      <c r="G154" s="250"/>
      <c r="H154" s="302" t="s">
        <v>664</v>
      </c>
      <c r="I154" s="302" t="s">
        <v>626</v>
      </c>
      <c r="J154" s="302">
        <v>50</v>
      </c>
      <c r="K154" s="298"/>
    </row>
    <row r="155" s="1" customFormat="1" ht="15" customHeight="1">
      <c r="B155" s="275"/>
      <c r="C155" s="302" t="s">
        <v>632</v>
      </c>
      <c r="D155" s="250"/>
      <c r="E155" s="250"/>
      <c r="F155" s="303" t="s">
        <v>624</v>
      </c>
      <c r="G155" s="250"/>
      <c r="H155" s="302" t="s">
        <v>664</v>
      </c>
      <c r="I155" s="302" t="s">
        <v>634</v>
      </c>
      <c r="J155" s="302"/>
      <c r="K155" s="298"/>
    </row>
    <row r="156" s="1" customFormat="1" ht="15" customHeight="1">
      <c r="B156" s="275"/>
      <c r="C156" s="302" t="s">
        <v>643</v>
      </c>
      <c r="D156" s="250"/>
      <c r="E156" s="250"/>
      <c r="F156" s="303" t="s">
        <v>630</v>
      </c>
      <c r="G156" s="250"/>
      <c r="H156" s="302" t="s">
        <v>664</v>
      </c>
      <c r="I156" s="302" t="s">
        <v>626</v>
      </c>
      <c r="J156" s="302">
        <v>50</v>
      </c>
      <c r="K156" s="298"/>
    </row>
    <row r="157" s="1" customFormat="1" ht="15" customHeight="1">
      <c r="B157" s="275"/>
      <c r="C157" s="302" t="s">
        <v>651</v>
      </c>
      <c r="D157" s="250"/>
      <c r="E157" s="250"/>
      <c r="F157" s="303" t="s">
        <v>630</v>
      </c>
      <c r="G157" s="250"/>
      <c r="H157" s="302" t="s">
        <v>664</v>
      </c>
      <c r="I157" s="302" t="s">
        <v>626</v>
      </c>
      <c r="J157" s="302">
        <v>50</v>
      </c>
      <c r="K157" s="298"/>
    </row>
    <row r="158" s="1" customFormat="1" ht="15" customHeight="1">
      <c r="B158" s="275"/>
      <c r="C158" s="302" t="s">
        <v>649</v>
      </c>
      <c r="D158" s="250"/>
      <c r="E158" s="250"/>
      <c r="F158" s="303" t="s">
        <v>630</v>
      </c>
      <c r="G158" s="250"/>
      <c r="H158" s="302" t="s">
        <v>664</v>
      </c>
      <c r="I158" s="302" t="s">
        <v>626</v>
      </c>
      <c r="J158" s="302">
        <v>50</v>
      </c>
      <c r="K158" s="298"/>
    </row>
    <row r="159" s="1" customFormat="1" ht="15" customHeight="1">
      <c r="B159" s="275"/>
      <c r="C159" s="302" t="s">
        <v>89</v>
      </c>
      <c r="D159" s="250"/>
      <c r="E159" s="250"/>
      <c r="F159" s="303" t="s">
        <v>624</v>
      </c>
      <c r="G159" s="250"/>
      <c r="H159" s="302" t="s">
        <v>686</v>
      </c>
      <c r="I159" s="302" t="s">
        <v>626</v>
      </c>
      <c r="J159" s="302" t="s">
        <v>687</v>
      </c>
      <c r="K159" s="298"/>
    </row>
    <row r="160" s="1" customFormat="1" ht="15" customHeight="1">
      <c r="B160" s="275"/>
      <c r="C160" s="302" t="s">
        <v>688</v>
      </c>
      <c r="D160" s="250"/>
      <c r="E160" s="250"/>
      <c r="F160" s="303" t="s">
        <v>624</v>
      </c>
      <c r="G160" s="250"/>
      <c r="H160" s="302" t="s">
        <v>689</v>
      </c>
      <c r="I160" s="302" t="s">
        <v>659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690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618</v>
      </c>
      <c r="D166" s="265"/>
      <c r="E166" s="265"/>
      <c r="F166" s="265" t="s">
        <v>619</v>
      </c>
      <c r="G166" s="307"/>
      <c r="H166" s="308" t="s">
        <v>52</v>
      </c>
      <c r="I166" s="308" t="s">
        <v>55</v>
      </c>
      <c r="J166" s="265" t="s">
        <v>620</v>
      </c>
      <c r="K166" s="242"/>
    </row>
    <row r="167" s="1" customFormat="1" ht="17.25" customHeight="1">
      <c r="B167" s="243"/>
      <c r="C167" s="267" t="s">
        <v>621</v>
      </c>
      <c r="D167" s="267"/>
      <c r="E167" s="267"/>
      <c r="F167" s="268" t="s">
        <v>622</v>
      </c>
      <c r="G167" s="309"/>
      <c r="H167" s="310"/>
      <c r="I167" s="310"/>
      <c r="J167" s="267" t="s">
        <v>623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627</v>
      </c>
      <c r="D169" s="250"/>
      <c r="E169" s="250"/>
      <c r="F169" s="273" t="s">
        <v>624</v>
      </c>
      <c r="G169" s="250"/>
      <c r="H169" s="250" t="s">
        <v>664</v>
      </c>
      <c r="I169" s="250" t="s">
        <v>626</v>
      </c>
      <c r="J169" s="250">
        <v>120</v>
      </c>
      <c r="K169" s="298"/>
    </row>
    <row r="170" s="1" customFormat="1" ht="15" customHeight="1">
      <c r="B170" s="275"/>
      <c r="C170" s="250" t="s">
        <v>673</v>
      </c>
      <c r="D170" s="250"/>
      <c r="E170" s="250"/>
      <c r="F170" s="273" t="s">
        <v>624</v>
      </c>
      <c r="G170" s="250"/>
      <c r="H170" s="250" t="s">
        <v>674</v>
      </c>
      <c r="I170" s="250" t="s">
        <v>626</v>
      </c>
      <c r="J170" s="250" t="s">
        <v>675</v>
      </c>
      <c r="K170" s="298"/>
    </row>
    <row r="171" s="1" customFormat="1" ht="15" customHeight="1">
      <c r="B171" s="275"/>
      <c r="C171" s="250" t="s">
        <v>572</v>
      </c>
      <c r="D171" s="250"/>
      <c r="E171" s="250"/>
      <c r="F171" s="273" t="s">
        <v>624</v>
      </c>
      <c r="G171" s="250"/>
      <c r="H171" s="250" t="s">
        <v>691</v>
      </c>
      <c r="I171" s="250" t="s">
        <v>626</v>
      </c>
      <c r="J171" s="250" t="s">
        <v>675</v>
      </c>
      <c r="K171" s="298"/>
    </row>
    <row r="172" s="1" customFormat="1" ht="15" customHeight="1">
      <c r="B172" s="275"/>
      <c r="C172" s="250" t="s">
        <v>629</v>
      </c>
      <c r="D172" s="250"/>
      <c r="E172" s="250"/>
      <c r="F172" s="273" t="s">
        <v>630</v>
      </c>
      <c r="G172" s="250"/>
      <c r="H172" s="250" t="s">
        <v>691</v>
      </c>
      <c r="I172" s="250" t="s">
        <v>626</v>
      </c>
      <c r="J172" s="250">
        <v>50</v>
      </c>
      <c r="K172" s="298"/>
    </row>
    <row r="173" s="1" customFormat="1" ht="15" customHeight="1">
      <c r="B173" s="275"/>
      <c r="C173" s="250" t="s">
        <v>632</v>
      </c>
      <c r="D173" s="250"/>
      <c r="E173" s="250"/>
      <c r="F173" s="273" t="s">
        <v>624</v>
      </c>
      <c r="G173" s="250"/>
      <c r="H173" s="250" t="s">
        <v>691</v>
      </c>
      <c r="I173" s="250" t="s">
        <v>634</v>
      </c>
      <c r="J173" s="250"/>
      <c r="K173" s="298"/>
    </row>
    <row r="174" s="1" customFormat="1" ht="15" customHeight="1">
      <c r="B174" s="275"/>
      <c r="C174" s="250" t="s">
        <v>643</v>
      </c>
      <c r="D174" s="250"/>
      <c r="E174" s="250"/>
      <c r="F174" s="273" t="s">
        <v>630</v>
      </c>
      <c r="G174" s="250"/>
      <c r="H174" s="250" t="s">
        <v>691</v>
      </c>
      <c r="I174" s="250" t="s">
        <v>626</v>
      </c>
      <c r="J174" s="250">
        <v>50</v>
      </c>
      <c r="K174" s="298"/>
    </row>
    <row r="175" s="1" customFormat="1" ht="15" customHeight="1">
      <c r="B175" s="275"/>
      <c r="C175" s="250" t="s">
        <v>651</v>
      </c>
      <c r="D175" s="250"/>
      <c r="E175" s="250"/>
      <c r="F175" s="273" t="s">
        <v>630</v>
      </c>
      <c r="G175" s="250"/>
      <c r="H175" s="250" t="s">
        <v>691</v>
      </c>
      <c r="I175" s="250" t="s">
        <v>626</v>
      </c>
      <c r="J175" s="250">
        <v>50</v>
      </c>
      <c r="K175" s="298"/>
    </row>
    <row r="176" s="1" customFormat="1" ht="15" customHeight="1">
      <c r="B176" s="275"/>
      <c r="C176" s="250" t="s">
        <v>649</v>
      </c>
      <c r="D176" s="250"/>
      <c r="E176" s="250"/>
      <c r="F176" s="273" t="s">
        <v>630</v>
      </c>
      <c r="G176" s="250"/>
      <c r="H176" s="250" t="s">
        <v>691</v>
      </c>
      <c r="I176" s="250" t="s">
        <v>626</v>
      </c>
      <c r="J176" s="250">
        <v>50</v>
      </c>
      <c r="K176" s="298"/>
    </row>
    <row r="177" s="1" customFormat="1" ht="15" customHeight="1">
      <c r="B177" s="275"/>
      <c r="C177" s="250" t="s">
        <v>105</v>
      </c>
      <c r="D177" s="250"/>
      <c r="E177" s="250"/>
      <c r="F177" s="273" t="s">
        <v>624</v>
      </c>
      <c r="G177" s="250"/>
      <c r="H177" s="250" t="s">
        <v>692</v>
      </c>
      <c r="I177" s="250" t="s">
        <v>693</v>
      </c>
      <c r="J177" s="250"/>
      <c r="K177" s="298"/>
    </row>
    <row r="178" s="1" customFormat="1" ht="15" customHeight="1">
      <c r="B178" s="275"/>
      <c r="C178" s="250" t="s">
        <v>55</v>
      </c>
      <c r="D178" s="250"/>
      <c r="E178" s="250"/>
      <c r="F178" s="273" t="s">
        <v>624</v>
      </c>
      <c r="G178" s="250"/>
      <c r="H178" s="250" t="s">
        <v>694</v>
      </c>
      <c r="I178" s="250" t="s">
        <v>695</v>
      </c>
      <c r="J178" s="250">
        <v>1</v>
      </c>
      <c r="K178" s="298"/>
    </row>
    <row r="179" s="1" customFormat="1" ht="15" customHeight="1">
      <c r="B179" s="275"/>
      <c r="C179" s="250" t="s">
        <v>51</v>
      </c>
      <c r="D179" s="250"/>
      <c r="E179" s="250"/>
      <c r="F179" s="273" t="s">
        <v>624</v>
      </c>
      <c r="G179" s="250"/>
      <c r="H179" s="250" t="s">
        <v>696</v>
      </c>
      <c r="I179" s="250" t="s">
        <v>626</v>
      </c>
      <c r="J179" s="250">
        <v>20</v>
      </c>
      <c r="K179" s="298"/>
    </row>
    <row r="180" s="1" customFormat="1" ht="15" customHeight="1">
      <c r="B180" s="275"/>
      <c r="C180" s="250" t="s">
        <v>52</v>
      </c>
      <c r="D180" s="250"/>
      <c r="E180" s="250"/>
      <c r="F180" s="273" t="s">
        <v>624</v>
      </c>
      <c r="G180" s="250"/>
      <c r="H180" s="250" t="s">
        <v>697</v>
      </c>
      <c r="I180" s="250" t="s">
        <v>626</v>
      </c>
      <c r="J180" s="250">
        <v>255</v>
      </c>
      <c r="K180" s="298"/>
    </row>
    <row r="181" s="1" customFormat="1" ht="15" customHeight="1">
      <c r="B181" s="275"/>
      <c r="C181" s="250" t="s">
        <v>106</v>
      </c>
      <c r="D181" s="250"/>
      <c r="E181" s="250"/>
      <c r="F181" s="273" t="s">
        <v>624</v>
      </c>
      <c r="G181" s="250"/>
      <c r="H181" s="250" t="s">
        <v>588</v>
      </c>
      <c r="I181" s="250" t="s">
        <v>626</v>
      </c>
      <c r="J181" s="250">
        <v>10</v>
      </c>
      <c r="K181" s="298"/>
    </row>
    <row r="182" s="1" customFormat="1" ht="15" customHeight="1">
      <c r="B182" s="275"/>
      <c r="C182" s="250" t="s">
        <v>107</v>
      </c>
      <c r="D182" s="250"/>
      <c r="E182" s="250"/>
      <c r="F182" s="273" t="s">
        <v>624</v>
      </c>
      <c r="G182" s="250"/>
      <c r="H182" s="250" t="s">
        <v>698</v>
      </c>
      <c r="I182" s="250" t="s">
        <v>659</v>
      </c>
      <c r="J182" s="250"/>
      <c r="K182" s="298"/>
    </row>
    <row r="183" s="1" customFormat="1" ht="15" customHeight="1">
      <c r="B183" s="275"/>
      <c r="C183" s="250" t="s">
        <v>699</v>
      </c>
      <c r="D183" s="250"/>
      <c r="E183" s="250"/>
      <c r="F183" s="273" t="s">
        <v>624</v>
      </c>
      <c r="G183" s="250"/>
      <c r="H183" s="250" t="s">
        <v>700</v>
      </c>
      <c r="I183" s="250" t="s">
        <v>659</v>
      </c>
      <c r="J183" s="250"/>
      <c r="K183" s="298"/>
    </row>
    <row r="184" s="1" customFormat="1" ht="15" customHeight="1">
      <c r="B184" s="275"/>
      <c r="C184" s="250" t="s">
        <v>688</v>
      </c>
      <c r="D184" s="250"/>
      <c r="E184" s="250"/>
      <c r="F184" s="273" t="s">
        <v>624</v>
      </c>
      <c r="G184" s="250"/>
      <c r="H184" s="250" t="s">
        <v>701</v>
      </c>
      <c r="I184" s="250" t="s">
        <v>659</v>
      </c>
      <c r="J184" s="250"/>
      <c r="K184" s="298"/>
    </row>
    <row r="185" s="1" customFormat="1" ht="15" customHeight="1">
      <c r="B185" s="275"/>
      <c r="C185" s="250" t="s">
        <v>109</v>
      </c>
      <c r="D185" s="250"/>
      <c r="E185" s="250"/>
      <c r="F185" s="273" t="s">
        <v>630</v>
      </c>
      <c r="G185" s="250"/>
      <c r="H185" s="250" t="s">
        <v>702</v>
      </c>
      <c r="I185" s="250" t="s">
        <v>626</v>
      </c>
      <c r="J185" s="250">
        <v>50</v>
      </c>
      <c r="K185" s="298"/>
    </row>
    <row r="186" s="1" customFormat="1" ht="15" customHeight="1">
      <c r="B186" s="275"/>
      <c r="C186" s="250" t="s">
        <v>703</v>
      </c>
      <c r="D186" s="250"/>
      <c r="E186" s="250"/>
      <c r="F186" s="273" t="s">
        <v>630</v>
      </c>
      <c r="G186" s="250"/>
      <c r="H186" s="250" t="s">
        <v>704</v>
      </c>
      <c r="I186" s="250" t="s">
        <v>705</v>
      </c>
      <c r="J186" s="250"/>
      <c r="K186" s="298"/>
    </row>
    <row r="187" s="1" customFormat="1" ht="15" customHeight="1">
      <c r="B187" s="275"/>
      <c r="C187" s="250" t="s">
        <v>706</v>
      </c>
      <c r="D187" s="250"/>
      <c r="E187" s="250"/>
      <c r="F187" s="273" t="s">
        <v>630</v>
      </c>
      <c r="G187" s="250"/>
      <c r="H187" s="250" t="s">
        <v>707</v>
      </c>
      <c r="I187" s="250" t="s">
        <v>705</v>
      </c>
      <c r="J187" s="250"/>
      <c r="K187" s="298"/>
    </row>
    <row r="188" s="1" customFormat="1" ht="15" customHeight="1">
      <c r="B188" s="275"/>
      <c r="C188" s="250" t="s">
        <v>708</v>
      </c>
      <c r="D188" s="250"/>
      <c r="E188" s="250"/>
      <c r="F188" s="273" t="s">
        <v>630</v>
      </c>
      <c r="G188" s="250"/>
      <c r="H188" s="250" t="s">
        <v>709</v>
      </c>
      <c r="I188" s="250" t="s">
        <v>705</v>
      </c>
      <c r="J188" s="250"/>
      <c r="K188" s="298"/>
    </row>
    <row r="189" s="1" customFormat="1" ht="15" customHeight="1">
      <c r="B189" s="275"/>
      <c r="C189" s="311" t="s">
        <v>710</v>
      </c>
      <c r="D189" s="250"/>
      <c r="E189" s="250"/>
      <c r="F189" s="273" t="s">
        <v>630</v>
      </c>
      <c r="G189" s="250"/>
      <c r="H189" s="250" t="s">
        <v>711</v>
      </c>
      <c r="I189" s="250" t="s">
        <v>712</v>
      </c>
      <c r="J189" s="312" t="s">
        <v>713</v>
      </c>
      <c r="K189" s="298"/>
    </row>
    <row r="190" s="14" customFormat="1" ht="15" customHeight="1">
      <c r="B190" s="313"/>
      <c r="C190" s="314" t="s">
        <v>714</v>
      </c>
      <c r="D190" s="315"/>
      <c r="E190" s="315"/>
      <c r="F190" s="316" t="s">
        <v>630</v>
      </c>
      <c r="G190" s="315"/>
      <c r="H190" s="315" t="s">
        <v>715</v>
      </c>
      <c r="I190" s="315" t="s">
        <v>712</v>
      </c>
      <c r="J190" s="317" t="s">
        <v>713</v>
      </c>
      <c r="K190" s="318"/>
    </row>
    <row r="191" s="1" customFormat="1" ht="15" customHeight="1">
      <c r="B191" s="275"/>
      <c r="C191" s="311" t="s">
        <v>40</v>
      </c>
      <c r="D191" s="250"/>
      <c r="E191" s="250"/>
      <c r="F191" s="273" t="s">
        <v>624</v>
      </c>
      <c r="G191" s="250"/>
      <c r="H191" s="247" t="s">
        <v>716</v>
      </c>
      <c r="I191" s="250" t="s">
        <v>717</v>
      </c>
      <c r="J191" s="250"/>
      <c r="K191" s="298"/>
    </row>
    <row r="192" s="1" customFormat="1" ht="15" customHeight="1">
      <c r="B192" s="275"/>
      <c r="C192" s="311" t="s">
        <v>718</v>
      </c>
      <c r="D192" s="250"/>
      <c r="E192" s="250"/>
      <c r="F192" s="273" t="s">
        <v>624</v>
      </c>
      <c r="G192" s="250"/>
      <c r="H192" s="250" t="s">
        <v>719</v>
      </c>
      <c r="I192" s="250" t="s">
        <v>659</v>
      </c>
      <c r="J192" s="250"/>
      <c r="K192" s="298"/>
    </row>
    <row r="193" s="1" customFormat="1" ht="15" customHeight="1">
      <c r="B193" s="275"/>
      <c r="C193" s="311" t="s">
        <v>720</v>
      </c>
      <c r="D193" s="250"/>
      <c r="E193" s="250"/>
      <c r="F193" s="273" t="s">
        <v>624</v>
      </c>
      <c r="G193" s="250"/>
      <c r="H193" s="250" t="s">
        <v>721</v>
      </c>
      <c r="I193" s="250" t="s">
        <v>659</v>
      </c>
      <c r="J193" s="250"/>
      <c r="K193" s="298"/>
    </row>
    <row r="194" s="1" customFormat="1" ht="15" customHeight="1">
      <c r="B194" s="275"/>
      <c r="C194" s="311" t="s">
        <v>722</v>
      </c>
      <c r="D194" s="250"/>
      <c r="E194" s="250"/>
      <c r="F194" s="273" t="s">
        <v>630</v>
      </c>
      <c r="G194" s="250"/>
      <c r="H194" s="250" t="s">
        <v>723</v>
      </c>
      <c r="I194" s="250" t="s">
        <v>659</v>
      </c>
      <c r="J194" s="250"/>
      <c r="K194" s="298"/>
    </row>
    <row r="195" s="1" customFormat="1" ht="15" customHeight="1">
      <c r="B195" s="304"/>
      <c r="C195" s="319"/>
      <c r="D195" s="284"/>
      <c r="E195" s="284"/>
      <c r="F195" s="284"/>
      <c r="G195" s="284"/>
      <c r="H195" s="284"/>
      <c r="I195" s="284"/>
      <c r="J195" s="284"/>
      <c r="K195" s="305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86"/>
      <c r="C197" s="296"/>
      <c r="D197" s="296"/>
      <c r="E197" s="296"/>
      <c r="F197" s="306"/>
      <c r="G197" s="296"/>
      <c r="H197" s="296"/>
      <c r="I197" s="296"/>
      <c r="J197" s="296"/>
      <c r="K197" s="286"/>
    </row>
    <row r="198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="1" customFormat="1" ht="13.5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="1" customFormat="1" ht="21">
      <c r="B200" s="240"/>
      <c r="C200" s="241" t="s">
        <v>724</v>
      </c>
      <c r="D200" s="241"/>
      <c r="E200" s="241"/>
      <c r="F200" s="241"/>
      <c r="G200" s="241"/>
      <c r="H200" s="241"/>
      <c r="I200" s="241"/>
      <c r="J200" s="241"/>
      <c r="K200" s="242"/>
    </row>
    <row r="201" s="1" customFormat="1" ht="25.5" customHeight="1">
      <c r="B201" s="240"/>
      <c r="C201" s="320" t="s">
        <v>725</v>
      </c>
      <c r="D201" s="320"/>
      <c r="E201" s="320"/>
      <c r="F201" s="320" t="s">
        <v>726</v>
      </c>
      <c r="G201" s="321"/>
      <c r="H201" s="320" t="s">
        <v>727</v>
      </c>
      <c r="I201" s="320"/>
      <c r="J201" s="320"/>
      <c r="K201" s="242"/>
    </row>
    <row r="202" s="1" customFormat="1" ht="5.25" customHeight="1">
      <c r="B202" s="275"/>
      <c r="C202" s="270"/>
      <c r="D202" s="270"/>
      <c r="E202" s="270"/>
      <c r="F202" s="270"/>
      <c r="G202" s="296"/>
      <c r="H202" s="270"/>
      <c r="I202" s="270"/>
      <c r="J202" s="270"/>
      <c r="K202" s="298"/>
    </row>
    <row r="203" s="1" customFormat="1" ht="15" customHeight="1">
      <c r="B203" s="275"/>
      <c r="C203" s="250" t="s">
        <v>717</v>
      </c>
      <c r="D203" s="250"/>
      <c r="E203" s="250"/>
      <c r="F203" s="273" t="s">
        <v>41</v>
      </c>
      <c r="G203" s="250"/>
      <c r="H203" s="250" t="s">
        <v>728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42</v>
      </c>
      <c r="G204" s="250"/>
      <c r="H204" s="250" t="s">
        <v>729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45</v>
      </c>
      <c r="G205" s="250"/>
      <c r="H205" s="250" t="s">
        <v>730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43</v>
      </c>
      <c r="G206" s="250"/>
      <c r="H206" s="250" t="s">
        <v>731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 t="s">
        <v>44</v>
      </c>
      <c r="G207" s="250"/>
      <c r="H207" s="250" t="s">
        <v>732</v>
      </c>
      <c r="I207" s="250"/>
      <c r="J207" s="250"/>
      <c r="K207" s="298"/>
    </row>
    <row r="208" s="1" customFormat="1" ht="15" customHeight="1">
      <c r="B208" s="275"/>
      <c r="C208" s="250"/>
      <c r="D208" s="250"/>
      <c r="E208" s="250"/>
      <c r="F208" s="273"/>
      <c r="G208" s="250"/>
      <c r="H208" s="250"/>
      <c r="I208" s="250"/>
      <c r="J208" s="250"/>
      <c r="K208" s="298"/>
    </row>
    <row r="209" s="1" customFormat="1" ht="15" customHeight="1">
      <c r="B209" s="275"/>
      <c r="C209" s="250" t="s">
        <v>671</v>
      </c>
      <c r="D209" s="250"/>
      <c r="E209" s="250"/>
      <c r="F209" s="273" t="s">
        <v>564</v>
      </c>
      <c r="G209" s="250"/>
      <c r="H209" s="250" t="s">
        <v>733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567</v>
      </c>
      <c r="G210" s="250"/>
      <c r="H210" s="250" t="s">
        <v>568</v>
      </c>
      <c r="I210" s="250"/>
      <c r="J210" s="250"/>
      <c r="K210" s="298"/>
    </row>
    <row r="211" s="1" customFormat="1" ht="15" customHeight="1">
      <c r="B211" s="275"/>
      <c r="C211" s="250"/>
      <c r="D211" s="250"/>
      <c r="E211" s="250"/>
      <c r="F211" s="273" t="s">
        <v>77</v>
      </c>
      <c r="G211" s="250"/>
      <c r="H211" s="250" t="s">
        <v>734</v>
      </c>
      <c r="I211" s="250"/>
      <c r="J211" s="250"/>
      <c r="K211" s="298"/>
    </row>
    <row r="212" s="1" customFormat="1" ht="15" customHeight="1">
      <c r="B212" s="322"/>
      <c r="C212" s="250"/>
      <c r="D212" s="250"/>
      <c r="E212" s="250"/>
      <c r="F212" s="273" t="s">
        <v>83</v>
      </c>
      <c r="G212" s="311"/>
      <c r="H212" s="302" t="s">
        <v>569</v>
      </c>
      <c r="I212" s="302"/>
      <c r="J212" s="302"/>
      <c r="K212" s="323"/>
    </row>
    <row r="213" s="1" customFormat="1" ht="15" customHeight="1">
      <c r="B213" s="322"/>
      <c r="C213" s="250"/>
      <c r="D213" s="250"/>
      <c r="E213" s="250"/>
      <c r="F213" s="273" t="s">
        <v>570</v>
      </c>
      <c r="G213" s="311"/>
      <c r="H213" s="302" t="s">
        <v>545</v>
      </c>
      <c r="I213" s="302"/>
      <c r="J213" s="302"/>
      <c r="K213" s="323"/>
    </row>
    <row r="214" s="1" customFormat="1" ht="15" customHeight="1">
      <c r="B214" s="322"/>
      <c r="C214" s="250"/>
      <c r="D214" s="250"/>
      <c r="E214" s="250"/>
      <c r="F214" s="273"/>
      <c r="G214" s="311"/>
      <c r="H214" s="302"/>
      <c r="I214" s="302"/>
      <c r="J214" s="302"/>
      <c r="K214" s="323"/>
    </row>
    <row r="215" s="1" customFormat="1" ht="15" customHeight="1">
      <c r="B215" s="322"/>
      <c r="C215" s="250" t="s">
        <v>695</v>
      </c>
      <c r="D215" s="250"/>
      <c r="E215" s="250"/>
      <c r="F215" s="273">
        <v>1</v>
      </c>
      <c r="G215" s="311"/>
      <c r="H215" s="302" t="s">
        <v>735</v>
      </c>
      <c r="I215" s="302"/>
      <c r="J215" s="302"/>
      <c r="K215" s="323"/>
    </row>
    <row r="216" s="1" customFormat="1" ht="15" customHeight="1">
      <c r="B216" s="322"/>
      <c r="C216" s="250"/>
      <c r="D216" s="250"/>
      <c r="E216" s="250"/>
      <c r="F216" s="273">
        <v>2</v>
      </c>
      <c r="G216" s="311"/>
      <c r="H216" s="302" t="s">
        <v>736</v>
      </c>
      <c r="I216" s="302"/>
      <c r="J216" s="302"/>
      <c r="K216" s="323"/>
    </row>
    <row r="217" s="1" customFormat="1" ht="15" customHeight="1">
      <c r="B217" s="322"/>
      <c r="C217" s="250"/>
      <c r="D217" s="250"/>
      <c r="E217" s="250"/>
      <c r="F217" s="273">
        <v>3</v>
      </c>
      <c r="G217" s="311"/>
      <c r="H217" s="302" t="s">
        <v>737</v>
      </c>
      <c r="I217" s="302"/>
      <c r="J217" s="302"/>
      <c r="K217" s="323"/>
    </row>
    <row r="218" s="1" customFormat="1" ht="15" customHeight="1">
      <c r="B218" s="322"/>
      <c r="C218" s="250"/>
      <c r="D218" s="250"/>
      <c r="E218" s="250"/>
      <c r="F218" s="273">
        <v>4</v>
      </c>
      <c r="G218" s="311"/>
      <c r="H218" s="302" t="s">
        <v>738</v>
      </c>
      <c r="I218" s="302"/>
      <c r="J218" s="302"/>
      <c r="K218" s="323"/>
    </row>
    <row r="219" s="1" customFormat="1" ht="12.75" customHeight="1">
      <c r="B219" s="324"/>
      <c r="C219" s="325"/>
      <c r="D219" s="325"/>
      <c r="E219" s="325"/>
      <c r="F219" s="325"/>
      <c r="G219" s="325"/>
      <c r="H219" s="325"/>
      <c r="I219" s="325"/>
      <c r="J219" s="325"/>
      <c r="K219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Mikulenka,Šé</dc:creator>
  <cp:lastModifiedBy>Mikulenka,Šé</cp:lastModifiedBy>
  <dcterms:created xsi:type="dcterms:W3CDTF">2025-07-28T17:01:05Z</dcterms:created>
  <dcterms:modified xsi:type="dcterms:W3CDTF">2025-07-28T17:01:08Z</dcterms:modified>
</cp:coreProperties>
</file>