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mc:AlternateContent xmlns:mc="http://schemas.openxmlformats.org/markup-compatibility/2006">
    <mc:Choice Requires="x15">
      <x15ac:absPath xmlns:x15ac="http://schemas.microsoft.com/office/spreadsheetml/2010/11/ac" url="C:\Users\lubica.golejova\Desktop\VO\Podlimitky\FONDOVÁ\2020\Cyklotrasa PIEŠŤANSKÁ\Odpoveď na žiadosť o vysvetlenie SP\Odpoveď na žiadosť č. 3\"/>
    </mc:Choice>
  </mc:AlternateContent>
  <xr:revisionPtr revIDLastSave="0" documentId="13_ncr:1_{DC0C712F-C541-4BED-A568-D7A963F3216C}" xr6:coauthVersionLast="45" xr6:coauthVersionMax="45" xr10:uidLastSave="{00000000-0000-0000-0000-000000000000}"/>
  <bookViews>
    <workbookView xWindow="-120" yWindow="-120" windowWidth="29040" windowHeight="15840" xr2:uid="{00000000-000D-0000-FFFF-FFFF00000000}"/>
  </bookViews>
  <sheets>
    <sheet name="Zadanie" sheetId="5" r:id="rId1"/>
    <sheet name="Figury" sheetId="6" r:id="rId2"/>
    <sheet name="UPOZORNENIE" sheetId="7" r:id="rId3"/>
  </sheets>
  <definedNames>
    <definedName name="_xlnm._FilterDatabase" hidden="1">#REF!</definedName>
    <definedName name="fakt1R">#REF!</definedName>
    <definedName name="_xlnm.Print_Titles" localSheetId="1">Figury!$8:$10</definedName>
    <definedName name="_xlnm.Print_Titles" localSheetId="0">Zadanie!$8:$10</definedName>
    <definedName name="_xlnm.Print_Area" localSheetId="1">Figury!$A:$D</definedName>
    <definedName name="_xlnm.Print_Area" localSheetId="0">Zadanie!$A:$O</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248" i="5" l="1"/>
  <c r="W246" i="5"/>
  <c r="I246" i="5"/>
  <c r="N245" i="5"/>
  <c r="N246" i="5" s="1"/>
  <c r="L245" i="5"/>
  <c r="L246" i="5" s="1"/>
  <c r="J245" i="5"/>
  <c r="J246" i="5" s="1"/>
  <c r="E246" i="5" s="1"/>
  <c r="H245" i="5"/>
  <c r="H246" i="5" s="1"/>
  <c r="W242" i="5"/>
  <c r="N242" i="5"/>
  <c r="N240" i="5"/>
  <c r="L240" i="5"/>
  <c r="J240" i="5"/>
  <c r="H240" i="5"/>
  <c r="N239" i="5"/>
  <c r="L239" i="5"/>
  <c r="J239" i="5"/>
  <c r="I239" i="5"/>
  <c r="N238" i="5"/>
  <c r="L238" i="5"/>
  <c r="J238" i="5"/>
  <c r="H238" i="5"/>
  <c r="N237" i="5"/>
  <c r="L237" i="5"/>
  <c r="J237" i="5"/>
  <c r="I237" i="5"/>
  <c r="N236" i="5"/>
  <c r="L236" i="5"/>
  <c r="J236" i="5"/>
  <c r="H236" i="5"/>
  <c r="N234" i="5"/>
  <c r="L234" i="5"/>
  <c r="J234" i="5"/>
  <c r="I234" i="5"/>
  <c r="I242" i="5" s="1"/>
  <c r="N233" i="5"/>
  <c r="L233" i="5"/>
  <c r="J233" i="5"/>
  <c r="H233" i="5"/>
  <c r="N232" i="5"/>
  <c r="L232" i="5"/>
  <c r="J232" i="5"/>
  <c r="H232" i="5"/>
  <c r="N231" i="5"/>
  <c r="L231" i="5"/>
  <c r="J231" i="5"/>
  <c r="H231" i="5"/>
  <c r="N229" i="5"/>
  <c r="L229" i="5"/>
  <c r="J229" i="5"/>
  <c r="H229" i="5"/>
  <c r="N227" i="5"/>
  <c r="L227" i="5"/>
  <c r="L242" i="5" s="1"/>
  <c r="J227" i="5"/>
  <c r="J242" i="5" s="1"/>
  <c r="E242" i="5" s="1"/>
  <c r="H227" i="5"/>
  <c r="H242" i="5" s="1"/>
  <c r="W224" i="5"/>
  <c r="L224" i="5"/>
  <c r="L248" i="5" s="1"/>
  <c r="N223" i="5"/>
  <c r="L223" i="5"/>
  <c r="J223" i="5"/>
  <c r="H223" i="5"/>
  <c r="N222" i="5"/>
  <c r="L222" i="5"/>
  <c r="J222" i="5"/>
  <c r="I222" i="5"/>
  <c r="N221" i="5"/>
  <c r="L221" i="5"/>
  <c r="J221" i="5"/>
  <c r="I221" i="5"/>
  <c r="N220" i="5"/>
  <c r="L220" i="5"/>
  <c r="J220" i="5"/>
  <c r="H220" i="5"/>
  <c r="N219" i="5"/>
  <c r="L219" i="5"/>
  <c r="J219" i="5"/>
  <c r="I219" i="5"/>
  <c r="N218" i="5"/>
  <c r="L218" i="5"/>
  <c r="J218" i="5"/>
  <c r="H218" i="5"/>
  <c r="N217" i="5"/>
  <c r="L217" i="5"/>
  <c r="J217" i="5"/>
  <c r="I217" i="5"/>
  <c r="N216" i="5"/>
  <c r="L216" i="5"/>
  <c r="J216" i="5"/>
  <c r="H216" i="5"/>
  <c r="N215" i="5"/>
  <c r="L215" i="5"/>
  <c r="J215" i="5"/>
  <c r="I215" i="5"/>
  <c r="N214" i="5"/>
  <c r="L214" i="5"/>
  <c r="J214" i="5"/>
  <c r="H214" i="5"/>
  <c r="N213" i="5"/>
  <c r="L213" i="5"/>
  <c r="J213" i="5"/>
  <c r="I213" i="5"/>
  <c r="N212" i="5"/>
  <c r="L212" i="5"/>
  <c r="J212" i="5"/>
  <c r="H212" i="5"/>
  <c r="N211" i="5"/>
  <c r="L211" i="5"/>
  <c r="J211" i="5"/>
  <c r="I211" i="5"/>
  <c r="N210" i="5"/>
  <c r="L210" i="5"/>
  <c r="J210" i="5"/>
  <c r="H210" i="5"/>
  <c r="N209" i="5"/>
  <c r="L209" i="5"/>
  <c r="J209" i="5"/>
  <c r="I209" i="5"/>
  <c r="N208" i="5"/>
  <c r="L208" i="5"/>
  <c r="J208" i="5"/>
  <c r="I208" i="5"/>
  <c r="N207" i="5"/>
  <c r="L207" i="5"/>
  <c r="J207" i="5"/>
  <c r="I207" i="5"/>
  <c r="N206" i="5"/>
  <c r="L206" i="5"/>
  <c r="J206" i="5"/>
  <c r="H206" i="5"/>
  <c r="N205" i="5"/>
  <c r="L205" i="5"/>
  <c r="J205" i="5"/>
  <c r="I205" i="5"/>
  <c r="N204" i="5"/>
  <c r="L204" i="5"/>
  <c r="J204" i="5"/>
  <c r="I204" i="5"/>
  <c r="N203" i="5"/>
  <c r="L203" i="5"/>
  <c r="J203" i="5"/>
  <c r="I203" i="5"/>
  <c r="N202" i="5"/>
  <c r="L202" i="5"/>
  <c r="J202" i="5"/>
  <c r="I202" i="5"/>
  <c r="N201" i="5"/>
  <c r="L201" i="5"/>
  <c r="J201" i="5"/>
  <c r="H201" i="5"/>
  <c r="N200" i="5"/>
  <c r="L200" i="5"/>
  <c r="J200" i="5"/>
  <c r="I200" i="5"/>
  <c r="I224" i="5" s="1"/>
  <c r="I248" i="5" s="1"/>
  <c r="N199" i="5"/>
  <c r="N224" i="5" s="1"/>
  <c r="N248" i="5" s="1"/>
  <c r="L199" i="5"/>
  <c r="J199" i="5"/>
  <c r="J224" i="5" s="1"/>
  <c r="H199" i="5"/>
  <c r="H224" i="5" s="1"/>
  <c r="H248" i="5" s="1"/>
  <c r="W193" i="5"/>
  <c r="I193" i="5"/>
  <c r="N192" i="5"/>
  <c r="L192" i="5"/>
  <c r="J192" i="5"/>
  <c r="H192" i="5"/>
  <c r="N190" i="5"/>
  <c r="L190" i="5"/>
  <c r="J190" i="5"/>
  <c r="H190" i="5"/>
  <c r="N189" i="5"/>
  <c r="L189" i="5"/>
  <c r="J189" i="5"/>
  <c r="H189" i="5"/>
  <c r="N188" i="5"/>
  <c r="L188" i="5"/>
  <c r="J188" i="5"/>
  <c r="H188" i="5"/>
  <c r="N186" i="5"/>
  <c r="L186" i="5"/>
  <c r="J186" i="5"/>
  <c r="H186" i="5"/>
  <c r="N185" i="5"/>
  <c r="L185" i="5"/>
  <c r="J185" i="5"/>
  <c r="H185" i="5"/>
  <c r="N184" i="5"/>
  <c r="L184" i="5"/>
  <c r="J184" i="5"/>
  <c r="H184" i="5"/>
  <c r="N176" i="5"/>
  <c r="L176" i="5"/>
  <c r="J176" i="5"/>
  <c r="H176" i="5"/>
  <c r="N173" i="5"/>
  <c r="L173" i="5"/>
  <c r="J173" i="5"/>
  <c r="H173" i="5"/>
  <c r="N170" i="5"/>
  <c r="L170" i="5"/>
  <c r="J170" i="5"/>
  <c r="H170" i="5"/>
  <c r="N169" i="5"/>
  <c r="L169" i="5"/>
  <c r="J169" i="5"/>
  <c r="I169" i="5"/>
  <c r="N168" i="5"/>
  <c r="L168" i="5"/>
  <c r="J168" i="5"/>
  <c r="H168" i="5"/>
  <c r="N166" i="5"/>
  <c r="L166" i="5"/>
  <c r="J166" i="5"/>
  <c r="I166" i="5"/>
  <c r="N165" i="5"/>
  <c r="L165" i="5"/>
  <c r="J165" i="5"/>
  <c r="H165" i="5"/>
  <c r="N164" i="5"/>
  <c r="L164" i="5"/>
  <c r="J164" i="5"/>
  <c r="H164" i="5"/>
  <c r="N163" i="5"/>
  <c r="L163" i="5"/>
  <c r="J163" i="5"/>
  <c r="H163" i="5"/>
  <c r="N161" i="5"/>
  <c r="L161" i="5"/>
  <c r="J161" i="5"/>
  <c r="H161" i="5"/>
  <c r="N160" i="5"/>
  <c r="L160" i="5"/>
  <c r="J160" i="5"/>
  <c r="H160" i="5"/>
  <c r="N159" i="5"/>
  <c r="L159" i="5"/>
  <c r="J159" i="5"/>
  <c r="H159" i="5"/>
  <c r="N158" i="5"/>
  <c r="L158" i="5"/>
  <c r="J158" i="5"/>
  <c r="H158" i="5"/>
  <c r="N157" i="5"/>
  <c r="L157" i="5"/>
  <c r="J157" i="5"/>
  <c r="H157" i="5"/>
  <c r="N154" i="5"/>
  <c r="L154" i="5"/>
  <c r="J154" i="5"/>
  <c r="H154" i="5"/>
  <c r="N152" i="5"/>
  <c r="L152" i="5"/>
  <c r="J152" i="5"/>
  <c r="H152" i="5"/>
  <c r="N150" i="5"/>
  <c r="L150" i="5"/>
  <c r="J150" i="5"/>
  <c r="H150" i="5"/>
  <c r="N148" i="5"/>
  <c r="L148" i="5"/>
  <c r="J148" i="5"/>
  <c r="H148" i="5"/>
  <c r="N146" i="5"/>
  <c r="L146" i="5"/>
  <c r="J146" i="5"/>
  <c r="H146" i="5"/>
  <c r="N144" i="5"/>
  <c r="L144" i="5"/>
  <c r="J144" i="5"/>
  <c r="I144" i="5"/>
  <c r="N143" i="5"/>
  <c r="L143" i="5"/>
  <c r="J143" i="5"/>
  <c r="H143" i="5"/>
  <c r="N138" i="5"/>
  <c r="L138" i="5"/>
  <c r="J138" i="5"/>
  <c r="I138" i="5"/>
  <c r="N135" i="5"/>
  <c r="L135" i="5"/>
  <c r="J135" i="5"/>
  <c r="I135" i="5"/>
  <c r="N133" i="5"/>
  <c r="L133" i="5"/>
  <c r="J133" i="5"/>
  <c r="I133" i="5"/>
  <c r="N129" i="5"/>
  <c r="L129" i="5"/>
  <c r="J129" i="5"/>
  <c r="I129" i="5"/>
  <c r="N127" i="5"/>
  <c r="L127" i="5"/>
  <c r="J127" i="5"/>
  <c r="I127" i="5"/>
  <c r="N125" i="5"/>
  <c r="L125" i="5"/>
  <c r="J125" i="5"/>
  <c r="I125" i="5"/>
  <c r="N112" i="5"/>
  <c r="N193" i="5" s="1"/>
  <c r="L112" i="5"/>
  <c r="L193" i="5" s="1"/>
  <c r="J112" i="5"/>
  <c r="J193" i="5" s="1"/>
  <c r="E193" i="5" s="1"/>
  <c r="H112" i="5"/>
  <c r="H193" i="5" s="1"/>
  <c r="W109" i="5"/>
  <c r="N109" i="5"/>
  <c r="N108" i="5"/>
  <c r="L108" i="5"/>
  <c r="J108" i="5"/>
  <c r="I108" i="5"/>
  <c r="I109" i="5" s="1"/>
  <c r="N107" i="5"/>
  <c r="L107" i="5"/>
  <c r="J107" i="5"/>
  <c r="H107" i="5"/>
  <c r="N106" i="5"/>
  <c r="L106" i="5"/>
  <c r="J106" i="5"/>
  <c r="H106" i="5"/>
  <c r="N105" i="5"/>
  <c r="L105" i="5"/>
  <c r="L109" i="5" s="1"/>
  <c r="J105" i="5"/>
  <c r="J109" i="5" s="1"/>
  <c r="E109" i="5" s="1"/>
  <c r="H105" i="5"/>
  <c r="H109" i="5" s="1"/>
  <c r="W102" i="5"/>
  <c r="L102" i="5"/>
  <c r="N100" i="5"/>
  <c r="L100" i="5"/>
  <c r="J100" i="5"/>
  <c r="I100" i="5"/>
  <c r="N98" i="5"/>
  <c r="L98" i="5"/>
  <c r="J98" i="5"/>
  <c r="I98" i="5"/>
  <c r="N86" i="5"/>
  <c r="L86" i="5"/>
  <c r="J86" i="5"/>
  <c r="H86" i="5"/>
  <c r="N84" i="5"/>
  <c r="L84" i="5"/>
  <c r="J84" i="5"/>
  <c r="I84" i="5"/>
  <c r="I102" i="5" s="1"/>
  <c r="N82" i="5"/>
  <c r="L82" i="5"/>
  <c r="J82" i="5"/>
  <c r="H82" i="5"/>
  <c r="N80" i="5"/>
  <c r="L80" i="5"/>
  <c r="J80" i="5"/>
  <c r="H80" i="5"/>
  <c r="N79" i="5"/>
  <c r="L79" i="5"/>
  <c r="J79" i="5"/>
  <c r="H79" i="5"/>
  <c r="N77" i="5"/>
  <c r="L77" i="5"/>
  <c r="J77" i="5"/>
  <c r="H77" i="5"/>
  <c r="N76" i="5"/>
  <c r="L76" i="5"/>
  <c r="J76" i="5"/>
  <c r="H76" i="5"/>
  <c r="N72" i="5"/>
  <c r="L72" i="5"/>
  <c r="J72" i="5"/>
  <c r="H72" i="5"/>
  <c r="N71" i="5"/>
  <c r="L71" i="5"/>
  <c r="J71" i="5"/>
  <c r="H71" i="5"/>
  <c r="N70" i="5"/>
  <c r="L70" i="5"/>
  <c r="J70" i="5"/>
  <c r="H70" i="5"/>
  <c r="N67" i="5"/>
  <c r="L67" i="5"/>
  <c r="J67" i="5"/>
  <c r="H67" i="5"/>
  <c r="N64" i="5"/>
  <c r="L64" i="5"/>
  <c r="J64" i="5"/>
  <c r="H64" i="5"/>
  <c r="N63" i="5"/>
  <c r="L63" i="5"/>
  <c r="J63" i="5"/>
  <c r="H63" i="5"/>
  <c r="N60" i="5"/>
  <c r="N102" i="5" s="1"/>
  <c r="L60" i="5"/>
  <c r="J60" i="5"/>
  <c r="J102" i="5" s="1"/>
  <c r="E102" i="5" s="1"/>
  <c r="H60" i="5"/>
  <c r="H102" i="5" s="1"/>
  <c r="W57" i="5"/>
  <c r="W195" i="5" s="1"/>
  <c r="W250" i="5" s="1"/>
  <c r="J57" i="5"/>
  <c r="E57" i="5" s="1"/>
  <c r="I57" i="5"/>
  <c r="N54" i="5"/>
  <c r="N57" i="5" s="1"/>
  <c r="L54" i="5"/>
  <c r="L57" i="5" s="1"/>
  <c r="J54" i="5"/>
  <c r="H54" i="5"/>
  <c r="H57" i="5" s="1"/>
  <c r="W51" i="5"/>
  <c r="I51" i="5"/>
  <c r="N50" i="5"/>
  <c r="L50" i="5"/>
  <c r="J50" i="5"/>
  <c r="H50" i="5"/>
  <c r="N49" i="5"/>
  <c r="L49" i="5"/>
  <c r="J49" i="5"/>
  <c r="H49" i="5"/>
  <c r="N48" i="5"/>
  <c r="L48" i="5"/>
  <c r="J48" i="5"/>
  <c r="H48" i="5"/>
  <c r="N47" i="5"/>
  <c r="L47" i="5"/>
  <c r="J47" i="5"/>
  <c r="H47" i="5"/>
  <c r="N46" i="5"/>
  <c r="L46" i="5"/>
  <c r="J46" i="5"/>
  <c r="H46" i="5"/>
  <c r="N44" i="5"/>
  <c r="L44" i="5"/>
  <c r="J44" i="5"/>
  <c r="I44" i="5"/>
  <c r="N43" i="5"/>
  <c r="L43" i="5"/>
  <c r="J43" i="5"/>
  <c r="H43" i="5"/>
  <c r="N39" i="5"/>
  <c r="L39" i="5"/>
  <c r="J39" i="5"/>
  <c r="H39" i="5"/>
  <c r="N38" i="5"/>
  <c r="L38" i="5"/>
  <c r="J38" i="5"/>
  <c r="H38" i="5"/>
  <c r="N37" i="5"/>
  <c r="L37" i="5"/>
  <c r="J37" i="5"/>
  <c r="H37" i="5"/>
  <c r="N36" i="5"/>
  <c r="L36" i="5"/>
  <c r="J36" i="5"/>
  <c r="H36" i="5"/>
  <c r="N35" i="5"/>
  <c r="L35" i="5"/>
  <c r="J35" i="5"/>
  <c r="H35" i="5"/>
  <c r="N33" i="5"/>
  <c r="L33" i="5"/>
  <c r="J33" i="5"/>
  <c r="H33" i="5"/>
  <c r="N32" i="5"/>
  <c r="L32" i="5"/>
  <c r="J32" i="5"/>
  <c r="H32" i="5"/>
  <c r="N31" i="5"/>
  <c r="L31" i="5"/>
  <c r="J31" i="5"/>
  <c r="H31" i="5"/>
  <c r="N30" i="5"/>
  <c r="L30" i="5"/>
  <c r="J30" i="5"/>
  <c r="H30" i="5"/>
  <c r="N28" i="5"/>
  <c r="L28" i="5"/>
  <c r="J28" i="5"/>
  <c r="H28" i="5"/>
  <c r="N27" i="5"/>
  <c r="L27" i="5"/>
  <c r="J27" i="5"/>
  <c r="H27" i="5"/>
  <c r="N25" i="5"/>
  <c r="L25" i="5"/>
  <c r="J25" i="5"/>
  <c r="H25" i="5"/>
  <c r="N24" i="5"/>
  <c r="L24" i="5"/>
  <c r="J24" i="5"/>
  <c r="H24" i="5"/>
  <c r="N23" i="5"/>
  <c r="L23" i="5"/>
  <c r="J23" i="5"/>
  <c r="H23" i="5"/>
  <c r="N21" i="5"/>
  <c r="L21" i="5"/>
  <c r="J21" i="5"/>
  <c r="H21" i="5"/>
  <c r="N18" i="5"/>
  <c r="L18" i="5"/>
  <c r="J18" i="5"/>
  <c r="H18" i="5"/>
  <c r="N16" i="5"/>
  <c r="L16" i="5"/>
  <c r="J16" i="5"/>
  <c r="H16" i="5"/>
  <c r="N15" i="5"/>
  <c r="L15" i="5"/>
  <c r="J15" i="5"/>
  <c r="H15" i="5"/>
  <c r="N14" i="5"/>
  <c r="N51" i="5" s="1"/>
  <c r="N195" i="5" s="1"/>
  <c r="L14" i="5"/>
  <c r="L51" i="5" s="1"/>
  <c r="L195" i="5" s="1"/>
  <c r="L250" i="5" s="1"/>
  <c r="J14" i="5"/>
  <c r="J51" i="5" s="1"/>
  <c r="H14" i="5"/>
  <c r="H51" i="5" s="1"/>
  <c r="D8" i="5"/>
  <c r="I195" i="5" l="1"/>
  <c r="I250" i="5" s="1"/>
  <c r="E224" i="5"/>
  <c r="J248" i="5"/>
  <c r="E248" i="5" s="1"/>
  <c r="N250" i="5"/>
  <c r="H195" i="5"/>
  <c r="H250" i="5" s="1"/>
  <c r="J195" i="5"/>
  <c r="E51" i="5"/>
  <c r="J250" i="5" l="1"/>
  <c r="E250" i="5" s="1"/>
  <c r="E195" i="5"/>
</calcChain>
</file>

<file path=xl/sharedStrings.xml><?xml version="1.0" encoding="utf-8"?>
<sst xmlns="http://schemas.openxmlformats.org/spreadsheetml/2006/main" count="1644" uniqueCount="571">
  <si>
    <t>a</t>
  </si>
  <si>
    <t>DPH</t>
  </si>
  <si>
    <t xml:space="preserve">Spracoval: </t>
  </si>
  <si>
    <t>V module</t>
  </si>
  <si>
    <t>Hlavička1</t>
  </si>
  <si>
    <t>Mena</t>
  </si>
  <si>
    <t>Hlavička2</t>
  </si>
  <si>
    <t>Obdobie</t>
  </si>
  <si>
    <t>Počet des.miest</t>
  </si>
  <si>
    <t>Formát</t>
  </si>
  <si>
    <t>Rozpočet</t>
  </si>
  <si>
    <t>Prehľad rozpočtových nákladov v</t>
  </si>
  <si>
    <t>EUR</t>
  </si>
  <si>
    <t xml:space="preserve">Dodávateľ: </t>
  </si>
  <si>
    <t>Čerpanie</t>
  </si>
  <si>
    <t>Súpis vykonaných prác a dodávok v</t>
  </si>
  <si>
    <t>za obdobie</t>
  </si>
  <si>
    <t>Mesiac 2011</t>
  </si>
  <si>
    <t>VK</t>
  </si>
  <si>
    <t>Prehľad kalkulovaných nákladov v</t>
  </si>
  <si>
    <t>VF</t>
  </si>
  <si>
    <t>N</t>
  </si>
  <si>
    <t>Por.</t>
  </si>
  <si>
    <t>Kód</t>
  </si>
  <si>
    <t>Kód položky</t>
  </si>
  <si>
    <t>Popis položky, stavebného dielu, remesla,</t>
  </si>
  <si>
    <t>Množstvo</t>
  </si>
  <si>
    <t>Merná</t>
  </si>
  <si>
    <t>Jednotková</t>
  </si>
  <si>
    <t>Konštrukcie</t>
  </si>
  <si>
    <t>Špecifikovaný</t>
  </si>
  <si>
    <t>Spolu</t>
  </si>
  <si>
    <t>Hmotnosť v tonách</t>
  </si>
  <si>
    <t>Suť v tonách</t>
  </si>
  <si>
    <t>Pozícia</t>
  </si>
  <si>
    <t>Vyňatý</t>
  </si>
  <si>
    <t>Vysoká sadzba</t>
  </si>
  <si>
    <t>Typ</t>
  </si>
  <si>
    <t>Nh</t>
  </si>
  <si>
    <t>X</t>
  </si>
  <si>
    <t>Y</t>
  </si>
  <si>
    <t>Klasifikácia</t>
  </si>
  <si>
    <t>Katalógové</t>
  </si>
  <si>
    <t>AC</t>
  </si>
  <si>
    <t>AD</t>
  </si>
  <si>
    <t>Jedn. cena</t>
  </si>
  <si>
    <t>Index JC</t>
  </si>
  <si>
    <t>Index mn.</t>
  </si>
  <si>
    <t>číslo</t>
  </si>
  <si>
    <t>cen.</t>
  </si>
  <si>
    <t>výkaz-výmer</t>
  </si>
  <si>
    <t>výmera</t>
  </si>
  <si>
    <t>jednotka</t>
  </si>
  <si>
    <t>cena</t>
  </si>
  <si>
    <t>a práce</t>
  </si>
  <si>
    <t>materiál</t>
  </si>
  <si>
    <t>%</t>
  </si>
  <si>
    <t>rozpočtované</t>
  </si>
  <si>
    <t>od začiatku</t>
  </si>
  <si>
    <t>dodatok</t>
  </si>
  <si>
    <t>z režimu stavba</t>
  </si>
  <si>
    <t>DPH ( materiál )</t>
  </si>
  <si>
    <t>položky</t>
  </si>
  <si>
    <t>produkcie</t>
  </si>
  <si>
    <t>ceny</t>
  </si>
  <si>
    <t>Názov figúry</t>
  </si>
  <si>
    <t>Popis figúry</t>
  </si>
  <si>
    <t>Aritmetický výraz</t>
  </si>
  <si>
    <t>Hodnota</t>
  </si>
  <si>
    <t>D</t>
  </si>
  <si>
    <t>E</t>
  </si>
  <si>
    <t xml:space="preserve">Odberateľ: Mesto Trenčín </t>
  </si>
  <si>
    <t xml:space="preserve">Spracoval:                                         </t>
  </si>
  <si>
    <t xml:space="preserve">Projektant: AG-SPOL s.r.o., </t>
  </si>
  <si>
    <t xml:space="preserve">JKSO : </t>
  </si>
  <si>
    <t>Dátum: 17.04.2020</t>
  </si>
  <si>
    <t>Stavba : Cyklotrasy</t>
  </si>
  <si>
    <t>Objekt : SO -  ul. Piešťanská</t>
  </si>
  <si>
    <t>M</t>
  </si>
  <si>
    <t>Zaradenie</t>
  </si>
  <si>
    <t>pre KL</t>
  </si>
  <si>
    <t>Lev0</t>
  </si>
  <si>
    <t>pozícia</t>
  </si>
  <si>
    <t>PRÁCE A DODÁVKY HSV</t>
  </si>
  <si>
    <t>1 - ZEMNE PRÁCE</t>
  </si>
  <si>
    <t>221</t>
  </si>
  <si>
    <t>113107112</t>
  </si>
  <si>
    <t>Odstránenie podkladov alebo krytov z kameniva ťaž. hr. 100-200 mm, do 200 m2</t>
  </si>
  <si>
    <t>m2</t>
  </si>
  <si>
    <t xml:space="preserve">                    </t>
  </si>
  <si>
    <t>11310-7112</t>
  </si>
  <si>
    <t>45.11.11</t>
  </si>
  <si>
    <t>EK</t>
  </si>
  <si>
    <t>S</t>
  </si>
  <si>
    <t>113107131</t>
  </si>
  <si>
    <t>Odstránenie podkladov alebo krytov z betónu prost. hr. do 150 mm, do 200 m2</t>
  </si>
  <si>
    <t>11310-7131</t>
  </si>
  <si>
    <t>113107142</t>
  </si>
  <si>
    <t>Odstránenie podkladov alebo krytov živičných hr. 50-100 mm, do 200 m2</t>
  </si>
  <si>
    <t>11310-7142</t>
  </si>
  <si>
    <t>"chodník"   98,50 =   98,500</t>
  </si>
  <si>
    <t>272</t>
  </si>
  <si>
    <t>113151414</t>
  </si>
  <si>
    <t>Frézovanie živ. krytu hr. do 5 cm</t>
  </si>
  <si>
    <t>11315-1414</t>
  </si>
  <si>
    <t>(29,50+14,80)*0,50 =   22,150</t>
  </si>
  <si>
    <t>"pri zrušení jestv. vpustí"   7,50 =   7,500</t>
  </si>
  <si>
    <t>113202111</t>
  </si>
  <si>
    <t>Vytrhanie krajníkov alebo obrubníkov stojatých</t>
  </si>
  <si>
    <t>m</t>
  </si>
  <si>
    <t>11320-2111</t>
  </si>
  <si>
    <t>29,50+14,80 =   44,300</t>
  </si>
  <si>
    <t>001</t>
  </si>
  <si>
    <t>122202201</t>
  </si>
  <si>
    <t>Odkopávky pre cesty v horn. tr. 3 do 100 m3</t>
  </si>
  <si>
    <t>m3</t>
  </si>
  <si>
    <t>12220-2201</t>
  </si>
  <si>
    <t>45.11.24</t>
  </si>
  <si>
    <t>122202209</t>
  </si>
  <si>
    <t>Príplatok za lepivosť horn. tr. 3 pre cesty</t>
  </si>
  <si>
    <t>12220-2209</t>
  </si>
  <si>
    <t>133201101</t>
  </si>
  <si>
    <t>Hĺbenie šachiet v horn. tr. 3 do 100 m3</t>
  </si>
  <si>
    <t>13320-1101</t>
  </si>
  <si>
    <t>45.11.21</t>
  </si>
  <si>
    <t>(0,60+0,60+0,60)*(0,60+0,60+0,60)*1,74*5 =   28,188</t>
  </si>
  <si>
    <t>133201109</t>
  </si>
  <si>
    <t>Príplatok za lepivosť horniny tr.3</t>
  </si>
  <si>
    <t>13320-1109</t>
  </si>
  <si>
    <t>151101201</t>
  </si>
  <si>
    <t>Zhotovenie paženia stien výkopu príložné hl. do 4 m</t>
  </si>
  <si>
    <t>15110-1201</t>
  </si>
  <si>
    <t>4*(0,60+0,60+0,60)*1,74*5 =   62,640</t>
  </si>
  <si>
    <t>151101301</t>
  </si>
  <si>
    <t>Zhotovenie rozopretia stien príložného paženia hĺbka do 4 m</t>
  </si>
  <si>
    <t>15110-1301</t>
  </si>
  <si>
    <t>161101101</t>
  </si>
  <si>
    <t>Zvislé premiestnenie výkopu horn. tr. 1-4 nad 1 m do 2,5 m</t>
  </si>
  <si>
    <t>16110-1101</t>
  </si>
  <si>
    <t>162201101</t>
  </si>
  <si>
    <t>Vodorovné premiestnenie výkopu do 20 m horn. tr. 1-4</t>
  </si>
  <si>
    <t>16220-1101</t>
  </si>
  <si>
    <t>162701105</t>
  </si>
  <si>
    <t>Vodorovné premiestnenie výkopu do 10000 m horn. tr. 1-4</t>
  </si>
  <si>
    <t>16270-1105</t>
  </si>
  <si>
    <t>13,00+28,188-2,00-25,729 =   13,459</t>
  </si>
  <si>
    <t>167101101</t>
  </si>
  <si>
    <t>Nakladanie výkopku do 100 m3 v horn. tr. 1-4</t>
  </si>
  <si>
    <t>16710-1101</t>
  </si>
  <si>
    <t>171101105</t>
  </si>
  <si>
    <t>Násypy z hornín súdržných zhutnených na 103% PS</t>
  </si>
  <si>
    <t>17110-1105</t>
  </si>
  <si>
    <t>171201201</t>
  </si>
  <si>
    <t>Uloženie sypaniny na skládku</t>
  </si>
  <si>
    <t>17120-1201</t>
  </si>
  <si>
    <t>1712012011</t>
  </si>
  <si>
    <t>Poplatok na skládke - zemina</t>
  </si>
  <si>
    <t>17120-12012</t>
  </si>
  <si>
    <t>174101101</t>
  </si>
  <si>
    <t>Zásyp zhutnený jám, rýh, šachiet alebo okolo objektu</t>
  </si>
  <si>
    <t>17410-1101</t>
  </si>
  <si>
    <t>"výkop"    28,188 =   28,188</t>
  </si>
  <si>
    <t>"odpočet"</t>
  </si>
  <si>
    <t>-3,14*0,30*0,30*1,74*5 =   -2,459</t>
  </si>
  <si>
    <t>180402111</t>
  </si>
  <si>
    <t>Založenie parkového trávnika výsevom v rovine</t>
  </si>
  <si>
    <t>18040-2111</t>
  </si>
  <si>
    <t>MAT</t>
  </si>
  <si>
    <t>005724000</t>
  </si>
  <si>
    <t>Zmes trávna parková sídlisková</t>
  </si>
  <si>
    <t>kg</t>
  </si>
  <si>
    <t>01.11.92</t>
  </si>
  <si>
    <t>EZ</t>
  </si>
  <si>
    <t>7,50/100,00*4,00 =   0,300</t>
  </si>
  <si>
    <t>181301101</t>
  </si>
  <si>
    <t>Rozprestretie ornice, sklon do 1:5 do 500 m2 hr. do 10 cm</t>
  </si>
  <si>
    <t>18130-1101</t>
  </si>
  <si>
    <t>231</t>
  </si>
  <si>
    <t>182001111</t>
  </si>
  <si>
    <t>Plošná úprava terénu, nerovnosti do +-100 mm v rovine</t>
  </si>
  <si>
    <t>18200-1111</t>
  </si>
  <si>
    <t>183403152</t>
  </si>
  <si>
    <t>Obrobenie pôdy vláčením v rovine</t>
  </si>
  <si>
    <t>18340-3152</t>
  </si>
  <si>
    <t>183403153</t>
  </si>
  <si>
    <t>Obrobenie pôdy hrabaním v rovine</t>
  </si>
  <si>
    <t>18340-3153</t>
  </si>
  <si>
    <t>183403161</t>
  </si>
  <si>
    <t>Obrobenie pôdy valcovaním v rovine</t>
  </si>
  <si>
    <t>18340-3161</t>
  </si>
  <si>
    <t xml:space="preserve">1 - ZEMNE PRÁCE  spolu: </t>
  </si>
  <si>
    <t>2 - ZÁKLADY</t>
  </si>
  <si>
    <t>215901101</t>
  </si>
  <si>
    <t>Zhutnenie podložia z hor. súdr. do 92%PS a nesúdr. Id do 0,8</t>
  </si>
  <si>
    <t>21590-1101</t>
  </si>
  <si>
    <t>"cyklochodník"                          37,00 =   37,000</t>
  </si>
  <si>
    <t>"chodník v mieste priechodov"    98,50 =   98,500</t>
  </si>
  <si>
    <t xml:space="preserve">2 - ZÁKLADY  spolu: </t>
  </si>
  <si>
    <t>5 - KOMUNIKÁCIE</t>
  </si>
  <si>
    <t>564251111</t>
  </si>
  <si>
    <t>Podklad zo štrkopiesku hr. 150 mm</t>
  </si>
  <si>
    <t>56425-1111</t>
  </si>
  <si>
    <t>45.23.11</t>
  </si>
  <si>
    <t>"chodník v mieste obrubníkových vpústi"  7,50 =   7,500</t>
  </si>
  <si>
    <t>"bezbariérové napojenie chodníka"         91,00 =   91,000</t>
  </si>
  <si>
    <t>5648611112</t>
  </si>
  <si>
    <t>Podklad - SD; 31,5; (45) Gc; STN 736126 hr. 200 mm</t>
  </si>
  <si>
    <t>56486-11112</t>
  </si>
  <si>
    <t>5648611131</t>
  </si>
  <si>
    <t>Podklad zo štrkodrte 0/63, STN EN 13285 hr. 220 mm</t>
  </si>
  <si>
    <t>56486-11131</t>
  </si>
  <si>
    <t>"chodník v mieste priechodov"     98,50 =   98,500</t>
  </si>
  <si>
    <t>565151111</t>
  </si>
  <si>
    <t>Podklad z kameniva obal. asfaltom tr. 1, š. do 3 m hr. 70 mm</t>
  </si>
  <si>
    <t>56515-1111</t>
  </si>
  <si>
    <t>7,50 =   7,500</t>
  </si>
  <si>
    <t>5671321131</t>
  </si>
  <si>
    <t>Podklad z CBGM 8/10 22; I; STN 736124-1, hr. 180 mm</t>
  </si>
  <si>
    <t>56713-21131</t>
  </si>
  <si>
    <t>5731111121</t>
  </si>
  <si>
    <t>Postrek živ. infiltračný s posypom kam. z asfaltu 1,0 kg/m2, PI STN 736126</t>
  </si>
  <si>
    <t>57311-11121</t>
  </si>
  <si>
    <t>45.23.12</t>
  </si>
  <si>
    <t>573211111</t>
  </si>
  <si>
    <t>Postrek živičný spojovací z cestného asfaltu 0,5-0,7 kg/m2</t>
  </si>
  <si>
    <t>57321-1111</t>
  </si>
  <si>
    <t>7,50*2 =   15,000</t>
  </si>
  <si>
    <t>"preplátovanie"</t>
  </si>
  <si>
    <t>577134133</t>
  </si>
  <si>
    <t>Asfaltový betón AC 11 - O, PMB 45/80-75; I; STN EN 13108-1  hr. 40 mm,</t>
  </si>
  <si>
    <t>57713-4133</t>
  </si>
  <si>
    <t>577144132</t>
  </si>
  <si>
    <t>Asfaltový betón AC 11 O; PMB 45/80-75; STN EN 13108-1 hr. 50 mm</t>
  </si>
  <si>
    <t>57714-4132</t>
  </si>
  <si>
    <t>"preplátovanie po zrušení vpústi"     (29,50+14,80)*0,50 =   22,150</t>
  </si>
  <si>
    <t>5771711251</t>
  </si>
  <si>
    <t>Betón asfaltový AC 16 L, PMB 45/80-55, STN 13108-1 hr. 80 mm</t>
  </si>
  <si>
    <t>57717-11251</t>
  </si>
  <si>
    <t>578131111</t>
  </si>
  <si>
    <t>Liaty asfalt z kameniva jemnozrnný š. do 3 m, hr. 30 mm</t>
  </si>
  <si>
    <t>57813-1111</t>
  </si>
  <si>
    <t>596811221</t>
  </si>
  <si>
    <t>Kladenie bet. dlažby pre chodcov do lôžka z kam., veľ. do 0,25 m2, pl. 50-100 m2</t>
  </si>
  <si>
    <t>59681-1221</t>
  </si>
  <si>
    <t>98,50-45,36 =   53,140</t>
  </si>
  <si>
    <t>592456200</t>
  </si>
  <si>
    <t>Dlažba betónová HBB 50/50/6</t>
  </si>
  <si>
    <t>26.61.11</t>
  </si>
  <si>
    <t>53,14*1,01 =   53,671</t>
  </si>
  <si>
    <t>596841112</t>
  </si>
  <si>
    <t>Kladenie betónovej dlažby pre chodcov nevidiacich do lôžka z cementovej malty</t>
  </si>
  <si>
    <t>59684-1112</t>
  </si>
  <si>
    <t>"signálny pás"</t>
  </si>
  <si>
    <t>2,50*0,80*2 =   4,000</t>
  </si>
  <si>
    <t>4,50*0,80 =   3,600</t>
  </si>
  <si>
    <t>4,00*0,80 =   3,200</t>
  </si>
  <si>
    <t>(3,00+2,00)*0,80 =   4,000</t>
  </si>
  <si>
    <t>7,00*0,80*2 =   11,200</t>
  </si>
  <si>
    <t>6,00*0,80*2 =   9,600</t>
  </si>
  <si>
    <t>"varovný pás š. 0,40 m"</t>
  </si>
  <si>
    <t>2,40*0,40 =   0,960</t>
  </si>
  <si>
    <t>4,00*0,40 =   1,600</t>
  </si>
  <si>
    <t>3,00*0,40*(4+2) =   7,200</t>
  </si>
  <si>
    <t>592488109</t>
  </si>
  <si>
    <t>Dlažba pre nevidiacich 20x20x6cm nopková sivá</t>
  </si>
  <si>
    <t xml:space="preserve">  .  .  </t>
  </si>
  <si>
    <t>35,60*1,01 =   35,956</t>
  </si>
  <si>
    <t>592488111</t>
  </si>
  <si>
    <t>Dlažba pre nevidiacich Semmerlock 40x40x8cm drážková červená</t>
  </si>
  <si>
    <t>(0,96+1,60+7,20)*1,01 =   9,858</t>
  </si>
  <si>
    <t xml:space="preserve">5 - KOMUNIKÁCIE  spolu: </t>
  </si>
  <si>
    <t>8 - RÚROVÉ VEDENIA</t>
  </si>
  <si>
    <t>271</t>
  </si>
  <si>
    <t>892020050</t>
  </si>
  <si>
    <t>Napojenie obrubníkovej vtokovej mreže do jestvujúcej kanalizácie PVC DN160</t>
  </si>
  <si>
    <t>kpl</t>
  </si>
  <si>
    <t>89202-0050</t>
  </si>
  <si>
    <t>45.21.41</t>
  </si>
  <si>
    <t>8959411111</t>
  </si>
  <si>
    <t>Demontáž vpusti uličnej z betónových dielcov typ UV-50 normálny</t>
  </si>
  <si>
    <t>kus</t>
  </si>
  <si>
    <t>89594-11111</t>
  </si>
  <si>
    <t>8959413110</t>
  </si>
  <si>
    <t>Zhotovenie obrubníkovej vpuste</t>
  </si>
  <si>
    <t>89594-13110</t>
  </si>
  <si>
    <t>552001000</t>
  </si>
  <si>
    <t>Obrubníková vpusť RADBUZA</t>
  </si>
  <si>
    <t>29.13.12</t>
  </si>
  <si>
    <t xml:space="preserve">8 - RÚROVÉ VEDENIA  spolu: </t>
  </si>
  <si>
    <t>9 - OSTATNÉ KONŠTRUKCIE A PRÁCE</t>
  </si>
  <si>
    <t>914001111</t>
  </si>
  <si>
    <t>Osadenie zvislých cestných dopravných značiek na stĺpiky, konzoly alebo objekty</t>
  </si>
  <si>
    <t>91400-1111</t>
  </si>
  <si>
    <t>"IP6"     2 =   2,000</t>
  </si>
  <si>
    <t>"C16"    2 =   2,000</t>
  </si>
  <si>
    <t>"E16c"  2 =   2,000</t>
  </si>
  <si>
    <t>"E16d"  2 =   2,000</t>
  </si>
  <si>
    <t>"E16b"  2 =   2,000</t>
  </si>
  <si>
    <t>"B27a"  1 =   1,000</t>
  </si>
  <si>
    <t>"E12"    2 =   2,000</t>
  </si>
  <si>
    <t>"P8"     1 =   1,000</t>
  </si>
  <si>
    <t>"IP3b"  1 =   1,000</t>
  </si>
  <si>
    <t>"P1"     1 =   1,000</t>
  </si>
  <si>
    <t>"B27b"  1 =   1,000</t>
  </si>
  <si>
    <t>"B2"     1 =   1,000</t>
  </si>
  <si>
    <t>404420205</t>
  </si>
  <si>
    <t>Značka dopravná P1, P4 - P7 na Al podklade reflex. tr. 1 založ. Al okraj 700 mm</t>
  </si>
  <si>
    <t>31.50.24</t>
  </si>
  <si>
    <t>"P1"    1 =   1,000</t>
  </si>
  <si>
    <t>404420235</t>
  </si>
  <si>
    <t>Značka dopravná P2, P10 na Al podklade reflex. tr. 1 založ. Al okraj d 500</t>
  </si>
  <si>
    <t>"P8"    1 =   1,000</t>
  </si>
  <si>
    <t>404420305</t>
  </si>
  <si>
    <t>Značka dopravná B1 - B39 na Al podklade reflex. tr. 1 založ. Al okraj d 500</t>
  </si>
  <si>
    <t>"B27b"   1 =   1,000</t>
  </si>
  <si>
    <t>"B27a"   1 =   1,000</t>
  </si>
  <si>
    <t>"B2"      1 =   1,000</t>
  </si>
  <si>
    <t>404420405</t>
  </si>
  <si>
    <t>Značka dopravná C1 - C18 na Al podklade reflex. tr. 1 založ. Al okraj d 500</t>
  </si>
  <si>
    <t>"C16"     2 =   2,000</t>
  </si>
  <si>
    <t>404420505</t>
  </si>
  <si>
    <t>Značka dopravná IP1 - IP2, IP3b - IP11 na Al podklade reflex. tr. 1 založ. Al okraj 500x500</t>
  </si>
  <si>
    <t>"IP6"       2 =   2,000</t>
  </si>
  <si>
    <t>"IP3b"     1 =   1,000</t>
  </si>
  <si>
    <t>404420805</t>
  </si>
  <si>
    <t>Značka dopravná E1, E9 - E12, E15 na Al podklade reflex. tr. 1 založ. Al okraj 500x500</t>
  </si>
  <si>
    <t>"E16c"    2 =   2,000</t>
  </si>
  <si>
    <t>"E16b"    2 =   2,000</t>
  </si>
  <si>
    <t>"E16d"    2 =   2,000</t>
  </si>
  <si>
    <t>"E12"      2 =   2,000</t>
  </si>
  <si>
    <t>914511112</t>
  </si>
  <si>
    <t>Montáž stĺpika dopravných značiek dĺžky do 3,5 m s betónovým základom a pätkou</t>
  </si>
  <si>
    <t>91451-1112</t>
  </si>
  <si>
    <t>404459610</t>
  </si>
  <si>
    <t>Stĺpik Al 60/5 hladký drážkový</t>
  </si>
  <si>
    <t>3,50*10 =   35,000</t>
  </si>
  <si>
    <t>915311111</t>
  </si>
  <si>
    <t>Predformátované vodorovné dopravné značenie, dopravné značky do 1 m2</t>
  </si>
  <si>
    <t>91531-1111</t>
  </si>
  <si>
    <t>15+36 =   51,000</t>
  </si>
  <si>
    <t>9153411111</t>
  </si>
  <si>
    <t>Predformátované vodorovné dopravné značenie, šípka dĺžky 1 m</t>
  </si>
  <si>
    <t>91534-11111</t>
  </si>
  <si>
    <t>15 =   15,000</t>
  </si>
  <si>
    <t>915341112</t>
  </si>
  <si>
    <t>Predformátované vodorovné dopravné značenie, šípka dĺžky 2 m</t>
  </si>
  <si>
    <t>91534-1112</t>
  </si>
  <si>
    <t>36 =   36,000</t>
  </si>
  <si>
    <t>915711111</t>
  </si>
  <si>
    <t>Vodorovné značenie krytov striek. farbou, deliace čiary š. 120 mm</t>
  </si>
  <si>
    <t>91571-1111</t>
  </si>
  <si>
    <t>45.23.15</t>
  </si>
  <si>
    <t>12,00 =   12,000</t>
  </si>
  <si>
    <t>915712111</t>
  </si>
  <si>
    <t>Vodorovné značenie krytov striek. farbou, vodiace pásiky š. 250 mm</t>
  </si>
  <si>
    <t>91571-2111</t>
  </si>
  <si>
    <t>3,00*(7*2+9) =   69,000</t>
  </si>
  <si>
    <t>265,00+165,00 =   430,000</t>
  </si>
  <si>
    <t>915719111</t>
  </si>
  <si>
    <t>Príplatok za reflexnú úpravu balotinovú, deliace čiary š. 120 mm</t>
  </si>
  <si>
    <t>91571-9111</t>
  </si>
  <si>
    <t>915719211</t>
  </si>
  <si>
    <t>Príplatok za reflexnú úpravu balotinovú, vodiace pásiky š. 250 mm</t>
  </si>
  <si>
    <t>91571-9211</t>
  </si>
  <si>
    <t>915721111</t>
  </si>
  <si>
    <t>Vodorovné značenie krytov striek. farbou, čiary, zebry, šípky, nápisy a pod.</t>
  </si>
  <si>
    <t>91572-1111</t>
  </si>
  <si>
    <t>915729111</t>
  </si>
  <si>
    <t>Príplatok za reflexnú úpravu balotinovú, čiary, zebry, šípky, nápisy a pod.</t>
  </si>
  <si>
    <t>91572-9111</t>
  </si>
  <si>
    <t>915791111</t>
  </si>
  <si>
    <t>Predznač. pre vodor. značenie z náter. hmôt, deliace čiary, vodiace pásiky</t>
  </si>
  <si>
    <t>91579-1111</t>
  </si>
  <si>
    <t>12,00+69,00+265,00+165,00 =   511,000</t>
  </si>
  <si>
    <t>915791112</t>
  </si>
  <si>
    <t>Predznač. pre vodor. znač. z náter. hmôt, stopčiary, zebry, tiene, šípky, nápisy, prechody</t>
  </si>
  <si>
    <t>91579-1112</t>
  </si>
  <si>
    <t>915799023</t>
  </si>
  <si>
    <t>Bezpečnostná úprava povrchu vozovky farbou zelenou betónový povrch</t>
  </si>
  <si>
    <t>91579-9023</t>
  </si>
  <si>
    <t>916561111</t>
  </si>
  <si>
    <t>Osadenie záhon. obrubníka betón. do lôžka z betónu tr. C 12/15 s bočnou oporou</t>
  </si>
  <si>
    <t>91656-1111</t>
  </si>
  <si>
    <t>592173100</t>
  </si>
  <si>
    <t>Obrubník záhonový ABO 4-5 50x5x25</t>
  </si>
  <si>
    <t>17,30/0,50*1,01 =   34,946</t>
  </si>
  <si>
    <t>917881131</t>
  </si>
  <si>
    <t>Osad. bezbariérového betónového obrubníka do lôžka z betónu tr. C 30/37</t>
  </si>
  <si>
    <t>91788-1131</t>
  </si>
  <si>
    <t>592174511</t>
  </si>
  <si>
    <t>Obrubník chodníkový ABO 2-15 100x12x25</t>
  </si>
  <si>
    <t>918101111</t>
  </si>
  <si>
    <t>Lôžko pod obrubníky, krajníky, obruby z betónu tr. C 12/15</t>
  </si>
  <si>
    <t>91810-1111</t>
  </si>
  <si>
    <t>17,30*0,25*0,30 =   1,298</t>
  </si>
  <si>
    <t>44,30*0,32*0,30 =   4,253</t>
  </si>
  <si>
    <t>919735123</t>
  </si>
  <si>
    <t>Rezanie stávajúceho betónového krytu alebo podkladu hr. 100-150 mm</t>
  </si>
  <si>
    <t>91973-5123</t>
  </si>
  <si>
    <t>"jestvujúci chodník"   47,00+17,50 =   64,500</t>
  </si>
  <si>
    <t>"AB-preplátovanie"      49,50 =   49,500</t>
  </si>
  <si>
    <t>966006132</t>
  </si>
  <si>
    <t>Odstránenie dopravných značiek so stĺpikmi s betónovými pätkami</t>
  </si>
  <si>
    <t>96600-6132</t>
  </si>
  <si>
    <t>"P1"      1 =   1,000</t>
  </si>
  <si>
    <t>"IP6"     4 =   4,000</t>
  </si>
  <si>
    <t>"P8"      2 =   2,000</t>
  </si>
  <si>
    <t>"P13"    4 =   4,000</t>
  </si>
  <si>
    <t>"C4a     1</t>
  </si>
  <si>
    <t>979082212</t>
  </si>
  <si>
    <t>Vodorovná doprava sute po suchu do 50 m</t>
  </si>
  <si>
    <t>t</t>
  </si>
  <si>
    <t>97908-2212</t>
  </si>
  <si>
    <t>979082213</t>
  </si>
  <si>
    <t>Vodorovná doprava sute po suchu do 1 km</t>
  </si>
  <si>
    <t>97908-2213</t>
  </si>
  <si>
    <t>979082219</t>
  </si>
  <si>
    <t>Príplatok za každý ďalší 1 km sute</t>
  </si>
  <si>
    <t>97908-2219</t>
  </si>
  <si>
    <t>74,174*17 =   1260,958</t>
  </si>
  <si>
    <t>979087212</t>
  </si>
  <si>
    <t>Nakladanie sute na dopravný prostriedok</t>
  </si>
  <si>
    <t>97908-7212</t>
  </si>
  <si>
    <t>013</t>
  </si>
  <si>
    <t>979101757</t>
  </si>
  <si>
    <t>Poplatok za ulož. a znešk. staveb.odpadu na urč.sklád. "N"-nebezpečný odpad</t>
  </si>
  <si>
    <t>97910-1757</t>
  </si>
  <si>
    <t>979131410</t>
  </si>
  <si>
    <t>Poplatok za ulož.a znešk.stav.sute na urč.sklád. -z demol.vozoviek "O"-ost.odpad</t>
  </si>
  <si>
    <t>97913-1410</t>
  </si>
  <si>
    <t>74,174-3,053 =   71,121</t>
  </si>
  <si>
    <t>998224111</t>
  </si>
  <si>
    <t>Presun hmôt pre pozemné komunikácie, kryt betónový</t>
  </si>
  <si>
    <t>99822-4111</t>
  </si>
  <si>
    <t xml:space="preserve">9 - OSTATNÉ KONŠTRUKCIE A PRÁCE  spolu: </t>
  </si>
  <si>
    <t xml:space="preserve">PRÁCE A DODÁVKY HSV  spolu: </t>
  </si>
  <si>
    <t>PRÁCE A DODÁVKY M</t>
  </si>
  <si>
    <t>M21 - 155 Elektromontáže</t>
  </si>
  <si>
    <t>921</t>
  </si>
  <si>
    <t>210010124</t>
  </si>
  <si>
    <t>Montáž ochrannej rúrky (plast-PE, novodur a pod) voľne uložená (d80)mm</t>
  </si>
  <si>
    <t>74211-0124</t>
  </si>
  <si>
    <t>45.31.1*</t>
  </si>
  <si>
    <t>MK</t>
  </si>
  <si>
    <t>345658I001</t>
  </si>
  <si>
    <t>Chránička HD-PE kábelová ohybná 032332 : FXKVR 63, čierna</t>
  </si>
  <si>
    <t>31.20.27</t>
  </si>
  <si>
    <t xml:space="preserve">032332              </t>
  </si>
  <si>
    <t>MZ</t>
  </si>
  <si>
    <t>2100308030</t>
  </si>
  <si>
    <t>Montáž výložníka</t>
  </si>
  <si>
    <t>74712-08030</t>
  </si>
  <si>
    <t>45.21.33</t>
  </si>
  <si>
    <t>3160303910</t>
  </si>
  <si>
    <t>Výzbroj GURO EKM 2035 1xE27</t>
  </si>
  <si>
    <t>28.11.22</t>
  </si>
  <si>
    <t xml:space="preserve">V 1T -20-D-89       </t>
  </si>
  <si>
    <t>316780E0651</t>
  </si>
  <si>
    <t>Výložník 1-ramenný : V1T-20-D, dĺžka 2,0m, osadenie, ukončenie D60, žiarovo zinkovaný</t>
  </si>
  <si>
    <t>316780E0655</t>
  </si>
  <si>
    <t>Výložník 1-ramenný : V1T-OP-40-114, dĺžka 2,0m, osadenie, ukončenie D60, žiarovo zinkovaný</t>
  </si>
  <si>
    <t>316780E0656</t>
  </si>
  <si>
    <t>Výložník 1-ramenný : V1T-OP-50-114, dĺžka 2,0m, osadenie, ukončenie D60, žiarovo zinkovaný</t>
  </si>
  <si>
    <t>210040012</t>
  </si>
  <si>
    <t>Montáž oceľového stožiara osvetľovacieho vr. zemných prác</t>
  </si>
  <si>
    <t>74111-0012</t>
  </si>
  <si>
    <t>45.21.43</t>
  </si>
  <si>
    <t>316716E0021</t>
  </si>
  <si>
    <t>Stožiar osvetľovací OS UD-OP-06, v=6m</t>
  </si>
  <si>
    <t xml:space="preserve">OS UD 89/06P        </t>
  </si>
  <si>
    <t>316724E120</t>
  </si>
  <si>
    <t>Stožiar osvetľovací kužeľový, STK114/60/3K14, v=6m</t>
  </si>
  <si>
    <t xml:space="preserve">STK-KSVR-90-1500    </t>
  </si>
  <si>
    <t>316724E125</t>
  </si>
  <si>
    <t>Stožiar osvetľovací kužeľový, STK114/60/4K14, v=6m</t>
  </si>
  <si>
    <t>210202011</t>
  </si>
  <si>
    <t>Montáž, svietidlo uličné, cestné - 1x zdroj (výbojka do 150W) na výložník</t>
  </si>
  <si>
    <t>74186-2011</t>
  </si>
  <si>
    <t>348241510</t>
  </si>
  <si>
    <t>Svietidlá SITECO 5NA552E1PE11 SR 100, HSE-ME 150W/220 LL )176W, 17000lm)</t>
  </si>
  <si>
    <t>ks</t>
  </si>
  <si>
    <t>210220021</t>
  </si>
  <si>
    <t>Montáž uzemňovacieho vedenia v zemi, FeZn pás do 120mm2, vrátane prepojenia zvarom</t>
  </si>
  <si>
    <t>74531-0021</t>
  </si>
  <si>
    <t>3549000O35</t>
  </si>
  <si>
    <t>Plochý uzemňovací vodič (St-FT) : 5019350, typ 5052 DIN 30x4 (120mm2)</t>
  </si>
  <si>
    <t>31.20.10</t>
  </si>
  <si>
    <t xml:space="preserve">5019350             </t>
  </si>
  <si>
    <t>210220301</t>
  </si>
  <si>
    <t>Montáž bleskozvodnej svorky do 2 skrutiek (SS,SP1,SR 03)</t>
  </si>
  <si>
    <t>74524-0301</t>
  </si>
  <si>
    <t>3549040A55</t>
  </si>
  <si>
    <t>Svorka uzemňovacia (FeZn) : SR 03 E Ms, spojenie kruhových vodičov a pásoviny (2xM8) mosadzné matice</t>
  </si>
  <si>
    <t xml:space="preserve">f616216             </t>
  </si>
  <si>
    <t>210220302</t>
  </si>
  <si>
    <t>Montáž bleskozvodnej svorky nad 2 skrutky (SJ,SK,SO,SZ,ST,SR01-2)</t>
  </si>
  <si>
    <t>74524-0302</t>
  </si>
  <si>
    <t>3549040A42</t>
  </si>
  <si>
    <t>Svorka odbočná, spojovacia (FeZn) : SR 02, pre uzemňovaciu pásku 30x4 (4xM8)</t>
  </si>
  <si>
    <t xml:space="preserve">f616122             </t>
  </si>
  <si>
    <t>210810006</t>
  </si>
  <si>
    <t>Montáž, kábel Cu 750V voľne uložený CYKY 3x2,5</t>
  </si>
  <si>
    <t>74221-0006</t>
  </si>
  <si>
    <t>920AN00463</t>
  </si>
  <si>
    <t>CYKY-J 3x2,5</t>
  </si>
  <si>
    <t xml:space="preserve">32358               </t>
  </si>
  <si>
    <t>210901070</t>
  </si>
  <si>
    <t>Montáž, kábel Al 1kV voľne uložený AYKY 4x25</t>
  </si>
  <si>
    <t>74223-1070</t>
  </si>
  <si>
    <t>920AN00047</t>
  </si>
  <si>
    <t>1-AYKY-J 4x25 RE</t>
  </si>
  <si>
    <t xml:space="preserve">32447               </t>
  </si>
  <si>
    <t>920AN01501</t>
  </si>
  <si>
    <t>Spojka SVCZ 25</t>
  </si>
  <si>
    <t xml:space="preserve">17520030            </t>
  </si>
  <si>
    <t>213291000</t>
  </si>
  <si>
    <t>Spracovanie východiskovej revízie a vypracovanie správy</t>
  </si>
  <si>
    <t>hod</t>
  </si>
  <si>
    <t>74381-1000</t>
  </si>
  <si>
    <t xml:space="preserve">M21 - 155 Elektromontáže  spolu: </t>
  </si>
  <si>
    <t>M46 - 202 Zemné práce pri ext. montážach</t>
  </si>
  <si>
    <t>946</t>
  </si>
  <si>
    <t>460010024</t>
  </si>
  <si>
    <t>Vytýčenie trasy M21 kábel vedenia v zastavanom priestore</t>
  </si>
  <si>
    <t>km</t>
  </si>
  <si>
    <t>19001-0024</t>
  </si>
  <si>
    <t>100/1000 =   0,100</t>
  </si>
  <si>
    <t>460050713</t>
  </si>
  <si>
    <t>Jama pre stožiar VO do 2 m3, strojne, zemina tr.3</t>
  </si>
  <si>
    <t>19005-0713</t>
  </si>
  <si>
    <t>0,60*0,60*1,300*8 =   3,744</t>
  </si>
  <si>
    <t>460200233</t>
  </si>
  <si>
    <t>Káblové ryhy šírky 50, hĺbky 50 [cm], zemina tr.3</t>
  </si>
  <si>
    <t>19020-0233</t>
  </si>
  <si>
    <t>460300211</t>
  </si>
  <si>
    <t>Pretlačovanie otvoru strojom do D 220mm, pevné steny</t>
  </si>
  <si>
    <t>19030-0211</t>
  </si>
  <si>
    <t>460420373</t>
  </si>
  <si>
    <t>Zriadenie kábl lôžka š.45/10cm, piesok, tehly</t>
  </si>
  <si>
    <t>19042-0373</t>
  </si>
  <si>
    <t>45.21.44</t>
  </si>
  <si>
    <t>583311110</t>
  </si>
  <si>
    <t>Piesok pre lôžko a obsyp potrubia 0-4</t>
  </si>
  <si>
    <t>14.21.12</t>
  </si>
  <si>
    <t>80,00*0,50*0,10*1,67 =   6,680</t>
  </si>
  <si>
    <t>460490012</t>
  </si>
  <si>
    <t>Zakrytie káblov výstražnou fóliou PVC šírky 33cm</t>
  </si>
  <si>
    <t>19049-0012</t>
  </si>
  <si>
    <t>283230234</t>
  </si>
  <si>
    <t>Výstražná PVC-P fólia hr.0,30mm,š.50cm bez potlače červená-silnoprúd káble</t>
  </si>
  <si>
    <t>25.21.30</t>
  </si>
  <si>
    <t>460560233</t>
  </si>
  <si>
    <t>Zásyp ryhy šírky 50, hĺbky 50 [cm], zemina tr.3</t>
  </si>
  <si>
    <t>19056-0233</t>
  </si>
  <si>
    <t>583371970</t>
  </si>
  <si>
    <t>Štrkopiesok 0-32 N1</t>
  </si>
  <si>
    <t>14.21.11</t>
  </si>
  <si>
    <t>460620013</t>
  </si>
  <si>
    <t>Provizórna úprava terénu, zemina tr.3</t>
  </si>
  <si>
    <t>19062-0013</t>
  </si>
  <si>
    <t>80,00*0,70 =   56,000</t>
  </si>
  <si>
    <t xml:space="preserve">M46 - 202 Zemné práce pri ext. montážach  spolu: </t>
  </si>
  <si>
    <t>999 - MCE ostatné</t>
  </si>
  <si>
    <t>990460101</t>
  </si>
  <si>
    <t>Presun hmôt pre M 46 do 500 m</t>
  </si>
  <si>
    <t>99800-0101</t>
  </si>
  <si>
    <t xml:space="preserve">999 - MCE ostatné  spolu: </t>
  </si>
  <si>
    <t xml:space="preserve">PRÁCE A DODÁVKY M  spolu: </t>
  </si>
  <si>
    <t>Za rozpočet celkom</t>
  </si>
  <si>
    <t>Figura</t>
  </si>
  <si>
    <t>Ak niektorý z použitých parametrov, alebo rozpätie parametrov identifikuje konkrétny typ výrobku, alebo výrobok konkrétneho výrobcu, verejný obstarávateľ umožní nahradiť takýto výrobok ekvivalentným výrobkom alebo ekvivalentom technického riešenia pod podmienkou, že ekvivalentný výrobok alebo ekvivalentné technické riešenie bude spĺňať úžitkové, prevádzkové a funkčné charakteristiky, ktoré sú nevyhnutné na zabezpečenie účelu, na ktoré sú uvedené technológie a zariadenia určené. Pri výrobkoch, príslušenstvách konkrétnej značky, uchádzač môže predložiť aj ekvivalenty inej značky v rovnakej alebo vyššej kvalite. V týchto prípadoch je uchádzač povinný vo svojej ponuke presne špecifikovať o ktoré výrobky ide a musí zároveň presne uviesť ktoré výrobky použije pri plnení zákazky s verejným obstarávateľom. Zároveň uvedie ich presné parametre, vlastnosti atď., aby mohol verejný obstarávateľ posúdiť, či ponúkané riešenie bude spĺňať úžitkové, prevádzkové a funkčné charakteristiky, ktoré sú nevyhnutné na zabezpečenie účelu, na ktoré sú uvedené výrobky určené a či sú v rovnakej alebo vyššej kvalite ako tie, ktoré boli uvedené vo výkazoch-výmeroch.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</si>
</sst>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Sk&quot;_-;\-* #,##0\ &quot;Sk&quot;_-;_-* &quot;-&quot;\ &quot;Sk&quot;_-;_-@_-"/>
    <numFmt numFmtId="165" formatCode="#,##0.00000"/>
    <numFmt numFmtId="166" formatCode="#,##0.0000"/>
    <numFmt numFmtId="167" formatCode="#,##0.000"/>
    <numFmt numFmtId="168" formatCode="#,##0&quot; Sk&quot;;[Red]&quot;-&quot;#,##0&quot; Sk&quot;"/>
    <numFmt numFmtId="169" formatCode="#,##0.0"/>
    <numFmt numFmtId="170" formatCode="0.000"/>
  </numFmts>
  <fonts count="17">
    <font>
      <sz val="10"/>
      <name val="Arial"/>
      <charset val="238"/>
    </font>
    <font>
      <sz val="8"/>
      <name val="Arial Narrow"/>
      <charset val="238"/>
    </font>
    <font>
      <b/>
      <sz val="10"/>
      <name val="Arial Narrow"/>
      <charset val="238"/>
    </font>
    <font>
      <b/>
      <sz val="8"/>
      <name val="Arial Narrow"/>
      <charset val="238"/>
    </font>
    <font>
      <sz val="8"/>
      <color indexed="9"/>
      <name val="Arial Narrow"/>
      <charset val="238"/>
    </font>
    <font>
      <b/>
      <sz val="8"/>
      <color indexed="9"/>
      <name val="Arial Narrow"/>
      <charset val="238"/>
    </font>
    <font>
      <sz val="8"/>
      <color indexed="12"/>
      <name val="Arial Narrow"/>
      <charset val="238"/>
    </font>
    <font>
      <sz val="7.5"/>
      <color rgb="FFFFFFFF"/>
      <name val="Arial Narrow"/>
      <charset val="238"/>
    </font>
    <font>
      <sz val="11"/>
      <color indexed="8"/>
      <name val="Calibri"/>
      <charset val="238"/>
    </font>
    <font>
      <sz val="10"/>
      <name val="Arial CE"/>
      <charset val="238"/>
    </font>
    <font>
      <b/>
      <sz val="7"/>
      <name val="Letter Gothic CE"/>
      <charset val="238"/>
    </font>
    <font>
      <sz val="11"/>
      <color indexed="9"/>
      <name val="Calibri"/>
      <charset val="238"/>
    </font>
    <font>
      <sz val="11"/>
      <color indexed="10"/>
      <name val="Calibri"/>
      <charset val="238"/>
    </font>
    <font>
      <b/>
      <sz val="11"/>
      <color indexed="8"/>
      <name val="Calibri"/>
      <charset val="238"/>
    </font>
    <font>
      <b/>
      <sz val="18"/>
      <color indexed="62"/>
      <name val="Cambria"/>
      <charset val="238"/>
    </font>
    <font>
      <b/>
      <sz val="8"/>
      <name val="Arial Narrow"/>
      <family val="2"/>
      <charset val="238"/>
    </font>
    <font>
      <sz val="8"/>
      <color rgb="FF0000FF"/>
      <name val="Arial Narrow"/>
      <family val="2"/>
      <charset val="238"/>
    </font>
  </fonts>
  <fills count="11">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29"/>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s>
  <borders count="11">
    <border>
      <left/>
      <right/>
      <top/>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hair">
        <color auto="1"/>
      </right>
      <top style="hair">
        <color auto="1"/>
      </top>
      <bottom style="hair">
        <color auto="1"/>
      </bottom>
      <diagonal/>
    </border>
    <border>
      <left/>
      <right/>
      <top style="thin">
        <color indexed="56"/>
      </top>
      <bottom style="double">
        <color indexed="56"/>
      </bottom>
      <diagonal/>
    </border>
  </borders>
  <cellStyleXfs count="31">
    <xf numFmtId="0" fontId="0" fillId="0" borderId="0"/>
    <xf numFmtId="0" fontId="9" fillId="0" borderId="0"/>
    <xf numFmtId="0" fontId="10" fillId="0" borderId="9" applyFont="0" applyFill="0" applyBorder="0">
      <alignment vertical="center"/>
    </xf>
    <xf numFmtId="0" fontId="8" fillId="3" borderId="0" applyNumberFormat="0" applyBorder="0" applyAlignment="0" applyProtection="0"/>
    <xf numFmtId="164" fontId="9" fillId="0" borderId="0" applyFont="0" applyFill="0" applyBorder="0" applyAlignment="0" applyProtection="0"/>
    <xf numFmtId="0" fontId="8" fillId="2" borderId="0" applyNumberFormat="0" applyBorder="0" applyAlignment="0" applyProtection="0"/>
    <xf numFmtId="0" fontId="8" fillId="2" borderId="0" applyNumberFormat="0" applyBorder="0" applyAlignment="0" applyProtection="0"/>
    <xf numFmtId="168" fontId="10" fillId="0" borderId="9"/>
    <xf numFmtId="0" fontId="8" fillId="5" borderId="0" applyNumberFormat="0" applyBorder="0" applyAlignment="0" applyProtection="0"/>
    <xf numFmtId="0" fontId="8" fillId="4" borderId="0" applyNumberFormat="0" applyBorder="0" applyAlignment="0" applyProtection="0"/>
    <xf numFmtId="0" fontId="10" fillId="0" borderId="9" applyFont="0" applyFill="0"/>
    <xf numFmtId="0" fontId="10" fillId="0" borderId="9">
      <alignment vertical="center"/>
    </xf>
    <xf numFmtId="0" fontId="8" fillId="6"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11" fillId="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8" borderId="0" applyNumberFormat="0" applyBorder="0" applyAlignment="0" applyProtection="0"/>
    <xf numFmtId="0" fontId="11" fillId="2" borderId="0" applyNumberFormat="0" applyBorder="0" applyAlignment="0" applyProtection="0"/>
    <xf numFmtId="0" fontId="11" fillId="4" borderId="0" applyNumberFormat="0" applyBorder="0" applyAlignment="0" applyProtection="0"/>
    <xf numFmtId="0" fontId="13" fillId="0" borderId="10" applyNumberFormat="0" applyFill="0" applyAlignment="0" applyProtection="0"/>
    <xf numFmtId="0" fontId="9" fillId="0" borderId="0"/>
    <xf numFmtId="0" fontId="14" fillId="0" borderId="0" applyNumberFormat="0" applyFill="0" applyBorder="0" applyAlignment="0" applyProtection="0"/>
    <xf numFmtId="0" fontId="10" fillId="0" borderId="1" applyBorder="0">
      <alignment vertical="center"/>
    </xf>
    <xf numFmtId="0" fontId="12" fillId="0" borderId="0" applyNumberFormat="0" applyFill="0" applyBorder="0" applyAlignment="0" applyProtection="0"/>
    <xf numFmtId="0" fontId="10" fillId="0" borderId="1">
      <alignment vertical="center"/>
    </xf>
  </cellStyleXfs>
  <cellXfs count="80">
    <xf numFmtId="0" fontId="0" fillId="0" borderId="0" xfId="0"/>
    <xf numFmtId="0" fontId="4" fillId="0" borderId="0" xfId="1" applyFont="1"/>
    <xf numFmtId="0" fontId="5" fillId="0" borderId="0" xfId="1" applyFont="1"/>
    <xf numFmtId="49" fontId="5" fillId="0" borderId="0" xfId="1" applyNumberFormat="1" applyFont="1"/>
    <xf numFmtId="0" fontId="1" fillId="0" borderId="0" xfId="0" applyFont="1" applyProtection="1"/>
    <xf numFmtId="4" fontId="1" fillId="0" borderId="0" xfId="0" applyNumberFormat="1" applyFont="1" applyProtection="1"/>
    <xf numFmtId="165" fontId="1" fillId="0" borderId="0" xfId="0" applyNumberFormat="1" applyFont="1" applyProtection="1"/>
    <xf numFmtId="167" fontId="1" fillId="0" borderId="0" xfId="0" applyNumberFormat="1" applyFont="1" applyProtection="1"/>
    <xf numFmtId="0" fontId="3" fillId="0" borderId="0" xfId="0" applyFont="1" applyProtection="1"/>
    <xf numFmtId="0" fontId="2" fillId="0" borderId="0" xfId="0" applyFont="1" applyProtection="1"/>
    <xf numFmtId="0" fontId="1" fillId="0" borderId="2" xfId="0" applyFont="1" applyBorder="1" applyAlignment="1" applyProtection="1">
      <alignment horizontal="center"/>
    </xf>
    <xf numFmtId="0" fontId="1" fillId="0" borderId="3" xfId="0" applyFont="1" applyBorder="1" applyAlignment="1" applyProtection="1">
      <alignment horizontal="center"/>
    </xf>
    <xf numFmtId="49" fontId="1" fillId="0" borderId="0" xfId="0" applyNumberFormat="1" applyFont="1" applyAlignment="1" applyProtection="1">
      <alignment horizontal="left"/>
      <protection locked="0"/>
    </xf>
    <xf numFmtId="167" fontId="1" fillId="0" borderId="0" xfId="0" applyNumberFormat="1" applyFont="1" applyAlignment="1" applyProtection="1">
      <alignment horizontal="right"/>
      <protection locked="0"/>
    </xf>
    <xf numFmtId="0" fontId="3" fillId="0" borderId="0" xfId="0" applyFont="1" applyProtection="1">
      <protection locked="0"/>
    </xf>
    <xf numFmtId="0" fontId="1" fillId="0" borderId="0" xfId="0" applyFont="1" applyProtection="1">
      <protection locked="0"/>
    </xf>
    <xf numFmtId="0" fontId="3" fillId="0" borderId="0" xfId="0" applyFont="1" applyAlignment="1" applyProtection="1">
      <alignment horizontal="right"/>
      <protection locked="0"/>
    </xf>
    <xf numFmtId="49" fontId="1" fillId="0" borderId="0" xfId="0" applyNumberFormat="1" applyFont="1" applyAlignment="1" applyProtection="1">
      <alignment horizontal="center"/>
      <protection locked="0"/>
    </xf>
    <xf numFmtId="49" fontId="1" fillId="0" borderId="0" xfId="0" applyNumberFormat="1" applyFont="1" applyAlignment="1" applyProtection="1">
      <protection locked="0"/>
    </xf>
    <xf numFmtId="167" fontId="1" fillId="0" borderId="0" xfId="0" applyNumberFormat="1" applyFont="1" applyProtection="1">
      <protection locked="0"/>
    </xf>
    <xf numFmtId="0" fontId="1" fillId="0" borderId="2" xfId="0" applyFont="1" applyBorder="1" applyAlignment="1" applyProtection="1">
      <alignment horizontal="left"/>
      <protection locked="0"/>
    </xf>
    <xf numFmtId="0" fontId="1" fillId="0" borderId="4" xfId="0" applyNumberFormat="1" applyFont="1" applyBorder="1" applyAlignment="1" applyProtection="1">
      <alignment horizontal="center"/>
      <protection locked="0"/>
    </xf>
    <xf numFmtId="0" fontId="1" fillId="0" borderId="3" xfId="0" applyFont="1" applyBorder="1" applyAlignment="1" applyProtection="1">
      <alignment horizontal="left"/>
      <protection locked="0"/>
    </xf>
    <xf numFmtId="0" fontId="1" fillId="0" borderId="3" xfId="0" applyFont="1" applyBorder="1" applyAlignment="1" applyProtection="1">
      <alignment horizontal="left" vertical="center"/>
      <protection locked="0"/>
    </xf>
    <xf numFmtId="0" fontId="1" fillId="0" borderId="5" xfId="0" applyNumberFormat="1" applyFont="1" applyBorder="1" applyAlignment="1" applyProtection="1">
      <alignment horizontal="center"/>
      <protection locked="0"/>
    </xf>
    <xf numFmtId="0" fontId="1" fillId="0" borderId="0" xfId="0" applyFont="1" applyAlignment="1" applyProtection="1">
      <alignment horizontal="right" vertical="top"/>
    </xf>
    <xf numFmtId="49" fontId="1" fillId="0" borderId="0" xfId="0" applyNumberFormat="1" applyFont="1" applyAlignment="1" applyProtection="1">
      <alignment horizontal="center" vertical="top"/>
    </xf>
    <xf numFmtId="49" fontId="1" fillId="0" borderId="0" xfId="0" applyNumberFormat="1" applyFont="1" applyAlignment="1" applyProtection="1">
      <alignment vertical="top"/>
    </xf>
    <xf numFmtId="49" fontId="1" fillId="0" borderId="0" xfId="0" applyNumberFormat="1" applyFont="1" applyAlignment="1" applyProtection="1">
      <alignment horizontal="left" vertical="top" wrapText="1"/>
    </xf>
    <xf numFmtId="167" fontId="1" fillId="0" borderId="0" xfId="0" applyNumberFormat="1" applyFont="1" applyAlignment="1" applyProtection="1">
      <alignment vertical="top"/>
    </xf>
    <xf numFmtId="0" fontId="1" fillId="0" borderId="0" xfId="0" applyFont="1" applyAlignment="1" applyProtection="1">
      <alignment vertical="top"/>
    </xf>
    <xf numFmtId="4" fontId="1" fillId="0" borderId="0" xfId="0" applyNumberFormat="1" applyFont="1" applyAlignment="1" applyProtection="1">
      <alignment vertical="top"/>
    </xf>
    <xf numFmtId="165" fontId="1" fillId="0" borderId="0" xfId="0" applyNumberFormat="1" applyFont="1" applyAlignment="1" applyProtection="1">
      <alignment vertical="top"/>
    </xf>
    <xf numFmtId="0" fontId="1" fillId="0" borderId="0" xfId="0" applyFont="1" applyAlignment="1" applyProtection="1">
      <alignment horizontal="center" vertical="top"/>
    </xf>
    <xf numFmtId="170" fontId="1" fillId="0" borderId="0" xfId="0" applyNumberFormat="1" applyFont="1" applyAlignment="1" applyProtection="1">
      <alignment vertical="top"/>
    </xf>
    <xf numFmtId="49" fontId="1" fillId="0" borderId="0" xfId="0" applyNumberFormat="1" applyFont="1" applyProtection="1"/>
    <xf numFmtId="49" fontId="1" fillId="0" borderId="0" xfId="0" applyNumberFormat="1" applyFont="1" applyAlignment="1" applyProtection="1">
      <alignment horizontal="center"/>
    </xf>
    <xf numFmtId="49" fontId="1" fillId="0" borderId="0" xfId="0" applyNumberFormat="1" applyFont="1" applyAlignment="1" applyProtection="1"/>
    <xf numFmtId="0" fontId="1" fillId="0" borderId="3" xfId="0" applyFont="1" applyBorder="1" applyAlignment="1" applyProtection="1">
      <alignment horizontal="center" vertical="center"/>
    </xf>
    <xf numFmtId="0" fontId="1" fillId="0" borderId="6" xfId="0" applyFont="1" applyBorder="1" applyAlignment="1" applyProtection="1">
      <alignment horizontal="centerContinuous"/>
    </xf>
    <xf numFmtId="0" fontId="1" fillId="0" borderId="7" xfId="0" applyFont="1" applyBorder="1" applyAlignment="1" applyProtection="1">
      <alignment horizontal="centerContinuous"/>
    </xf>
    <xf numFmtId="0" fontId="1" fillId="0" borderId="8" xfId="0" applyFont="1" applyBorder="1" applyAlignment="1" applyProtection="1">
      <alignment horizontal="centerContinuous"/>
    </xf>
    <xf numFmtId="0" fontId="1" fillId="0" borderId="4" xfId="0" applyNumberFormat="1" applyFont="1" applyBorder="1" applyAlignment="1" applyProtection="1">
      <alignment horizontal="center"/>
    </xf>
    <xf numFmtId="0" fontId="1" fillId="0" borderId="5" xfId="0" applyFont="1" applyBorder="1" applyAlignment="1" applyProtection="1">
      <alignment horizontal="center"/>
    </xf>
    <xf numFmtId="0" fontId="1" fillId="0" borderId="5" xfId="0" applyNumberFormat="1" applyFont="1" applyBorder="1" applyAlignment="1" applyProtection="1">
      <alignment horizontal="center"/>
    </xf>
    <xf numFmtId="0" fontId="1" fillId="0" borderId="2" xfId="0" applyNumberFormat="1" applyFont="1" applyBorder="1" applyAlignment="1" applyProtection="1">
      <alignment horizontal="center"/>
    </xf>
    <xf numFmtId="0" fontId="6" fillId="0" borderId="4" xfId="0" applyFont="1" applyBorder="1" applyAlignment="1" applyProtection="1">
      <alignment horizontal="center"/>
      <protection locked="0"/>
    </xf>
    <xf numFmtId="0" fontId="6" fillId="0" borderId="2" xfId="0" applyFont="1" applyBorder="1" applyAlignment="1" applyProtection="1">
      <alignment horizontal="center"/>
      <protection locked="0"/>
    </xf>
    <xf numFmtId="0" fontId="1" fillId="0" borderId="2" xfId="0" applyFont="1" applyBorder="1" applyAlignment="1" applyProtection="1">
      <alignment horizontal="center"/>
      <protection locked="0"/>
    </xf>
    <xf numFmtId="0" fontId="1" fillId="0" borderId="3" xfId="0" applyNumberFormat="1" applyFont="1" applyBorder="1" applyAlignment="1" applyProtection="1">
      <alignment horizontal="center"/>
    </xf>
    <xf numFmtId="0" fontId="6" fillId="0" borderId="5" xfId="0" applyFont="1" applyBorder="1" applyAlignment="1" applyProtection="1">
      <alignment horizontal="center"/>
      <protection locked="0"/>
    </xf>
    <xf numFmtId="0" fontId="6" fillId="0" borderId="3" xfId="0" applyFont="1" applyBorder="1" applyAlignment="1" applyProtection="1">
      <alignment horizontal="center"/>
      <protection locked="0"/>
    </xf>
    <xf numFmtId="0" fontId="1" fillId="0" borderId="3" xfId="0" applyFont="1" applyBorder="1" applyAlignment="1" applyProtection="1">
      <alignment horizontal="center"/>
      <protection locked="0"/>
    </xf>
    <xf numFmtId="167" fontId="1" fillId="0" borderId="3" xfId="0" applyNumberFormat="1" applyFont="1" applyBorder="1" applyProtection="1"/>
    <xf numFmtId="0" fontId="1" fillId="0" borderId="3" xfId="0" applyFont="1" applyBorder="1" applyProtection="1"/>
    <xf numFmtId="0" fontId="7" fillId="0" borderId="0" xfId="0" applyFont="1" applyAlignment="1">
      <alignment horizontal="center" wrapText="1"/>
    </xf>
    <xf numFmtId="0" fontId="7" fillId="0" borderId="0" xfId="0" applyFont="1" applyAlignment="1">
      <alignment horizontal="right" wrapText="1"/>
    </xf>
    <xf numFmtId="169" fontId="7" fillId="0" borderId="0" xfId="0" applyNumberFormat="1" applyFont="1" applyAlignment="1">
      <alignment horizontal="right" wrapText="1"/>
    </xf>
    <xf numFmtId="4" fontId="7" fillId="0" borderId="0" xfId="0" applyNumberFormat="1" applyFont="1" applyAlignment="1">
      <alignment horizontal="right" wrapText="1"/>
    </xf>
    <xf numFmtId="167" fontId="7" fillId="0" borderId="0" xfId="0" applyNumberFormat="1" applyFont="1" applyAlignment="1">
      <alignment horizontal="right" wrapText="1"/>
    </xf>
    <xf numFmtId="166" fontId="7" fillId="0" borderId="0" xfId="0" applyNumberFormat="1" applyFont="1" applyAlignment="1">
      <alignment horizontal="right" wrapText="1"/>
    </xf>
    <xf numFmtId="49" fontId="1" fillId="0" borderId="2" xfId="0" applyNumberFormat="1" applyFont="1" applyBorder="1" applyAlignment="1" applyProtection="1">
      <alignment horizontal="left"/>
    </xf>
    <xf numFmtId="0" fontId="1" fillId="0" borderId="2" xfId="0" applyFont="1" applyBorder="1" applyAlignment="1" applyProtection="1">
      <alignment horizontal="right"/>
    </xf>
    <xf numFmtId="49" fontId="1" fillId="0" borderId="3" xfId="0" applyNumberFormat="1" applyFont="1" applyBorder="1" applyAlignment="1" applyProtection="1">
      <alignment horizontal="left"/>
    </xf>
    <xf numFmtId="0" fontId="1" fillId="0" borderId="3" xfId="0" applyFont="1" applyBorder="1" applyAlignment="1" applyProtection="1">
      <alignment horizontal="right"/>
    </xf>
    <xf numFmtId="49" fontId="15" fillId="0" borderId="0" xfId="0" applyNumberFormat="1" applyFont="1" applyAlignment="1" applyProtection="1">
      <alignment vertical="top"/>
    </xf>
    <xf numFmtId="49" fontId="16" fillId="0" borderId="0" xfId="0" applyNumberFormat="1" applyFont="1" applyAlignment="1" applyProtection="1">
      <alignment horizontal="left" vertical="top" wrapText="1"/>
    </xf>
    <xf numFmtId="167" fontId="16" fillId="0" borderId="0" xfId="0" applyNumberFormat="1" applyFont="1" applyAlignment="1" applyProtection="1">
      <alignment vertical="top"/>
    </xf>
    <xf numFmtId="0" fontId="16" fillId="0" borderId="0" xfId="0" applyFont="1" applyAlignment="1" applyProtection="1">
      <alignment vertical="top"/>
    </xf>
    <xf numFmtId="4" fontId="16" fillId="0" borderId="0" xfId="0" applyNumberFormat="1" applyFont="1" applyAlignment="1" applyProtection="1">
      <alignment vertical="top"/>
    </xf>
    <xf numFmtId="165" fontId="16" fillId="0" borderId="0" xfId="0" applyNumberFormat="1" applyFont="1" applyAlignment="1" applyProtection="1">
      <alignment vertical="top"/>
    </xf>
    <xf numFmtId="0" fontId="16" fillId="0" borderId="0" xfId="0" applyFont="1" applyAlignment="1" applyProtection="1">
      <alignment horizontal="center" vertical="top"/>
    </xf>
    <xf numFmtId="170" fontId="16" fillId="0" borderId="0" xfId="0" applyNumberFormat="1" applyFont="1" applyAlignment="1" applyProtection="1">
      <alignment vertical="top"/>
    </xf>
    <xf numFmtId="49" fontId="4" fillId="0" borderId="0" xfId="1" applyNumberFormat="1" applyFont="1"/>
    <xf numFmtId="49" fontId="1" fillId="0" borderId="0" xfId="0" applyNumberFormat="1" applyFont="1" applyAlignment="1" applyProtection="1">
      <alignment horizontal="right" vertical="top" wrapText="1"/>
    </xf>
    <xf numFmtId="4" fontId="15" fillId="0" borderId="0" xfId="0" applyNumberFormat="1" applyFont="1" applyAlignment="1" applyProtection="1">
      <alignment vertical="top"/>
    </xf>
    <xf numFmtId="165" fontId="15" fillId="0" borderId="0" xfId="0" applyNumberFormat="1" applyFont="1" applyAlignment="1" applyProtection="1">
      <alignment vertical="top"/>
    </xf>
    <xf numFmtId="167" fontId="15" fillId="0" borderId="0" xfId="0" applyNumberFormat="1" applyFont="1" applyAlignment="1" applyProtection="1">
      <alignment vertical="top"/>
    </xf>
    <xf numFmtId="49" fontId="15" fillId="0" borderId="0" xfId="0" applyNumberFormat="1" applyFont="1" applyAlignment="1" applyProtection="1">
      <alignment horizontal="left" vertical="top" wrapText="1"/>
    </xf>
    <xf numFmtId="0" fontId="0" fillId="0" borderId="0" xfId="0" applyAlignment="1">
      <alignment vertical="top" wrapText="1"/>
    </xf>
  </cellXfs>
  <cellStyles count="31">
    <cellStyle name="1 000 Sk" xfId="11" xr:uid="{00000000-0005-0000-0000-000000000000}"/>
    <cellStyle name="1 000,-  Sk" xfId="2" xr:uid="{00000000-0005-0000-0000-000001000000}"/>
    <cellStyle name="1 000,- Kč" xfId="7" xr:uid="{00000000-0005-0000-0000-000002000000}"/>
    <cellStyle name="1 000,- Sk" xfId="10" xr:uid="{00000000-0005-0000-0000-000003000000}"/>
    <cellStyle name="1000 Sk_fakturuj99" xfId="4" xr:uid="{00000000-0005-0000-0000-000004000000}"/>
    <cellStyle name="20 % – Zvýraznění1" xfId="8" xr:uid="{00000000-0005-0000-0000-000005000000}"/>
    <cellStyle name="20 % – Zvýraznění2" xfId="9" xr:uid="{00000000-0005-0000-0000-000006000000}"/>
    <cellStyle name="20 % – Zvýraznění3" xfId="3" xr:uid="{00000000-0005-0000-0000-000007000000}"/>
    <cellStyle name="20 % – Zvýraznění4" xfId="12" xr:uid="{00000000-0005-0000-0000-000008000000}"/>
    <cellStyle name="20 % – Zvýraznění5" xfId="13" xr:uid="{00000000-0005-0000-0000-000009000000}"/>
    <cellStyle name="20 % – Zvýraznění6" xfId="14" xr:uid="{00000000-0005-0000-0000-00000A000000}"/>
    <cellStyle name="40 % – Zvýraznění1" xfId="5" xr:uid="{00000000-0005-0000-0000-00000B000000}"/>
    <cellStyle name="40 % – Zvýraznění2" xfId="15" xr:uid="{00000000-0005-0000-0000-00000C000000}"/>
    <cellStyle name="40 % – Zvýraznění3" xfId="16" xr:uid="{00000000-0005-0000-0000-00000D000000}"/>
    <cellStyle name="40 % – Zvýraznění4" xfId="17" xr:uid="{00000000-0005-0000-0000-00000E000000}"/>
    <cellStyle name="40 % – Zvýraznění5" xfId="6" xr:uid="{00000000-0005-0000-0000-00000F000000}"/>
    <cellStyle name="40 % – Zvýraznění6" xfId="18" xr:uid="{00000000-0005-0000-0000-000010000000}"/>
    <cellStyle name="60 % – Zvýraznění1" xfId="19" xr:uid="{00000000-0005-0000-0000-000011000000}"/>
    <cellStyle name="60 % – Zvýraznění2" xfId="20" xr:uid="{00000000-0005-0000-0000-000012000000}"/>
    <cellStyle name="60 % – Zvýraznění3" xfId="21" xr:uid="{00000000-0005-0000-0000-000013000000}"/>
    <cellStyle name="60 % – Zvýraznění4" xfId="22" xr:uid="{00000000-0005-0000-0000-000014000000}"/>
    <cellStyle name="60 % – Zvýraznění5" xfId="23" xr:uid="{00000000-0005-0000-0000-000015000000}"/>
    <cellStyle name="60 % – Zvýraznění6" xfId="24" xr:uid="{00000000-0005-0000-0000-000016000000}"/>
    <cellStyle name="Celkem" xfId="25" xr:uid="{00000000-0005-0000-0000-000017000000}"/>
    <cellStyle name="data" xfId="26" xr:uid="{00000000-0005-0000-0000-000018000000}"/>
    <cellStyle name="Název" xfId="27" xr:uid="{00000000-0005-0000-0000-000019000000}"/>
    <cellStyle name="Normálna" xfId="0" builtinId="0"/>
    <cellStyle name="normálne_KLs" xfId="1" xr:uid="{00000000-0005-0000-0000-00001B000000}"/>
    <cellStyle name="TEXT" xfId="28" xr:uid="{00000000-0005-0000-0000-00001C000000}"/>
    <cellStyle name="Text upozornění" xfId="29" xr:uid="{00000000-0005-0000-0000-00001D000000}"/>
    <cellStyle name="TEXT1" xfId="30" xr:uid="{00000000-0005-0000-0000-00001E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250"/>
  <sheetViews>
    <sheetView showGridLines="0" tabSelected="1" workbookViewId="0">
      <selection activeCell="AN9" sqref="AN9"/>
    </sheetView>
  </sheetViews>
  <sheetFormatPr defaultColWidth="9.140625" defaultRowHeight="12.75"/>
  <cols>
    <col min="1" max="1" width="6.7109375" style="25" customWidth="1"/>
    <col min="2" max="2" width="3.7109375" style="26" customWidth="1"/>
    <col min="3" max="3" width="13" style="27" customWidth="1"/>
    <col min="4" max="4" width="35.7109375" style="28" customWidth="1"/>
    <col min="5" max="5" width="10.7109375" style="29" customWidth="1"/>
    <col min="6" max="6" width="5.28515625" style="30" customWidth="1"/>
    <col min="7" max="7" width="8.7109375" style="31" customWidth="1"/>
    <col min="8" max="9" width="9.7109375" style="31" hidden="1" customWidth="1"/>
    <col min="10" max="10" width="9.7109375" style="31" customWidth="1"/>
    <col min="11" max="11" width="7.42578125" style="32" hidden="1" customWidth="1"/>
    <col min="12" max="12" width="8.28515625" style="32" hidden="1" customWidth="1"/>
    <col min="13" max="13" width="9.140625" style="29" hidden="1" customWidth="1"/>
    <col min="14" max="14" width="7" style="29" hidden="1" customWidth="1"/>
    <col min="15" max="15" width="3.5703125" style="30" customWidth="1"/>
    <col min="16" max="16" width="12.7109375" style="30" hidden="1" customWidth="1"/>
    <col min="17" max="19" width="13.28515625" style="29" hidden="1" customWidth="1"/>
    <col min="20" max="20" width="10.5703125" style="33" hidden="1" customWidth="1"/>
    <col min="21" max="21" width="10.28515625" style="33" hidden="1" customWidth="1"/>
    <col min="22" max="22" width="5.7109375" style="33" hidden="1" customWidth="1"/>
    <col min="23" max="23" width="9.140625" style="34" hidden="1" customWidth="1"/>
    <col min="24" max="25" width="5.7109375" style="30" hidden="1" customWidth="1"/>
    <col min="26" max="26" width="7.5703125" style="30" hidden="1" customWidth="1"/>
    <col min="27" max="27" width="24.85546875" style="30" hidden="1" customWidth="1"/>
    <col min="28" max="28" width="4.28515625" style="30" hidden="1" customWidth="1"/>
    <col min="29" max="29" width="8.28515625" style="30" hidden="1" customWidth="1"/>
    <col min="30" max="30" width="8.7109375" style="30" hidden="1" customWidth="1"/>
    <col min="31" max="34" width="9.140625" style="30" hidden="1" customWidth="1"/>
    <col min="35" max="35" width="9.140625" style="4"/>
    <col min="36" max="37" width="0" style="4" hidden="1" customWidth="1"/>
    <col min="38" max="16384" width="9.140625" style="4"/>
  </cols>
  <sheetData>
    <row r="1" spans="1:37" ht="24">
      <c r="A1" s="8" t="s">
        <v>71</v>
      </c>
      <c r="B1" s="4"/>
      <c r="C1" s="4"/>
      <c r="D1" s="4"/>
      <c r="E1" s="8" t="s">
        <v>72</v>
      </c>
      <c r="F1" s="4"/>
      <c r="G1" s="5"/>
      <c r="H1" s="4"/>
      <c r="I1" s="4"/>
      <c r="J1" s="5"/>
      <c r="K1" s="6"/>
      <c r="L1" s="4"/>
      <c r="M1" s="4"/>
      <c r="N1" s="4"/>
      <c r="O1" s="4"/>
      <c r="P1" s="4"/>
      <c r="Q1" s="7"/>
      <c r="R1" s="7"/>
      <c r="S1" s="7"/>
      <c r="T1" s="4"/>
      <c r="U1" s="4"/>
      <c r="V1" s="4"/>
      <c r="W1" s="4"/>
      <c r="X1" s="4"/>
      <c r="Y1" s="4"/>
      <c r="Z1" s="1" t="s">
        <v>3</v>
      </c>
      <c r="AA1" s="73" t="s">
        <v>4</v>
      </c>
      <c r="AB1" s="1" t="s">
        <v>5</v>
      </c>
      <c r="AC1" s="1" t="s">
        <v>6</v>
      </c>
      <c r="AD1" s="1" t="s">
        <v>7</v>
      </c>
      <c r="AE1" s="55" t="s">
        <v>8</v>
      </c>
      <c r="AF1" s="56" t="s">
        <v>9</v>
      </c>
      <c r="AG1" s="4"/>
      <c r="AH1" s="4"/>
    </row>
    <row r="2" spans="1:37">
      <c r="A2" s="8" t="s">
        <v>73</v>
      </c>
      <c r="B2" s="4"/>
      <c r="C2" s="4"/>
      <c r="D2" s="4"/>
      <c r="E2" s="8" t="s">
        <v>74</v>
      </c>
      <c r="F2" s="4"/>
      <c r="G2" s="5"/>
      <c r="H2" s="35"/>
      <c r="I2" s="4"/>
      <c r="J2" s="5"/>
      <c r="K2" s="6"/>
      <c r="L2" s="4"/>
      <c r="M2" s="4"/>
      <c r="N2" s="4"/>
      <c r="O2" s="4"/>
      <c r="P2" s="4"/>
      <c r="Q2" s="7"/>
      <c r="R2" s="7"/>
      <c r="S2" s="7"/>
      <c r="T2" s="4"/>
      <c r="U2" s="4"/>
      <c r="V2" s="4"/>
      <c r="W2" s="4"/>
      <c r="X2" s="4"/>
      <c r="Y2" s="4"/>
      <c r="Z2" s="1" t="s">
        <v>10</v>
      </c>
      <c r="AA2" s="2" t="s">
        <v>11</v>
      </c>
      <c r="AB2" s="2" t="s">
        <v>12</v>
      </c>
      <c r="AC2" s="2"/>
      <c r="AD2" s="3"/>
      <c r="AE2" s="55">
        <v>1</v>
      </c>
      <c r="AF2" s="57">
        <v>123.5</v>
      </c>
      <c r="AG2" s="4"/>
      <c r="AH2" s="4"/>
    </row>
    <row r="3" spans="1:37">
      <c r="A3" s="8" t="s">
        <v>13</v>
      </c>
      <c r="B3" s="4"/>
      <c r="C3" s="4"/>
      <c r="D3" s="4"/>
      <c r="E3" s="8" t="s">
        <v>75</v>
      </c>
      <c r="F3" s="4"/>
      <c r="G3" s="5"/>
      <c r="H3" s="4"/>
      <c r="I3" s="4"/>
      <c r="J3" s="5"/>
      <c r="K3" s="6"/>
      <c r="L3" s="4"/>
      <c r="M3" s="4"/>
      <c r="N3" s="4"/>
      <c r="O3" s="4"/>
      <c r="P3" s="4"/>
      <c r="Q3" s="7"/>
      <c r="R3" s="7"/>
      <c r="S3" s="7"/>
      <c r="T3" s="4"/>
      <c r="U3" s="4"/>
      <c r="V3" s="4"/>
      <c r="W3" s="4"/>
      <c r="X3" s="4"/>
      <c r="Y3" s="4"/>
      <c r="Z3" s="1" t="s">
        <v>14</v>
      </c>
      <c r="AA3" s="2" t="s">
        <v>15</v>
      </c>
      <c r="AB3" s="2" t="s">
        <v>12</v>
      </c>
      <c r="AC3" s="2" t="s">
        <v>16</v>
      </c>
      <c r="AD3" s="3" t="s">
        <v>17</v>
      </c>
      <c r="AE3" s="55">
        <v>2</v>
      </c>
      <c r="AF3" s="58">
        <v>123.46</v>
      </c>
      <c r="AG3" s="4"/>
      <c r="AH3" s="4"/>
    </row>
    <row r="4" spans="1:37">
      <c r="A4" s="4"/>
      <c r="B4" s="4"/>
      <c r="C4" s="4"/>
      <c r="D4" s="4"/>
      <c r="E4" s="4"/>
      <c r="F4" s="4"/>
      <c r="G4" s="4"/>
      <c r="H4" s="4"/>
      <c r="I4" s="4"/>
      <c r="J4" s="4"/>
      <c r="K4" s="4"/>
      <c r="L4" s="4"/>
      <c r="M4" s="4"/>
      <c r="N4" s="4"/>
      <c r="O4" s="4"/>
      <c r="P4" s="4"/>
      <c r="Q4" s="7"/>
      <c r="R4" s="7"/>
      <c r="S4" s="7"/>
      <c r="T4" s="4"/>
      <c r="U4" s="4"/>
      <c r="V4" s="4"/>
      <c r="W4" s="4"/>
      <c r="X4" s="4"/>
      <c r="Y4" s="4"/>
      <c r="Z4" s="1" t="s">
        <v>18</v>
      </c>
      <c r="AA4" s="2" t="s">
        <v>19</v>
      </c>
      <c r="AB4" s="2" t="s">
        <v>12</v>
      </c>
      <c r="AC4" s="2"/>
      <c r="AD4" s="3"/>
      <c r="AE4" s="55">
        <v>3</v>
      </c>
      <c r="AF4" s="59">
        <v>123.45699999999999</v>
      </c>
      <c r="AG4" s="4"/>
      <c r="AH4" s="4"/>
    </row>
    <row r="5" spans="1:37">
      <c r="A5" s="8" t="s">
        <v>76</v>
      </c>
      <c r="B5" s="4"/>
      <c r="C5" s="4"/>
      <c r="D5" s="4"/>
      <c r="E5" s="4"/>
      <c r="F5" s="4"/>
      <c r="G5" s="4"/>
      <c r="H5" s="4"/>
      <c r="I5" s="4"/>
      <c r="J5" s="4"/>
      <c r="K5" s="4"/>
      <c r="L5" s="4"/>
      <c r="M5" s="4"/>
      <c r="N5" s="4"/>
      <c r="O5" s="4"/>
      <c r="P5" s="4"/>
      <c r="Q5" s="7"/>
      <c r="R5" s="7"/>
      <c r="S5" s="7"/>
      <c r="T5" s="4"/>
      <c r="U5" s="4"/>
      <c r="V5" s="4"/>
      <c r="W5" s="4"/>
      <c r="X5" s="4"/>
      <c r="Y5" s="4"/>
      <c r="Z5" s="1" t="s">
        <v>20</v>
      </c>
      <c r="AA5" s="2" t="s">
        <v>15</v>
      </c>
      <c r="AB5" s="2" t="s">
        <v>12</v>
      </c>
      <c r="AC5" s="2" t="s">
        <v>16</v>
      </c>
      <c r="AD5" s="3" t="s">
        <v>17</v>
      </c>
      <c r="AE5" s="55">
        <v>4</v>
      </c>
      <c r="AF5" s="60">
        <v>123.4567</v>
      </c>
      <c r="AG5" s="4"/>
      <c r="AH5" s="4"/>
    </row>
    <row r="6" spans="1:37">
      <c r="A6" s="8" t="s">
        <v>77</v>
      </c>
      <c r="B6" s="4"/>
      <c r="C6" s="4"/>
      <c r="D6" s="4"/>
      <c r="E6" s="4"/>
      <c r="F6" s="4"/>
      <c r="G6" s="4"/>
      <c r="H6" s="4"/>
      <c r="I6" s="4"/>
      <c r="J6" s="4"/>
      <c r="K6" s="4"/>
      <c r="L6" s="4"/>
      <c r="M6" s="4"/>
      <c r="N6" s="4"/>
      <c r="O6" s="4"/>
      <c r="P6" s="4"/>
      <c r="Q6" s="7"/>
      <c r="R6" s="7"/>
      <c r="S6" s="7"/>
      <c r="T6" s="4"/>
      <c r="U6" s="4"/>
      <c r="V6" s="4"/>
      <c r="W6" s="4"/>
      <c r="X6" s="4"/>
      <c r="Y6" s="4"/>
      <c r="Z6" s="4"/>
      <c r="AA6" s="4"/>
      <c r="AB6" s="4"/>
      <c r="AC6" s="4"/>
      <c r="AD6" s="4"/>
      <c r="AE6" s="55" t="s">
        <v>21</v>
      </c>
      <c r="AF6" s="58">
        <v>123.46</v>
      </c>
      <c r="AG6" s="4"/>
      <c r="AH6" s="4"/>
    </row>
    <row r="7" spans="1:37">
      <c r="A7" s="8"/>
      <c r="B7" s="4"/>
      <c r="C7" s="4"/>
      <c r="D7" s="4"/>
      <c r="E7" s="4"/>
      <c r="F7" s="4"/>
      <c r="G7" s="4"/>
      <c r="H7" s="4"/>
      <c r="I7" s="4"/>
      <c r="J7" s="4"/>
      <c r="K7" s="4"/>
      <c r="L7" s="4"/>
      <c r="M7" s="4"/>
      <c r="N7" s="4"/>
      <c r="O7" s="4"/>
      <c r="P7" s="4"/>
      <c r="Q7" s="7"/>
      <c r="R7" s="7"/>
      <c r="S7" s="7"/>
      <c r="T7" s="4"/>
      <c r="U7" s="4"/>
      <c r="V7" s="4"/>
      <c r="W7" s="4"/>
      <c r="X7" s="4"/>
      <c r="Y7" s="4"/>
      <c r="Z7" s="4"/>
      <c r="AA7" s="4"/>
      <c r="AB7" s="4"/>
      <c r="AC7" s="4"/>
      <c r="AD7" s="4"/>
      <c r="AE7" s="4"/>
      <c r="AF7" s="4"/>
      <c r="AG7" s="4"/>
      <c r="AH7" s="4"/>
    </row>
    <row r="8" spans="1:37" ht="13.5">
      <c r="A8" s="4"/>
      <c r="B8" s="36"/>
      <c r="C8" s="37"/>
      <c r="D8" s="9" t="str">
        <f>CONCATENATE(AA2," ",AB2," ",AC2," ",AD2)</f>
        <v xml:space="preserve">Prehľad rozpočtových nákladov v EUR  </v>
      </c>
      <c r="E8" s="7"/>
      <c r="F8" s="4"/>
      <c r="G8" s="5"/>
      <c r="H8" s="5"/>
      <c r="I8" s="5"/>
      <c r="J8" s="5"/>
      <c r="K8" s="6"/>
      <c r="L8" s="6"/>
      <c r="M8" s="7"/>
      <c r="N8" s="7"/>
      <c r="O8" s="4"/>
      <c r="P8" s="4"/>
      <c r="Q8" s="7"/>
      <c r="R8" s="7"/>
      <c r="S8" s="7"/>
      <c r="T8" s="4"/>
      <c r="U8" s="4"/>
      <c r="V8" s="4"/>
      <c r="W8" s="4"/>
      <c r="X8" s="4"/>
      <c r="Y8" s="4"/>
      <c r="Z8" s="4"/>
      <c r="AA8" s="4"/>
      <c r="AB8" s="4"/>
      <c r="AC8" s="4"/>
      <c r="AD8" s="4"/>
      <c r="AE8" s="4"/>
      <c r="AF8" s="4"/>
      <c r="AG8" s="4"/>
      <c r="AH8" s="4"/>
    </row>
    <row r="9" spans="1:37">
      <c r="A9" s="10" t="s">
        <v>22</v>
      </c>
      <c r="B9" s="10" t="s">
        <v>23</v>
      </c>
      <c r="C9" s="10" t="s">
        <v>24</v>
      </c>
      <c r="D9" s="10" t="s">
        <v>25</v>
      </c>
      <c r="E9" s="10" t="s">
        <v>26</v>
      </c>
      <c r="F9" s="10" t="s">
        <v>27</v>
      </c>
      <c r="G9" s="10" t="s">
        <v>28</v>
      </c>
      <c r="H9" s="10" t="s">
        <v>29</v>
      </c>
      <c r="I9" s="10" t="s">
        <v>30</v>
      </c>
      <c r="J9" s="10" t="s">
        <v>31</v>
      </c>
      <c r="K9" s="39" t="s">
        <v>32</v>
      </c>
      <c r="L9" s="40"/>
      <c r="M9" s="41" t="s">
        <v>33</v>
      </c>
      <c r="N9" s="40"/>
      <c r="O9" s="10" t="s">
        <v>1</v>
      </c>
      <c r="P9" s="42" t="s">
        <v>34</v>
      </c>
      <c r="Q9" s="45" t="s">
        <v>26</v>
      </c>
      <c r="R9" s="45" t="s">
        <v>26</v>
      </c>
      <c r="S9" s="42" t="s">
        <v>26</v>
      </c>
      <c r="T9" s="46" t="s">
        <v>35</v>
      </c>
      <c r="U9" s="47" t="s">
        <v>36</v>
      </c>
      <c r="V9" s="48" t="s">
        <v>37</v>
      </c>
      <c r="W9" s="10" t="s">
        <v>38</v>
      </c>
      <c r="X9" s="10" t="s">
        <v>39</v>
      </c>
      <c r="Y9" s="10" t="s">
        <v>40</v>
      </c>
      <c r="Z9" s="61" t="s">
        <v>41</v>
      </c>
      <c r="AA9" s="61" t="s">
        <v>42</v>
      </c>
      <c r="AB9" s="10" t="s">
        <v>37</v>
      </c>
      <c r="AC9" s="10" t="s">
        <v>43</v>
      </c>
      <c r="AD9" s="10" t="s">
        <v>44</v>
      </c>
      <c r="AE9" s="62" t="s">
        <v>45</v>
      </c>
      <c r="AF9" s="62" t="s">
        <v>46</v>
      </c>
      <c r="AG9" s="62" t="s">
        <v>26</v>
      </c>
      <c r="AH9" s="62" t="s">
        <v>47</v>
      </c>
      <c r="AJ9" s="4" t="s">
        <v>79</v>
      </c>
      <c r="AK9" s="4" t="s">
        <v>81</v>
      </c>
    </row>
    <row r="10" spans="1:37">
      <c r="A10" s="11" t="s">
        <v>48</v>
      </c>
      <c r="B10" s="11" t="s">
        <v>49</v>
      </c>
      <c r="C10" s="38"/>
      <c r="D10" s="11" t="s">
        <v>50</v>
      </c>
      <c r="E10" s="11" t="s">
        <v>51</v>
      </c>
      <c r="F10" s="11" t="s">
        <v>52</v>
      </c>
      <c r="G10" s="11" t="s">
        <v>53</v>
      </c>
      <c r="H10" s="11" t="s">
        <v>54</v>
      </c>
      <c r="I10" s="11" t="s">
        <v>55</v>
      </c>
      <c r="J10" s="11"/>
      <c r="K10" s="11" t="s">
        <v>28</v>
      </c>
      <c r="L10" s="11" t="s">
        <v>31</v>
      </c>
      <c r="M10" s="43" t="s">
        <v>28</v>
      </c>
      <c r="N10" s="11" t="s">
        <v>31</v>
      </c>
      <c r="O10" s="11" t="s">
        <v>56</v>
      </c>
      <c r="P10" s="44"/>
      <c r="Q10" s="49" t="s">
        <v>57</v>
      </c>
      <c r="R10" s="49" t="s">
        <v>58</v>
      </c>
      <c r="S10" s="44" t="s">
        <v>59</v>
      </c>
      <c r="T10" s="50" t="s">
        <v>60</v>
      </c>
      <c r="U10" s="51" t="s">
        <v>61</v>
      </c>
      <c r="V10" s="52" t="s">
        <v>62</v>
      </c>
      <c r="W10" s="53"/>
      <c r="X10" s="54"/>
      <c r="Y10" s="54"/>
      <c r="Z10" s="63" t="s">
        <v>63</v>
      </c>
      <c r="AA10" s="63" t="s">
        <v>48</v>
      </c>
      <c r="AB10" s="11" t="s">
        <v>64</v>
      </c>
      <c r="AC10" s="54"/>
      <c r="AD10" s="54"/>
      <c r="AE10" s="64"/>
      <c r="AF10" s="64"/>
      <c r="AG10" s="64"/>
      <c r="AH10" s="64"/>
      <c r="AJ10" s="4" t="s">
        <v>80</v>
      </c>
      <c r="AK10" s="4" t="s">
        <v>82</v>
      </c>
    </row>
    <row r="12" spans="1:37">
      <c r="B12" s="65" t="s">
        <v>83</v>
      </c>
    </row>
    <row r="13" spans="1:37">
      <c r="B13" s="27" t="s">
        <v>84</v>
      </c>
    </row>
    <row r="14" spans="1:37" ht="25.5">
      <c r="A14" s="25">
        <v>1</v>
      </c>
      <c r="B14" s="26" t="s">
        <v>85</v>
      </c>
      <c r="C14" s="27" t="s">
        <v>86</v>
      </c>
      <c r="D14" s="28" t="s">
        <v>87</v>
      </c>
      <c r="E14" s="29">
        <v>98.5</v>
      </c>
      <c r="F14" s="30" t="s">
        <v>88</v>
      </c>
      <c r="H14" s="31">
        <f>ROUND(E14*G14,2)</f>
        <v>0</v>
      </c>
      <c r="J14" s="31">
        <f>ROUND(E14*G14,2)</f>
        <v>0</v>
      </c>
      <c r="L14" s="32">
        <f>E14*K14</f>
        <v>0</v>
      </c>
      <c r="M14" s="29">
        <v>0.24</v>
      </c>
      <c r="N14" s="29">
        <f>E14*M14</f>
        <v>23.64</v>
      </c>
      <c r="P14" s="30" t="s">
        <v>89</v>
      </c>
      <c r="V14" s="33" t="s">
        <v>70</v>
      </c>
      <c r="X14" s="27" t="s">
        <v>90</v>
      </c>
      <c r="Y14" s="27" t="s">
        <v>86</v>
      </c>
      <c r="Z14" s="30" t="s">
        <v>91</v>
      </c>
      <c r="AJ14" s="4" t="s">
        <v>92</v>
      </c>
      <c r="AK14" s="4" t="s">
        <v>93</v>
      </c>
    </row>
    <row r="15" spans="1:37" ht="25.5">
      <c r="A15" s="25">
        <v>2</v>
      </c>
      <c r="B15" s="26" t="s">
        <v>85</v>
      </c>
      <c r="C15" s="27" t="s">
        <v>94</v>
      </c>
      <c r="D15" s="28" t="s">
        <v>95</v>
      </c>
      <c r="E15" s="29">
        <v>98.5</v>
      </c>
      <c r="F15" s="30" t="s">
        <v>88</v>
      </c>
      <c r="H15" s="31">
        <f>ROUND(E15*G15,2)</f>
        <v>0</v>
      </c>
      <c r="J15" s="31">
        <f>ROUND(E15*G15,2)</f>
        <v>0</v>
      </c>
      <c r="L15" s="32">
        <f>E15*K15</f>
        <v>0</v>
      </c>
      <c r="M15" s="29">
        <v>0.22500000000000001</v>
      </c>
      <c r="N15" s="29">
        <f>E15*M15</f>
        <v>22.162500000000001</v>
      </c>
      <c r="P15" s="30" t="s">
        <v>89</v>
      </c>
      <c r="V15" s="33" t="s">
        <v>70</v>
      </c>
      <c r="X15" s="27" t="s">
        <v>96</v>
      </c>
      <c r="Y15" s="27" t="s">
        <v>94</v>
      </c>
      <c r="Z15" s="30" t="s">
        <v>91</v>
      </c>
      <c r="AJ15" s="4" t="s">
        <v>92</v>
      </c>
      <c r="AK15" s="4" t="s">
        <v>93</v>
      </c>
    </row>
    <row r="16" spans="1:37" ht="25.5">
      <c r="A16" s="25">
        <v>3</v>
      </c>
      <c r="B16" s="26" t="s">
        <v>85</v>
      </c>
      <c r="C16" s="27" t="s">
        <v>97</v>
      </c>
      <c r="D16" s="28" t="s">
        <v>98</v>
      </c>
      <c r="E16" s="29">
        <v>98.5</v>
      </c>
      <c r="F16" s="30" t="s">
        <v>88</v>
      </c>
      <c r="H16" s="31">
        <f>ROUND(E16*G16,2)</f>
        <v>0</v>
      </c>
      <c r="J16" s="31">
        <f>ROUND(E16*G16,2)</f>
        <v>0</v>
      </c>
      <c r="L16" s="32">
        <f>E16*K16</f>
        <v>0</v>
      </c>
      <c r="M16" s="29">
        <v>0.18099999999999999</v>
      </c>
      <c r="N16" s="29">
        <f>E16*M16</f>
        <v>17.828499999999998</v>
      </c>
      <c r="P16" s="30" t="s">
        <v>89</v>
      </c>
      <c r="V16" s="33" t="s">
        <v>70</v>
      </c>
      <c r="X16" s="27" t="s">
        <v>99</v>
      </c>
      <c r="Y16" s="27" t="s">
        <v>97</v>
      </c>
      <c r="Z16" s="30" t="s">
        <v>91</v>
      </c>
      <c r="AJ16" s="4" t="s">
        <v>92</v>
      </c>
      <c r="AK16" s="4" t="s">
        <v>93</v>
      </c>
    </row>
    <row r="17" spans="1:37">
      <c r="D17" s="66" t="s">
        <v>100</v>
      </c>
      <c r="E17" s="67"/>
      <c r="F17" s="68"/>
      <c r="G17" s="69"/>
      <c r="H17" s="69"/>
      <c r="I17" s="69"/>
      <c r="J17" s="69"/>
      <c r="K17" s="70"/>
      <c r="L17" s="70"/>
      <c r="M17" s="67"/>
      <c r="N17" s="67"/>
      <c r="O17" s="68"/>
      <c r="P17" s="68"/>
      <c r="Q17" s="67"/>
      <c r="R17" s="67"/>
      <c r="S17" s="67"/>
      <c r="T17" s="71"/>
      <c r="U17" s="71"/>
      <c r="V17" s="71" t="s">
        <v>0</v>
      </c>
      <c r="W17" s="72"/>
      <c r="X17" s="68"/>
    </row>
    <row r="18" spans="1:37">
      <c r="A18" s="25">
        <v>4</v>
      </c>
      <c r="B18" s="26" t="s">
        <v>101</v>
      </c>
      <c r="C18" s="27" t="s">
        <v>102</v>
      </c>
      <c r="D18" s="28" t="s">
        <v>103</v>
      </c>
      <c r="E18" s="29">
        <v>29.65</v>
      </c>
      <c r="F18" s="30" t="s">
        <v>88</v>
      </c>
      <c r="H18" s="31">
        <f>ROUND(E18*G18,2)</f>
        <v>0</v>
      </c>
      <c r="J18" s="31">
        <f>ROUND(E18*G18,2)</f>
        <v>0</v>
      </c>
      <c r="L18" s="32">
        <f>E18*K18</f>
        <v>0</v>
      </c>
      <c r="M18" s="29">
        <v>0.10299999999999999</v>
      </c>
      <c r="N18" s="29">
        <f>E18*M18</f>
        <v>3.0539499999999995</v>
      </c>
      <c r="P18" s="30" t="s">
        <v>89</v>
      </c>
      <c r="V18" s="33" t="s">
        <v>70</v>
      </c>
      <c r="X18" s="27" t="s">
        <v>104</v>
      </c>
      <c r="Y18" s="27" t="s">
        <v>102</v>
      </c>
      <c r="Z18" s="30" t="s">
        <v>91</v>
      </c>
      <c r="AJ18" s="4" t="s">
        <v>92</v>
      </c>
      <c r="AK18" s="4" t="s">
        <v>93</v>
      </c>
    </row>
    <row r="19" spans="1:37">
      <c r="D19" s="66" t="s">
        <v>105</v>
      </c>
      <c r="E19" s="67"/>
      <c r="F19" s="68"/>
      <c r="G19" s="69"/>
      <c r="H19" s="69"/>
      <c r="I19" s="69"/>
      <c r="J19" s="69"/>
      <c r="K19" s="70"/>
      <c r="L19" s="70"/>
      <c r="M19" s="67"/>
      <c r="N19" s="67"/>
      <c r="O19" s="68"/>
      <c r="P19" s="68"/>
      <c r="Q19" s="67"/>
      <c r="R19" s="67"/>
      <c r="S19" s="67"/>
      <c r="T19" s="71"/>
      <c r="U19" s="71"/>
      <c r="V19" s="71" t="s">
        <v>0</v>
      </c>
      <c r="W19" s="72"/>
      <c r="X19" s="68"/>
    </row>
    <row r="20" spans="1:37">
      <c r="D20" s="66" t="s">
        <v>106</v>
      </c>
      <c r="E20" s="67"/>
      <c r="F20" s="68"/>
      <c r="G20" s="69"/>
      <c r="H20" s="69"/>
      <c r="I20" s="69"/>
      <c r="J20" s="69"/>
      <c r="K20" s="70"/>
      <c r="L20" s="70"/>
      <c r="M20" s="67"/>
      <c r="N20" s="67"/>
      <c r="O20" s="68"/>
      <c r="P20" s="68"/>
      <c r="Q20" s="67"/>
      <c r="R20" s="67"/>
      <c r="S20" s="67"/>
      <c r="T20" s="71"/>
      <c r="U20" s="71"/>
      <c r="V20" s="71" t="s">
        <v>0</v>
      </c>
      <c r="W20" s="72"/>
      <c r="X20" s="68"/>
    </row>
    <row r="21" spans="1:37">
      <c r="A21" s="25">
        <v>5</v>
      </c>
      <c r="B21" s="26" t="s">
        <v>101</v>
      </c>
      <c r="C21" s="27" t="s">
        <v>107</v>
      </c>
      <c r="D21" s="28" t="s">
        <v>108</v>
      </c>
      <c r="E21" s="29">
        <v>44.3</v>
      </c>
      <c r="F21" s="30" t="s">
        <v>109</v>
      </c>
      <c r="H21" s="31">
        <f>ROUND(E21*G21,2)</f>
        <v>0</v>
      </c>
      <c r="J21" s="31">
        <f>ROUND(E21*G21,2)</f>
        <v>0</v>
      </c>
      <c r="L21" s="32">
        <f>E21*K21</f>
        <v>0</v>
      </c>
      <c r="M21" s="29">
        <v>0.14499999999999999</v>
      </c>
      <c r="N21" s="29">
        <f>E21*M21</f>
        <v>6.4234999999999989</v>
      </c>
      <c r="P21" s="30" t="s">
        <v>89</v>
      </c>
      <c r="V21" s="33" t="s">
        <v>70</v>
      </c>
      <c r="X21" s="27" t="s">
        <v>110</v>
      </c>
      <c r="Y21" s="27" t="s">
        <v>107</v>
      </c>
      <c r="Z21" s="30" t="s">
        <v>91</v>
      </c>
      <c r="AJ21" s="4" t="s">
        <v>92</v>
      </c>
      <c r="AK21" s="4" t="s">
        <v>93</v>
      </c>
    </row>
    <row r="22" spans="1:37">
      <c r="D22" s="66" t="s">
        <v>111</v>
      </c>
      <c r="E22" s="67"/>
      <c r="F22" s="68"/>
      <c r="G22" s="69"/>
      <c r="H22" s="69"/>
      <c r="I22" s="69"/>
      <c r="J22" s="69"/>
      <c r="K22" s="70"/>
      <c r="L22" s="70"/>
      <c r="M22" s="67"/>
      <c r="N22" s="67"/>
      <c r="O22" s="68"/>
      <c r="P22" s="68"/>
      <c r="Q22" s="67"/>
      <c r="R22" s="67"/>
      <c r="S22" s="67"/>
      <c r="T22" s="71"/>
      <c r="U22" s="71"/>
      <c r="V22" s="71" t="s">
        <v>0</v>
      </c>
      <c r="W22" s="72"/>
      <c r="X22" s="68"/>
    </row>
    <row r="23" spans="1:37">
      <c r="A23" s="25">
        <v>6</v>
      </c>
      <c r="B23" s="26" t="s">
        <v>112</v>
      </c>
      <c r="C23" s="27" t="s">
        <v>113</v>
      </c>
      <c r="D23" s="28" t="s">
        <v>114</v>
      </c>
      <c r="E23" s="29">
        <v>13</v>
      </c>
      <c r="F23" s="30" t="s">
        <v>115</v>
      </c>
      <c r="H23" s="31">
        <f>ROUND(E23*G23,2)</f>
        <v>0</v>
      </c>
      <c r="J23" s="31">
        <f>ROUND(E23*G23,2)</f>
        <v>0</v>
      </c>
      <c r="L23" s="32">
        <f>E23*K23</f>
        <v>0</v>
      </c>
      <c r="N23" s="29">
        <f>E23*M23</f>
        <v>0</v>
      </c>
      <c r="P23" s="30" t="s">
        <v>89</v>
      </c>
      <c r="V23" s="33" t="s">
        <v>70</v>
      </c>
      <c r="X23" s="27" t="s">
        <v>116</v>
      </c>
      <c r="Y23" s="27" t="s">
        <v>113</v>
      </c>
      <c r="Z23" s="30" t="s">
        <v>117</v>
      </c>
      <c r="AJ23" s="4" t="s">
        <v>92</v>
      </c>
      <c r="AK23" s="4" t="s">
        <v>93</v>
      </c>
    </row>
    <row r="24" spans="1:37">
      <c r="A24" s="25">
        <v>7</v>
      </c>
      <c r="B24" s="26" t="s">
        <v>112</v>
      </c>
      <c r="C24" s="27" t="s">
        <v>118</v>
      </c>
      <c r="D24" s="28" t="s">
        <v>119</v>
      </c>
      <c r="E24" s="29">
        <v>13</v>
      </c>
      <c r="F24" s="30" t="s">
        <v>115</v>
      </c>
      <c r="H24" s="31">
        <f>ROUND(E24*G24,2)</f>
        <v>0</v>
      </c>
      <c r="J24" s="31">
        <f>ROUND(E24*G24,2)</f>
        <v>0</v>
      </c>
      <c r="L24" s="32">
        <f>E24*K24</f>
        <v>0</v>
      </c>
      <c r="N24" s="29">
        <f>E24*M24</f>
        <v>0</v>
      </c>
      <c r="P24" s="30" t="s">
        <v>89</v>
      </c>
      <c r="V24" s="33" t="s">
        <v>70</v>
      </c>
      <c r="X24" s="27" t="s">
        <v>120</v>
      </c>
      <c r="Y24" s="27" t="s">
        <v>118</v>
      </c>
      <c r="Z24" s="30" t="s">
        <v>117</v>
      </c>
      <c r="AJ24" s="4" t="s">
        <v>92</v>
      </c>
      <c r="AK24" s="4" t="s">
        <v>93</v>
      </c>
    </row>
    <row r="25" spans="1:37">
      <c r="A25" s="25">
        <v>8</v>
      </c>
      <c r="B25" s="26" t="s">
        <v>101</v>
      </c>
      <c r="C25" s="27" t="s">
        <v>121</v>
      </c>
      <c r="D25" s="28" t="s">
        <v>122</v>
      </c>
      <c r="E25" s="29">
        <v>28.187999999999999</v>
      </c>
      <c r="F25" s="30" t="s">
        <v>115</v>
      </c>
      <c r="H25" s="31">
        <f>ROUND(E25*G25,2)</f>
        <v>0</v>
      </c>
      <c r="J25" s="31">
        <f>ROUND(E25*G25,2)</f>
        <v>0</v>
      </c>
      <c r="L25" s="32">
        <f>E25*K25</f>
        <v>0</v>
      </c>
      <c r="N25" s="29">
        <f>E25*M25</f>
        <v>0</v>
      </c>
      <c r="P25" s="30" t="s">
        <v>89</v>
      </c>
      <c r="V25" s="33" t="s">
        <v>70</v>
      </c>
      <c r="X25" s="27" t="s">
        <v>123</v>
      </c>
      <c r="Y25" s="27" t="s">
        <v>121</v>
      </c>
      <c r="Z25" s="30" t="s">
        <v>124</v>
      </c>
      <c r="AJ25" s="4" t="s">
        <v>92</v>
      </c>
      <c r="AK25" s="4" t="s">
        <v>93</v>
      </c>
    </row>
    <row r="26" spans="1:37">
      <c r="D26" s="66" t="s">
        <v>125</v>
      </c>
      <c r="E26" s="67"/>
      <c r="F26" s="68"/>
      <c r="G26" s="69"/>
      <c r="H26" s="69"/>
      <c r="I26" s="69"/>
      <c r="J26" s="69"/>
      <c r="K26" s="70"/>
      <c r="L26" s="70"/>
      <c r="M26" s="67"/>
      <c r="N26" s="67"/>
      <c r="O26" s="68"/>
      <c r="P26" s="68"/>
      <c r="Q26" s="67"/>
      <c r="R26" s="67"/>
      <c r="S26" s="67"/>
      <c r="T26" s="71"/>
      <c r="U26" s="71"/>
      <c r="V26" s="71" t="s">
        <v>0</v>
      </c>
      <c r="W26" s="72"/>
      <c r="X26" s="68"/>
    </row>
    <row r="27" spans="1:37">
      <c r="A27" s="25">
        <v>9</v>
      </c>
      <c r="B27" s="26" t="s">
        <v>101</v>
      </c>
      <c r="C27" s="27" t="s">
        <v>126</v>
      </c>
      <c r="D27" s="28" t="s">
        <v>127</v>
      </c>
      <c r="E27" s="29">
        <v>28.187999999999999</v>
      </c>
      <c r="F27" s="30" t="s">
        <v>115</v>
      </c>
      <c r="H27" s="31">
        <f>ROUND(E27*G27,2)</f>
        <v>0</v>
      </c>
      <c r="J27" s="31">
        <f>ROUND(E27*G27,2)</f>
        <v>0</v>
      </c>
      <c r="L27" s="32">
        <f>E27*K27</f>
        <v>0</v>
      </c>
      <c r="N27" s="29">
        <f>E27*M27</f>
        <v>0</v>
      </c>
      <c r="P27" s="30" t="s">
        <v>89</v>
      </c>
      <c r="V27" s="33" t="s">
        <v>70</v>
      </c>
      <c r="X27" s="27" t="s">
        <v>128</v>
      </c>
      <c r="Y27" s="27" t="s">
        <v>126</v>
      </c>
      <c r="Z27" s="30" t="s">
        <v>124</v>
      </c>
      <c r="AJ27" s="4" t="s">
        <v>92</v>
      </c>
      <c r="AK27" s="4" t="s">
        <v>93</v>
      </c>
    </row>
    <row r="28" spans="1:37">
      <c r="A28" s="25">
        <v>10</v>
      </c>
      <c r="B28" s="26" t="s">
        <v>101</v>
      </c>
      <c r="C28" s="27" t="s">
        <v>129</v>
      </c>
      <c r="D28" s="28" t="s">
        <v>130</v>
      </c>
      <c r="E28" s="29">
        <v>62.64</v>
      </c>
      <c r="F28" s="30" t="s">
        <v>88</v>
      </c>
      <c r="H28" s="31">
        <f>ROUND(E28*G28,2)</f>
        <v>0</v>
      </c>
      <c r="J28" s="31">
        <f>ROUND(E28*G28,2)</f>
        <v>0</v>
      </c>
      <c r="K28" s="32">
        <v>2.5000000000000001E-4</v>
      </c>
      <c r="L28" s="32">
        <f>E28*K28</f>
        <v>1.566E-2</v>
      </c>
      <c r="N28" s="29">
        <f>E28*M28</f>
        <v>0</v>
      </c>
      <c r="P28" s="30" t="s">
        <v>89</v>
      </c>
      <c r="V28" s="33" t="s">
        <v>70</v>
      </c>
      <c r="X28" s="27" t="s">
        <v>131</v>
      </c>
      <c r="Y28" s="27" t="s">
        <v>129</v>
      </c>
      <c r="Z28" s="30" t="s">
        <v>124</v>
      </c>
      <c r="AJ28" s="4" t="s">
        <v>92</v>
      </c>
      <c r="AK28" s="4" t="s">
        <v>93</v>
      </c>
    </row>
    <row r="29" spans="1:37">
      <c r="D29" s="66" t="s">
        <v>132</v>
      </c>
      <c r="E29" s="67"/>
      <c r="F29" s="68"/>
      <c r="G29" s="69"/>
      <c r="H29" s="69"/>
      <c r="I29" s="69"/>
      <c r="J29" s="69"/>
      <c r="K29" s="70"/>
      <c r="L29" s="70"/>
      <c r="M29" s="67"/>
      <c r="N29" s="67"/>
      <c r="O29" s="68"/>
      <c r="P29" s="68"/>
      <c r="Q29" s="67"/>
      <c r="R29" s="67"/>
      <c r="S29" s="67"/>
      <c r="T29" s="71"/>
      <c r="U29" s="71"/>
      <c r="V29" s="71" t="s">
        <v>0</v>
      </c>
      <c r="W29" s="72"/>
      <c r="X29" s="68"/>
    </row>
    <row r="30" spans="1:37" ht="25.5">
      <c r="A30" s="25">
        <v>11</v>
      </c>
      <c r="B30" s="26" t="s">
        <v>112</v>
      </c>
      <c r="C30" s="27" t="s">
        <v>133</v>
      </c>
      <c r="D30" s="28" t="s">
        <v>134</v>
      </c>
      <c r="E30" s="29">
        <v>62.64</v>
      </c>
      <c r="F30" s="30" t="s">
        <v>115</v>
      </c>
      <c r="H30" s="31">
        <f>ROUND(E30*G30,2)</f>
        <v>0</v>
      </c>
      <c r="J30" s="31">
        <f>ROUND(E30*G30,2)</f>
        <v>0</v>
      </c>
      <c r="K30" s="32">
        <v>4.4999999999999999E-4</v>
      </c>
      <c r="L30" s="32">
        <f>E30*K30</f>
        <v>2.8187999999999998E-2</v>
      </c>
      <c r="N30" s="29">
        <f>E30*M30</f>
        <v>0</v>
      </c>
      <c r="P30" s="30" t="s">
        <v>89</v>
      </c>
      <c r="V30" s="33" t="s">
        <v>70</v>
      </c>
      <c r="X30" s="27" t="s">
        <v>135</v>
      </c>
      <c r="Y30" s="27" t="s">
        <v>133</v>
      </c>
      <c r="Z30" s="30" t="s">
        <v>124</v>
      </c>
      <c r="AJ30" s="4" t="s">
        <v>92</v>
      </c>
      <c r="AK30" s="4" t="s">
        <v>93</v>
      </c>
    </row>
    <row r="31" spans="1:37" ht="25.5">
      <c r="A31" s="25">
        <v>12</v>
      </c>
      <c r="B31" s="26" t="s">
        <v>101</v>
      </c>
      <c r="C31" s="27" t="s">
        <v>136</v>
      </c>
      <c r="D31" s="28" t="s">
        <v>137</v>
      </c>
      <c r="E31" s="29">
        <v>28.187999999999999</v>
      </c>
      <c r="F31" s="30" t="s">
        <v>115</v>
      </c>
      <c r="H31" s="31">
        <f>ROUND(E31*G31,2)</f>
        <v>0</v>
      </c>
      <c r="J31" s="31">
        <f>ROUND(E31*G31,2)</f>
        <v>0</v>
      </c>
      <c r="L31" s="32">
        <f>E31*K31</f>
        <v>0</v>
      </c>
      <c r="N31" s="29">
        <f>E31*M31</f>
        <v>0</v>
      </c>
      <c r="P31" s="30" t="s">
        <v>89</v>
      </c>
      <c r="V31" s="33" t="s">
        <v>70</v>
      </c>
      <c r="X31" s="27" t="s">
        <v>138</v>
      </c>
      <c r="Y31" s="27" t="s">
        <v>136</v>
      </c>
      <c r="Z31" s="30" t="s">
        <v>117</v>
      </c>
      <c r="AJ31" s="4" t="s">
        <v>92</v>
      </c>
      <c r="AK31" s="4" t="s">
        <v>93</v>
      </c>
    </row>
    <row r="32" spans="1:37">
      <c r="A32" s="25">
        <v>13</v>
      </c>
      <c r="B32" s="26" t="s">
        <v>101</v>
      </c>
      <c r="C32" s="27" t="s">
        <v>139</v>
      </c>
      <c r="D32" s="28" t="s">
        <v>140</v>
      </c>
      <c r="E32" s="29">
        <v>25.728999999999999</v>
      </c>
      <c r="F32" s="30" t="s">
        <v>115</v>
      </c>
      <c r="H32" s="31">
        <f>ROUND(E32*G32,2)</f>
        <v>0</v>
      </c>
      <c r="J32" s="31">
        <f>ROUND(E32*G32,2)</f>
        <v>0</v>
      </c>
      <c r="L32" s="32">
        <f>E32*K32</f>
        <v>0</v>
      </c>
      <c r="N32" s="29">
        <f>E32*M32</f>
        <v>0</v>
      </c>
      <c r="P32" s="30" t="s">
        <v>89</v>
      </c>
      <c r="V32" s="33" t="s">
        <v>70</v>
      </c>
      <c r="X32" s="27" t="s">
        <v>141</v>
      </c>
      <c r="Y32" s="27" t="s">
        <v>139</v>
      </c>
      <c r="Z32" s="30" t="s">
        <v>117</v>
      </c>
      <c r="AJ32" s="4" t="s">
        <v>92</v>
      </c>
      <c r="AK32" s="4" t="s">
        <v>93</v>
      </c>
    </row>
    <row r="33" spans="1:37" ht="25.5">
      <c r="A33" s="25">
        <v>14</v>
      </c>
      <c r="B33" s="26" t="s">
        <v>101</v>
      </c>
      <c r="C33" s="27" t="s">
        <v>142</v>
      </c>
      <c r="D33" s="28" t="s">
        <v>143</v>
      </c>
      <c r="E33" s="29">
        <v>13.459</v>
      </c>
      <c r="F33" s="30" t="s">
        <v>115</v>
      </c>
      <c r="H33" s="31">
        <f>ROUND(E33*G33,2)</f>
        <v>0</v>
      </c>
      <c r="J33" s="31">
        <f>ROUND(E33*G33,2)</f>
        <v>0</v>
      </c>
      <c r="L33" s="32">
        <f>E33*K33</f>
        <v>0</v>
      </c>
      <c r="N33" s="29">
        <f>E33*M33</f>
        <v>0</v>
      </c>
      <c r="P33" s="30" t="s">
        <v>89</v>
      </c>
      <c r="V33" s="33" t="s">
        <v>70</v>
      </c>
      <c r="X33" s="27" t="s">
        <v>144</v>
      </c>
      <c r="Y33" s="27" t="s">
        <v>142</v>
      </c>
      <c r="Z33" s="30" t="s">
        <v>117</v>
      </c>
      <c r="AJ33" s="4" t="s">
        <v>92</v>
      </c>
      <c r="AK33" s="4" t="s">
        <v>93</v>
      </c>
    </row>
    <row r="34" spans="1:37">
      <c r="D34" s="66" t="s">
        <v>145</v>
      </c>
      <c r="E34" s="67"/>
      <c r="F34" s="68"/>
      <c r="G34" s="69"/>
      <c r="H34" s="69"/>
      <c r="I34" s="69"/>
      <c r="J34" s="69"/>
      <c r="K34" s="70"/>
      <c r="L34" s="70"/>
      <c r="M34" s="67"/>
      <c r="N34" s="67"/>
      <c r="O34" s="68"/>
      <c r="P34" s="68"/>
      <c r="Q34" s="67"/>
      <c r="R34" s="67"/>
      <c r="S34" s="67"/>
      <c r="T34" s="71"/>
      <c r="U34" s="71"/>
      <c r="V34" s="71" t="s">
        <v>0</v>
      </c>
      <c r="W34" s="72"/>
      <c r="X34" s="68"/>
    </row>
    <row r="35" spans="1:37">
      <c r="A35" s="25">
        <v>15</v>
      </c>
      <c r="B35" s="26" t="s">
        <v>101</v>
      </c>
      <c r="C35" s="27" t="s">
        <v>146</v>
      </c>
      <c r="D35" s="28" t="s">
        <v>147</v>
      </c>
      <c r="E35" s="29">
        <v>13.459</v>
      </c>
      <c r="F35" s="30" t="s">
        <v>115</v>
      </c>
      <c r="H35" s="31">
        <f>ROUND(E35*G35,2)</f>
        <v>0</v>
      </c>
      <c r="J35" s="31">
        <f>ROUND(E35*G35,2)</f>
        <v>0</v>
      </c>
      <c r="L35" s="32">
        <f>E35*K35</f>
        <v>0</v>
      </c>
      <c r="N35" s="29">
        <f>E35*M35</f>
        <v>0</v>
      </c>
      <c r="P35" s="30" t="s">
        <v>89</v>
      </c>
      <c r="V35" s="33" t="s">
        <v>70</v>
      </c>
      <c r="X35" s="27" t="s">
        <v>148</v>
      </c>
      <c r="Y35" s="27" t="s">
        <v>146</v>
      </c>
      <c r="Z35" s="30" t="s">
        <v>124</v>
      </c>
      <c r="AJ35" s="4" t="s">
        <v>92</v>
      </c>
      <c r="AK35" s="4" t="s">
        <v>93</v>
      </c>
    </row>
    <row r="36" spans="1:37">
      <c r="A36" s="25">
        <v>16</v>
      </c>
      <c r="B36" s="26" t="s">
        <v>112</v>
      </c>
      <c r="C36" s="27" t="s">
        <v>149</v>
      </c>
      <c r="D36" s="28" t="s">
        <v>150</v>
      </c>
      <c r="E36" s="29">
        <v>2</v>
      </c>
      <c r="F36" s="30" t="s">
        <v>115</v>
      </c>
      <c r="H36" s="31">
        <f>ROUND(E36*G36,2)</f>
        <v>0</v>
      </c>
      <c r="J36" s="31">
        <f>ROUND(E36*G36,2)</f>
        <v>0</v>
      </c>
      <c r="L36" s="32">
        <f>E36*K36</f>
        <v>0</v>
      </c>
      <c r="N36" s="29">
        <f>E36*M36</f>
        <v>0</v>
      </c>
      <c r="P36" s="30" t="s">
        <v>89</v>
      </c>
      <c r="V36" s="33" t="s">
        <v>70</v>
      </c>
      <c r="X36" s="27" t="s">
        <v>151</v>
      </c>
      <c r="Y36" s="27" t="s">
        <v>149</v>
      </c>
      <c r="Z36" s="30" t="s">
        <v>124</v>
      </c>
      <c r="AJ36" s="4" t="s">
        <v>92</v>
      </c>
      <c r="AK36" s="4" t="s">
        <v>93</v>
      </c>
    </row>
    <row r="37" spans="1:37">
      <c r="A37" s="25">
        <v>17</v>
      </c>
      <c r="B37" s="26" t="s">
        <v>101</v>
      </c>
      <c r="C37" s="27" t="s">
        <v>152</v>
      </c>
      <c r="D37" s="28" t="s">
        <v>153</v>
      </c>
      <c r="E37" s="29">
        <v>13.459</v>
      </c>
      <c r="F37" s="30" t="s">
        <v>115</v>
      </c>
      <c r="H37" s="31">
        <f>ROUND(E37*G37,2)</f>
        <v>0</v>
      </c>
      <c r="J37" s="31">
        <f>ROUND(E37*G37,2)</f>
        <v>0</v>
      </c>
      <c r="L37" s="32">
        <f>E37*K37</f>
        <v>0</v>
      </c>
      <c r="N37" s="29">
        <f>E37*M37</f>
        <v>0</v>
      </c>
      <c r="P37" s="30" t="s">
        <v>89</v>
      </c>
      <c r="V37" s="33" t="s">
        <v>70</v>
      </c>
      <c r="X37" s="27" t="s">
        <v>154</v>
      </c>
      <c r="Y37" s="27" t="s">
        <v>152</v>
      </c>
      <c r="Z37" s="30" t="s">
        <v>117</v>
      </c>
      <c r="AJ37" s="4" t="s">
        <v>92</v>
      </c>
      <c r="AK37" s="4" t="s">
        <v>93</v>
      </c>
    </row>
    <row r="38" spans="1:37">
      <c r="A38" s="25">
        <v>18</v>
      </c>
      <c r="B38" s="26" t="s">
        <v>101</v>
      </c>
      <c r="C38" s="27" t="s">
        <v>155</v>
      </c>
      <c r="D38" s="28" t="s">
        <v>156</v>
      </c>
      <c r="E38" s="29">
        <v>13.459</v>
      </c>
      <c r="F38" s="30" t="s">
        <v>115</v>
      </c>
      <c r="H38" s="31">
        <f>ROUND(E38*G38,2)</f>
        <v>0</v>
      </c>
      <c r="J38" s="31">
        <f>ROUND(E38*G38,2)</f>
        <v>0</v>
      </c>
      <c r="L38" s="32">
        <f>E38*K38</f>
        <v>0</v>
      </c>
      <c r="N38" s="29">
        <f>E38*M38</f>
        <v>0</v>
      </c>
      <c r="P38" s="30" t="s">
        <v>89</v>
      </c>
      <c r="V38" s="33" t="s">
        <v>70</v>
      </c>
      <c r="X38" s="27" t="s">
        <v>157</v>
      </c>
      <c r="Y38" s="27" t="s">
        <v>155</v>
      </c>
      <c r="Z38" s="30" t="s">
        <v>117</v>
      </c>
      <c r="AJ38" s="4" t="s">
        <v>92</v>
      </c>
      <c r="AK38" s="4" t="s">
        <v>93</v>
      </c>
    </row>
    <row r="39" spans="1:37">
      <c r="A39" s="25">
        <v>19</v>
      </c>
      <c r="B39" s="26" t="s">
        <v>101</v>
      </c>
      <c r="C39" s="27" t="s">
        <v>158</v>
      </c>
      <c r="D39" s="28" t="s">
        <v>159</v>
      </c>
      <c r="E39" s="29">
        <v>25.728999999999999</v>
      </c>
      <c r="F39" s="30" t="s">
        <v>115</v>
      </c>
      <c r="H39" s="31">
        <f>ROUND(E39*G39,2)</f>
        <v>0</v>
      </c>
      <c r="J39" s="31">
        <f>ROUND(E39*G39,2)</f>
        <v>0</v>
      </c>
      <c r="L39" s="32">
        <f>E39*K39</f>
        <v>0</v>
      </c>
      <c r="N39" s="29">
        <f>E39*M39</f>
        <v>0</v>
      </c>
      <c r="P39" s="30" t="s">
        <v>89</v>
      </c>
      <c r="V39" s="33" t="s">
        <v>70</v>
      </c>
      <c r="X39" s="27" t="s">
        <v>160</v>
      </c>
      <c r="Y39" s="27" t="s">
        <v>158</v>
      </c>
      <c r="Z39" s="30" t="s">
        <v>124</v>
      </c>
      <c r="AJ39" s="4" t="s">
        <v>92</v>
      </c>
      <c r="AK39" s="4" t="s">
        <v>93</v>
      </c>
    </row>
    <row r="40" spans="1:37">
      <c r="D40" s="66" t="s">
        <v>161</v>
      </c>
      <c r="E40" s="67"/>
      <c r="F40" s="68"/>
      <c r="G40" s="69"/>
      <c r="H40" s="69"/>
      <c r="I40" s="69"/>
      <c r="J40" s="69"/>
      <c r="K40" s="70"/>
      <c r="L40" s="70"/>
      <c r="M40" s="67"/>
      <c r="N40" s="67"/>
      <c r="O40" s="68"/>
      <c r="P40" s="68"/>
      <c r="Q40" s="67"/>
      <c r="R40" s="67"/>
      <c r="S40" s="67"/>
      <c r="T40" s="71"/>
      <c r="U40" s="71"/>
      <c r="V40" s="71" t="s">
        <v>0</v>
      </c>
      <c r="W40" s="72"/>
      <c r="X40" s="68"/>
    </row>
    <row r="41" spans="1:37">
      <c r="D41" s="66" t="s">
        <v>162</v>
      </c>
      <c r="E41" s="67"/>
      <c r="F41" s="68"/>
      <c r="G41" s="69"/>
      <c r="H41" s="69"/>
      <c r="I41" s="69"/>
      <c r="J41" s="69"/>
      <c r="K41" s="70"/>
      <c r="L41" s="70"/>
      <c r="M41" s="67"/>
      <c r="N41" s="67"/>
      <c r="O41" s="68"/>
      <c r="P41" s="68"/>
      <c r="Q41" s="67"/>
      <c r="R41" s="67"/>
      <c r="S41" s="67"/>
      <c r="T41" s="71"/>
      <c r="U41" s="71"/>
      <c r="V41" s="71" t="s">
        <v>0</v>
      </c>
      <c r="W41" s="72"/>
      <c r="X41" s="68"/>
    </row>
    <row r="42" spans="1:37">
      <c r="D42" s="66" t="s">
        <v>163</v>
      </c>
      <c r="E42" s="67"/>
      <c r="F42" s="68"/>
      <c r="G42" s="69"/>
      <c r="H42" s="69"/>
      <c r="I42" s="69"/>
      <c r="J42" s="69"/>
      <c r="K42" s="70"/>
      <c r="L42" s="70"/>
      <c r="M42" s="67"/>
      <c r="N42" s="67"/>
      <c r="O42" s="68"/>
      <c r="P42" s="68"/>
      <c r="Q42" s="67"/>
      <c r="R42" s="67"/>
      <c r="S42" s="67"/>
      <c r="T42" s="71"/>
      <c r="U42" s="71"/>
      <c r="V42" s="71" t="s">
        <v>0</v>
      </c>
      <c r="W42" s="72"/>
      <c r="X42" s="68"/>
    </row>
    <row r="43" spans="1:37">
      <c r="A43" s="25">
        <v>20</v>
      </c>
      <c r="B43" s="26" t="s">
        <v>101</v>
      </c>
      <c r="C43" s="27" t="s">
        <v>164</v>
      </c>
      <c r="D43" s="28" t="s">
        <v>165</v>
      </c>
      <c r="E43" s="29">
        <v>7.5</v>
      </c>
      <c r="F43" s="30" t="s">
        <v>88</v>
      </c>
      <c r="H43" s="31">
        <f>ROUND(E43*G43,2)</f>
        <v>0</v>
      </c>
      <c r="J43" s="31">
        <f>ROUND(E43*G43,2)</f>
        <v>0</v>
      </c>
      <c r="L43" s="32">
        <f>E43*K43</f>
        <v>0</v>
      </c>
      <c r="N43" s="29">
        <f>E43*M43</f>
        <v>0</v>
      </c>
      <c r="P43" s="30" t="s">
        <v>89</v>
      </c>
      <c r="V43" s="33" t="s">
        <v>70</v>
      </c>
      <c r="X43" s="27" t="s">
        <v>166</v>
      </c>
      <c r="Y43" s="27" t="s">
        <v>164</v>
      </c>
      <c r="Z43" s="30" t="s">
        <v>124</v>
      </c>
      <c r="AJ43" s="4" t="s">
        <v>92</v>
      </c>
      <c r="AK43" s="4" t="s">
        <v>93</v>
      </c>
    </row>
    <row r="44" spans="1:37">
      <c r="A44" s="25">
        <v>21</v>
      </c>
      <c r="B44" s="26" t="s">
        <v>167</v>
      </c>
      <c r="C44" s="27" t="s">
        <v>168</v>
      </c>
      <c r="D44" s="28" t="s">
        <v>169</v>
      </c>
      <c r="E44" s="29">
        <v>0.3</v>
      </c>
      <c r="F44" s="30" t="s">
        <v>170</v>
      </c>
      <c r="I44" s="31">
        <f>ROUND(E44*G44,2)</f>
        <v>0</v>
      </c>
      <c r="J44" s="31">
        <f>ROUND(E44*G44,2)</f>
        <v>0</v>
      </c>
      <c r="K44" s="32">
        <v>1E-3</v>
      </c>
      <c r="L44" s="32">
        <f>E44*K44</f>
        <v>2.9999999999999997E-4</v>
      </c>
      <c r="N44" s="29">
        <f>E44*M44</f>
        <v>0</v>
      </c>
      <c r="P44" s="30" t="s">
        <v>89</v>
      </c>
      <c r="V44" s="33" t="s">
        <v>69</v>
      </c>
      <c r="X44" s="27" t="s">
        <v>168</v>
      </c>
      <c r="Y44" s="27" t="s">
        <v>168</v>
      </c>
      <c r="Z44" s="30" t="s">
        <v>171</v>
      </c>
      <c r="AA44" s="27" t="s">
        <v>89</v>
      </c>
      <c r="AJ44" s="4" t="s">
        <v>172</v>
      </c>
      <c r="AK44" s="4" t="s">
        <v>93</v>
      </c>
    </row>
    <row r="45" spans="1:37">
      <c r="D45" s="66" t="s">
        <v>173</v>
      </c>
      <c r="E45" s="67"/>
      <c r="F45" s="68"/>
      <c r="G45" s="69"/>
      <c r="H45" s="69"/>
      <c r="I45" s="69"/>
      <c r="J45" s="69"/>
      <c r="K45" s="70"/>
      <c r="L45" s="70"/>
      <c r="M45" s="67"/>
      <c r="N45" s="67"/>
      <c r="O45" s="68"/>
      <c r="P45" s="68"/>
      <c r="Q45" s="67"/>
      <c r="R45" s="67"/>
      <c r="S45" s="67"/>
      <c r="T45" s="71"/>
      <c r="U45" s="71"/>
      <c r="V45" s="71" t="s">
        <v>0</v>
      </c>
      <c r="W45" s="72"/>
      <c r="X45" s="68"/>
    </row>
    <row r="46" spans="1:37" ht="25.5">
      <c r="A46" s="25">
        <v>22</v>
      </c>
      <c r="B46" s="26" t="s">
        <v>112</v>
      </c>
      <c r="C46" s="27" t="s">
        <v>174</v>
      </c>
      <c r="D46" s="28" t="s">
        <v>175</v>
      </c>
      <c r="E46" s="29">
        <v>7.5</v>
      </c>
      <c r="F46" s="30" t="s">
        <v>88</v>
      </c>
      <c r="H46" s="31">
        <f>ROUND(E46*G46,2)</f>
        <v>0</v>
      </c>
      <c r="J46" s="31">
        <f>ROUND(E46*G46,2)</f>
        <v>0</v>
      </c>
      <c r="L46" s="32">
        <f>E46*K46</f>
        <v>0</v>
      </c>
      <c r="N46" s="29">
        <f>E46*M46</f>
        <v>0</v>
      </c>
      <c r="P46" s="30" t="s">
        <v>89</v>
      </c>
      <c r="V46" s="33" t="s">
        <v>70</v>
      </c>
      <c r="X46" s="27" t="s">
        <v>176</v>
      </c>
      <c r="Y46" s="27" t="s">
        <v>174</v>
      </c>
      <c r="Z46" s="30" t="s">
        <v>124</v>
      </c>
      <c r="AJ46" s="4" t="s">
        <v>92</v>
      </c>
      <c r="AK46" s="4" t="s">
        <v>93</v>
      </c>
    </row>
    <row r="47" spans="1:37">
      <c r="A47" s="25">
        <v>23</v>
      </c>
      <c r="B47" s="26" t="s">
        <v>177</v>
      </c>
      <c r="C47" s="27" t="s">
        <v>178</v>
      </c>
      <c r="D47" s="28" t="s">
        <v>179</v>
      </c>
      <c r="E47" s="29">
        <v>7.5</v>
      </c>
      <c r="F47" s="30" t="s">
        <v>88</v>
      </c>
      <c r="H47" s="31">
        <f>ROUND(E47*G47,2)</f>
        <v>0</v>
      </c>
      <c r="J47" s="31">
        <f>ROUND(E47*G47,2)</f>
        <v>0</v>
      </c>
      <c r="L47" s="32">
        <f>E47*K47</f>
        <v>0</v>
      </c>
      <c r="N47" s="29">
        <f>E47*M47</f>
        <v>0</v>
      </c>
      <c r="P47" s="30" t="s">
        <v>89</v>
      </c>
      <c r="V47" s="33" t="s">
        <v>70</v>
      </c>
      <c r="X47" s="27" t="s">
        <v>180</v>
      </c>
      <c r="Y47" s="27" t="s">
        <v>178</v>
      </c>
      <c r="Z47" s="30" t="s">
        <v>124</v>
      </c>
      <c r="AJ47" s="4" t="s">
        <v>92</v>
      </c>
      <c r="AK47" s="4" t="s">
        <v>93</v>
      </c>
    </row>
    <row r="48" spans="1:37">
      <c r="A48" s="25">
        <v>24</v>
      </c>
      <c r="B48" s="26" t="s">
        <v>177</v>
      </c>
      <c r="C48" s="27" t="s">
        <v>181</v>
      </c>
      <c r="D48" s="28" t="s">
        <v>182</v>
      </c>
      <c r="E48" s="29">
        <v>7.5</v>
      </c>
      <c r="F48" s="30" t="s">
        <v>88</v>
      </c>
      <c r="H48" s="31">
        <f>ROUND(E48*G48,2)</f>
        <v>0</v>
      </c>
      <c r="J48" s="31">
        <f>ROUND(E48*G48,2)</f>
        <v>0</v>
      </c>
      <c r="L48" s="32">
        <f>E48*K48</f>
        <v>0</v>
      </c>
      <c r="N48" s="29">
        <f>E48*M48</f>
        <v>0</v>
      </c>
      <c r="P48" s="30" t="s">
        <v>89</v>
      </c>
      <c r="V48" s="33" t="s">
        <v>70</v>
      </c>
      <c r="X48" s="27" t="s">
        <v>183</v>
      </c>
      <c r="Y48" s="27" t="s">
        <v>181</v>
      </c>
      <c r="Z48" s="30" t="s">
        <v>124</v>
      </c>
      <c r="AJ48" s="4" t="s">
        <v>92</v>
      </c>
      <c r="AK48" s="4" t="s">
        <v>93</v>
      </c>
    </row>
    <row r="49" spans="1:37">
      <c r="A49" s="25">
        <v>25</v>
      </c>
      <c r="B49" s="26" t="s">
        <v>177</v>
      </c>
      <c r="C49" s="27" t="s">
        <v>184</v>
      </c>
      <c r="D49" s="28" t="s">
        <v>185</v>
      </c>
      <c r="E49" s="29">
        <v>7.5</v>
      </c>
      <c r="F49" s="30" t="s">
        <v>88</v>
      </c>
      <c r="H49" s="31">
        <f>ROUND(E49*G49,2)</f>
        <v>0</v>
      </c>
      <c r="J49" s="31">
        <f>ROUND(E49*G49,2)</f>
        <v>0</v>
      </c>
      <c r="L49" s="32">
        <f>E49*K49</f>
        <v>0</v>
      </c>
      <c r="N49" s="29">
        <f>E49*M49</f>
        <v>0</v>
      </c>
      <c r="P49" s="30" t="s">
        <v>89</v>
      </c>
      <c r="V49" s="33" t="s">
        <v>70</v>
      </c>
      <c r="X49" s="27" t="s">
        <v>186</v>
      </c>
      <c r="Y49" s="27" t="s">
        <v>184</v>
      </c>
      <c r="Z49" s="30" t="s">
        <v>124</v>
      </c>
      <c r="AJ49" s="4" t="s">
        <v>92</v>
      </c>
      <c r="AK49" s="4" t="s">
        <v>93</v>
      </c>
    </row>
    <row r="50" spans="1:37">
      <c r="A50" s="25">
        <v>26</v>
      </c>
      <c r="B50" s="26" t="s">
        <v>177</v>
      </c>
      <c r="C50" s="27" t="s">
        <v>187</v>
      </c>
      <c r="D50" s="28" t="s">
        <v>188</v>
      </c>
      <c r="E50" s="29">
        <v>7.5</v>
      </c>
      <c r="F50" s="30" t="s">
        <v>88</v>
      </c>
      <c r="H50" s="31">
        <f>ROUND(E50*G50,2)</f>
        <v>0</v>
      </c>
      <c r="J50" s="31">
        <f>ROUND(E50*G50,2)</f>
        <v>0</v>
      </c>
      <c r="L50" s="32">
        <f>E50*K50</f>
        <v>0</v>
      </c>
      <c r="N50" s="29">
        <f>E50*M50</f>
        <v>0</v>
      </c>
      <c r="P50" s="30" t="s">
        <v>89</v>
      </c>
      <c r="V50" s="33" t="s">
        <v>70</v>
      </c>
      <c r="X50" s="27" t="s">
        <v>189</v>
      </c>
      <c r="Y50" s="27" t="s">
        <v>187</v>
      </c>
      <c r="Z50" s="30" t="s">
        <v>124</v>
      </c>
      <c r="AJ50" s="4" t="s">
        <v>92</v>
      </c>
      <c r="AK50" s="4" t="s">
        <v>93</v>
      </c>
    </row>
    <row r="51" spans="1:37">
      <c r="D51" s="74" t="s">
        <v>190</v>
      </c>
      <c r="E51" s="75">
        <f>J51</f>
        <v>0</v>
      </c>
      <c r="H51" s="75">
        <f>SUM(H12:H50)</f>
        <v>0</v>
      </c>
      <c r="I51" s="75">
        <f>SUM(I12:I50)</f>
        <v>0</v>
      </c>
      <c r="J51" s="75">
        <f>SUM(J12:J50)</f>
        <v>0</v>
      </c>
      <c r="L51" s="76">
        <f>SUM(L12:L50)</f>
        <v>4.4148E-2</v>
      </c>
      <c r="N51" s="77">
        <f>SUM(N12:N50)</f>
        <v>73.108450000000005</v>
      </c>
      <c r="W51" s="34">
        <f>SUM(W12:W50)</f>
        <v>0</v>
      </c>
    </row>
    <row r="53" spans="1:37">
      <c r="B53" s="27" t="s">
        <v>191</v>
      </c>
    </row>
    <row r="54" spans="1:37" ht="25.5">
      <c r="A54" s="25">
        <v>27</v>
      </c>
      <c r="B54" s="26" t="s">
        <v>112</v>
      </c>
      <c r="C54" s="27" t="s">
        <v>192</v>
      </c>
      <c r="D54" s="28" t="s">
        <v>193</v>
      </c>
      <c r="E54" s="29">
        <v>135.5</v>
      </c>
      <c r="F54" s="30" t="s">
        <v>88</v>
      </c>
      <c r="H54" s="31">
        <f>ROUND(E54*G54,2)</f>
        <v>0</v>
      </c>
      <c r="J54" s="31">
        <f>ROUND(E54*G54,2)</f>
        <v>0</v>
      </c>
      <c r="L54" s="32">
        <f>E54*K54</f>
        <v>0</v>
      </c>
      <c r="N54" s="29">
        <f>E54*M54</f>
        <v>0</v>
      </c>
      <c r="P54" s="30" t="s">
        <v>89</v>
      </c>
      <c r="V54" s="33" t="s">
        <v>70</v>
      </c>
      <c r="X54" s="27" t="s">
        <v>194</v>
      </c>
      <c r="Y54" s="27" t="s">
        <v>192</v>
      </c>
      <c r="Z54" s="30" t="s">
        <v>124</v>
      </c>
      <c r="AJ54" s="4" t="s">
        <v>92</v>
      </c>
      <c r="AK54" s="4" t="s">
        <v>93</v>
      </c>
    </row>
    <row r="55" spans="1:37">
      <c r="D55" s="66" t="s">
        <v>195</v>
      </c>
      <c r="E55" s="67"/>
      <c r="F55" s="68"/>
      <c r="G55" s="69"/>
      <c r="H55" s="69"/>
      <c r="I55" s="69"/>
      <c r="J55" s="69"/>
      <c r="K55" s="70"/>
      <c r="L55" s="70"/>
      <c r="M55" s="67"/>
      <c r="N55" s="67"/>
      <c r="O55" s="68"/>
      <c r="P55" s="68"/>
      <c r="Q55" s="67"/>
      <c r="R55" s="67"/>
      <c r="S55" s="67"/>
      <c r="T55" s="71"/>
      <c r="U55" s="71"/>
      <c r="V55" s="71" t="s">
        <v>0</v>
      </c>
      <c r="W55" s="72"/>
      <c r="X55" s="68"/>
    </row>
    <row r="56" spans="1:37">
      <c r="D56" s="66" t="s">
        <v>196</v>
      </c>
      <c r="E56" s="67"/>
      <c r="F56" s="68"/>
      <c r="G56" s="69"/>
      <c r="H56" s="69"/>
      <c r="I56" s="69"/>
      <c r="J56" s="69"/>
      <c r="K56" s="70"/>
      <c r="L56" s="70"/>
      <c r="M56" s="67"/>
      <c r="N56" s="67"/>
      <c r="O56" s="68"/>
      <c r="P56" s="68"/>
      <c r="Q56" s="67"/>
      <c r="R56" s="67"/>
      <c r="S56" s="67"/>
      <c r="T56" s="71"/>
      <c r="U56" s="71"/>
      <c r="V56" s="71" t="s">
        <v>0</v>
      </c>
      <c r="W56" s="72"/>
      <c r="X56" s="68"/>
    </row>
    <row r="57" spans="1:37">
      <c r="D57" s="74" t="s">
        <v>197</v>
      </c>
      <c r="E57" s="75">
        <f>J57</f>
        <v>0</v>
      </c>
      <c r="H57" s="75">
        <f>SUM(H53:H56)</f>
        <v>0</v>
      </c>
      <c r="I57" s="75">
        <f>SUM(I53:I56)</f>
        <v>0</v>
      </c>
      <c r="J57" s="75">
        <f>SUM(J53:J56)</f>
        <v>0</v>
      </c>
      <c r="L57" s="76">
        <f>SUM(L53:L56)</f>
        <v>0</v>
      </c>
      <c r="N57" s="77">
        <f>SUM(N53:N56)</f>
        <v>0</v>
      </c>
      <c r="W57" s="34">
        <f>SUM(W53:W56)</f>
        <v>0</v>
      </c>
    </row>
    <row r="59" spans="1:37">
      <c r="B59" s="27" t="s">
        <v>198</v>
      </c>
    </row>
    <row r="60" spans="1:37">
      <c r="A60" s="25">
        <v>28</v>
      </c>
      <c r="B60" s="26" t="s">
        <v>85</v>
      </c>
      <c r="C60" s="27" t="s">
        <v>199</v>
      </c>
      <c r="D60" s="28" t="s">
        <v>200</v>
      </c>
      <c r="E60" s="29">
        <v>98.5</v>
      </c>
      <c r="F60" s="30" t="s">
        <v>88</v>
      </c>
      <c r="H60" s="31">
        <f>ROUND(E60*G60,2)</f>
        <v>0</v>
      </c>
      <c r="J60" s="31">
        <f>ROUND(E60*G60,2)</f>
        <v>0</v>
      </c>
      <c r="K60" s="32">
        <v>0.30360999999999999</v>
      </c>
      <c r="L60" s="32">
        <f>E60*K60</f>
        <v>29.905584999999999</v>
      </c>
      <c r="N60" s="29">
        <f>E60*M60</f>
        <v>0</v>
      </c>
      <c r="P60" s="30" t="s">
        <v>89</v>
      </c>
      <c r="V60" s="33" t="s">
        <v>70</v>
      </c>
      <c r="X60" s="27" t="s">
        <v>201</v>
      </c>
      <c r="Y60" s="27" t="s">
        <v>199</v>
      </c>
      <c r="Z60" s="30" t="s">
        <v>202</v>
      </c>
      <c r="AJ60" s="4" t="s">
        <v>92</v>
      </c>
      <c r="AK60" s="4" t="s">
        <v>93</v>
      </c>
    </row>
    <row r="61" spans="1:37">
      <c r="D61" s="66" t="s">
        <v>203</v>
      </c>
      <c r="E61" s="67"/>
      <c r="F61" s="68"/>
      <c r="G61" s="69"/>
      <c r="H61" s="69"/>
      <c r="I61" s="69"/>
      <c r="J61" s="69"/>
      <c r="K61" s="70"/>
      <c r="L61" s="70"/>
      <c r="M61" s="67"/>
      <c r="N61" s="67"/>
      <c r="O61" s="68"/>
      <c r="P61" s="68"/>
      <c r="Q61" s="67"/>
      <c r="R61" s="67"/>
      <c r="S61" s="67"/>
      <c r="T61" s="71"/>
      <c r="U61" s="71"/>
      <c r="V61" s="71" t="s">
        <v>0</v>
      </c>
      <c r="W61" s="72"/>
      <c r="X61" s="68"/>
    </row>
    <row r="62" spans="1:37">
      <c r="D62" s="66" t="s">
        <v>204</v>
      </c>
      <c r="E62" s="67"/>
      <c r="F62" s="68"/>
      <c r="G62" s="69"/>
      <c r="H62" s="69"/>
      <c r="I62" s="69"/>
      <c r="J62" s="69"/>
      <c r="K62" s="70"/>
      <c r="L62" s="70"/>
      <c r="M62" s="67"/>
      <c r="N62" s="67"/>
      <c r="O62" s="68"/>
      <c r="P62" s="68"/>
      <c r="Q62" s="67"/>
      <c r="R62" s="67"/>
      <c r="S62" s="67"/>
      <c r="T62" s="71"/>
      <c r="U62" s="71"/>
      <c r="V62" s="71" t="s">
        <v>0</v>
      </c>
      <c r="W62" s="72"/>
      <c r="X62" s="68"/>
    </row>
    <row r="63" spans="1:37">
      <c r="A63" s="25">
        <v>29</v>
      </c>
      <c r="B63" s="26" t="s">
        <v>85</v>
      </c>
      <c r="C63" s="27" t="s">
        <v>205</v>
      </c>
      <c r="D63" s="28" t="s">
        <v>206</v>
      </c>
      <c r="E63" s="29">
        <v>7.5</v>
      </c>
      <c r="F63" s="30" t="s">
        <v>88</v>
      </c>
      <c r="H63" s="31">
        <f>ROUND(E63*G63,2)</f>
        <v>0</v>
      </c>
      <c r="J63" s="31">
        <f>ROUND(E63*G63,2)</f>
        <v>0</v>
      </c>
      <c r="K63" s="32">
        <v>0.37080000000000002</v>
      </c>
      <c r="L63" s="32">
        <f>E63*K63</f>
        <v>2.7810000000000001</v>
      </c>
      <c r="N63" s="29">
        <f>E63*M63</f>
        <v>0</v>
      </c>
      <c r="P63" s="30" t="s">
        <v>89</v>
      </c>
      <c r="V63" s="33" t="s">
        <v>70</v>
      </c>
      <c r="X63" s="27" t="s">
        <v>207</v>
      </c>
      <c r="Y63" s="27" t="s">
        <v>205</v>
      </c>
      <c r="Z63" s="30" t="s">
        <v>202</v>
      </c>
      <c r="AJ63" s="4" t="s">
        <v>92</v>
      </c>
      <c r="AK63" s="4" t="s">
        <v>93</v>
      </c>
    </row>
    <row r="64" spans="1:37">
      <c r="A64" s="25">
        <v>30</v>
      </c>
      <c r="B64" s="26" t="s">
        <v>85</v>
      </c>
      <c r="C64" s="27" t="s">
        <v>208</v>
      </c>
      <c r="D64" s="28" t="s">
        <v>209</v>
      </c>
      <c r="E64" s="29">
        <v>135.5</v>
      </c>
      <c r="F64" s="30" t="s">
        <v>88</v>
      </c>
      <c r="H64" s="31">
        <f>ROUND(E64*G64,2)</f>
        <v>0</v>
      </c>
      <c r="J64" s="31">
        <f>ROUND(E64*G64,2)</f>
        <v>0</v>
      </c>
      <c r="K64" s="32">
        <v>0.40714</v>
      </c>
      <c r="L64" s="32">
        <f>E64*K64</f>
        <v>55.167470000000002</v>
      </c>
      <c r="N64" s="29">
        <f>E64*M64</f>
        <v>0</v>
      </c>
      <c r="P64" s="30" t="s">
        <v>89</v>
      </c>
      <c r="V64" s="33" t="s">
        <v>70</v>
      </c>
      <c r="X64" s="27" t="s">
        <v>210</v>
      </c>
      <c r="Y64" s="27" t="s">
        <v>208</v>
      </c>
      <c r="Z64" s="30" t="s">
        <v>202</v>
      </c>
      <c r="AJ64" s="4" t="s">
        <v>92</v>
      </c>
      <c r="AK64" s="4" t="s">
        <v>93</v>
      </c>
    </row>
    <row r="65" spans="1:37">
      <c r="D65" s="66" t="s">
        <v>195</v>
      </c>
      <c r="E65" s="67"/>
      <c r="F65" s="68"/>
      <c r="G65" s="69"/>
      <c r="H65" s="69"/>
      <c r="I65" s="69"/>
      <c r="J65" s="69"/>
      <c r="K65" s="70"/>
      <c r="L65" s="70"/>
      <c r="M65" s="67"/>
      <c r="N65" s="67"/>
      <c r="O65" s="68"/>
      <c r="P65" s="68"/>
      <c r="Q65" s="67"/>
      <c r="R65" s="67"/>
      <c r="S65" s="67"/>
      <c r="T65" s="71"/>
      <c r="U65" s="71"/>
      <c r="V65" s="71" t="s">
        <v>0</v>
      </c>
      <c r="W65" s="72"/>
      <c r="X65" s="68"/>
    </row>
    <row r="66" spans="1:37">
      <c r="D66" s="66" t="s">
        <v>211</v>
      </c>
      <c r="E66" s="67"/>
      <c r="F66" s="68"/>
      <c r="G66" s="69"/>
      <c r="H66" s="69"/>
      <c r="I66" s="69"/>
      <c r="J66" s="69"/>
      <c r="K66" s="70"/>
      <c r="L66" s="70"/>
      <c r="M66" s="67"/>
      <c r="N66" s="67"/>
      <c r="O66" s="68"/>
      <c r="P66" s="68"/>
      <c r="Q66" s="67"/>
      <c r="R66" s="67"/>
      <c r="S66" s="67"/>
      <c r="T66" s="71"/>
      <c r="U66" s="71"/>
      <c r="V66" s="71" t="s">
        <v>0</v>
      </c>
      <c r="W66" s="72"/>
      <c r="X66" s="68"/>
    </row>
    <row r="67" spans="1:37" ht="25.5">
      <c r="A67" s="25">
        <v>31</v>
      </c>
      <c r="B67" s="26" t="s">
        <v>85</v>
      </c>
      <c r="C67" s="27" t="s">
        <v>212</v>
      </c>
      <c r="D67" s="28" t="s">
        <v>213</v>
      </c>
      <c r="E67" s="29">
        <v>29.65</v>
      </c>
      <c r="F67" s="30" t="s">
        <v>88</v>
      </c>
      <c r="H67" s="31">
        <f>ROUND(E67*G67,2)</f>
        <v>0</v>
      </c>
      <c r="J67" s="31">
        <f>ROUND(E67*G67,2)</f>
        <v>0</v>
      </c>
      <c r="K67" s="32">
        <v>0.1792</v>
      </c>
      <c r="L67" s="32">
        <f>E67*K67</f>
        <v>5.3132799999999998</v>
      </c>
      <c r="N67" s="29">
        <f>E67*M67</f>
        <v>0</v>
      </c>
      <c r="P67" s="30" t="s">
        <v>89</v>
      </c>
      <c r="V67" s="33" t="s">
        <v>70</v>
      </c>
      <c r="X67" s="27" t="s">
        <v>214</v>
      </c>
      <c r="Y67" s="27" t="s">
        <v>212</v>
      </c>
      <c r="Z67" s="30" t="s">
        <v>202</v>
      </c>
      <c r="AJ67" s="4" t="s">
        <v>92</v>
      </c>
      <c r="AK67" s="4" t="s">
        <v>93</v>
      </c>
    </row>
    <row r="68" spans="1:37">
      <c r="D68" s="66" t="s">
        <v>215</v>
      </c>
      <c r="E68" s="67"/>
      <c r="F68" s="68"/>
      <c r="G68" s="69"/>
      <c r="H68" s="69"/>
      <c r="I68" s="69"/>
      <c r="J68" s="69"/>
      <c r="K68" s="70"/>
      <c r="L68" s="70"/>
      <c r="M68" s="67"/>
      <c r="N68" s="67"/>
      <c r="O68" s="68"/>
      <c r="P68" s="68"/>
      <c r="Q68" s="67"/>
      <c r="R68" s="67"/>
      <c r="S68" s="67"/>
      <c r="T68" s="71"/>
      <c r="U68" s="71"/>
      <c r="V68" s="71" t="s">
        <v>0</v>
      </c>
      <c r="W68" s="72"/>
      <c r="X68" s="68"/>
    </row>
    <row r="69" spans="1:37">
      <c r="D69" s="66" t="s">
        <v>105</v>
      </c>
      <c r="E69" s="67"/>
      <c r="F69" s="68"/>
      <c r="G69" s="69"/>
      <c r="H69" s="69"/>
      <c r="I69" s="69"/>
      <c r="J69" s="69"/>
      <c r="K69" s="70"/>
      <c r="L69" s="70"/>
      <c r="M69" s="67"/>
      <c r="N69" s="67"/>
      <c r="O69" s="68"/>
      <c r="P69" s="68"/>
      <c r="Q69" s="67"/>
      <c r="R69" s="67"/>
      <c r="S69" s="67"/>
      <c r="T69" s="71"/>
      <c r="U69" s="71"/>
      <c r="V69" s="71" t="s">
        <v>0</v>
      </c>
      <c r="W69" s="72"/>
      <c r="X69" s="68"/>
    </row>
    <row r="70" spans="1:37">
      <c r="A70" s="25">
        <v>32</v>
      </c>
      <c r="B70" s="26" t="s">
        <v>85</v>
      </c>
      <c r="C70" s="27" t="s">
        <v>216</v>
      </c>
      <c r="D70" s="28" t="s">
        <v>217</v>
      </c>
      <c r="E70" s="29">
        <v>7.5</v>
      </c>
      <c r="F70" s="30" t="s">
        <v>88</v>
      </c>
      <c r="H70" s="31">
        <f>ROUND(E70*G70,2)</f>
        <v>0</v>
      </c>
      <c r="J70" s="31">
        <f>ROUND(E70*G70,2)</f>
        <v>0</v>
      </c>
      <c r="K70" s="32">
        <v>0.45962999999999998</v>
      </c>
      <c r="L70" s="32">
        <f>E70*K70</f>
        <v>3.447225</v>
      </c>
      <c r="N70" s="29">
        <f>E70*M70</f>
        <v>0</v>
      </c>
      <c r="P70" s="30" t="s">
        <v>89</v>
      </c>
      <c r="V70" s="33" t="s">
        <v>70</v>
      </c>
      <c r="X70" s="27" t="s">
        <v>218</v>
      </c>
      <c r="Y70" s="27" t="s">
        <v>216</v>
      </c>
      <c r="Z70" s="30" t="s">
        <v>202</v>
      </c>
      <c r="AJ70" s="4" t="s">
        <v>92</v>
      </c>
      <c r="AK70" s="4" t="s">
        <v>93</v>
      </c>
    </row>
    <row r="71" spans="1:37" ht="25.5">
      <c r="A71" s="25">
        <v>33</v>
      </c>
      <c r="B71" s="26" t="s">
        <v>101</v>
      </c>
      <c r="C71" s="27" t="s">
        <v>219</v>
      </c>
      <c r="D71" s="28" t="s">
        <v>220</v>
      </c>
      <c r="E71" s="29">
        <v>37</v>
      </c>
      <c r="F71" s="30" t="s">
        <v>88</v>
      </c>
      <c r="H71" s="31">
        <f>ROUND(E71*G71,2)</f>
        <v>0</v>
      </c>
      <c r="J71" s="31">
        <f>ROUND(E71*G71,2)</f>
        <v>0</v>
      </c>
      <c r="K71" s="32">
        <v>6.0099999999999997E-3</v>
      </c>
      <c r="L71" s="32">
        <f>E71*K71</f>
        <v>0.22236999999999998</v>
      </c>
      <c r="N71" s="29">
        <f>E71*M71</f>
        <v>0</v>
      </c>
      <c r="P71" s="30" t="s">
        <v>89</v>
      </c>
      <c r="V71" s="33" t="s">
        <v>70</v>
      </c>
      <c r="X71" s="27" t="s">
        <v>221</v>
      </c>
      <c r="Y71" s="27" t="s">
        <v>219</v>
      </c>
      <c r="Z71" s="30" t="s">
        <v>222</v>
      </c>
      <c r="AJ71" s="4" t="s">
        <v>92</v>
      </c>
      <c r="AK71" s="4" t="s">
        <v>93</v>
      </c>
    </row>
    <row r="72" spans="1:37" ht="25.5">
      <c r="A72" s="25">
        <v>34</v>
      </c>
      <c r="B72" s="26" t="s">
        <v>101</v>
      </c>
      <c r="C72" s="27" t="s">
        <v>223</v>
      </c>
      <c r="D72" s="28" t="s">
        <v>224</v>
      </c>
      <c r="E72" s="29">
        <v>37.15</v>
      </c>
      <c r="F72" s="30" t="s">
        <v>88</v>
      </c>
      <c r="H72" s="31">
        <f>ROUND(E72*G72,2)</f>
        <v>0</v>
      </c>
      <c r="J72" s="31">
        <f>ROUND(E72*G72,2)</f>
        <v>0</v>
      </c>
      <c r="K72" s="32">
        <v>6.0999999999999997E-4</v>
      </c>
      <c r="L72" s="32">
        <f>E72*K72</f>
        <v>2.2661499999999998E-2</v>
      </c>
      <c r="N72" s="29">
        <f>E72*M72</f>
        <v>0</v>
      </c>
      <c r="P72" s="30" t="s">
        <v>89</v>
      </c>
      <c r="V72" s="33" t="s">
        <v>70</v>
      </c>
      <c r="X72" s="27" t="s">
        <v>225</v>
      </c>
      <c r="Y72" s="27" t="s">
        <v>223</v>
      </c>
      <c r="Z72" s="30" t="s">
        <v>222</v>
      </c>
      <c r="AJ72" s="4" t="s">
        <v>92</v>
      </c>
      <c r="AK72" s="4" t="s">
        <v>93</v>
      </c>
    </row>
    <row r="73" spans="1:37">
      <c r="D73" s="66" t="s">
        <v>226</v>
      </c>
      <c r="E73" s="67"/>
      <c r="F73" s="68"/>
      <c r="G73" s="69"/>
      <c r="H73" s="69"/>
      <c r="I73" s="69"/>
      <c r="J73" s="69"/>
      <c r="K73" s="70"/>
      <c r="L73" s="70"/>
      <c r="M73" s="67"/>
      <c r="N73" s="67"/>
      <c r="O73" s="68"/>
      <c r="P73" s="68"/>
      <c r="Q73" s="67"/>
      <c r="R73" s="67"/>
      <c r="S73" s="67"/>
      <c r="T73" s="71"/>
      <c r="U73" s="71"/>
      <c r="V73" s="71" t="s">
        <v>0</v>
      </c>
      <c r="W73" s="72"/>
      <c r="X73" s="68"/>
    </row>
    <row r="74" spans="1:37">
      <c r="D74" s="66" t="s">
        <v>227</v>
      </c>
      <c r="E74" s="67"/>
      <c r="F74" s="68"/>
      <c r="G74" s="69"/>
      <c r="H74" s="69"/>
      <c r="I74" s="69"/>
      <c r="J74" s="69"/>
      <c r="K74" s="70"/>
      <c r="L74" s="70"/>
      <c r="M74" s="67"/>
      <c r="N74" s="67"/>
      <c r="O74" s="68"/>
      <c r="P74" s="68"/>
      <c r="Q74" s="67"/>
      <c r="R74" s="67"/>
      <c r="S74" s="67"/>
      <c r="T74" s="71"/>
      <c r="U74" s="71"/>
      <c r="V74" s="71" t="s">
        <v>0</v>
      </c>
      <c r="W74" s="72"/>
      <c r="X74" s="68"/>
    </row>
    <row r="75" spans="1:37">
      <c r="D75" s="66" t="s">
        <v>105</v>
      </c>
      <c r="E75" s="67"/>
      <c r="F75" s="68"/>
      <c r="G75" s="69"/>
      <c r="H75" s="69"/>
      <c r="I75" s="69"/>
      <c r="J75" s="69"/>
      <c r="K75" s="70"/>
      <c r="L75" s="70"/>
      <c r="M75" s="67"/>
      <c r="N75" s="67"/>
      <c r="O75" s="68"/>
      <c r="P75" s="68"/>
      <c r="Q75" s="67"/>
      <c r="R75" s="67"/>
      <c r="S75" s="67"/>
      <c r="T75" s="71"/>
      <c r="U75" s="71"/>
      <c r="V75" s="71" t="s">
        <v>0</v>
      </c>
      <c r="W75" s="72"/>
      <c r="X75" s="68"/>
    </row>
    <row r="76" spans="1:37" ht="25.5">
      <c r="A76" s="25">
        <v>35</v>
      </c>
      <c r="B76" s="26" t="s">
        <v>85</v>
      </c>
      <c r="C76" s="27" t="s">
        <v>228</v>
      </c>
      <c r="D76" s="28" t="s">
        <v>229</v>
      </c>
      <c r="E76" s="29">
        <v>7.5</v>
      </c>
      <c r="F76" s="30" t="s">
        <v>88</v>
      </c>
      <c r="H76" s="31">
        <f>ROUND(E76*G76,2)</f>
        <v>0</v>
      </c>
      <c r="J76" s="31">
        <f>ROUND(E76*G76,2)</f>
        <v>0</v>
      </c>
      <c r="K76" s="32">
        <v>0.1037</v>
      </c>
      <c r="L76" s="32">
        <f>E76*K76</f>
        <v>0.77775000000000005</v>
      </c>
      <c r="N76" s="29">
        <f>E76*M76</f>
        <v>0</v>
      </c>
      <c r="P76" s="30" t="s">
        <v>89</v>
      </c>
      <c r="V76" s="33" t="s">
        <v>70</v>
      </c>
      <c r="X76" s="27" t="s">
        <v>230</v>
      </c>
      <c r="Y76" s="27" t="s">
        <v>228</v>
      </c>
      <c r="Z76" s="30" t="s">
        <v>222</v>
      </c>
      <c r="AJ76" s="4" t="s">
        <v>92</v>
      </c>
      <c r="AK76" s="4" t="s">
        <v>93</v>
      </c>
    </row>
    <row r="77" spans="1:37" ht="25.5">
      <c r="A77" s="25">
        <v>36</v>
      </c>
      <c r="B77" s="26" t="s">
        <v>85</v>
      </c>
      <c r="C77" s="27" t="s">
        <v>231</v>
      </c>
      <c r="D77" s="28" t="s">
        <v>232</v>
      </c>
      <c r="E77" s="29">
        <v>22.15</v>
      </c>
      <c r="F77" s="30" t="s">
        <v>88</v>
      </c>
      <c r="H77" s="31">
        <f>ROUND(E77*G77,2)</f>
        <v>0</v>
      </c>
      <c r="J77" s="31">
        <f>ROUND(E77*G77,2)</f>
        <v>0</v>
      </c>
      <c r="K77" s="32">
        <v>0.12970000000000001</v>
      </c>
      <c r="L77" s="32">
        <f>E77*K77</f>
        <v>2.8728549999999999</v>
      </c>
      <c r="N77" s="29">
        <f>E77*M77</f>
        <v>0</v>
      </c>
      <c r="P77" s="30" t="s">
        <v>89</v>
      </c>
      <c r="V77" s="33" t="s">
        <v>70</v>
      </c>
      <c r="X77" s="27" t="s">
        <v>233</v>
      </c>
      <c r="Y77" s="27" t="s">
        <v>231</v>
      </c>
      <c r="Z77" s="30" t="s">
        <v>222</v>
      </c>
      <c r="AJ77" s="4" t="s">
        <v>92</v>
      </c>
      <c r="AK77" s="4" t="s">
        <v>93</v>
      </c>
    </row>
    <row r="78" spans="1:37" ht="25.5">
      <c r="D78" s="66" t="s">
        <v>234</v>
      </c>
      <c r="E78" s="67"/>
      <c r="F78" s="68"/>
      <c r="G78" s="69"/>
      <c r="H78" s="69"/>
      <c r="I78" s="69"/>
      <c r="J78" s="69"/>
      <c r="K78" s="70"/>
      <c r="L78" s="70"/>
      <c r="M78" s="67"/>
      <c r="N78" s="67"/>
      <c r="O78" s="68"/>
      <c r="P78" s="68"/>
      <c r="Q78" s="67"/>
      <c r="R78" s="67"/>
      <c r="S78" s="67"/>
      <c r="T78" s="71"/>
      <c r="U78" s="71"/>
      <c r="V78" s="71" t="s">
        <v>0</v>
      </c>
      <c r="W78" s="72"/>
      <c r="X78" s="68"/>
    </row>
    <row r="79" spans="1:37" ht="25.5">
      <c r="A79" s="25">
        <v>37</v>
      </c>
      <c r="B79" s="26" t="s">
        <v>85</v>
      </c>
      <c r="C79" s="27" t="s">
        <v>235</v>
      </c>
      <c r="D79" s="28" t="s">
        <v>236</v>
      </c>
      <c r="E79" s="29">
        <v>37</v>
      </c>
      <c r="F79" s="30" t="s">
        <v>88</v>
      </c>
      <c r="H79" s="31">
        <f>ROUND(E79*G79,2)</f>
        <v>0</v>
      </c>
      <c r="J79" s="31">
        <f>ROUND(E79*G79,2)</f>
        <v>0</v>
      </c>
      <c r="K79" s="32">
        <v>0.19936000000000001</v>
      </c>
      <c r="L79" s="32">
        <f>E79*K79</f>
        <v>7.3763200000000007</v>
      </c>
      <c r="N79" s="29">
        <f>E79*M79</f>
        <v>0</v>
      </c>
      <c r="P79" s="30" t="s">
        <v>89</v>
      </c>
      <c r="V79" s="33" t="s">
        <v>70</v>
      </c>
      <c r="X79" s="27" t="s">
        <v>237</v>
      </c>
      <c r="Y79" s="27" t="s">
        <v>235</v>
      </c>
      <c r="Z79" s="30" t="s">
        <v>222</v>
      </c>
      <c r="AJ79" s="4" t="s">
        <v>92</v>
      </c>
      <c r="AK79" s="4" t="s">
        <v>93</v>
      </c>
    </row>
    <row r="80" spans="1:37" ht="25.5">
      <c r="A80" s="25">
        <v>38</v>
      </c>
      <c r="B80" s="26" t="s">
        <v>85</v>
      </c>
      <c r="C80" s="27" t="s">
        <v>238</v>
      </c>
      <c r="D80" s="28" t="s">
        <v>239</v>
      </c>
      <c r="E80" s="29">
        <v>7.5</v>
      </c>
      <c r="F80" s="30" t="s">
        <v>88</v>
      </c>
      <c r="H80" s="31">
        <f>ROUND(E80*G80,2)</f>
        <v>0</v>
      </c>
      <c r="J80" s="31">
        <f>ROUND(E80*G80,2)</f>
        <v>0</v>
      </c>
      <c r="K80" s="32">
        <v>5.5919999999999997E-2</v>
      </c>
      <c r="L80" s="32">
        <f>E80*K80</f>
        <v>0.4194</v>
      </c>
      <c r="N80" s="29">
        <f>E80*M80</f>
        <v>0</v>
      </c>
      <c r="P80" s="30" t="s">
        <v>89</v>
      </c>
      <c r="V80" s="33" t="s">
        <v>70</v>
      </c>
      <c r="X80" s="27" t="s">
        <v>240</v>
      </c>
      <c r="Y80" s="27" t="s">
        <v>238</v>
      </c>
      <c r="Z80" s="30" t="s">
        <v>222</v>
      </c>
      <c r="AJ80" s="4" t="s">
        <v>92</v>
      </c>
      <c r="AK80" s="4" t="s">
        <v>93</v>
      </c>
    </row>
    <row r="81" spans="1:37">
      <c r="D81" s="66" t="s">
        <v>203</v>
      </c>
      <c r="E81" s="67"/>
      <c r="F81" s="68"/>
      <c r="G81" s="69"/>
      <c r="H81" s="69"/>
      <c r="I81" s="69"/>
      <c r="J81" s="69"/>
      <c r="K81" s="70"/>
      <c r="L81" s="70"/>
      <c r="M81" s="67"/>
      <c r="N81" s="67"/>
      <c r="O81" s="68"/>
      <c r="P81" s="68"/>
      <c r="Q81" s="67"/>
      <c r="R81" s="67"/>
      <c r="S81" s="67"/>
      <c r="T81" s="71"/>
      <c r="U81" s="71"/>
      <c r="V81" s="71" t="s">
        <v>0</v>
      </c>
      <c r="W81" s="72"/>
      <c r="X81" s="68"/>
    </row>
    <row r="82" spans="1:37" ht="25.5">
      <c r="A82" s="25">
        <v>39</v>
      </c>
      <c r="B82" s="26" t="s">
        <v>85</v>
      </c>
      <c r="C82" s="27" t="s">
        <v>241</v>
      </c>
      <c r="D82" s="28" t="s">
        <v>242</v>
      </c>
      <c r="E82" s="29">
        <v>53.14</v>
      </c>
      <c r="F82" s="30" t="s">
        <v>88</v>
      </c>
      <c r="H82" s="31">
        <f>ROUND(E82*G82,2)</f>
        <v>0</v>
      </c>
      <c r="J82" s="31">
        <f>ROUND(E82*G82,2)</f>
        <v>0</v>
      </c>
      <c r="K82" s="32">
        <v>0.10100000000000001</v>
      </c>
      <c r="L82" s="32">
        <f>E82*K82</f>
        <v>5.36714</v>
      </c>
      <c r="N82" s="29">
        <f>E82*M82</f>
        <v>0</v>
      </c>
      <c r="P82" s="30" t="s">
        <v>89</v>
      </c>
      <c r="V82" s="33" t="s">
        <v>70</v>
      </c>
      <c r="X82" s="27" t="s">
        <v>243</v>
      </c>
      <c r="Y82" s="27" t="s">
        <v>241</v>
      </c>
      <c r="Z82" s="30" t="s">
        <v>222</v>
      </c>
      <c r="AJ82" s="4" t="s">
        <v>92</v>
      </c>
      <c r="AK82" s="4" t="s">
        <v>93</v>
      </c>
    </row>
    <row r="83" spans="1:37">
      <c r="D83" s="66" t="s">
        <v>244</v>
      </c>
      <c r="E83" s="67"/>
      <c r="F83" s="68"/>
      <c r="G83" s="69"/>
      <c r="H83" s="69"/>
      <c r="I83" s="69"/>
      <c r="J83" s="69"/>
      <c r="K83" s="70"/>
      <c r="L83" s="70"/>
      <c r="M83" s="67"/>
      <c r="N83" s="67"/>
      <c r="O83" s="68"/>
      <c r="P83" s="68"/>
      <c r="Q83" s="67"/>
      <c r="R83" s="67"/>
      <c r="S83" s="67"/>
      <c r="T83" s="71"/>
      <c r="U83" s="71"/>
      <c r="V83" s="71" t="s">
        <v>0</v>
      </c>
      <c r="W83" s="72"/>
      <c r="X83" s="68"/>
    </row>
    <row r="84" spans="1:37">
      <c r="A84" s="25">
        <v>40</v>
      </c>
      <c r="B84" s="26" t="s">
        <v>167</v>
      </c>
      <c r="C84" s="27" t="s">
        <v>245</v>
      </c>
      <c r="D84" s="28" t="s">
        <v>246</v>
      </c>
      <c r="E84" s="29">
        <v>53.670999999999999</v>
      </c>
      <c r="F84" s="30" t="s">
        <v>88</v>
      </c>
      <c r="I84" s="31">
        <f>ROUND(E84*G84,2)</f>
        <v>0</v>
      </c>
      <c r="J84" s="31">
        <f>ROUND(E84*G84,2)</f>
        <v>0</v>
      </c>
      <c r="K84" s="32">
        <v>0.13800000000000001</v>
      </c>
      <c r="L84" s="32">
        <f>E84*K84</f>
        <v>7.4065980000000007</v>
      </c>
      <c r="N84" s="29">
        <f>E84*M84</f>
        <v>0</v>
      </c>
      <c r="P84" s="30" t="s">
        <v>89</v>
      </c>
      <c r="V84" s="33" t="s">
        <v>69</v>
      </c>
      <c r="X84" s="27" t="s">
        <v>245</v>
      </c>
      <c r="Y84" s="27" t="s">
        <v>245</v>
      </c>
      <c r="Z84" s="30" t="s">
        <v>247</v>
      </c>
      <c r="AA84" s="27" t="s">
        <v>89</v>
      </c>
      <c r="AJ84" s="4" t="s">
        <v>172</v>
      </c>
      <c r="AK84" s="4" t="s">
        <v>93</v>
      </c>
    </row>
    <row r="85" spans="1:37">
      <c r="D85" s="66" t="s">
        <v>248</v>
      </c>
      <c r="E85" s="67"/>
      <c r="F85" s="68"/>
      <c r="G85" s="69"/>
      <c r="H85" s="69"/>
      <c r="I85" s="69"/>
      <c r="J85" s="69"/>
      <c r="K85" s="70"/>
      <c r="L85" s="70"/>
      <c r="M85" s="67"/>
      <c r="N85" s="67"/>
      <c r="O85" s="68"/>
      <c r="P85" s="68"/>
      <c r="Q85" s="67"/>
      <c r="R85" s="67"/>
      <c r="S85" s="67"/>
      <c r="T85" s="71"/>
      <c r="U85" s="71"/>
      <c r="V85" s="71" t="s">
        <v>0</v>
      </c>
      <c r="W85" s="72"/>
      <c r="X85" s="68"/>
    </row>
    <row r="86" spans="1:37" ht="25.5">
      <c r="A86" s="25">
        <v>41</v>
      </c>
      <c r="B86" s="26" t="s">
        <v>101</v>
      </c>
      <c r="C86" s="27" t="s">
        <v>249</v>
      </c>
      <c r="D86" s="28" t="s">
        <v>250</v>
      </c>
      <c r="E86" s="29">
        <v>45.36</v>
      </c>
      <c r="F86" s="30" t="s">
        <v>88</v>
      </c>
      <c r="H86" s="31">
        <f>ROUND(E86*G86,2)</f>
        <v>0</v>
      </c>
      <c r="J86" s="31">
        <f>ROUND(E86*G86,2)</f>
        <v>0</v>
      </c>
      <c r="K86" s="32">
        <v>0.16849</v>
      </c>
      <c r="L86" s="32">
        <f>E86*K86</f>
        <v>7.6427063999999998</v>
      </c>
      <c r="N86" s="29">
        <f>E86*M86</f>
        <v>0</v>
      </c>
      <c r="P86" s="30" t="s">
        <v>89</v>
      </c>
      <c r="V86" s="33" t="s">
        <v>70</v>
      </c>
      <c r="X86" s="27" t="s">
        <v>251</v>
      </c>
      <c r="Y86" s="27" t="s">
        <v>249</v>
      </c>
      <c r="Z86" s="30" t="s">
        <v>222</v>
      </c>
      <c r="AJ86" s="4" t="s">
        <v>92</v>
      </c>
      <c r="AK86" s="4" t="s">
        <v>93</v>
      </c>
    </row>
    <row r="87" spans="1:37">
      <c r="D87" s="66" t="s">
        <v>252</v>
      </c>
      <c r="E87" s="67"/>
      <c r="F87" s="68"/>
      <c r="G87" s="69"/>
      <c r="H87" s="69"/>
      <c r="I87" s="69"/>
      <c r="J87" s="69"/>
      <c r="K87" s="70"/>
      <c r="L87" s="70"/>
      <c r="M87" s="67"/>
      <c r="N87" s="67"/>
      <c r="O87" s="68"/>
      <c r="P87" s="68"/>
      <c r="Q87" s="67"/>
      <c r="R87" s="67"/>
      <c r="S87" s="67"/>
      <c r="T87" s="71"/>
      <c r="U87" s="71"/>
      <c r="V87" s="71" t="s">
        <v>0</v>
      </c>
      <c r="W87" s="72"/>
      <c r="X87" s="68"/>
    </row>
    <row r="88" spans="1:37">
      <c r="D88" s="66" t="s">
        <v>253</v>
      </c>
      <c r="E88" s="67"/>
      <c r="F88" s="68"/>
      <c r="G88" s="69"/>
      <c r="H88" s="69"/>
      <c r="I88" s="69"/>
      <c r="J88" s="69"/>
      <c r="K88" s="70"/>
      <c r="L88" s="70"/>
      <c r="M88" s="67"/>
      <c r="N88" s="67"/>
      <c r="O88" s="68"/>
      <c r="P88" s="68"/>
      <c r="Q88" s="67"/>
      <c r="R88" s="67"/>
      <c r="S88" s="67"/>
      <c r="T88" s="71"/>
      <c r="U88" s="71"/>
      <c r="V88" s="71" t="s">
        <v>0</v>
      </c>
      <c r="W88" s="72"/>
      <c r="X88" s="68"/>
    </row>
    <row r="89" spans="1:37">
      <c r="D89" s="66" t="s">
        <v>254</v>
      </c>
      <c r="E89" s="67"/>
      <c r="F89" s="68"/>
      <c r="G89" s="69"/>
      <c r="H89" s="69"/>
      <c r="I89" s="69"/>
      <c r="J89" s="69"/>
      <c r="K89" s="70"/>
      <c r="L89" s="70"/>
      <c r="M89" s="67"/>
      <c r="N89" s="67"/>
      <c r="O89" s="68"/>
      <c r="P89" s="68"/>
      <c r="Q89" s="67"/>
      <c r="R89" s="67"/>
      <c r="S89" s="67"/>
      <c r="T89" s="71"/>
      <c r="U89" s="71"/>
      <c r="V89" s="71" t="s">
        <v>0</v>
      </c>
      <c r="W89" s="72"/>
      <c r="X89" s="68"/>
    </row>
    <row r="90" spans="1:37">
      <c r="D90" s="66" t="s">
        <v>255</v>
      </c>
      <c r="E90" s="67"/>
      <c r="F90" s="68"/>
      <c r="G90" s="69"/>
      <c r="H90" s="69"/>
      <c r="I90" s="69"/>
      <c r="J90" s="69"/>
      <c r="K90" s="70"/>
      <c r="L90" s="70"/>
      <c r="M90" s="67"/>
      <c r="N90" s="67"/>
      <c r="O90" s="68"/>
      <c r="P90" s="68"/>
      <c r="Q90" s="67"/>
      <c r="R90" s="67"/>
      <c r="S90" s="67"/>
      <c r="T90" s="71"/>
      <c r="U90" s="71"/>
      <c r="V90" s="71" t="s">
        <v>0</v>
      </c>
      <c r="W90" s="72"/>
      <c r="X90" s="68"/>
    </row>
    <row r="91" spans="1:37">
      <c r="D91" s="66" t="s">
        <v>256</v>
      </c>
      <c r="E91" s="67"/>
      <c r="F91" s="68"/>
      <c r="G91" s="69"/>
      <c r="H91" s="69"/>
      <c r="I91" s="69"/>
      <c r="J91" s="69"/>
      <c r="K91" s="70"/>
      <c r="L91" s="70"/>
      <c r="M91" s="67"/>
      <c r="N91" s="67"/>
      <c r="O91" s="68"/>
      <c r="P91" s="68"/>
      <c r="Q91" s="67"/>
      <c r="R91" s="67"/>
      <c r="S91" s="67"/>
      <c r="T91" s="71"/>
      <c r="U91" s="71"/>
      <c r="V91" s="71" t="s">
        <v>0</v>
      </c>
      <c r="W91" s="72"/>
      <c r="X91" s="68"/>
    </row>
    <row r="92" spans="1:37">
      <c r="D92" s="66" t="s">
        <v>257</v>
      </c>
      <c r="E92" s="67"/>
      <c r="F92" s="68"/>
      <c r="G92" s="69"/>
      <c r="H92" s="69"/>
      <c r="I92" s="69"/>
      <c r="J92" s="69"/>
      <c r="K92" s="70"/>
      <c r="L92" s="70"/>
      <c r="M92" s="67"/>
      <c r="N92" s="67"/>
      <c r="O92" s="68"/>
      <c r="P92" s="68"/>
      <c r="Q92" s="67"/>
      <c r="R92" s="67"/>
      <c r="S92" s="67"/>
      <c r="T92" s="71"/>
      <c r="U92" s="71"/>
      <c r="V92" s="71" t="s">
        <v>0</v>
      </c>
      <c r="W92" s="72"/>
      <c r="X92" s="68"/>
    </row>
    <row r="93" spans="1:37">
      <c r="D93" s="66" t="s">
        <v>258</v>
      </c>
      <c r="E93" s="67"/>
      <c r="F93" s="68"/>
      <c r="G93" s="69"/>
      <c r="H93" s="69"/>
      <c r="I93" s="69"/>
      <c r="J93" s="69"/>
      <c r="K93" s="70"/>
      <c r="L93" s="70"/>
      <c r="M93" s="67"/>
      <c r="N93" s="67"/>
      <c r="O93" s="68"/>
      <c r="P93" s="68"/>
      <c r="Q93" s="67"/>
      <c r="R93" s="67"/>
      <c r="S93" s="67"/>
      <c r="T93" s="71"/>
      <c r="U93" s="71"/>
      <c r="V93" s="71" t="s">
        <v>0</v>
      </c>
      <c r="W93" s="72"/>
      <c r="X93" s="68"/>
    </row>
    <row r="94" spans="1:37">
      <c r="D94" s="66" t="s">
        <v>259</v>
      </c>
      <c r="E94" s="67"/>
      <c r="F94" s="68"/>
      <c r="G94" s="69"/>
      <c r="H94" s="69"/>
      <c r="I94" s="69"/>
      <c r="J94" s="69"/>
      <c r="K94" s="70"/>
      <c r="L94" s="70"/>
      <c r="M94" s="67"/>
      <c r="N94" s="67"/>
      <c r="O94" s="68"/>
      <c r="P94" s="68"/>
      <c r="Q94" s="67"/>
      <c r="R94" s="67"/>
      <c r="S94" s="67"/>
      <c r="T94" s="71"/>
      <c r="U94" s="71"/>
      <c r="V94" s="71" t="s">
        <v>0</v>
      </c>
      <c r="W94" s="72"/>
      <c r="X94" s="68"/>
    </row>
    <row r="95" spans="1:37">
      <c r="D95" s="66" t="s">
        <v>260</v>
      </c>
      <c r="E95" s="67"/>
      <c r="F95" s="68"/>
      <c r="G95" s="69"/>
      <c r="H95" s="69"/>
      <c r="I95" s="69"/>
      <c r="J95" s="69"/>
      <c r="K95" s="70"/>
      <c r="L95" s="70"/>
      <c r="M95" s="67"/>
      <c r="N95" s="67"/>
      <c r="O95" s="68"/>
      <c r="P95" s="68"/>
      <c r="Q95" s="67"/>
      <c r="R95" s="67"/>
      <c r="S95" s="67"/>
      <c r="T95" s="71"/>
      <c r="U95" s="71"/>
      <c r="V95" s="71" t="s">
        <v>0</v>
      </c>
      <c r="W95" s="72"/>
      <c r="X95" s="68"/>
    </row>
    <row r="96" spans="1:37">
      <c r="D96" s="66" t="s">
        <v>261</v>
      </c>
      <c r="E96" s="67"/>
      <c r="F96" s="68"/>
      <c r="G96" s="69"/>
      <c r="H96" s="69"/>
      <c r="I96" s="69"/>
      <c r="J96" s="69"/>
      <c r="K96" s="70"/>
      <c r="L96" s="70"/>
      <c r="M96" s="67"/>
      <c r="N96" s="67"/>
      <c r="O96" s="68"/>
      <c r="P96" s="68"/>
      <c r="Q96" s="67"/>
      <c r="R96" s="67"/>
      <c r="S96" s="67"/>
      <c r="T96" s="71"/>
      <c r="U96" s="71"/>
      <c r="V96" s="71" t="s">
        <v>0</v>
      </c>
      <c r="W96" s="72"/>
      <c r="X96" s="68"/>
    </row>
    <row r="97" spans="1:37">
      <c r="D97" s="66" t="s">
        <v>262</v>
      </c>
      <c r="E97" s="67"/>
      <c r="F97" s="68"/>
      <c r="G97" s="69"/>
      <c r="H97" s="69"/>
      <c r="I97" s="69"/>
      <c r="J97" s="69"/>
      <c r="K97" s="70"/>
      <c r="L97" s="70"/>
      <c r="M97" s="67"/>
      <c r="N97" s="67"/>
      <c r="O97" s="68"/>
      <c r="P97" s="68"/>
      <c r="Q97" s="67"/>
      <c r="R97" s="67"/>
      <c r="S97" s="67"/>
      <c r="T97" s="71"/>
      <c r="U97" s="71"/>
      <c r="V97" s="71" t="s">
        <v>0</v>
      </c>
      <c r="W97" s="72"/>
      <c r="X97" s="68"/>
    </row>
    <row r="98" spans="1:37">
      <c r="A98" s="25">
        <v>42</v>
      </c>
      <c r="B98" s="26" t="s">
        <v>167</v>
      </c>
      <c r="C98" s="27" t="s">
        <v>263</v>
      </c>
      <c r="D98" s="28" t="s">
        <v>264</v>
      </c>
      <c r="E98" s="29">
        <v>35.956000000000003</v>
      </c>
      <c r="F98" s="30" t="s">
        <v>88</v>
      </c>
      <c r="I98" s="31">
        <f>ROUND(E98*G98,2)</f>
        <v>0</v>
      </c>
      <c r="J98" s="31">
        <f>ROUND(E98*G98,2)</f>
        <v>0</v>
      </c>
      <c r="L98" s="32">
        <f>E98*K98</f>
        <v>0</v>
      </c>
      <c r="N98" s="29">
        <f>E98*M98</f>
        <v>0</v>
      </c>
      <c r="P98" s="30" t="s">
        <v>89</v>
      </c>
      <c r="V98" s="33" t="s">
        <v>69</v>
      </c>
      <c r="X98" s="27" t="s">
        <v>263</v>
      </c>
      <c r="Y98" s="27" t="s">
        <v>263</v>
      </c>
      <c r="Z98" s="30" t="s">
        <v>265</v>
      </c>
      <c r="AA98" s="27" t="s">
        <v>89</v>
      </c>
      <c r="AJ98" s="4" t="s">
        <v>172</v>
      </c>
      <c r="AK98" s="4" t="s">
        <v>93</v>
      </c>
    </row>
    <row r="99" spans="1:37">
      <c r="D99" s="66" t="s">
        <v>266</v>
      </c>
      <c r="E99" s="67"/>
      <c r="F99" s="68"/>
      <c r="G99" s="69"/>
      <c r="H99" s="69"/>
      <c r="I99" s="69"/>
      <c r="J99" s="69"/>
      <c r="K99" s="70"/>
      <c r="L99" s="70"/>
      <c r="M99" s="67"/>
      <c r="N99" s="67"/>
      <c r="O99" s="68"/>
      <c r="P99" s="68"/>
      <c r="Q99" s="67"/>
      <c r="R99" s="67"/>
      <c r="S99" s="67"/>
      <c r="T99" s="71"/>
      <c r="U99" s="71"/>
      <c r="V99" s="71" t="s">
        <v>0</v>
      </c>
      <c r="W99" s="72"/>
      <c r="X99" s="68"/>
    </row>
    <row r="100" spans="1:37" ht="25.5">
      <c r="A100" s="25">
        <v>43</v>
      </c>
      <c r="B100" s="26" t="s">
        <v>167</v>
      </c>
      <c r="C100" s="27" t="s">
        <v>267</v>
      </c>
      <c r="D100" s="28" t="s">
        <v>268</v>
      </c>
      <c r="E100" s="29">
        <v>9.8580000000000005</v>
      </c>
      <c r="F100" s="30" t="s">
        <v>88</v>
      </c>
      <c r="I100" s="31">
        <f>ROUND(E100*G100,2)</f>
        <v>0</v>
      </c>
      <c r="J100" s="31">
        <f>ROUND(E100*G100,2)</f>
        <v>0</v>
      </c>
      <c r="L100" s="32">
        <f>E100*K100</f>
        <v>0</v>
      </c>
      <c r="N100" s="29">
        <f>E100*M100</f>
        <v>0</v>
      </c>
      <c r="P100" s="30" t="s">
        <v>89</v>
      </c>
      <c r="V100" s="33" t="s">
        <v>69</v>
      </c>
      <c r="X100" s="27" t="s">
        <v>267</v>
      </c>
      <c r="Y100" s="27" t="s">
        <v>267</v>
      </c>
      <c r="Z100" s="30" t="s">
        <v>265</v>
      </c>
      <c r="AA100" s="27" t="s">
        <v>89</v>
      </c>
      <c r="AJ100" s="4" t="s">
        <v>172</v>
      </c>
      <c r="AK100" s="4" t="s">
        <v>93</v>
      </c>
    </row>
    <row r="101" spans="1:37">
      <c r="D101" s="66" t="s">
        <v>269</v>
      </c>
      <c r="E101" s="67"/>
      <c r="F101" s="68"/>
      <c r="G101" s="69"/>
      <c r="H101" s="69"/>
      <c r="I101" s="69"/>
      <c r="J101" s="69"/>
      <c r="K101" s="70"/>
      <c r="L101" s="70"/>
      <c r="M101" s="67"/>
      <c r="N101" s="67"/>
      <c r="O101" s="68"/>
      <c r="P101" s="68"/>
      <c r="Q101" s="67"/>
      <c r="R101" s="67"/>
      <c r="S101" s="67"/>
      <c r="T101" s="71"/>
      <c r="U101" s="71"/>
      <c r="V101" s="71" t="s">
        <v>0</v>
      </c>
      <c r="W101" s="72"/>
      <c r="X101" s="68"/>
    </row>
    <row r="102" spans="1:37">
      <c r="D102" s="74" t="s">
        <v>270</v>
      </c>
      <c r="E102" s="75">
        <f>J102</f>
        <v>0</v>
      </c>
      <c r="H102" s="75">
        <f>SUM(H59:H101)</f>
        <v>0</v>
      </c>
      <c r="I102" s="75">
        <f>SUM(I59:I101)</f>
        <v>0</v>
      </c>
      <c r="J102" s="75">
        <f>SUM(J59:J101)</f>
        <v>0</v>
      </c>
      <c r="L102" s="76">
        <f>SUM(L59:L101)</f>
        <v>128.72236090000001</v>
      </c>
      <c r="N102" s="77">
        <f>SUM(N59:N101)</f>
        <v>0</v>
      </c>
      <c r="W102" s="34">
        <f>SUM(W59:W101)</f>
        <v>0</v>
      </c>
    </row>
    <row r="104" spans="1:37">
      <c r="B104" s="27" t="s">
        <v>271</v>
      </c>
    </row>
    <row r="105" spans="1:37" ht="25.5">
      <c r="A105" s="25">
        <v>44</v>
      </c>
      <c r="B105" s="26" t="s">
        <v>272</v>
      </c>
      <c r="C105" s="27" t="s">
        <v>273</v>
      </c>
      <c r="D105" s="28" t="s">
        <v>274</v>
      </c>
      <c r="E105" s="29">
        <v>5</v>
      </c>
      <c r="F105" s="30" t="s">
        <v>275</v>
      </c>
      <c r="H105" s="31">
        <f>ROUND(E105*G105,2)</f>
        <v>0</v>
      </c>
      <c r="J105" s="31">
        <f>ROUND(E105*G105,2)</f>
        <v>0</v>
      </c>
      <c r="K105" s="32">
        <v>5.4999999999999997E-3</v>
      </c>
      <c r="L105" s="32">
        <f>E105*K105</f>
        <v>2.7499999999999997E-2</v>
      </c>
      <c r="N105" s="29">
        <f>E105*M105</f>
        <v>0</v>
      </c>
      <c r="P105" s="30" t="s">
        <v>89</v>
      </c>
      <c r="V105" s="33" t="s">
        <v>70</v>
      </c>
      <c r="X105" s="27" t="s">
        <v>276</v>
      </c>
      <c r="Y105" s="27" t="s">
        <v>273</v>
      </c>
      <c r="Z105" s="30" t="s">
        <v>277</v>
      </c>
      <c r="AJ105" s="4" t="s">
        <v>92</v>
      </c>
      <c r="AK105" s="4" t="s">
        <v>93</v>
      </c>
    </row>
    <row r="106" spans="1:37" ht="25.5">
      <c r="A106" s="25">
        <v>45</v>
      </c>
      <c r="B106" s="26" t="s">
        <v>272</v>
      </c>
      <c r="C106" s="27" t="s">
        <v>278</v>
      </c>
      <c r="D106" s="28" t="s">
        <v>279</v>
      </c>
      <c r="E106" s="29">
        <v>5</v>
      </c>
      <c r="F106" s="30" t="s">
        <v>280</v>
      </c>
      <c r="H106" s="31">
        <f>ROUND(E106*G106,2)</f>
        <v>0</v>
      </c>
      <c r="J106" s="31">
        <f>ROUND(E106*G106,2)</f>
        <v>0</v>
      </c>
      <c r="K106" s="32">
        <v>0.34089999999999998</v>
      </c>
      <c r="L106" s="32">
        <f>E106*K106</f>
        <v>1.7044999999999999</v>
      </c>
      <c r="N106" s="29">
        <f>E106*M106</f>
        <v>0</v>
      </c>
      <c r="P106" s="30" t="s">
        <v>89</v>
      </c>
      <c r="V106" s="33" t="s">
        <v>70</v>
      </c>
      <c r="X106" s="27" t="s">
        <v>281</v>
      </c>
      <c r="Y106" s="27" t="s">
        <v>278</v>
      </c>
      <c r="Z106" s="30" t="s">
        <v>277</v>
      </c>
      <c r="AJ106" s="4" t="s">
        <v>92</v>
      </c>
      <c r="AK106" s="4" t="s">
        <v>93</v>
      </c>
    </row>
    <row r="107" spans="1:37">
      <c r="A107" s="25">
        <v>46</v>
      </c>
      <c r="B107" s="26" t="s">
        <v>272</v>
      </c>
      <c r="C107" s="27" t="s">
        <v>282</v>
      </c>
      <c r="D107" s="28" t="s">
        <v>283</v>
      </c>
      <c r="E107" s="29">
        <v>5</v>
      </c>
      <c r="F107" s="30" t="s">
        <v>280</v>
      </c>
      <c r="H107" s="31">
        <f>ROUND(E107*G107,2)</f>
        <v>0</v>
      </c>
      <c r="J107" s="31">
        <f>ROUND(E107*G107,2)</f>
        <v>0</v>
      </c>
      <c r="K107" s="32">
        <v>0.14494000000000001</v>
      </c>
      <c r="L107" s="32">
        <f>E107*K107</f>
        <v>0.72470000000000012</v>
      </c>
      <c r="N107" s="29">
        <f>E107*M107</f>
        <v>0</v>
      </c>
      <c r="P107" s="30" t="s">
        <v>89</v>
      </c>
      <c r="V107" s="33" t="s">
        <v>70</v>
      </c>
      <c r="X107" s="27" t="s">
        <v>284</v>
      </c>
      <c r="Y107" s="27" t="s">
        <v>282</v>
      </c>
      <c r="Z107" s="30" t="s">
        <v>277</v>
      </c>
      <c r="AJ107" s="4" t="s">
        <v>92</v>
      </c>
      <c r="AK107" s="4" t="s">
        <v>93</v>
      </c>
    </row>
    <row r="108" spans="1:37">
      <c r="A108" s="25">
        <v>47</v>
      </c>
      <c r="B108" s="26" t="s">
        <v>167</v>
      </c>
      <c r="C108" s="27" t="s">
        <v>285</v>
      </c>
      <c r="D108" s="28" t="s">
        <v>286</v>
      </c>
      <c r="E108" s="29">
        <v>5</v>
      </c>
      <c r="F108" s="30" t="s">
        <v>280</v>
      </c>
      <c r="I108" s="31">
        <f>ROUND(E108*G108,2)</f>
        <v>0</v>
      </c>
      <c r="J108" s="31">
        <f>ROUND(E108*G108,2)</f>
        <v>0</v>
      </c>
      <c r="K108" s="32">
        <v>9.9000000000000005E-2</v>
      </c>
      <c r="L108" s="32">
        <f>E108*K108</f>
        <v>0.495</v>
      </c>
      <c r="N108" s="29">
        <f>E108*M108</f>
        <v>0</v>
      </c>
      <c r="P108" s="30" t="s">
        <v>89</v>
      </c>
      <c r="V108" s="33" t="s">
        <v>69</v>
      </c>
      <c r="X108" s="27" t="s">
        <v>285</v>
      </c>
      <c r="Y108" s="27" t="s">
        <v>285</v>
      </c>
      <c r="Z108" s="30" t="s">
        <v>287</v>
      </c>
      <c r="AA108" s="27" t="s">
        <v>89</v>
      </c>
      <c r="AJ108" s="4" t="s">
        <v>172</v>
      </c>
      <c r="AK108" s="4" t="s">
        <v>93</v>
      </c>
    </row>
    <row r="109" spans="1:37">
      <c r="D109" s="74" t="s">
        <v>288</v>
      </c>
      <c r="E109" s="75">
        <f>J109</f>
        <v>0</v>
      </c>
      <c r="H109" s="75">
        <f>SUM(H104:H108)</f>
        <v>0</v>
      </c>
      <c r="I109" s="75">
        <f>SUM(I104:I108)</f>
        <v>0</v>
      </c>
      <c r="J109" s="75">
        <f>SUM(J104:J108)</f>
        <v>0</v>
      </c>
      <c r="L109" s="76">
        <f>SUM(L104:L108)</f>
        <v>2.9517000000000002</v>
      </c>
      <c r="N109" s="77">
        <f>SUM(N104:N108)</f>
        <v>0</v>
      </c>
      <c r="W109" s="34">
        <f>SUM(W104:W108)</f>
        <v>0</v>
      </c>
    </row>
    <row r="111" spans="1:37">
      <c r="B111" s="27" t="s">
        <v>289</v>
      </c>
    </row>
    <row r="112" spans="1:37" ht="25.5">
      <c r="A112" s="25">
        <v>48</v>
      </c>
      <c r="B112" s="26" t="s">
        <v>85</v>
      </c>
      <c r="C112" s="27" t="s">
        <v>290</v>
      </c>
      <c r="D112" s="28" t="s">
        <v>291</v>
      </c>
      <c r="E112" s="29">
        <v>18</v>
      </c>
      <c r="F112" s="30" t="s">
        <v>280</v>
      </c>
      <c r="H112" s="31">
        <f>ROUND(E112*G112,2)</f>
        <v>0</v>
      </c>
      <c r="J112" s="31">
        <f>ROUND(E112*G112,2)</f>
        <v>0</v>
      </c>
      <c r="K112" s="32">
        <v>0.2457</v>
      </c>
      <c r="L112" s="32">
        <f>E112*K112</f>
        <v>4.4226000000000001</v>
      </c>
      <c r="N112" s="29">
        <f>E112*M112</f>
        <v>0</v>
      </c>
      <c r="P112" s="30" t="s">
        <v>89</v>
      </c>
      <c r="V112" s="33" t="s">
        <v>70</v>
      </c>
      <c r="X112" s="27" t="s">
        <v>292</v>
      </c>
      <c r="Y112" s="27" t="s">
        <v>290</v>
      </c>
      <c r="Z112" s="30" t="s">
        <v>222</v>
      </c>
      <c r="AJ112" s="4" t="s">
        <v>92</v>
      </c>
      <c r="AK112" s="4" t="s">
        <v>93</v>
      </c>
    </row>
    <row r="113" spans="1:37">
      <c r="D113" s="66" t="s">
        <v>293</v>
      </c>
      <c r="E113" s="67"/>
      <c r="F113" s="68"/>
      <c r="G113" s="69"/>
      <c r="H113" s="69"/>
      <c r="I113" s="69"/>
      <c r="J113" s="69"/>
      <c r="K113" s="70"/>
      <c r="L113" s="70"/>
      <c r="M113" s="67"/>
      <c r="N113" s="67"/>
      <c r="O113" s="68"/>
      <c r="P113" s="68"/>
      <c r="Q113" s="67"/>
      <c r="R113" s="67"/>
      <c r="S113" s="67"/>
      <c r="T113" s="71"/>
      <c r="U113" s="71"/>
      <c r="V113" s="71" t="s">
        <v>0</v>
      </c>
      <c r="W113" s="72"/>
      <c r="X113" s="68"/>
    </row>
    <row r="114" spans="1:37">
      <c r="D114" s="66" t="s">
        <v>294</v>
      </c>
      <c r="E114" s="67"/>
      <c r="F114" s="68"/>
      <c r="G114" s="69"/>
      <c r="H114" s="69"/>
      <c r="I114" s="69"/>
      <c r="J114" s="69"/>
      <c r="K114" s="70"/>
      <c r="L114" s="70"/>
      <c r="M114" s="67"/>
      <c r="N114" s="67"/>
      <c r="O114" s="68"/>
      <c r="P114" s="68"/>
      <c r="Q114" s="67"/>
      <c r="R114" s="67"/>
      <c r="S114" s="67"/>
      <c r="T114" s="71"/>
      <c r="U114" s="71"/>
      <c r="V114" s="71" t="s">
        <v>0</v>
      </c>
      <c r="W114" s="72"/>
      <c r="X114" s="68"/>
    </row>
    <row r="115" spans="1:37">
      <c r="D115" s="66" t="s">
        <v>295</v>
      </c>
      <c r="E115" s="67"/>
      <c r="F115" s="68"/>
      <c r="G115" s="69"/>
      <c r="H115" s="69"/>
      <c r="I115" s="69"/>
      <c r="J115" s="69"/>
      <c r="K115" s="70"/>
      <c r="L115" s="70"/>
      <c r="M115" s="67"/>
      <c r="N115" s="67"/>
      <c r="O115" s="68"/>
      <c r="P115" s="68"/>
      <c r="Q115" s="67"/>
      <c r="R115" s="67"/>
      <c r="S115" s="67"/>
      <c r="T115" s="71"/>
      <c r="U115" s="71"/>
      <c r="V115" s="71" t="s">
        <v>0</v>
      </c>
      <c r="W115" s="72"/>
      <c r="X115" s="68"/>
    </row>
    <row r="116" spans="1:37">
      <c r="D116" s="66" t="s">
        <v>296</v>
      </c>
      <c r="E116" s="67"/>
      <c r="F116" s="68"/>
      <c r="G116" s="69"/>
      <c r="H116" s="69"/>
      <c r="I116" s="69"/>
      <c r="J116" s="69"/>
      <c r="K116" s="70"/>
      <c r="L116" s="70"/>
      <c r="M116" s="67"/>
      <c r="N116" s="67"/>
      <c r="O116" s="68"/>
      <c r="P116" s="68"/>
      <c r="Q116" s="67"/>
      <c r="R116" s="67"/>
      <c r="S116" s="67"/>
      <c r="T116" s="71"/>
      <c r="U116" s="71"/>
      <c r="V116" s="71" t="s">
        <v>0</v>
      </c>
      <c r="W116" s="72"/>
      <c r="X116" s="68"/>
    </row>
    <row r="117" spans="1:37">
      <c r="D117" s="66" t="s">
        <v>297</v>
      </c>
      <c r="E117" s="67"/>
      <c r="F117" s="68"/>
      <c r="G117" s="69"/>
      <c r="H117" s="69"/>
      <c r="I117" s="69"/>
      <c r="J117" s="69"/>
      <c r="K117" s="70"/>
      <c r="L117" s="70"/>
      <c r="M117" s="67"/>
      <c r="N117" s="67"/>
      <c r="O117" s="68"/>
      <c r="P117" s="68"/>
      <c r="Q117" s="67"/>
      <c r="R117" s="67"/>
      <c r="S117" s="67"/>
      <c r="T117" s="71"/>
      <c r="U117" s="71"/>
      <c r="V117" s="71" t="s">
        <v>0</v>
      </c>
      <c r="W117" s="72"/>
      <c r="X117" s="68"/>
    </row>
    <row r="118" spans="1:37">
      <c r="D118" s="66" t="s">
        <v>298</v>
      </c>
      <c r="E118" s="67"/>
      <c r="F118" s="68"/>
      <c r="G118" s="69"/>
      <c r="H118" s="69"/>
      <c r="I118" s="69"/>
      <c r="J118" s="69"/>
      <c r="K118" s="70"/>
      <c r="L118" s="70"/>
      <c r="M118" s="67"/>
      <c r="N118" s="67"/>
      <c r="O118" s="68"/>
      <c r="P118" s="68"/>
      <c r="Q118" s="67"/>
      <c r="R118" s="67"/>
      <c r="S118" s="67"/>
      <c r="T118" s="71"/>
      <c r="U118" s="71"/>
      <c r="V118" s="71" t="s">
        <v>0</v>
      </c>
      <c r="W118" s="72"/>
      <c r="X118" s="68"/>
    </row>
    <row r="119" spans="1:37">
      <c r="D119" s="66" t="s">
        <v>299</v>
      </c>
      <c r="E119" s="67"/>
      <c r="F119" s="68"/>
      <c r="G119" s="69"/>
      <c r="H119" s="69"/>
      <c r="I119" s="69"/>
      <c r="J119" s="69"/>
      <c r="K119" s="70"/>
      <c r="L119" s="70"/>
      <c r="M119" s="67"/>
      <c r="N119" s="67"/>
      <c r="O119" s="68"/>
      <c r="P119" s="68"/>
      <c r="Q119" s="67"/>
      <c r="R119" s="67"/>
      <c r="S119" s="67"/>
      <c r="T119" s="71"/>
      <c r="U119" s="71"/>
      <c r="V119" s="71" t="s">
        <v>0</v>
      </c>
      <c r="W119" s="72"/>
      <c r="X119" s="68"/>
    </row>
    <row r="120" spans="1:37">
      <c r="D120" s="66" t="s">
        <v>300</v>
      </c>
      <c r="E120" s="67"/>
      <c r="F120" s="68"/>
      <c r="G120" s="69"/>
      <c r="H120" s="69"/>
      <c r="I120" s="69"/>
      <c r="J120" s="69"/>
      <c r="K120" s="70"/>
      <c r="L120" s="70"/>
      <c r="M120" s="67"/>
      <c r="N120" s="67"/>
      <c r="O120" s="68"/>
      <c r="P120" s="68"/>
      <c r="Q120" s="67"/>
      <c r="R120" s="67"/>
      <c r="S120" s="67"/>
      <c r="T120" s="71"/>
      <c r="U120" s="71"/>
      <c r="V120" s="71" t="s">
        <v>0</v>
      </c>
      <c r="W120" s="72"/>
      <c r="X120" s="68"/>
    </row>
    <row r="121" spans="1:37">
      <c r="D121" s="66" t="s">
        <v>301</v>
      </c>
      <c r="E121" s="67"/>
      <c r="F121" s="68"/>
      <c r="G121" s="69"/>
      <c r="H121" s="69"/>
      <c r="I121" s="69"/>
      <c r="J121" s="69"/>
      <c r="K121" s="70"/>
      <c r="L121" s="70"/>
      <c r="M121" s="67"/>
      <c r="N121" s="67"/>
      <c r="O121" s="68"/>
      <c r="P121" s="68"/>
      <c r="Q121" s="67"/>
      <c r="R121" s="67"/>
      <c r="S121" s="67"/>
      <c r="T121" s="71"/>
      <c r="U121" s="71"/>
      <c r="V121" s="71" t="s">
        <v>0</v>
      </c>
      <c r="W121" s="72"/>
      <c r="X121" s="68"/>
    </row>
    <row r="122" spans="1:37">
      <c r="D122" s="66" t="s">
        <v>302</v>
      </c>
      <c r="E122" s="67"/>
      <c r="F122" s="68"/>
      <c r="G122" s="69"/>
      <c r="H122" s="69"/>
      <c r="I122" s="69"/>
      <c r="J122" s="69"/>
      <c r="K122" s="70"/>
      <c r="L122" s="70"/>
      <c r="M122" s="67"/>
      <c r="N122" s="67"/>
      <c r="O122" s="68"/>
      <c r="P122" s="68"/>
      <c r="Q122" s="67"/>
      <c r="R122" s="67"/>
      <c r="S122" s="67"/>
      <c r="T122" s="71"/>
      <c r="U122" s="71"/>
      <c r="V122" s="71" t="s">
        <v>0</v>
      </c>
      <c r="W122" s="72"/>
      <c r="X122" s="68"/>
    </row>
    <row r="123" spans="1:37">
      <c r="D123" s="66" t="s">
        <v>303</v>
      </c>
      <c r="E123" s="67"/>
      <c r="F123" s="68"/>
      <c r="G123" s="69"/>
      <c r="H123" s="69"/>
      <c r="I123" s="69"/>
      <c r="J123" s="69"/>
      <c r="K123" s="70"/>
      <c r="L123" s="70"/>
      <c r="M123" s="67"/>
      <c r="N123" s="67"/>
      <c r="O123" s="68"/>
      <c r="P123" s="68"/>
      <c r="Q123" s="67"/>
      <c r="R123" s="67"/>
      <c r="S123" s="67"/>
      <c r="T123" s="71"/>
      <c r="U123" s="71"/>
      <c r="V123" s="71" t="s">
        <v>0</v>
      </c>
      <c r="W123" s="72"/>
      <c r="X123" s="68"/>
    </row>
    <row r="124" spans="1:37">
      <c r="D124" s="66" t="s">
        <v>304</v>
      </c>
      <c r="E124" s="67"/>
      <c r="F124" s="68"/>
      <c r="G124" s="69"/>
      <c r="H124" s="69"/>
      <c r="I124" s="69"/>
      <c r="J124" s="69"/>
      <c r="K124" s="70"/>
      <c r="L124" s="70"/>
      <c r="M124" s="67"/>
      <c r="N124" s="67"/>
      <c r="O124" s="68"/>
      <c r="P124" s="68"/>
      <c r="Q124" s="67"/>
      <c r="R124" s="67"/>
      <c r="S124" s="67"/>
      <c r="T124" s="71"/>
      <c r="U124" s="71"/>
      <c r="V124" s="71" t="s">
        <v>0</v>
      </c>
      <c r="W124" s="72"/>
      <c r="X124" s="68"/>
    </row>
    <row r="125" spans="1:37" ht="25.5">
      <c r="A125" s="25">
        <v>49</v>
      </c>
      <c r="B125" s="26" t="s">
        <v>167</v>
      </c>
      <c r="C125" s="27" t="s">
        <v>305</v>
      </c>
      <c r="D125" s="28" t="s">
        <v>306</v>
      </c>
      <c r="E125" s="29">
        <v>1</v>
      </c>
      <c r="F125" s="30" t="s">
        <v>280</v>
      </c>
      <c r="I125" s="31">
        <f>ROUND(E125*G125,2)</f>
        <v>0</v>
      </c>
      <c r="J125" s="31">
        <f>ROUND(E125*G125,2)</f>
        <v>0</v>
      </c>
      <c r="K125" s="32">
        <v>2E-3</v>
      </c>
      <c r="L125" s="32">
        <f>E125*K125</f>
        <v>2E-3</v>
      </c>
      <c r="N125" s="29">
        <f>E125*M125</f>
        <v>0</v>
      </c>
      <c r="P125" s="30" t="s">
        <v>89</v>
      </c>
      <c r="V125" s="33" t="s">
        <v>69</v>
      </c>
      <c r="X125" s="27" t="s">
        <v>305</v>
      </c>
      <c r="Y125" s="27" t="s">
        <v>305</v>
      </c>
      <c r="Z125" s="30" t="s">
        <v>307</v>
      </c>
      <c r="AA125" s="27" t="s">
        <v>89</v>
      </c>
      <c r="AJ125" s="4" t="s">
        <v>172</v>
      </c>
      <c r="AK125" s="4" t="s">
        <v>93</v>
      </c>
    </row>
    <row r="126" spans="1:37">
      <c r="D126" s="66" t="s">
        <v>308</v>
      </c>
      <c r="E126" s="67"/>
      <c r="F126" s="68"/>
      <c r="G126" s="69"/>
      <c r="H126" s="69"/>
      <c r="I126" s="69"/>
      <c r="J126" s="69"/>
      <c r="K126" s="70"/>
      <c r="L126" s="70"/>
      <c r="M126" s="67"/>
      <c r="N126" s="67"/>
      <c r="O126" s="68"/>
      <c r="P126" s="68"/>
      <c r="Q126" s="67"/>
      <c r="R126" s="67"/>
      <c r="S126" s="67"/>
      <c r="T126" s="71"/>
      <c r="U126" s="71"/>
      <c r="V126" s="71" t="s">
        <v>0</v>
      </c>
      <c r="W126" s="72"/>
      <c r="X126" s="68"/>
    </row>
    <row r="127" spans="1:37" ht="25.5">
      <c r="A127" s="25">
        <v>50</v>
      </c>
      <c r="B127" s="26" t="s">
        <v>167</v>
      </c>
      <c r="C127" s="27" t="s">
        <v>309</v>
      </c>
      <c r="D127" s="28" t="s">
        <v>310</v>
      </c>
      <c r="E127" s="29">
        <v>1</v>
      </c>
      <c r="F127" s="30" t="s">
        <v>280</v>
      </c>
      <c r="I127" s="31">
        <f>ROUND(E127*G127,2)</f>
        <v>0</v>
      </c>
      <c r="J127" s="31">
        <f>ROUND(E127*G127,2)</f>
        <v>0</v>
      </c>
      <c r="K127" s="32">
        <v>1.4E-3</v>
      </c>
      <c r="L127" s="32">
        <f>E127*K127</f>
        <v>1.4E-3</v>
      </c>
      <c r="N127" s="29">
        <f>E127*M127</f>
        <v>0</v>
      </c>
      <c r="P127" s="30" t="s">
        <v>89</v>
      </c>
      <c r="V127" s="33" t="s">
        <v>69</v>
      </c>
      <c r="X127" s="27" t="s">
        <v>309</v>
      </c>
      <c r="Y127" s="27" t="s">
        <v>309</v>
      </c>
      <c r="Z127" s="30" t="s">
        <v>307</v>
      </c>
      <c r="AA127" s="27" t="s">
        <v>89</v>
      </c>
      <c r="AJ127" s="4" t="s">
        <v>172</v>
      </c>
      <c r="AK127" s="4" t="s">
        <v>93</v>
      </c>
    </row>
    <row r="128" spans="1:37">
      <c r="D128" s="66" t="s">
        <v>311</v>
      </c>
      <c r="E128" s="67"/>
      <c r="F128" s="68"/>
      <c r="G128" s="69"/>
      <c r="H128" s="69"/>
      <c r="I128" s="69"/>
      <c r="J128" s="69"/>
      <c r="K128" s="70"/>
      <c r="L128" s="70"/>
      <c r="M128" s="67"/>
      <c r="N128" s="67"/>
      <c r="O128" s="68"/>
      <c r="P128" s="68"/>
      <c r="Q128" s="67"/>
      <c r="R128" s="67"/>
      <c r="S128" s="67"/>
      <c r="T128" s="71"/>
      <c r="U128" s="71"/>
      <c r="V128" s="71" t="s">
        <v>0</v>
      </c>
      <c r="W128" s="72"/>
      <c r="X128" s="68"/>
    </row>
    <row r="129" spans="1:37" ht="25.5">
      <c r="A129" s="25">
        <v>51</v>
      </c>
      <c r="B129" s="26" t="s">
        <v>167</v>
      </c>
      <c r="C129" s="27" t="s">
        <v>312</v>
      </c>
      <c r="D129" s="28" t="s">
        <v>313</v>
      </c>
      <c r="E129" s="29">
        <v>3</v>
      </c>
      <c r="F129" s="30" t="s">
        <v>280</v>
      </c>
      <c r="I129" s="31">
        <f>ROUND(E129*G129,2)</f>
        <v>0</v>
      </c>
      <c r="J129" s="31">
        <f>ROUND(E129*G129,2)</f>
        <v>0</v>
      </c>
      <c r="K129" s="32">
        <v>1.4E-3</v>
      </c>
      <c r="L129" s="32">
        <f>E129*K129</f>
        <v>4.1999999999999997E-3</v>
      </c>
      <c r="N129" s="29">
        <f>E129*M129</f>
        <v>0</v>
      </c>
      <c r="P129" s="30" t="s">
        <v>89</v>
      </c>
      <c r="V129" s="33" t="s">
        <v>69</v>
      </c>
      <c r="X129" s="27" t="s">
        <v>312</v>
      </c>
      <c r="Y129" s="27" t="s">
        <v>312</v>
      </c>
      <c r="Z129" s="30" t="s">
        <v>307</v>
      </c>
      <c r="AA129" s="27" t="s">
        <v>89</v>
      </c>
      <c r="AJ129" s="4" t="s">
        <v>172</v>
      </c>
      <c r="AK129" s="4" t="s">
        <v>93</v>
      </c>
    </row>
    <row r="130" spans="1:37">
      <c r="D130" s="66" t="s">
        <v>314</v>
      </c>
      <c r="E130" s="67"/>
      <c r="F130" s="68"/>
      <c r="G130" s="69"/>
      <c r="H130" s="69"/>
      <c r="I130" s="69"/>
      <c r="J130" s="69"/>
      <c r="K130" s="70"/>
      <c r="L130" s="70"/>
      <c r="M130" s="67"/>
      <c r="N130" s="67"/>
      <c r="O130" s="68"/>
      <c r="P130" s="68"/>
      <c r="Q130" s="67"/>
      <c r="R130" s="67"/>
      <c r="S130" s="67"/>
      <c r="T130" s="71"/>
      <c r="U130" s="71"/>
      <c r="V130" s="71" t="s">
        <v>0</v>
      </c>
      <c r="W130" s="72"/>
      <c r="X130" s="68"/>
    </row>
    <row r="131" spans="1:37">
      <c r="D131" s="66" t="s">
        <v>315</v>
      </c>
      <c r="E131" s="67"/>
      <c r="F131" s="68"/>
      <c r="G131" s="69"/>
      <c r="H131" s="69"/>
      <c r="I131" s="69"/>
      <c r="J131" s="69"/>
      <c r="K131" s="70"/>
      <c r="L131" s="70"/>
      <c r="M131" s="67"/>
      <c r="N131" s="67"/>
      <c r="O131" s="68"/>
      <c r="P131" s="68"/>
      <c r="Q131" s="67"/>
      <c r="R131" s="67"/>
      <c r="S131" s="67"/>
      <c r="T131" s="71"/>
      <c r="U131" s="71"/>
      <c r="V131" s="71" t="s">
        <v>0</v>
      </c>
      <c r="W131" s="72"/>
      <c r="X131" s="68"/>
    </row>
    <row r="132" spans="1:37">
      <c r="D132" s="66" t="s">
        <v>316</v>
      </c>
      <c r="E132" s="67"/>
      <c r="F132" s="68"/>
      <c r="G132" s="69"/>
      <c r="H132" s="69"/>
      <c r="I132" s="69"/>
      <c r="J132" s="69"/>
      <c r="K132" s="70"/>
      <c r="L132" s="70"/>
      <c r="M132" s="67"/>
      <c r="N132" s="67"/>
      <c r="O132" s="68"/>
      <c r="P132" s="68"/>
      <c r="Q132" s="67"/>
      <c r="R132" s="67"/>
      <c r="S132" s="67"/>
      <c r="T132" s="71"/>
      <c r="U132" s="71"/>
      <c r="V132" s="71" t="s">
        <v>0</v>
      </c>
      <c r="W132" s="72"/>
      <c r="X132" s="68"/>
    </row>
    <row r="133" spans="1:37" ht="25.5">
      <c r="A133" s="25">
        <v>52</v>
      </c>
      <c r="B133" s="26" t="s">
        <v>167</v>
      </c>
      <c r="C133" s="27" t="s">
        <v>317</v>
      </c>
      <c r="D133" s="28" t="s">
        <v>318</v>
      </c>
      <c r="E133" s="29">
        <v>2</v>
      </c>
      <c r="F133" s="30" t="s">
        <v>280</v>
      </c>
      <c r="I133" s="31">
        <f>ROUND(E133*G133,2)</f>
        <v>0</v>
      </c>
      <c r="J133" s="31">
        <f>ROUND(E133*G133,2)</f>
        <v>0</v>
      </c>
      <c r="K133" s="32">
        <v>1.4E-3</v>
      </c>
      <c r="L133" s="32">
        <f>E133*K133</f>
        <v>2.8E-3</v>
      </c>
      <c r="N133" s="29">
        <f>E133*M133</f>
        <v>0</v>
      </c>
      <c r="P133" s="30" t="s">
        <v>89</v>
      </c>
      <c r="V133" s="33" t="s">
        <v>69</v>
      </c>
      <c r="X133" s="27" t="s">
        <v>317</v>
      </c>
      <c r="Y133" s="27" t="s">
        <v>317</v>
      </c>
      <c r="Z133" s="30" t="s">
        <v>307</v>
      </c>
      <c r="AA133" s="27" t="s">
        <v>89</v>
      </c>
      <c r="AJ133" s="4" t="s">
        <v>172</v>
      </c>
      <c r="AK133" s="4" t="s">
        <v>93</v>
      </c>
    </row>
    <row r="134" spans="1:37">
      <c r="D134" s="66" t="s">
        <v>319</v>
      </c>
      <c r="E134" s="67"/>
      <c r="F134" s="68"/>
      <c r="G134" s="69"/>
      <c r="H134" s="69"/>
      <c r="I134" s="69"/>
      <c r="J134" s="69"/>
      <c r="K134" s="70"/>
      <c r="L134" s="70"/>
      <c r="M134" s="67"/>
      <c r="N134" s="67"/>
      <c r="O134" s="68"/>
      <c r="P134" s="68"/>
      <c r="Q134" s="67"/>
      <c r="R134" s="67"/>
      <c r="S134" s="67"/>
      <c r="T134" s="71"/>
      <c r="U134" s="71"/>
      <c r="V134" s="71" t="s">
        <v>0</v>
      </c>
      <c r="W134" s="72"/>
      <c r="X134" s="68"/>
    </row>
    <row r="135" spans="1:37" ht="25.5">
      <c r="A135" s="25">
        <v>53</v>
      </c>
      <c r="B135" s="26" t="s">
        <v>167</v>
      </c>
      <c r="C135" s="27" t="s">
        <v>320</v>
      </c>
      <c r="D135" s="28" t="s">
        <v>321</v>
      </c>
      <c r="E135" s="29">
        <v>3</v>
      </c>
      <c r="F135" s="30" t="s">
        <v>280</v>
      </c>
      <c r="I135" s="31">
        <f>ROUND(E135*G135,2)</f>
        <v>0</v>
      </c>
      <c r="J135" s="31">
        <f>ROUND(E135*G135,2)</f>
        <v>0</v>
      </c>
      <c r="K135" s="32">
        <v>1.4E-3</v>
      </c>
      <c r="L135" s="32">
        <f>E135*K135</f>
        <v>4.1999999999999997E-3</v>
      </c>
      <c r="N135" s="29">
        <f>E135*M135</f>
        <v>0</v>
      </c>
      <c r="P135" s="30" t="s">
        <v>89</v>
      </c>
      <c r="V135" s="33" t="s">
        <v>69</v>
      </c>
      <c r="X135" s="27" t="s">
        <v>320</v>
      </c>
      <c r="Y135" s="27" t="s">
        <v>320</v>
      </c>
      <c r="Z135" s="30" t="s">
        <v>307</v>
      </c>
      <c r="AA135" s="27" t="s">
        <v>89</v>
      </c>
      <c r="AJ135" s="4" t="s">
        <v>172</v>
      </c>
      <c r="AK135" s="4" t="s">
        <v>93</v>
      </c>
    </row>
    <row r="136" spans="1:37">
      <c r="D136" s="66" t="s">
        <v>322</v>
      </c>
      <c r="E136" s="67"/>
      <c r="F136" s="68"/>
      <c r="G136" s="69"/>
      <c r="H136" s="69"/>
      <c r="I136" s="69"/>
      <c r="J136" s="69"/>
      <c r="K136" s="70"/>
      <c r="L136" s="70"/>
      <c r="M136" s="67"/>
      <c r="N136" s="67"/>
      <c r="O136" s="68"/>
      <c r="P136" s="68"/>
      <c r="Q136" s="67"/>
      <c r="R136" s="67"/>
      <c r="S136" s="67"/>
      <c r="T136" s="71"/>
      <c r="U136" s="71"/>
      <c r="V136" s="71" t="s">
        <v>0</v>
      </c>
      <c r="W136" s="72"/>
      <c r="X136" s="68"/>
    </row>
    <row r="137" spans="1:37">
      <c r="D137" s="66" t="s">
        <v>323</v>
      </c>
      <c r="E137" s="67"/>
      <c r="F137" s="68"/>
      <c r="G137" s="69"/>
      <c r="H137" s="69"/>
      <c r="I137" s="69"/>
      <c r="J137" s="69"/>
      <c r="K137" s="70"/>
      <c r="L137" s="70"/>
      <c r="M137" s="67"/>
      <c r="N137" s="67"/>
      <c r="O137" s="68"/>
      <c r="P137" s="68"/>
      <c r="Q137" s="67"/>
      <c r="R137" s="67"/>
      <c r="S137" s="67"/>
      <c r="T137" s="71"/>
      <c r="U137" s="71"/>
      <c r="V137" s="71" t="s">
        <v>0</v>
      </c>
      <c r="W137" s="72"/>
      <c r="X137" s="68"/>
    </row>
    <row r="138" spans="1:37" ht="25.5">
      <c r="A138" s="25">
        <v>54</v>
      </c>
      <c r="B138" s="26" t="s">
        <v>167</v>
      </c>
      <c r="C138" s="27" t="s">
        <v>324</v>
      </c>
      <c r="D138" s="28" t="s">
        <v>325</v>
      </c>
      <c r="E138" s="29">
        <v>8</v>
      </c>
      <c r="F138" s="30" t="s">
        <v>280</v>
      </c>
      <c r="I138" s="31">
        <f>ROUND(E138*G138,2)</f>
        <v>0</v>
      </c>
      <c r="J138" s="31">
        <f>ROUND(E138*G138,2)</f>
        <v>0</v>
      </c>
      <c r="K138" s="32">
        <v>1.4E-3</v>
      </c>
      <c r="L138" s="32">
        <f>E138*K138</f>
        <v>1.12E-2</v>
      </c>
      <c r="N138" s="29">
        <f>E138*M138</f>
        <v>0</v>
      </c>
      <c r="P138" s="30" t="s">
        <v>89</v>
      </c>
      <c r="V138" s="33" t="s">
        <v>69</v>
      </c>
      <c r="X138" s="27" t="s">
        <v>324</v>
      </c>
      <c r="Y138" s="27" t="s">
        <v>324</v>
      </c>
      <c r="Z138" s="30" t="s">
        <v>307</v>
      </c>
      <c r="AA138" s="27" t="s">
        <v>89</v>
      </c>
      <c r="AJ138" s="4" t="s">
        <v>172</v>
      </c>
      <c r="AK138" s="4" t="s">
        <v>93</v>
      </c>
    </row>
    <row r="139" spans="1:37">
      <c r="D139" s="66" t="s">
        <v>326</v>
      </c>
      <c r="E139" s="67"/>
      <c r="F139" s="68"/>
      <c r="G139" s="69"/>
      <c r="H139" s="69"/>
      <c r="I139" s="69"/>
      <c r="J139" s="69"/>
      <c r="K139" s="70"/>
      <c r="L139" s="70"/>
      <c r="M139" s="67"/>
      <c r="N139" s="67"/>
      <c r="O139" s="68"/>
      <c r="P139" s="68"/>
      <c r="Q139" s="67"/>
      <c r="R139" s="67"/>
      <c r="S139" s="67"/>
      <c r="T139" s="71"/>
      <c r="U139" s="71"/>
      <c r="V139" s="71" t="s">
        <v>0</v>
      </c>
      <c r="W139" s="72"/>
      <c r="X139" s="68"/>
    </row>
    <row r="140" spans="1:37">
      <c r="D140" s="66" t="s">
        <v>327</v>
      </c>
      <c r="E140" s="67"/>
      <c r="F140" s="68"/>
      <c r="G140" s="69"/>
      <c r="H140" s="69"/>
      <c r="I140" s="69"/>
      <c r="J140" s="69"/>
      <c r="K140" s="70"/>
      <c r="L140" s="70"/>
      <c r="M140" s="67"/>
      <c r="N140" s="67"/>
      <c r="O140" s="68"/>
      <c r="P140" s="68"/>
      <c r="Q140" s="67"/>
      <c r="R140" s="67"/>
      <c r="S140" s="67"/>
      <c r="T140" s="71"/>
      <c r="U140" s="71"/>
      <c r="V140" s="71" t="s">
        <v>0</v>
      </c>
      <c r="W140" s="72"/>
      <c r="X140" s="68"/>
    </row>
    <row r="141" spans="1:37">
      <c r="D141" s="66" t="s">
        <v>328</v>
      </c>
      <c r="E141" s="67"/>
      <c r="F141" s="68"/>
      <c r="G141" s="69"/>
      <c r="H141" s="69"/>
      <c r="I141" s="69"/>
      <c r="J141" s="69"/>
      <c r="K141" s="70"/>
      <c r="L141" s="70"/>
      <c r="M141" s="67"/>
      <c r="N141" s="67"/>
      <c r="O141" s="68"/>
      <c r="P141" s="68"/>
      <c r="Q141" s="67"/>
      <c r="R141" s="67"/>
      <c r="S141" s="67"/>
      <c r="T141" s="71"/>
      <c r="U141" s="71"/>
      <c r="V141" s="71" t="s">
        <v>0</v>
      </c>
      <c r="W141" s="72"/>
      <c r="X141" s="68"/>
    </row>
    <row r="142" spans="1:37">
      <c r="D142" s="66" t="s">
        <v>329</v>
      </c>
      <c r="E142" s="67"/>
      <c r="F142" s="68"/>
      <c r="G142" s="69"/>
      <c r="H142" s="69"/>
      <c r="I142" s="69"/>
      <c r="J142" s="69"/>
      <c r="K142" s="70"/>
      <c r="L142" s="70"/>
      <c r="M142" s="67"/>
      <c r="N142" s="67"/>
      <c r="O142" s="68"/>
      <c r="P142" s="68"/>
      <c r="Q142" s="67"/>
      <c r="R142" s="67"/>
      <c r="S142" s="67"/>
      <c r="T142" s="71"/>
      <c r="U142" s="71"/>
      <c r="V142" s="71" t="s">
        <v>0</v>
      </c>
      <c r="W142" s="72"/>
      <c r="X142" s="68"/>
    </row>
    <row r="143" spans="1:37" ht="25.5">
      <c r="A143" s="25">
        <v>55</v>
      </c>
      <c r="B143" s="26" t="s">
        <v>85</v>
      </c>
      <c r="C143" s="27" t="s">
        <v>330</v>
      </c>
      <c r="D143" s="28" t="s">
        <v>331</v>
      </c>
      <c r="E143" s="29">
        <v>10</v>
      </c>
      <c r="F143" s="30" t="s">
        <v>280</v>
      </c>
      <c r="H143" s="31">
        <f>ROUND(E143*G143,2)</f>
        <v>0</v>
      </c>
      <c r="J143" s="31">
        <f>ROUND(E143*G143,2)</f>
        <v>0</v>
      </c>
      <c r="K143" s="32">
        <v>0.11241</v>
      </c>
      <c r="L143" s="32">
        <f>E143*K143</f>
        <v>1.1240999999999999</v>
      </c>
      <c r="N143" s="29">
        <f>E143*M143</f>
        <v>0</v>
      </c>
      <c r="P143" s="30" t="s">
        <v>89</v>
      </c>
      <c r="V143" s="33" t="s">
        <v>70</v>
      </c>
      <c r="X143" s="27" t="s">
        <v>332</v>
      </c>
      <c r="Y143" s="27" t="s">
        <v>330</v>
      </c>
      <c r="Z143" s="30" t="s">
        <v>222</v>
      </c>
      <c r="AJ143" s="4" t="s">
        <v>92</v>
      </c>
      <c r="AK143" s="4" t="s">
        <v>93</v>
      </c>
    </row>
    <row r="144" spans="1:37">
      <c r="A144" s="25">
        <v>56</v>
      </c>
      <c r="B144" s="26" t="s">
        <v>167</v>
      </c>
      <c r="C144" s="27" t="s">
        <v>333</v>
      </c>
      <c r="D144" s="28" t="s">
        <v>334</v>
      </c>
      <c r="E144" s="29">
        <v>35</v>
      </c>
      <c r="F144" s="30" t="s">
        <v>109</v>
      </c>
      <c r="I144" s="31">
        <f>ROUND(E144*G144,2)</f>
        <v>0</v>
      </c>
      <c r="J144" s="31">
        <f>ROUND(E144*G144,2)</f>
        <v>0</v>
      </c>
      <c r="K144" s="32">
        <v>1.2999999999999999E-3</v>
      </c>
      <c r="L144" s="32">
        <f>E144*K144</f>
        <v>4.5499999999999999E-2</v>
      </c>
      <c r="N144" s="29">
        <f>E144*M144</f>
        <v>0</v>
      </c>
      <c r="P144" s="30" t="s">
        <v>89</v>
      </c>
      <c r="V144" s="33" t="s">
        <v>69</v>
      </c>
      <c r="X144" s="27" t="s">
        <v>333</v>
      </c>
      <c r="Y144" s="27" t="s">
        <v>333</v>
      </c>
      <c r="Z144" s="30" t="s">
        <v>307</v>
      </c>
      <c r="AA144" s="27" t="s">
        <v>89</v>
      </c>
      <c r="AJ144" s="4" t="s">
        <v>172</v>
      </c>
      <c r="AK144" s="4" t="s">
        <v>93</v>
      </c>
    </row>
    <row r="145" spans="1:37">
      <c r="D145" s="66" t="s">
        <v>335</v>
      </c>
      <c r="E145" s="67"/>
      <c r="F145" s="68"/>
      <c r="G145" s="69"/>
      <c r="H145" s="69"/>
      <c r="I145" s="69"/>
      <c r="J145" s="69"/>
      <c r="K145" s="70"/>
      <c r="L145" s="70"/>
      <c r="M145" s="67"/>
      <c r="N145" s="67"/>
      <c r="O145" s="68"/>
      <c r="P145" s="68"/>
      <c r="Q145" s="67"/>
      <c r="R145" s="67"/>
      <c r="S145" s="67"/>
      <c r="T145" s="71"/>
      <c r="U145" s="71"/>
      <c r="V145" s="71" t="s">
        <v>0</v>
      </c>
      <c r="W145" s="72"/>
      <c r="X145" s="68"/>
    </row>
    <row r="146" spans="1:37" ht="25.5">
      <c r="A146" s="25">
        <v>57</v>
      </c>
      <c r="B146" s="26" t="s">
        <v>85</v>
      </c>
      <c r="C146" s="27" t="s">
        <v>336</v>
      </c>
      <c r="D146" s="28" t="s">
        <v>337</v>
      </c>
      <c r="E146" s="29">
        <v>51</v>
      </c>
      <c r="F146" s="30" t="s">
        <v>280</v>
      </c>
      <c r="H146" s="31">
        <f>ROUND(E146*G146,2)</f>
        <v>0</v>
      </c>
      <c r="J146" s="31">
        <f>ROUND(E146*G146,2)</f>
        <v>0</v>
      </c>
      <c r="K146" s="32">
        <v>5.4000000000000001E-4</v>
      </c>
      <c r="L146" s="32">
        <f>E146*K146</f>
        <v>2.7540000000000002E-2</v>
      </c>
      <c r="N146" s="29">
        <f>E146*M146</f>
        <v>0</v>
      </c>
      <c r="P146" s="30" t="s">
        <v>89</v>
      </c>
      <c r="V146" s="33" t="s">
        <v>70</v>
      </c>
      <c r="X146" s="27" t="s">
        <v>338</v>
      </c>
      <c r="Y146" s="27" t="s">
        <v>336</v>
      </c>
      <c r="Z146" s="30" t="s">
        <v>222</v>
      </c>
      <c r="AJ146" s="4" t="s">
        <v>92</v>
      </c>
      <c r="AK146" s="4" t="s">
        <v>93</v>
      </c>
    </row>
    <row r="147" spans="1:37">
      <c r="D147" s="66" t="s">
        <v>339</v>
      </c>
      <c r="E147" s="67"/>
      <c r="F147" s="68"/>
      <c r="G147" s="69"/>
      <c r="H147" s="69"/>
      <c r="I147" s="69"/>
      <c r="J147" s="69"/>
      <c r="K147" s="70"/>
      <c r="L147" s="70"/>
      <c r="M147" s="67"/>
      <c r="N147" s="67"/>
      <c r="O147" s="68"/>
      <c r="P147" s="68"/>
      <c r="Q147" s="67"/>
      <c r="R147" s="67"/>
      <c r="S147" s="67"/>
      <c r="T147" s="71"/>
      <c r="U147" s="71"/>
      <c r="V147" s="71" t="s">
        <v>0</v>
      </c>
      <c r="W147" s="72"/>
      <c r="X147" s="68"/>
    </row>
    <row r="148" spans="1:37" ht="25.5">
      <c r="A148" s="25">
        <v>58</v>
      </c>
      <c r="B148" s="26" t="s">
        <v>85</v>
      </c>
      <c r="C148" s="27" t="s">
        <v>340</v>
      </c>
      <c r="D148" s="28" t="s">
        <v>341</v>
      </c>
      <c r="E148" s="29">
        <v>15</v>
      </c>
      <c r="F148" s="30" t="s">
        <v>280</v>
      </c>
      <c r="H148" s="31">
        <f>ROUND(E148*G148,2)</f>
        <v>0</v>
      </c>
      <c r="J148" s="31">
        <f>ROUND(E148*G148,2)</f>
        <v>0</v>
      </c>
      <c r="K148" s="32">
        <v>1.5399999999999999E-3</v>
      </c>
      <c r="L148" s="32">
        <f>E148*K148</f>
        <v>2.3099999999999999E-2</v>
      </c>
      <c r="N148" s="29">
        <f>E148*M148</f>
        <v>0</v>
      </c>
      <c r="P148" s="30" t="s">
        <v>89</v>
      </c>
      <c r="V148" s="33" t="s">
        <v>70</v>
      </c>
      <c r="X148" s="27" t="s">
        <v>342</v>
      </c>
      <c r="Y148" s="27" t="s">
        <v>340</v>
      </c>
      <c r="Z148" s="30" t="s">
        <v>222</v>
      </c>
      <c r="AJ148" s="4" t="s">
        <v>92</v>
      </c>
      <c r="AK148" s="4" t="s">
        <v>93</v>
      </c>
    </row>
    <row r="149" spans="1:37">
      <c r="D149" s="66" t="s">
        <v>343</v>
      </c>
      <c r="E149" s="67"/>
      <c r="F149" s="68"/>
      <c r="G149" s="69"/>
      <c r="H149" s="69"/>
      <c r="I149" s="69"/>
      <c r="J149" s="69"/>
      <c r="K149" s="70"/>
      <c r="L149" s="70"/>
      <c r="M149" s="67"/>
      <c r="N149" s="67"/>
      <c r="O149" s="68"/>
      <c r="P149" s="68"/>
      <c r="Q149" s="67"/>
      <c r="R149" s="67"/>
      <c r="S149" s="67"/>
      <c r="T149" s="71"/>
      <c r="U149" s="71"/>
      <c r="V149" s="71" t="s">
        <v>0</v>
      </c>
      <c r="W149" s="72"/>
      <c r="X149" s="68"/>
    </row>
    <row r="150" spans="1:37" ht="25.5">
      <c r="A150" s="25">
        <v>59</v>
      </c>
      <c r="B150" s="26" t="s">
        <v>85</v>
      </c>
      <c r="C150" s="27" t="s">
        <v>344</v>
      </c>
      <c r="D150" s="28" t="s">
        <v>345</v>
      </c>
      <c r="E150" s="29">
        <v>36</v>
      </c>
      <c r="F150" s="30" t="s">
        <v>280</v>
      </c>
      <c r="H150" s="31">
        <f>ROUND(E150*G150,2)</f>
        <v>0</v>
      </c>
      <c r="J150" s="31">
        <f>ROUND(E150*G150,2)</f>
        <v>0</v>
      </c>
      <c r="K150" s="32">
        <v>1.5399999999999999E-3</v>
      </c>
      <c r="L150" s="32">
        <f>E150*K150</f>
        <v>5.5439999999999996E-2</v>
      </c>
      <c r="N150" s="29">
        <f>E150*M150</f>
        <v>0</v>
      </c>
      <c r="P150" s="30" t="s">
        <v>89</v>
      </c>
      <c r="V150" s="33" t="s">
        <v>70</v>
      </c>
      <c r="X150" s="27" t="s">
        <v>346</v>
      </c>
      <c r="Y150" s="27" t="s">
        <v>344</v>
      </c>
      <c r="Z150" s="30" t="s">
        <v>222</v>
      </c>
      <c r="AJ150" s="4" t="s">
        <v>92</v>
      </c>
      <c r="AK150" s="4" t="s">
        <v>93</v>
      </c>
    </row>
    <row r="151" spans="1:37">
      <c r="D151" s="66" t="s">
        <v>347</v>
      </c>
      <c r="E151" s="67"/>
      <c r="F151" s="68"/>
      <c r="G151" s="69"/>
      <c r="H151" s="69"/>
      <c r="I151" s="69"/>
      <c r="J151" s="69"/>
      <c r="K151" s="70"/>
      <c r="L151" s="70"/>
      <c r="M151" s="67"/>
      <c r="N151" s="67"/>
      <c r="O151" s="68"/>
      <c r="P151" s="68"/>
      <c r="Q151" s="67"/>
      <c r="R151" s="67"/>
      <c r="S151" s="67"/>
      <c r="T151" s="71"/>
      <c r="U151" s="71"/>
      <c r="V151" s="71" t="s">
        <v>0</v>
      </c>
      <c r="W151" s="72"/>
      <c r="X151" s="68"/>
    </row>
    <row r="152" spans="1:37" ht="25.5">
      <c r="A152" s="25">
        <v>60</v>
      </c>
      <c r="B152" s="26" t="s">
        <v>85</v>
      </c>
      <c r="C152" s="27" t="s">
        <v>348</v>
      </c>
      <c r="D152" s="28" t="s">
        <v>349</v>
      </c>
      <c r="E152" s="29">
        <v>12</v>
      </c>
      <c r="F152" s="30" t="s">
        <v>109</v>
      </c>
      <c r="H152" s="31">
        <f>ROUND(E152*G152,2)</f>
        <v>0</v>
      </c>
      <c r="J152" s="31">
        <f>ROUND(E152*G152,2)</f>
        <v>0</v>
      </c>
      <c r="K152" s="32">
        <v>9.0000000000000006E-5</v>
      </c>
      <c r="L152" s="32">
        <f>E152*K152</f>
        <v>1.08E-3</v>
      </c>
      <c r="N152" s="29">
        <f>E152*M152</f>
        <v>0</v>
      </c>
      <c r="P152" s="30" t="s">
        <v>89</v>
      </c>
      <c r="V152" s="33" t="s">
        <v>70</v>
      </c>
      <c r="X152" s="27" t="s">
        <v>350</v>
      </c>
      <c r="Y152" s="27" t="s">
        <v>348</v>
      </c>
      <c r="Z152" s="30" t="s">
        <v>351</v>
      </c>
      <c r="AJ152" s="4" t="s">
        <v>92</v>
      </c>
      <c r="AK152" s="4" t="s">
        <v>93</v>
      </c>
    </row>
    <row r="153" spans="1:37">
      <c r="D153" s="66" t="s">
        <v>352</v>
      </c>
      <c r="E153" s="67"/>
      <c r="F153" s="68"/>
      <c r="G153" s="69"/>
      <c r="H153" s="69"/>
      <c r="I153" s="69"/>
      <c r="J153" s="69"/>
      <c r="K153" s="70"/>
      <c r="L153" s="70"/>
      <c r="M153" s="67"/>
      <c r="N153" s="67"/>
      <c r="O153" s="68"/>
      <c r="P153" s="68"/>
      <c r="Q153" s="67"/>
      <c r="R153" s="67"/>
      <c r="S153" s="67"/>
      <c r="T153" s="71"/>
      <c r="U153" s="71"/>
      <c r="V153" s="71" t="s">
        <v>0</v>
      </c>
      <c r="W153" s="72"/>
      <c r="X153" s="68"/>
    </row>
    <row r="154" spans="1:37" ht="25.5">
      <c r="A154" s="25">
        <v>61</v>
      </c>
      <c r="B154" s="26" t="s">
        <v>85</v>
      </c>
      <c r="C154" s="27" t="s">
        <v>353</v>
      </c>
      <c r="D154" s="28" t="s">
        <v>354</v>
      </c>
      <c r="E154" s="29">
        <v>499</v>
      </c>
      <c r="F154" s="30" t="s">
        <v>109</v>
      </c>
      <c r="H154" s="31">
        <f>ROUND(E154*G154,2)</f>
        <v>0</v>
      </c>
      <c r="J154" s="31">
        <f>ROUND(E154*G154,2)</f>
        <v>0</v>
      </c>
      <c r="K154" s="32">
        <v>1.8000000000000001E-4</v>
      </c>
      <c r="L154" s="32">
        <f>E154*K154</f>
        <v>8.9820000000000011E-2</v>
      </c>
      <c r="N154" s="29">
        <f>E154*M154</f>
        <v>0</v>
      </c>
      <c r="P154" s="30" t="s">
        <v>89</v>
      </c>
      <c r="V154" s="33" t="s">
        <v>70</v>
      </c>
      <c r="X154" s="27" t="s">
        <v>355</v>
      </c>
      <c r="Y154" s="27" t="s">
        <v>353</v>
      </c>
      <c r="Z154" s="30" t="s">
        <v>351</v>
      </c>
      <c r="AJ154" s="4" t="s">
        <v>92</v>
      </c>
      <c r="AK154" s="4" t="s">
        <v>93</v>
      </c>
    </row>
    <row r="155" spans="1:37">
      <c r="D155" s="66" t="s">
        <v>356</v>
      </c>
      <c r="E155" s="67"/>
      <c r="F155" s="68"/>
      <c r="G155" s="69"/>
      <c r="H155" s="69"/>
      <c r="I155" s="69"/>
      <c r="J155" s="69"/>
      <c r="K155" s="70"/>
      <c r="L155" s="70"/>
      <c r="M155" s="67"/>
      <c r="N155" s="67"/>
      <c r="O155" s="68"/>
      <c r="P155" s="68"/>
      <c r="Q155" s="67"/>
      <c r="R155" s="67"/>
      <c r="S155" s="67"/>
      <c r="T155" s="71"/>
      <c r="U155" s="71"/>
      <c r="V155" s="71" t="s">
        <v>0</v>
      </c>
      <c r="W155" s="72"/>
      <c r="X155" s="68"/>
    </row>
    <row r="156" spans="1:37">
      <c r="D156" s="66" t="s">
        <v>357</v>
      </c>
      <c r="E156" s="67"/>
      <c r="F156" s="68"/>
      <c r="G156" s="69"/>
      <c r="H156" s="69"/>
      <c r="I156" s="69"/>
      <c r="J156" s="69"/>
      <c r="K156" s="70"/>
      <c r="L156" s="70"/>
      <c r="M156" s="67"/>
      <c r="N156" s="67"/>
      <c r="O156" s="68"/>
      <c r="P156" s="68"/>
      <c r="Q156" s="67"/>
      <c r="R156" s="67"/>
      <c r="S156" s="67"/>
      <c r="T156" s="71"/>
      <c r="U156" s="71"/>
      <c r="V156" s="71" t="s">
        <v>0</v>
      </c>
      <c r="W156" s="72"/>
      <c r="X156" s="68"/>
    </row>
    <row r="157" spans="1:37" ht="25.5">
      <c r="A157" s="25">
        <v>62</v>
      </c>
      <c r="B157" s="26" t="s">
        <v>85</v>
      </c>
      <c r="C157" s="27" t="s">
        <v>358</v>
      </c>
      <c r="D157" s="28" t="s">
        <v>359</v>
      </c>
      <c r="E157" s="29">
        <v>12</v>
      </c>
      <c r="F157" s="30" t="s">
        <v>109</v>
      </c>
      <c r="H157" s="31">
        <f>ROUND(E157*G157,2)</f>
        <v>0</v>
      </c>
      <c r="J157" s="31">
        <f>ROUND(E157*G157,2)</f>
        <v>0</v>
      </c>
      <c r="K157" s="32">
        <v>4.0000000000000003E-5</v>
      </c>
      <c r="L157" s="32">
        <f>E157*K157</f>
        <v>4.8000000000000007E-4</v>
      </c>
      <c r="N157" s="29">
        <f>E157*M157</f>
        <v>0</v>
      </c>
      <c r="P157" s="30" t="s">
        <v>89</v>
      </c>
      <c r="V157" s="33" t="s">
        <v>70</v>
      </c>
      <c r="X157" s="27" t="s">
        <v>360</v>
      </c>
      <c r="Y157" s="27" t="s">
        <v>358</v>
      </c>
      <c r="Z157" s="30" t="s">
        <v>351</v>
      </c>
      <c r="AJ157" s="4" t="s">
        <v>92</v>
      </c>
      <c r="AK157" s="4" t="s">
        <v>93</v>
      </c>
    </row>
    <row r="158" spans="1:37" ht="25.5">
      <c r="A158" s="25">
        <v>63</v>
      </c>
      <c r="B158" s="26" t="s">
        <v>85</v>
      </c>
      <c r="C158" s="27" t="s">
        <v>361</v>
      </c>
      <c r="D158" s="28" t="s">
        <v>362</v>
      </c>
      <c r="E158" s="29">
        <v>499</v>
      </c>
      <c r="F158" s="30" t="s">
        <v>109</v>
      </c>
      <c r="H158" s="31">
        <f>ROUND(E158*G158,2)</f>
        <v>0</v>
      </c>
      <c r="J158" s="31">
        <f>ROUND(E158*G158,2)</f>
        <v>0</v>
      </c>
      <c r="K158" s="32">
        <v>8.0000000000000007E-5</v>
      </c>
      <c r="L158" s="32">
        <f>E158*K158</f>
        <v>3.9920000000000004E-2</v>
      </c>
      <c r="N158" s="29">
        <f>E158*M158</f>
        <v>0</v>
      </c>
      <c r="P158" s="30" t="s">
        <v>89</v>
      </c>
      <c r="V158" s="33" t="s">
        <v>70</v>
      </c>
      <c r="X158" s="27" t="s">
        <v>363</v>
      </c>
      <c r="Y158" s="27" t="s">
        <v>361</v>
      </c>
      <c r="Z158" s="30" t="s">
        <v>351</v>
      </c>
      <c r="AJ158" s="4" t="s">
        <v>92</v>
      </c>
      <c r="AK158" s="4" t="s">
        <v>93</v>
      </c>
    </row>
    <row r="159" spans="1:37" ht="25.5">
      <c r="A159" s="25">
        <v>64</v>
      </c>
      <c r="B159" s="26" t="s">
        <v>85</v>
      </c>
      <c r="C159" s="27" t="s">
        <v>364</v>
      </c>
      <c r="D159" s="28" t="s">
        <v>365</v>
      </c>
      <c r="E159" s="29">
        <v>24</v>
      </c>
      <c r="F159" s="30" t="s">
        <v>88</v>
      </c>
      <c r="H159" s="31">
        <f>ROUND(E159*G159,2)</f>
        <v>0</v>
      </c>
      <c r="J159" s="31">
        <f>ROUND(E159*G159,2)</f>
        <v>0</v>
      </c>
      <c r="K159" s="32">
        <v>6.6E-4</v>
      </c>
      <c r="L159" s="32">
        <f>E159*K159</f>
        <v>1.584E-2</v>
      </c>
      <c r="N159" s="29">
        <f>E159*M159</f>
        <v>0</v>
      </c>
      <c r="P159" s="30" t="s">
        <v>89</v>
      </c>
      <c r="V159" s="33" t="s">
        <v>70</v>
      </c>
      <c r="X159" s="27" t="s">
        <v>366</v>
      </c>
      <c r="Y159" s="27" t="s">
        <v>364</v>
      </c>
      <c r="Z159" s="30" t="s">
        <v>351</v>
      </c>
      <c r="AJ159" s="4" t="s">
        <v>92</v>
      </c>
      <c r="AK159" s="4" t="s">
        <v>93</v>
      </c>
    </row>
    <row r="160" spans="1:37" ht="25.5">
      <c r="A160" s="25">
        <v>65</v>
      </c>
      <c r="B160" s="26" t="s">
        <v>85</v>
      </c>
      <c r="C160" s="27" t="s">
        <v>367</v>
      </c>
      <c r="D160" s="28" t="s">
        <v>368</v>
      </c>
      <c r="E160" s="29">
        <v>24</v>
      </c>
      <c r="F160" s="30" t="s">
        <v>88</v>
      </c>
      <c r="H160" s="31">
        <f>ROUND(E160*G160,2)</f>
        <v>0</v>
      </c>
      <c r="J160" s="31">
        <f>ROUND(E160*G160,2)</f>
        <v>0</v>
      </c>
      <c r="K160" s="32">
        <v>3.2000000000000003E-4</v>
      </c>
      <c r="L160" s="32">
        <f>E160*K160</f>
        <v>7.6800000000000011E-3</v>
      </c>
      <c r="N160" s="29">
        <f>E160*M160</f>
        <v>0</v>
      </c>
      <c r="P160" s="30" t="s">
        <v>89</v>
      </c>
      <c r="V160" s="33" t="s">
        <v>70</v>
      </c>
      <c r="X160" s="27" t="s">
        <v>369</v>
      </c>
      <c r="Y160" s="27" t="s">
        <v>367</v>
      </c>
      <c r="Z160" s="30" t="s">
        <v>351</v>
      </c>
      <c r="AJ160" s="4" t="s">
        <v>92</v>
      </c>
      <c r="AK160" s="4" t="s">
        <v>93</v>
      </c>
    </row>
    <row r="161" spans="1:37" ht="25.5">
      <c r="A161" s="25">
        <v>66</v>
      </c>
      <c r="B161" s="26" t="s">
        <v>85</v>
      </c>
      <c r="C161" s="27" t="s">
        <v>370</v>
      </c>
      <c r="D161" s="28" t="s">
        <v>371</v>
      </c>
      <c r="E161" s="29">
        <v>511</v>
      </c>
      <c r="F161" s="30" t="s">
        <v>109</v>
      </c>
      <c r="H161" s="31">
        <f>ROUND(E161*G161,2)</f>
        <v>0</v>
      </c>
      <c r="J161" s="31">
        <f>ROUND(E161*G161,2)</f>
        <v>0</v>
      </c>
      <c r="L161" s="32">
        <f>E161*K161</f>
        <v>0</v>
      </c>
      <c r="N161" s="29">
        <f>E161*M161</f>
        <v>0</v>
      </c>
      <c r="P161" s="30" t="s">
        <v>89</v>
      </c>
      <c r="V161" s="33" t="s">
        <v>70</v>
      </c>
      <c r="X161" s="27" t="s">
        <v>372</v>
      </c>
      <c r="Y161" s="27" t="s">
        <v>370</v>
      </c>
      <c r="Z161" s="30" t="s">
        <v>351</v>
      </c>
      <c r="AJ161" s="4" t="s">
        <v>92</v>
      </c>
      <c r="AK161" s="4" t="s">
        <v>93</v>
      </c>
    </row>
    <row r="162" spans="1:37">
      <c r="D162" s="66" t="s">
        <v>373</v>
      </c>
      <c r="E162" s="67"/>
      <c r="F162" s="68"/>
      <c r="G162" s="69"/>
      <c r="H162" s="69"/>
      <c r="I162" s="69"/>
      <c r="J162" s="69"/>
      <c r="K162" s="70"/>
      <c r="L162" s="70"/>
      <c r="M162" s="67"/>
      <c r="N162" s="67"/>
      <c r="O162" s="68"/>
      <c r="P162" s="68"/>
      <c r="Q162" s="67"/>
      <c r="R162" s="67"/>
      <c r="S162" s="67"/>
      <c r="T162" s="71"/>
      <c r="U162" s="71"/>
      <c r="V162" s="71" t="s">
        <v>0</v>
      </c>
      <c r="W162" s="72"/>
      <c r="X162" s="68"/>
    </row>
    <row r="163" spans="1:37" ht="25.5">
      <c r="A163" s="25">
        <v>67</v>
      </c>
      <c r="B163" s="26" t="s">
        <v>85</v>
      </c>
      <c r="C163" s="27" t="s">
        <v>374</v>
      </c>
      <c r="D163" s="28" t="s">
        <v>375</v>
      </c>
      <c r="E163" s="29">
        <v>24</v>
      </c>
      <c r="F163" s="30" t="s">
        <v>88</v>
      </c>
      <c r="H163" s="31">
        <f>ROUND(E163*G163,2)</f>
        <v>0</v>
      </c>
      <c r="J163" s="31">
        <f>ROUND(E163*G163,2)</f>
        <v>0</v>
      </c>
      <c r="L163" s="32">
        <f>E163*K163</f>
        <v>0</v>
      </c>
      <c r="N163" s="29">
        <f>E163*M163</f>
        <v>0</v>
      </c>
      <c r="P163" s="30" t="s">
        <v>89</v>
      </c>
      <c r="V163" s="33" t="s">
        <v>70</v>
      </c>
      <c r="X163" s="27" t="s">
        <v>376</v>
      </c>
      <c r="Y163" s="27" t="s">
        <v>374</v>
      </c>
      <c r="Z163" s="30" t="s">
        <v>351</v>
      </c>
      <c r="AJ163" s="4" t="s">
        <v>92</v>
      </c>
      <c r="AK163" s="4" t="s">
        <v>93</v>
      </c>
    </row>
    <row r="164" spans="1:37" ht="25.5">
      <c r="A164" s="25">
        <v>68</v>
      </c>
      <c r="B164" s="26" t="s">
        <v>85</v>
      </c>
      <c r="C164" s="27" t="s">
        <v>377</v>
      </c>
      <c r="D164" s="28" t="s">
        <v>378</v>
      </c>
      <c r="E164" s="29">
        <v>98</v>
      </c>
      <c r="F164" s="30" t="s">
        <v>88</v>
      </c>
      <c r="H164" s="31">
        <f>ROUND(E164*G164,2)</f>
        <v>0</v>
      </c>
      <c r="J164" s="31">
        <f>ROUND(E164*G164,2)</f>
        <v>0</v>
      </c>
      <c r="K164" s="32">
        <v>0.13643</v>
      </c>
      <c r="L164" s="32">
        <f>E164*K164</f>
        <v>13.370139999999999</v>
      </c>
      <c r="N164" s="29">
        <f>E164*M164</f>
        <v>0</v>
      </c>
      <c r="P164" s="30" t="s">
        <v>89</v>
      </c>
      <c r="V164" s="33" t="s">
        <v>70</v>
      </c>
      <c r="X164" s="27" t="s">
        <v>379</v>
      </c>
      <c r="Y164" s="27" t="s">
        <v>377</v>
      </c>
      <c r="Z164" s="30" t="s">
        <v>265</v>
      </c>
      <c r="AJ164" s="4" t="s">
        <v>92</v>
      </c>
      <c r="AK164" s="4" t="s">
        <v>93</v>
      </c>
    </row>
    <row r="165" spans="1:37" ht="25.5">
      <c r="A165" s="25">
        <v>69</v>
      </c>
      <c r="B165" s="26" t="s">
        <v>85</v>
      </c>
      <c r="C165" s="27" t="s">
        <v>380</v>
      </c>
      <c r="D165" s="28" t="s">
        <v>381</v>
      </c>
      <c r="E165" s="29">
        <v>17.3</v>
      </c>
      <c r="F165" s="30" t="s">
        <v>109</v>
      </c>
      <c r="H165" s="31">
        <f>ROUND(E165*G165,2)</f>
        <v>0</v>
      </c>
      <c r="J165" s="31">
        <f>ROUND(E165*G165,2)</f>
        <v>0</v>
      </c>
      <c r="K165" s="32">
        <v>0.10562000000000001</v>
      </c>
      <c r="L165" s="32">
        <f>E165*K165</f>
        <v>1.8272260000000002</v>
      </c>
      <c r="N165" s="29">
        <f>E165*M165</f>
        <v>0</v>
      </c>
      <c r="P165" s="30" t="s">
        <v>89</v>
      </c>
      <c r="V165" s="33" t="s">
        <v>70</v>
      </c>
      <c r="X165" s="27" t="s">
        <v>382</v>
      </c>
      <c r="Y165" s="27" t="s">
        <v>380</v>
      </c>
      <c r="Z165" s="30" t="s">
        <v>222</v>
      </c>
      <c r="AJ165" s="4" t="s">
        <v>92</v>
      </c>
      <c r="AK165" s="4" t="s">
        <v>93</v>
      </c>
    </row>
    <row r="166" spans="1:37">
      <c r="A166" s="25">
        <v>70</v>
      </c>
      <c r="B166" s="26" t="s">
        <v>167</v>
      </c>
      <c r="C166" s="27" t="s">
        <v>383</v>
      </c>
      <c r="D166" s="28" t="s">
        <v>384</v>
      </c>
      <c r="E166" s="29">
        <v>34.945999999999998</v>
      </c>
      <c r="F166" s="30" t="s">
        <v>280</v>
      </c>
      <c r="I166" s="31">
        <f>ROUND(E166*G166,2)</f>
        <v>0</v>
      </c>
      <c r="J166" s="31">
        <f>ROUND(E166*G166,2)</f>
        <v>0</v>
      </c>
      <c r="K166" s="32">
        <v>1.4E-2</v>
      </c>
      <c r="L166" s="32">
        <f>E166*K166</f>
        <v>0.48924399999999996</v>
      </c>
      <c r="N166" s="29">
        <f>E166*M166</f>
        <v>0</v>
      </c>
      <c r="P166" s="30" t="s">
        <v>89</v>
      </c>
      <c r="V166" s="33" t="s">
        <v>69</v>
      </c>
      <c r="X166" s="27" t="s">
        <v>383</v>
      </c>
      <c r="Y166" s="27" t="s">
        <v>383</v>
      </c>
      <c r="Z166" s="30" t="s">
        <v>247</v>
      </c>
      <c r="AA166" s="27" t="s">
        <v>89</v>
      </c>
      <c r="AJ166" s="4" t="s">
        <v>172</v>
      </c>
      <c r="AK166" s="4" t="s">
        <v>93</v>
      </c>
    </row>
    <row r="167" spans="1:37">
      <c r="D167" s="66" t="s">
        <v>385</v>
      </c>
      <c r="E167" s="67"/>
      <c r="F167" s="68"/>
      <c r="G167" s="69"/>
      <c r="H167" s="69"/>
      <c r="I167" s="69"/>
      <c r="J167" s="69"/>
      <c r="K167" s="70"/>
      <c r="L167" s="70"/>
      <c r="M167" s="67"/>
      <c r="N167" s="67"/>
      <c r="O167" s="68"/>
      <c r="P167" s="68"/>
      <c r="Q167" s="67"/>
      <c r="R167" s="67"/>
      <c r="S167" s="67"/>
      <c r="T167" s="71"/>
      <c r="U167" s="71"/>
      <c r="V167" s="71" t="s">
        <v>0</v>
      </c>
      <c r="W167" s="72"/>
      <c r="X167" s="68"/>
    </row>
    <row r="168" spans="1:37" ht="25.5">
      <c r="A168" s="25">
        <v>71</v>
      </c>
      <c r="B168" s="26" t="s">
        <v>85</v>
      </c>
      <c r="C168" s="27" t="s">
        <v>386</v>
      </c>
      <c r="D168" s="28" t="s">
        <v>387</v>
      </c>
      <c r="E168" s="29">
        <v>44.3</v>
      </c>
      <c r="F168" s="30" t="s">
        <v>109</v>
      </c>
      <c r="H168" s="31">
        <f>ROUND(E168*G168,2)</f>
        <v>0</v>
      </c>
      <c r="J168" s="31">
        <f>ROUND(E168*G168,2)</f>
        <v>0</v>
      </c>
      <c r="K168" s="32">
        <v>0.17488999999999999</v>
      </c>
      <c r="L168" s="32">
        <f>E168*K168</f>
        <v>7.7476269999999987</v>
      </c>
      <c r="N168" s="29">
        <f>E168*M168</f>
        <v>0</v>
      </c>
      <c r="P168" s="30" t="s">
        <v>89</v>
      </c>
      <c r="V168" s="33" t="s">
        <v>70</v>
      </c>
      <c r="X168" s="27" t="s">
        <v>388</v>
      </c>
      <c r="Y168" s="27" t="s">
        <v>386</v>
      </c>
      <c r="Z168" s="30" t="s">
        <v>222</v>
      </c>
      <c r="AJ168" s="4" t="s">
        <v>92</v>
      </c>
      <c r="AK168" s="4" t="s">
        <v>93</v>
      </c>
    </row>
    <row r="169" spans="1:37">
      <c r="A169" s="25">
        <v>72</v>
      </c>
      <c r="B169" s="26" t="s">
        <v>167</v>
      </c>
      <c r="C169" s="27" t="s">
        <v>389</v>
      </c>
      <c r="D169" s="28" t="s">
        <v>390</v>
      </c>
      <c r="E169" s="29">
        <v>44.743000000000002</v>
      </c>
      <c r="F169" s="30" t="s">
        <v>280</v>
      </c>
      <c r="I169" s="31">
        <f>ROUND(E169*G169,2)</f>
        <v>0</v>
      </c>
      <c r="J169" s="31">
        <f>ROUND(E169*G169,2)</f>
        <v>0</v>
      </c>
      <c r="K169" s="32">
        <v>8.1000000000000003E-2</v>
      </c>
      <c r="L169" s="32">
        <f>E169*K169</f>
        <v>3.6241830000000004</v>
      </c>
      <c r="N169" s="29">
        <f>E169*M169</f>
        <v>0</v>
      </c>
      <c r="P169" s="30" t="s">
        <v>89</v>
      </c>
      <c r="V169" s="33" t="s">
        <v>69</v>
      </c>
      <c r="X169" s="27" t="s">
        <v>389</v>
      </c>
      <c r="Y169" s="27" t="s">
        <v>389</v>
      </c>
      <c r="Z169" s="30" t="s">
        <v>247</v>
      </c>
      <c r="AA169" s="27" t="s">
        <v>89</v>
      </c>
      <c r="AJ169" s="4" t="s">
        <v>172</v>
      </c>
      <c r="AK169" s="4" t="s">
        <v>93</v>
      </c>
    </row>
    <row r="170" spans="1:37" ht="25.5">
      <c r="A170" s="25">
        <v>73</v>
      </c>
      <c r="B170" s="26" t="s">
        <v>85</v>
      </c>
      <c r="C170" s="27" t="s">
        <v>391</v>
      </c>
      <c r="D170" s="28" t="s">
        <v>392</v>
      </c>
      <c r="E170" s="29">
        <v>5.5510000000000002</v>
      </c>
      <c r="F170" s="30" t="s">
        <v>115</v>
      </c>
      <c r="H170" s="31">
        <f>ROUND(E170*G170,2)</f>
        <v>0</v>
      </c>
      <c r="J170" s="31">
        <f>ROUND(E170*G170,2)</f>
        <v>0</v>
      </c>
      <c r="K170" s="32">
        <v>2.3628499999999999</v>
      </c>
      <c r="L170" s="32">
        <f>E170*K170</f>
        <v>13.11618035</v>
      </c>
      <c r="N170" s="29">
        <f>E170*M170</f>
        <v>0</v>
      </c>
      <c r="P170" s="30" t="s">
        <v>89</v>
      </c>
      <c r="V170" s="33" t="s">
        <v>70</v>
      </c>
      <c r="X170" s="27" t="s">
        <v>393</v>
      </c>
      <c r="Y170" s="27" t="s">
        <v>391</v>
      </c>
      <c r="Z170" s="30" t="s">
        <v>222</v>
      </c>
      <c r="AJ170" s="4" t="s">
        <v>92</v>
      </c>
      <c r="AK170" s="4" t="s">
        <v>93</v>
      </c>
    </row>
    <row r="171" spans="1:37">
      <c r="D171" s="66" t="s">
        <v>394</v>
      </c>
      <c r="E171" s="67"/>
      <c r="F171" s="68"/>
      <c r="G171" s="69"/>
      <c r="H171" s="69"/>
      <c r="I171" s="69"/>
      <c r="J171" s="69"/>
      <c r="K171" s="70"/>
      <c r="L171" s="70"/>
      <c r="M171" s="67"/>
      <c r="N171" s="67"/>
      <c r="O171" s="68"/>
      <c r="P171" s="68"/>
      <c r="Q171" s="67"/>
      <c r="R171" s="67"/>
      <c r="S171" s="67"/>
      <c r="T171" s="71"/>
      <c r="U171" s="71"/>
      <c r="V171" s="71" t="s">
        <v>0</v>
      </c>
      <c r="W171" s="72"/>
      <c r="X171" s="68"/>
    </row>
    <row r="172" spans="1:37">
      <c r="D172" s="66" t="s">
        <v>395</v>
      </c>
      <c r="E172" s="67"/>
      <c r="F172" s="68"/>
      <c r="G172" s="69"/>
      <c r="H172" s="69"/>
      <c r="I172" s="69"/>
      <c r="J172" s="69"/>
      <c r="K172" s="70"/>
      <c r="L172" s="70"/>
      <c r="M172" s="67"/>
      <c r="N172" s="67"/>
      <c r="O172" s="68"/>
      <c r="P172" s="68"/>
      <c r="Q172" s="67"/>
      <c r="R172" s="67"/>
      <c r="S172" s="67"/>
      <c r="T172" s="71"/>
      <c r="U172" s="71"/>
      <c r="V172" s="71" t="s">
        <v>0</v>
      </c>
      <c r="W172" s="72"/>
      <c r="X172" s="68"/>
    </row>
    <row r="173" spans="1:37" ht="25.5">
      <c r="A173" s="25">
        <v>74</v>
      </c>
      <c r="B173" s="26" t="s">
        <v>101</v>
      </c>
      <c r="C173" s="27" t="s">
        <v>396</v>
      </c>
      <c r="D173" s="28" t="s">
        <v>397</v>
      </c>
      <c r="E173" s="29">
        <v>114</v>
      </c>
      <c r="F173" s="30" t="s">
        <v>109</v>
      </c>
      <c r="H173" s="31">
        <f>ROUND(E173*G173,2)</f>
        <v>0</v>
      </c>
      <c r="J173" s="31">
        <f>ROUND(E173*G173,2)</f>
        <v>0</v>
      </c>
      <c r="K173" s="32">
        <v>8.0000000000000007E-5</v>
      </c>
      <c r="L173" s="32">
        <f>E173*K173</f>
        <v>9.1200000000000014E-3</v>
      </c>
      <c r="N173" s="29">
        <f>E173*M173</f>
        <v>0</v>
      </c>
      <c r="P173" s="30" t="s">
        <v>89</v>
      </c>
      <c r="V173" s="33" t="s">
        <v>70</v>
      </c>
      <c r="X173" s="27" t="s">
        <v>398</v>
      </c>
      <c r="Y173" s="27" t="s">
        <v>396</v>
      </c>
      <c r="Z173" s="30" t="s">
        <v>222</v>
      </c>
      <c r="AJ173" s="4" t="s">
        <v>92</v>
      </c>
      <c r="AK173" s="4" t="s">
        <v>93</v>
      </c>
    </row>
    <row r="174" spans="1:37">
      <c r="D174" s="66" t="s">
        <v>399</v>
      </c>
      <c r="E174" s="67"/>
      <c r="F174" s="68"/>
      <c r="G174" s="69"/>
      <c r="H174" s="69"/>
      <c r="I174" s="69"/>
      <c r="J174" s="69"/>
      <c r="K174" s="70"/>
      <c r="L174" s="70"/>
      <c r="M174" s="67"/>
      <c r="N174" s="67"/>
      <c r="O174" s="68"/>
      <c r="P174" s="68"/>
      <c r="Q174" s="67"/>
      <c r="R174" s="67"/>
      <c r="S174" s="67"/>
      <c r="T174" s="71"/>
      <c r="U174" s="71"/>
      <c r="V174" s="71" t="s">
        <v>0</v>
      </c>
      <c r="W174" s="72"/>
      <c r="X174" s="68"/>
    </row>
    <row r="175" spans="1:37">
      <c r="D175" s="66" t="s">
        <v>400</v>
      </c>
      <c r="E175" s="67"/>
      <c r="F175" s="68"/>
      <c r="G175" s="69"/>
      <c r="H175" s="69"/>
      <c r="I175" s="69"/>
      <c r="J175" s="69"/>
      <c r="K175" s="70"/>
      <c r="L175" s="70"/>
      <c r="M175" s="67"/>
      <c r="N175" s="67"/>
      <c r="O175" s="68"/>
      <c r="P175" s="68"/>
      <c r="Q175" s="67"/>
      <c r="R175" s="67"/>
      <c r="S175" s="67"/>
      <c r="T175" s="71"/>
      <c r="U175" s="71"/>
      <c r="V175" s="71" t="s">
        <v>0</v>
      </c>
      <c r="W175" s="72"/>
      <c r="X175" s="68"/>
    </row>
    <row r="176" spans="1:37" ht="25.5">
      <c r="A176" s="25">
        <v>75</v>
      </c>
      <c r="B176" s="26" t="s">
        <v>85</v>
      </c>
      <c r="C176" s="27" t="s">
        <v>401</v>
      </c>
      <c r="D176" s="28" t="s">
        <v>402</v>
      </c>
      <c r="E176" s="29">
        <v>13</v>
      </c>
      <c r="F176" s="30" t="s">
        <v>280</v>
      </c>
      <c r="H176" s="31">
        <f>ROUND(E176*G176,2)</f>
        <v>0</v>
      </c>
      <c r="J176" s="31">
        <f>ROUND(E176*G176,2)</f>
        <v>0</v>
      </c>
      <c r="L176" s="32">
        <f>E176*K176</f>
        <v>0</v>
      </c>
      <c r="M176" s="29">
        <v>8.2000000000000003E-2</v>
      </c>
      <c r="N176" s="29">
        <f>E176*M176</f>
        <v>1.0660000000000001</v>
      </c>
      <c r="P176" s="30" t="s">
        <v>89</v>
      </c>
      <c r="V176" s="33" t="s">
        <v>70</v>
      </c>
      <c r="X176" s="27" t="s">
        <v>403</v>
      </c>
      <c r="Y176" s="27" t="s">
        <v>401</v>
      </c>
      <c r="Z176" s="30" t="s">
        <v>91</v>
      </c>
      <c r="AJ176" s="4" t="s">
        <v>92</v>
      </c>
      <c r="AK176" s="4" t="s">
        <v>93</v>
      </c>
    </row>
    <row r="177" spans="1:37">
      <c r="D177" s="66" t="s">
        <v>404</v>
      </c>
      <c r="E177" s="67"/>
      <c r="F177" s="68"/>
      <c r="G177" s="69"/>
      <c r="H177" s="69"/>
      <c r="I177" s="69"/>
      <c r="J177" s="69"/>
      <c r="K177" s="70"/>
      <c r="L177" s="70"/>
      <c r="M177" s="67"/>
      <c r="N177" s="67"/>
      <c r="O177" s="68"/>
      <c r="P177" s="68"/>
      <c r="Q177" s="67"/>
      <c r="R177" s="67"/>
      <c r="S177" s="67"/>
      <c r="T177" s="71"/>
      <c r="U177" s="71"/>
      <c r="V177" s="71" t="s">
        <v>0</v>
      </c>
      <c r="W177" s="72"/>
      <c r="X177" s="68"/>
    </row>
    <row r="178" spans="1:37">
      <c r="D178" s="66" t="s">
        <v>314</v>
      </c>
      <c r="E178" s="67"/>
      <c r="F178" s="68"/>
      <c r="G178" s="69"/>
      <c r="H178" s="69"/>
      <c r="I178" s="69"/>
      <c r="J178" s="69"/>
      <c r="K178" s="70"/>
      <c r="L178" s="70"/>
      <c r="M178" s="67"/>
      <c r="N178" s="67"/>
      <c r="O178" s="68"/>
      <c r="P178" s="68"/>
      <c r="Q178" s="67"/>
      <c r="R178" s="67"/>
      <c r="S178" s="67"/>
      <c r="T178" s="71"/>
      <c r="U178" s="71"/>
      <c r="V178" s="71" t="s">
        <v>0</v>
      </c>
      <c r="W178" s="72"/>
      <c r="X178" s="68"/>
    </row>
    <row r="179" spans="1:37">
      <c r="D179" s="66" t="s">
        <v>405</v>
      </c>
      <c r="E179" s="67"/>
      <c r="F179" s="68"/>
      <c r="G179" s="69"/>
      <c r="H179" s="69"/>
      <c r="I179" s="69"/>
      <c r="J179" s="69"/>
      <c r="K179" s="70"/>
      <c r="L179" s="70"/>
      <c r="M179" s="67"/>
      <c r="N179" s="67"/>
      <c r="O179" s="68"/>
      <c r="P179" s="68"/>
      <c r="Q179" s="67"/>
      <c r="R179" s="67"/>
      <c r="S179" s="67"/>
      <c r="T179" s="71"/>
      <c r="U179" s="71"/>
      <c r="V179" s="71" t="s">
        <v>0</v>
      </c>
      <c r="W179" s="72"/>
      <c r="X179" s="68"/>
    </row>
    <row r="180" spans="1:37">
      <c r="D180" s="66" t="s">
        <v>298</v>
      </c>
      <c r="E180" s="67"/>
      <c r="F180" s="68"/>
      <c r="G180" s="69"/>
      <c r="H180" s="69"/>
      <c r="I180" s="69"/>
      <c r="J180" s="69"/>
      <c r="K180" s="70"/>
      <c r="L180" s="70"/>
      <c r="M180" s="67"/>
      <c r="N180" s="67"/>
      <c r="O180" s="68"/>
      <c r="P180" s="68"/>
      <c r="Q180" s="67"/>
      <c r="R180" s="67"/>
      <c r="S180" s="67"/>
      <c r="T180" s="71"/>
      <c r="U180" s="71"/>
      <c r="V180" s="71" t="s">
        <v>0</v>
      </c>
      <c r="W180" s="72"/>
      <c r="X180" s="68"/>
    </row>
    <row r="181" spans="1:37">
      <c r="D181" s="66" t="s">
        <v>406</v>
      </c>
      <c r="E181" s="67"/>
      <c r="F181" s="68"/>
      <c r="G181" s="69"/>
      <c r="H181" s="69"/>
      <c r="I181" s="69"/>
      <c r="J181" s="69"/>
      <c r="K181" s="70"/>
      <c r="L181" s="70"/>
      <c r="M181" s="67"/>
      <c r="N181" s="67"/>
      <c r="O181" s="68"/>
      <c r="P181" s="68"/>
      <c r="Q181" s="67"/>
      <c r="R181" s="67"/>
      <c r="S181" s="67"/>
      <c r="T181" s="71"/>
      <c r="U181" s="71"/>
      <c r="V181" s="71" t="s">
        <v>0</v>
      </c>
      <c r="W181" s="72"/>
      <c r="X181" s="68"/>
    </row>
    <row r="182" spans="1:37">
      <c r="D182" s="66" t="s">
        <v>407</v>
      </c>
      <c r="E182" s="67"/>
      <c r="F182" s="68"/>
      <c r="G182" s="69"/>
      <c r="H182" s="69"/>
      <c r="I182" s="69"/>
      <c r="J182" s="69"/>
      <c r="K182" s="70"/>
      <c r="L182" s="70"/>
      <c r="M182" s="67"/>
      <c r="N182" s="67"/>
      <c r="O182" s="68"/>
      <c r="P182" s="68"/>
      <c r="Q182" s="67"/>
      <c r="R182" s="67"/>
      <c r="S182" s="67"/>
      <c r="T182" s="71"/>
      <c r="U182" s="71"/>
      <c r="V182" s="71" t="s">
        <v>0</v>
      </c>
      <c r="W182" s="72"/>
      <c r="X182" s="68"/>
    </row>
    <row r="183" spans="1:37">
      <c r="D183" s="66" t="s">
        <v>408</v>
      </c>
      <c r="E183" s="67"/>
      <c r="F183" s="68"/>
      <c r="G183" s="69"/>
      <c r="H183" s="69"/>
      <c r="I183" s="69"/>
      <c r="J183" s="69"/>
      <c r="K183" s="70"/>
      <c r="L183" s="70"/>
      <c r="M183" s="67"/>
      <c r="N183" s="67"/>
      <c r="O183" s="68"/>
      <c r="P183" s="68"/>
      <c r="Q183" s="67"/>
      <c r="R183" s="67"/>
      <c r="S183" s="67"/>
      <c r="T183" s="71"/>
      <c r="U183" s="71"/>
      <c r="V183" s="71" t="s">
        <v>0</v>
      </c>
      <c r="W183" s="72"/>
      <c r="X183" s="68"/>
    </row>
    <row r="184" spans="1:37">
      <c r="A184" s="25">
        <v>76</v>
      </c>
      <c r="B184" s="26" t="s">
        <v>101</v>
      </c>
      <c r="C184" s="27" t="s">
        <v>409</v>
      </c>
      <c r="D184" s="28" t="s">
        <v>410</v>
      </c>
      <c r="E184" s="29">
        <v>74.174000000000007</v>
      </c>
      <c r="F184" s="30" t="s">
        <v>411</v>
      </c>
      <c r="H184" s="31">
        <f>ROUND(E184*G184,2)</f>
        <v>0</v>
      </c>
      <c r="J184" s="31">
        <f>ROUND(E184*G184,2)</f>
        <v>0</v>
      </c>
      <c r="L184" s="32">
        <f>E184*K184</f>
        <v>0</v>
      </c>
      <c r="N184" s="29">
        <f>E184*M184</f>
        <v>0</v>
      </c>
      <c r="P184" s="30" t="s">
        <v>89</v>
      </c>
      <c r="V184" s="33" t="s">
        <v>70</v>
      </c>
      <c r="X184" s="27" t="s">
        <v>412</v>
      </c>
      <c r="Y184" s="27" t="s">
        <v>409</v>
      </c>
      <c r="Z184" s="30" t="s">
        <v>91</v>
      </c>
      <c r="AJ184" s="4" t="s">
        <v>92</v>
      </c>
      <c r="AK184" s="4" t="s">
        <v>93</v>
      </c>
    </row>
    <row r="185" spans="1:37">
      <c r="A185" s="25">
        <v>77</v>
      </c>
      <c r="B185" s="26" t="s">
        <v>101</v>
      </c>
      <c r="C185" s="27" t="s">
        <v>413</v>
      </c>
      <c r="D185" s="28" t="s">
        <v>414</v>
      </c>
      <c r="E185" s="29">
        <v>74.174000000000007</v>
      </c>
      <c r="F185" s="30" t="s">
        <v>411</v>
      </c>
      <c r="H185" s="31">
        <f>ROUND(E185*G185,2)</f>
        <v>0</v>
      </c>
      <c r="J185" s="31">
        <f>ROUND(E185*G185,2)</f>
        <v>0</v>
      </c>
      <c r="L185" s="32">
        <f>E185*K185</f>
        <v>0</v>
      </c>
      <c r="N185" s="29">
        <f>E185*M185</f>
        <v>0</v>
      </c>
      <c r="P185" s="30" t="s">
        <v>89</v>
      </c>
      <c r="V185" s="33" t="s">
        <v>70</v>
      </c>
      <c r="X185" s="27" t="s">
        <v>415</v>
      </c>
      <c r="Y185" s="27" t="s">
        <v>413</v>
      </c>
      <c r="Z185" s="30" t="s">
        <v>91</v>
      </c>
      <c r="AJ185" s="4" t="s">
        <v>92</v>
      </c>
      <c r="AK185" s="4" t="s">
        <v>93</v>
      </c>
    </row>
    <row r="186" spans="1:37">
      <c r="A186" s="25">
        <v>78</v>
      </c>
      <c r="B186" s="26" t="s">
        <v>101</v>
      </c>
      <c r="C186" s="27" t="s">
        <v>416</v>
      </c>
      <c r="D186" s="28" t="s">
        <v>417</v>
      </c>
      <c r="E186" s="29">
        <v>1260.9580000000001</v>
      </c>
      <c r="F186" s="30" t="s">
        <v>411</v>
      </c>
      <c r="H186" s="31">
        <f>ROUND(E186*G186,2)</f>
        <v>0</v>
      </c>
      <c r="J186" s="31">
        <f>ROUND(E186*G186,2)</f>
        <v>0</v>
      </c>
      <c r="L186" s="32">
        <f>E186*K186</f>
        <v>0</v>
      </c>
      <c r="N186" s="29">
        <f>E186*M186</f>
        <v>0</v>
      </c>
      <c r="P186" s="30" t="s">
        <v>89</v>
      </c>
      <c r="V186" s="33" t="s">
        <v>70</v>
      </c>
      <c r="X186" s="27" t="s">
        <v>418</v>
      </c>
      <c r="Y186" s="27" t="s">
        <v>416</v>
      </c>
      <c r="Z186" s="30" t="s">
        <v>91</v>
      </c>
      <c r="AJ186" s="4" t="s">
        <v>92</v>
      </c>
      <c r="AK186" s="4" t="s">
        <v>93</v>
      </c>
    </row>
    <row r="187" spans="1:37">
      <c r="D187" s="66" t="s">
        <v>419</v>
      </c>
      <c r="E187" s="67"/>
      <c r="F187" s="68"/>
      <c r="G187" s="69"/>
      <c r="H187" s="69"/>
      <c r="I187" s="69"/>
      <c r="J187" s="69"/>
      <c r="K187" s="70"/>
      <c r="L187" s="70"/>
      <c r="M187" s="67"/>
      <c r="N187" s="67"/>
      <c r="O187" s="68"/>
      <c r="P187" s="68"/>
      <c r="Q187" s="67"/>
      <c r="R187" s="67"/>
      <c r="S187" s="67"/>
      <c r="T187" s="71"/>
      <c r="U187" s="71"/>
      <c r="V187" s="71" t="s">
        <v>0</v>
      </c>
      <c r="W187" s="72"/>
      <c r="X187" s="68"/>
    </row>
    <row r="188" spans="1:37">
      <c r="A188" s="25">
        <v>79</v>
      </c>
      <c r="B188" s="26" t="s">
        <v>101</v>
      </c>
      <c r="C188" s="27" t="s">
        <v>420</v>
      </c>
      <c r="D188" s="28" t="s">
        <v>421</v>
      </c>
      <c r="E188" s="29">
        <v>74.174000000000007</v>
      </c>
      <c r="F188" s="30" t="s">
        <v>411</v>
      </c>
      <c r="H188" s="31">
        <f>ROUND(E188*G188,2)</f>
        <v>0</v>
      </c>
      <c r="J188" s="31">
        <f>ROUND(E188*G188,2)</f>
        <v>0</v>
      </c>
      <c r="L188" s="32">
        <f>E188*K188</f>
        <v>0</v>
      </c>
      <c r="N188" s="29">
        <f>E188*M188</f>
        <v>0</v>
      </c>
      <c r="P188" s="30" t="s">
        <v>89</v>
      </c>
      <c r="V188" s="33" t="s">
        <v>70</v>
      </c>
      <c r="X188" s="27" t="s">
        <v>422</v>
      </c>
      <c r="Y188" s="27" t="s">
        <v>420</v>
      </c>
      <c r="Z188" s="30" t="s">
        <v>91</v>
      </c>
      <c r="AJ188" s="4" t="s">
        <v>92</v>
      </c>
      <c r="AK188" s="4" t="s">
        <v>93</v>
      </c>
    </row>
    <row r="189" spans="1:37" ht="25.5">
      <c r="A189" s="25">
        <v>80</v>
      </c>
      <c r="B189" s="26" t="s">
        <v>423</v>
      </c>
      <c r="C189" s="27" t="s">
        <v>424</v>
      </c>
      <c r="D189" s="28" t="s">
        <v>425</v>
      </c>
      <c r="E189" s="29">
        <v>3.0529999999999999</v>
      </c>
      <c r="F189" s="30" t="s">
        <v>411</v>
      </c>
      <c r="H189" s="31">
        <f>ROUND(E189*G189,2)</f>
        <v>0</v>
      </c>
      <c r="J189" s="31">
        <f>ROUND(E189*G189,2)</f>
        <v>0</v>
      </c>
      <c r="L189" s="32">
        <f>E189*K189</f>
        <v>0</v>
      </c>
      <c r="N189" s="29">
        <f>E189*M189</f>
        <v>0</v>
      </c>
      <c r="P189" s="30" t="s">
        <v>89</v>
      </c>
      <c r="V189" s="33" t="s">
        <v>70</v>
      </c>
      <c r="X189" s="27" t="s">
        <v>426</v>
      </c>
      <c r="Y189" s="27" t="s">
        <v>424</v>
      </c>
      <c r="Z189" s="30" t="s">
        <v>91</v>
      </c>
      <c r="AJ189" s="4" t="s">
        <v>92</v>
      </c>
      <c r="AK189" s="4" t="s">
        <v>93</v>
      </c>
    </row>
    <row r="190" spans="1:37" ht="25.5">
      <c r="A190" s="25">
        <v>81</v>
      </c>
      <c r="B190" s="26" t="s">
        <v>101</v>
      </c>
      <c r="C190" s="27" t="s">
        <v>427</v>
      </c>
      <c r="D190" s="28" t="s">
        <v>428</v>
      </c>
      <c r="E190" s="29">
        <v>71.120999999999995</v>
      </c>
      <c r="F190" s="30" t="s">
        <v>411</v>
      </c>
      <c r="H190" s="31">
        <f>ROUND(E190*G190,2)</f>
        <v>0</v>
      </c>
      <c r="J190" s="31">
        <f>ROUND(E190*G190,2)</f>
        <v>0</v>
      </c>
      <c r="L190" s="32">
        <f>E190*K190</f>
        <v>0</v>
      </c>
      <c r="N190" s="29">
        <f>E190*M190</f>
        <v>0</v>
      </c>
      <c r="P190" s="30" t="s">
        <v>89</v>
      </c>
      <c r="V190" s="33" t="s">
        <v>70</v>
      </c>
      <c r="X190" s="27" t="s">
        <v>429</v>
      </c>
      <c r="Y190" s="27" t="s">
        <v>427</v>
      </c>
      <c r="Z190" s="30" t="s">
        <v>91</v>
      </c>
      <c r="AJ190" s="4" t="s">
        <v>92</v>
      </c>
      <c r="AK190" s="4" t="s">
        <v>93</v>
      </c>
    </row>
    <row r="191" spans="1:37">
      <c r="D191" s="66" t="s">
        <v>430</v>
      </c>
      <c r="E191" s="67"/>
      <c r="F191" s="68"/>
      <c r="G191" s="69"/>
      <c r="H191" s="69"/>
      <c r="I191" s="69"/>
      <c r="J191" s="69"/>
      <c r="K191" s="70"/>
      <c r="L191" s="70"/>
      <c r="M191" s="67"/>
      <c r="N191" s="67"/>
      <c r="O191" s="68"/>
      <c r="P191" s="68"/>
      <c r="Q191" s="67"/>
      <c r="R191" s="67"/>
      <c r="S191" s="67"/>
      <c r="T191" s="71"/>
      <c r="U191" s="71"/>
      <c r="V191" s="71" t="s">
        <v>0</v>
      </c>
      <c r="W191" s="72"/>
      <c r="X191" s="68"/>
    </row>
    <row r="192" spans="1:37">
      <c r="A192" s="25">
        <v>82</v>
      </c>
      <c r="B192" s="26" t="s">
        <v>85</v>
      </c>
      <c r="C192" s="27" t="s">
        <v>431</v>
      </c>
      <c r="D192" s="28" t="s">
        <v>432</v>
      </c>
      <c r="E192" s="29">
        <v>177.78100000000001</v>
      </c>
      <c r="F192" s="30" t="s">
        <v>411</v>
      </c>
      <c r="H192" s="31">
        <f>ROUND(E192*G192,2)</f>
        <v>0</v>
      </c>
      <c r="J192" s="31">
        <f>ROUND(E192*G192,2)</f>
        <v>0</v>
      </c>
      <c r="L192" s="32">
        <f>E192*K192</f>
        <v>0</v>
      </c>
      <c r="N192" s="29">
        <f>E192*M192</f>
        <v>0</v>
      </c>
      <c r="P192" s="30" t="s">
        <v>89</v>
      </c>
      <c r="V192" s="33" t="s">
        <v>70</v>
      </c>
      <c r="X192" s="27" t="s">
        <v>433</v>
      </c>
      <c r="Y192" s="27" t="s">
        <v>431</v>
      </c>
      <c r="Z192" s="30" t="s">
        <v>222</v>
      </c>
      <c r="AJ192" s="4" t="s">
        <v>92</v>
      </c>
      <c r="AK192" s="4" t="s">
        <v>93</v>
      </c>
    </row>
    <row r="193" spans="1:37">
      <c r="D193" s="74" t="s">
        <v>434</v>
      </c>
      <c r="E193" s="75">
        <f>J193</f>
        <v>0</v>
      </c>
      <c r="H193" s="75">
        <f>SUM(H111:H192)</f>
        <v>0</v>
      </c>
      <c r="I193" s="75">
        <f>SUM(I111:I192)</f>
        <v>0</v>
      </c>
      <c r="J193" s="75">
        <f>SUM(J111:J192)</f>
        <v>0</v>
      </c>
      <c r="L193" s="76">
        <f>SUM(L111:L192)</f>
        <v>46.062620350000003</v>
      </c>
      <c r="N193" s="77">
        <f>SUM(N111:N192)</f>
        <v>1.0660000000000001</v>
      </c>
      <c r="W193" s="34">
        <f>SUM(W111:W192)</f>
        <v>0</v>
      </c>
    </row>
    <row r="195" spans="1:37">
      <c r="D195" s="74" t="s">
        <v>435</v>
      </c>
      <c r="E195" s="77">
        <f>J195</f>
        <v>0</v>
      </c>
      <c r="H195" s="75">
        <f>+H51+H57+H102+H109+H193</f>
        <v>0</v>
      </c>
      <c r="I195" s="75">
        <f>+I51+I57+I102+I109+I193</f>
        <v>0</v>
      </c>
      <c r="J195" s="75">
        <f>+J51+J57+J102+J109+J193</f>
        <v>0</v>
      </c>
      <c r="L195" s="76">
        <f>+L51+L57+L102+L109+L193</f>
        <v>177.78082925000001</v>
      </c>
      <c r="N195" s="77">
        <f>+N51+N57+N102+N109+N193</f>
        <v>74.174450000000007</v>
      </c>
      <c r="W195" s="34">
        <f>+W51+W57+W102+W109+W193</f>
        <v>0</v>
      </c>
    </row>
    <row r="197" spans="1:37">
      <c r="B197" s="65" t="s">
        <v>436</v>
      </c>
    </row>
    <row r="198" spans="1:37">
      <c r="B198" s="27" t="s">
        <v>437</v>
      </c>
    </row>
    <row r="199" spans="1:37" ht="25.5">
      <c r="A199" s="25">
        <v>83</v>
      </c>
      <c r="B199" s="26" t="s">
        <v>438</v>
      </c>
      <c r="C199" s="27" t="s">
        <v>439</v>
      </c>
      <c r="D199" s="28" t="s">
        <v>440</v>
      </c>
      <c r="E199" s="29">
        <v>138</v>
      </c>
      <c r="F199" s="30" t="s">
        <v>109</v>
      </c>
      <c r="H199" s="31">
        <f>ROUND(E199*G199,2)</f>
        <v>0</v>
      </c>
      <c r="J199" s="31">
        <f t="shared" ref="J199:J223" si="0">ROUND(E199*G199,2)</f>
        <v>0</v>
      </c>
      <c r="L199" s="32">
        <f t="shared" ref="L199:L223" si="1">E199*K199</f>
        <v>0</v>
      </c>
      <c r="N199" s="29">
        <f t="shared" ref="N199:N223" si="2">E199*M199</f>
        <v>0</v>
      </c>
      <c r="P199" s="30" t="s">
        <v>89</v>
      </c>
      <c r="V199" s="33" t="s">
        <v>78</v>
      </c>
      <c r="X199" s="27" t="s">
        <v>441</v>
      </c>
      <c r="Y199" s="27" t="s">
        <v>439</v>
      </c>
      <c r="Z199" s="30" t="s">
        <v>442</v>
      </c>
      <c r="AJ199" s="4" t="s">
        <v>443</v>
      </c>
      <c r="AK199" s="4" t="s">
        <v>93</v>
      </c>
    </row>
    <row r="200" spans="1:37" ht="25.5">
      <c r="A200" s="25">
        <v>84</v>
      </c>
      <c r="B200" s="26" t="s">
        <v>167</v>
      </c>
      <c r="C200" s="27" t="s">
        <v>444</v>
      </c>
      <c r="D200" s="28" t="s">
        <v>445</v>
      </c>
      <c r="E200" s="29">
        <v>138</v>
      </c>
      <c r="F200" s="30" t="s">
        <v>109</v>
      </c>
      <c r="I200" s="31">
        <f>ROUND(E200*G200,2)</f>
        <v>0</v>
      </c>
      <c r="J200" s="31">
        <f t="shared" si="0"/>
        <v>0</v>
      </c>
      <c r="L200" s="32">
        <f t="shared" si="1"/>
        <v>0</v>
      </c>
      <c r="N200" s="29">
        <f t="shared" si="2"/>
        <v>0</v>
      </c>
      <c r="P200" s="30" t="s">
        <v>89</v>
      </c>
      <c r="V200" s="33" t="s">
        <v>69</v>
      </c>
      <c r="X200" s="27" t="s">
        <v>444</v>
      </c>
      <c r="Y200" s="27" t="s">
        <v>444</v>
      </c>
      <c r="Z200" s="30" t="s">
        <v>446</v>
      </c>
      <c r="AA200" s="27" t="s">
        <v>447</v>
      </c>
      <c r="AJ200" s="4" t="s">
        <v>448</v>
      </c>
      <c r="AK200" s="4" t="s">
        <v>93</v>
      </c>
    </row>
    <row r="201" spans="1:37">
      <c r="A201" s="25">
        <v>85</v>
      </c>
      <c r="B201" s="26" t="s">
        <v>438</v>
      </c>
      <c r="C201" s="27" t="s">
        <v>449</v>
      </c>
      <c r="D201" s="28" t="s">
        <v>450</v>
      </c>
      <c r="E201" s="29">
        <v>8</v>
      </c>
      <c r="F201" s="30" t="s">
        <v>280</v>
      </c>
      <c r="H201" s="31">
        <f>ROUND(E201*G201,2)</f>
        <v>0</v>
      </c>
      <c r="J201" s="31">
        <f t="shared" si="0"/>
        <v>0</v>
      </c>
      <c r="L201" s="32">
        <f t="shared" si="1"/>
        <v>0</v>
      </c>
      <c r="N201" s="29">
        <f t="shared" si="2"/>
        <v>0</v>
      </c>
      <c r="P201" s="30" t="s">
        <v>89</v>
      </c>
      <c r="V201" s="33" t="s">
        <v>78</v>
      </c>
      <c r="X201" s="27" t="s">
        <v>451</v>
      </c>
      <c r="Y201" s="27" t="s">
        <v>449</v>
      </c>
      <c r="Z201" s="30" t="s">
        <v>452</v>
      </c>
      <c r="AJ201" s="4" t="s">
        <v>443</v>
      </c>
      <c r="AK201" s="4" t="s">
        <v>93</v>
      </c>
    </row>
    <row r="202" spans="1:37">
      <c r="A202" s="25">
        <v>86</v>
      </c>
      <c r="B202" s="26" t="s">
        <v>167</v>
      </c>
      <c r="C202" s="27" t="s">
        <v>453</v>
      </c>
      <c r="D202" s="28" t="s">
        <v>454</v>
      </c>
      <c r="E202" s="29">
        <v>11</v>
      </c>
      <c r="F202" s="30" t="s">
        <v>280</v>
      </c>
      <c r="I202" s="31">
        <f>ROUND(E202*G202,2)</f>
        <v>0</v>
      </c>
      <c r="J202" s="31">
        <f t="shared" si="0"/>
        <v>0</v>
      </c>
      <c r="K202" s="32">
        <v>1.4E-2</v>
      </c>
      <c r="L202" s="32">
        <f t="shared" si="1"/>
        <v>0.154</v>
      </c>
      <c r="N202" s="29">
        <f t="shared" si="2"/>
        <v>0</v>
      </c>
      <c r="P202" s="30" t="s">
        <v>89</v>
      </c>
      <c r="V202" s="33" t="s">
        <v>69</v>
      </c>
      <c r="X202" s="27" t="s">
        <v>453</v>
      </c>
      <c r="Y202" s="27" t="s">
        <v>453</v>
      </c>
      <c r="Z202" s="30" t="s">
        <v>455</v>
      </c>
      <c r="AA202" s="27" t="s">
        <v>456</v>
      </c>
      <c r="AJ202" s="4" t="s">
        <v>448</v>
      </c>
      <c r="AK202" s="4" t="s">
        <v>93</v>
      </c>
    </row>
    <row r="203" spans="1:37" ht="25.5">
      <c r="A203" s="25">
        <v>87</v>
      </c>
      <c r="B203" s="26" t="s">
        <v>167</v>
      </c>
      <c r="C203" s="27" t="s">
        <v>457</v>
      </c>
      <c r="D203" s="28" t="s">
        <v>458</v>
      </c>
      <c r="E203" s="29">
        <v>5</v>
      </c>
      <c r="F203" s="30" t="s">
        <v>280</v>
      </c>
      <c r="I203" s="31">
        <f>ROUND(E203*G203,2)</f>
        <v>0</v>
      </c>
      <c r="J203" s="31">
        <f t="shared" si="0"/>
        <v>0</v>
      </c>
      <c r="K203" s="32">
        <v>1.4E-2</v>
      </c>
      <c r="L203" s="32">
        <f t="shared" si="1"/>
        <v>7.0000000000000007E-2</v>
      </c>
      <c r="N203" s="29">
        <f t="shared" si="2"/>
        <v>0</v>
      </c>
      <c r="P203" s="30" t="s">
        <v>89</v>
      </c>
      <c r="V203" s="33" t="s">
        <v>69</v>
      </c>
      <c r="X203" s="27" t="s">
        <v>457</v>
      </c>
      <c r="Y203" s="27" t="s">
        <v>457</v>
      </c>
      <c r="Z203" s="30" t="s">
        <v>455</v>
      </c>
      <c r="AA203" s="27" t="s">
        <v>456</v>
      </c>
      <c r="AJ203" s="4" t="s">
        <v>448</v>
      </c>
      <c r="AK203" s="4" t="s">
        <v>93</v>
      </c>
    </row>
    <row r="204" spans="1:37" ht="25.5">
      <c r="A204" s="25">
        <v>88</v>
      </c>
      <c r="B204" s="26" t="s">
        <v>167</v>
      </c>
      <c r="C204" s="27" t="s">
        <v>459</v>
      </c>
      <c r="D204" s="28" t="s">
        <v>460</v>
      </c>
      <c r="E204" s="29">
        <v>2</v>
      </c>
      <c r="F204" s="30" t="s">
        <v>280</v>
      </c>
      <c r="I204" s="31">
        <f>ROUND(E204*G204,2)</f>
        <v>0</v>
      </c>
      <c r="J204" s="31">
        <f t="shared" si="0"/>
        <v>0</v>
      </c>
      <c r="K204" s="32">
        <v>1.4E-2</v>
      </c>
      <c r="L204" s="32">
        <f t="shared" si="1"/>
        <v>2.8000000000000001E-2</v>
      </c>
      <c r="N204" s="29">
        <f t="shared" si="2"/>
        <v>0</v>
      </c>
      <c r="P204" s="30" t="s">
        <v>89</v>
      </c>
      <c r="V204" s="33" t="s">
        <v>69</v>
      </c>
      <c r="X204" s="27" t="s">
        <v>459</v>
      </c>
      <c r="Y204" s="27" t="s">
        <v>459</v>
      </c>
      <c r="Z204" s="30" t="s">
        <v>455</v>
      </c>
      <c r="AA204" s="27" t="s">
        <v>456</v>
      </c>
      <c r="AJ204" s="4" t="s">
        <v>448</v>
      </c>
      <c r="AK204" s="4" t="s">
        <v>93</v>
      </c>
    </row>
    <row r="205" spans="1:37" ht="25.5">
      <c r="A205" s="25">
        <v>89</v>
      </c>
      <c r="B205" s="26" t="s">
        <v>167</v>
      </c>
      <c r="C205" s="27" t="s">
        <v>461</v>
      </c>
      <c r="D205" s="28" t="s">
        <v>462</v>
      </c>
      <c r="E205" s="29">
        <v>1</v>
      </c>
      <c r="F205" s="30" t="s">
        <v>280</v>
      </c>
      <c r="I205" s="31">
        <f>ROUND(E205*G205,2)</f>
        <v>0</v>
      </c>
      <c r="J205" s="31">
        <f t="shared" si="0"/>
        <v>0</v>
      </c>
      <c r="K205" s="32">
        <v>1.4E-2</v>
      </c>
      <c r="L205" s="32">
        <f t="shared" si="1"/>
        <v>1.4E-2</v>
      </c>
      <c r="N205" s="29">
        <f t="shared" si="2"/>
        <v>0</v>
      </c>
      <c r="P205" s="30" t="s">
        <v>89</v>
      </c>
      <c r="V205" s="33" t="s">
        <v>69</v>
      </c>
      <c r="X205" s="27" t="s">
        <v>461</v>
      </c>
      <c r="Y205" s="27" t="s">
        <v>461</v>
      </c>
      <c r="Z205" s="30" t="s">
        <v>455</v>
      </c>
      <c r="AA205" s="27" t="s">
        <v>456</v>
      </c>
      <c r="AJ205" s="4" t="s">
        <v>448</v>
      </c>
      <c r="AK205" s="4" t="s">
        <v>93</v>
      </c>
    </row>
    <row r="206" spans="1:37" ht="25.5">
      <c r="A206" s="25">
        <v>90</v>
      </c>
      <c r="B206" s="26" t="s">
        <v>438</v>
      </c>
      <c r="C206" s="27" t="s">
        <v>463</v>
      </c>
      <c r="D206" s="28" t="s">
        <v>464</v>
      </c>
      <c r="E206" s="29">
        <v>8</v>
      </c>
      <c r="F206" s="30" t="s">
        <v>280</v>
      </c>
      <c r="H206" s="31">
        <f>ROUND(E206*G206,2)</f>
        <v>0</v>
      </c>
      <c r="J206" s="31">
        <f t="shared" si="0"/>
        <v>0</v>
      </c>
      <c r="L206" s="32">
        <f t="shared" si="1"/>
        <v>0</v>
      </c>
      <c r="N206" s="29">
        <f t="shared" si="2"/>
        <v>0</v>
      </c>
      <c r="P206" s="30" t="s">
        <v>89</v>
      </c>
      <c r="V206" s="33" t="s">
        <v>78</v>
      </c>
      <c r="X206" s="27" t="s">
        <v>465</v>
      </c>
      <c r="Y206" s="27" t="s">
        <v>463</v>
      </c>
      <c r="Z206" s="30" t="s">
        <v>466</v>
      </c>
      <c r="AJ206" s="4" t="s">
        <v>443</v>
      </c>
      <c r="AK206" s="4" t="s">
        <v>93</v>
      </c>
    </row>
    <row r="207" spans="1:37">
      <c r="A207" s="25">
        <v>91</v>
      </c>
      <c r="B207" s="26" t="s">
        <v>167</v>
      </c>
      <c r="C207" s="27" t="s">
        <v>467</v>
      </c>
      <c r="D207" s="28" t="s">
        <v>468</v>
      </c>
      <c r="E207" s="29">
        <v>5</v>
      </c>
      <c r="F207" s="30" t="s">
        <v>280</v>
      </c>
      <c r="I207" s="31">
        <f>ROUND(E207*G207,2)</f>
        <v>0</v>
      </c>
      <c r="J207" s="31">
        <f t="shared" si="0"/>
        <v>0</v>
      </c>
      <c r="K207" s="32">
        <v>8.6999999999999994E-2</v>
      </c>
      <c r="L207" s="32">
        <f t="shared" si="1"/>
        <v>0.43499999999999994</v>
      </c>
      <c r="N207" s="29">
        <f t="shared" si="2"/>
        <v>0</v>
      </c>
      <c r="P207" s="30" t="s">
        <v>89</v>
      </c>
      <c r="V207" s="33" t="s">
        <v>69</v>
      </c>
      <c r="X207" s="27" t="s">
        <v>467</v>
      </c>
      <c r="Y207" s="27" t="s">
        <v>467</v>
      </c>
      <c r="Z207" s="30" t="s">
        <v>455</v>
      </c>
      <c r="AA207" s="27" t="s">
        <v>469</v>
      </c>
      <c r="AJ207" s="4" t="s">
        <v>448</v>
      </c>
      <c r="AK207" s="4" t="s">
        <v>93</v>
      </c>
    </row>
    <row r="208" spans="1:37">
      <c r="A208" s="25">
        <v>92</v>
      </c>
      <c r="B208" s="26" t="s">
        <v>167</v>
      </c>
      <c r="C208" s="27" t="s">
        <v>470</v>
      </c>
      <c r="D208" s="28" t="s">
        <v>471</v>
      </c>
      <c r="E208" s="29">
        <v>2</v>
      </c>
      <c r="F208" s="30" t="s">
        <v>280</v>
      </c>
      <c r="I208" s="31">
        <f>ROUND(E208*G208,2)</f>
        <v>0</v>
      </c>
      <c r="J208" s="31">
        <f t="shared" si="0"/>
        <v>0</v>
      </c>
      <c r="K208" s="32">
        <v>0.127</v>
      </c>
      <c r="L208" s="32">
        <f t="shared" si="1"/>
        <v>0.254</v>
      </c>
      <c r="N208" s="29">
        <f t="shared" si="2"/>
        <v>0</v>
      </c>
      <c r="P208" s="30" t="s">
        <v>89</v>
      </c>
      <c r="V208" s="33" t="s">
        <v>69</v>
      </c>
      <c r="X208" s="27" t="s">
        <v>470</v>
      </c>
      <c r="Y208" s="27" t="s">
        <v>470</v>
      </c>
      <c r="Z208" s="30" t="s">
        <v>455</v>
      </c>
      <c r="AA208" s="27" t="s">
        <v>472</v>
      </c>
      <c r="AJ208" s="4" t="s">
        <v>448</v>
      </c>
      <c r="AK208" s="4" t="s">
        <v>93</v>
      </c>
    </row>
    <row r="209" spans="1:37">
      <c r="A209" s="25">
        <v>93</v>
      </c>
      <c r="B209" s="26" t="s">
        <v>167</v>
      </c>
      <c r="C209" s="27" t="s">
        <v>473</v>
      </c>
      <c r="D209" s="28" t="s">
        <v>474</v>
      </c>
      <c r="E209" s="29">
        <v>1</v>
      </c>
      <c r="F209" s="30" t="s">
        <v>280</v>
      </c>
      <c r="I209" s="31">
        <f>ROUND(E209*G209,2)</f>
        <v>0</v>
      </c>
      <c r="J209" s="31">
        <f t="shared" si="0"/>
        <v>0</v>
      </c>
      <c r="K209" s="32">
        <v>0.127</v>
      </c>
      <c r="L209" s="32">
        <f t="shared" si="1"/>
        <v>0.127</v>
      </c>
      <c r="N209" s="29">
        <f t="shared" si="2"/>
        <v>0</v>
      </c>
      <c r="P209" s="30" t="s">
        <v>89</v>
      </c>
      <c r="V209" s="33" t="s">
        <v>69</v>
      </c>
      <c r="X209" s="27" t="s">
        <v>473</v>
      </c>
      <c r="Y209" s="27" t="s">
        <v>473</v>
      </c>
      <c r="Z209" s="30" t="s">
        <v>455</v>
      </c>
      <c r="AA209" s="27" t="s">
        <v>472</v>
      </c>
      <c r="AJ209" s="4" t="s">
        <v>448</v>
      </c>
      <c r="AK209" s="4" t="s">
        <v>93</v>
      </c>
    </row>
    <row r="210" spans="1:37" ht="25.5">
      <c r="A210" s="25">
        <v>94</v>
      </c>
      <c r="B210" s="26" t="s">
        <v>438</v>
      </c>
      <c r="C210" s="27" t="s">
        <v>475</v>
      </c>
      <c r="D210" s="28" t="s">
        <v>476</v>
      </c>
      <c r="E210" s="29">
        <v>8</v>
      </c>
      <c r="F210" s="30" t="s">
        <v>280</v>
      </c>
      <c r="H210" s="31">
        <f>ROUND(E210*G210,2)</f>
        <v>0</v>
      </c>
      <c r="J210" s="31">
        <f t="shared" si="0"/>
        <v>0</v>
      </c>
      <c r="L210" s="32">
        <f t="shared" si="1"/>
        <v>0</v>
      </c>
      <c r="N210" s="29">
        <f t="shared" si="2"/>
        <v>0</v>
      </c>
      <c r="P210" s="30" t="s">
        <v>89</v>
      </c>
      <c r="V210" s="33" t="s">
        <v>78</v>
      </c>
      <c r="X210" s="27" t="s">
        <v>477</v>
      </c>
      <c r="Y210" s="27" t="s">
        <v>475</v>
      </c>
      <c r="Z210" s="30" t="s">
        <v>442</v>
      </c>
      <c r="AJ210" s="4" t="s">
        <v>443</v>
      </c>
      <c r="AK210" s="4" t="s">
        <v>93</v>
      </c>
    </row>
    <row r="211" spans="1:37" ht="25.5">
      <c r="A211" s="25">
        <v>95</v>
      </c>
      <c r="B211" s="26" t="s">
        <v>167</v>
      </c>
      <c r="C211" s="27" t="s">
        <v>478</v>
      </c>
      <c r="D211" s="28" t="s">
        <v>479</v>
      </c>
      <c r="E211" s="29">
        <v>8</v>
      </c>
      <c r="F211" s="30" t="s">
        <v>480</v>
      </c>
      <c r="I211" s="31">
        <f>ROUND(E211*G211,2)</f>
        <v>0</v>
      </c>
      <c r="J211" s="31">
        <f t="shared" si="0"/>
        <v>0</v>
      </c>
      <c r="L211" s="32">
        <f t="shared" si="1"/>
        <v>0</v>
      </c>
      <c r="N211" s="29">
        <f t="shared" si="2"/>
        <v>0</v>
      </c>
      <c r="P211" s="30" t="s">
        <v>89</v>
      </c>
      <c r="V211" s="33" t="s">
        <v>69</v>
      </c>
      <c r="X211" s="27" t="s">
        <v>478</v>
      </c>
      <c r="Y211" s="27" t="s">
        <v>478</v>
      </c>
      <c r="Z211" s="30" t="s">
        <v>265</v>
      </c>
      <c r="AA211" s="27" t="s">
        <v>89</v>
      </c>
      <c r="AJ211" s="4" t="s">
        <v>448</v>
      </c>
      <c r="AK211" s="4" t="s">
        <v>93</v>
      </c>
    </row>
    <row r="212" spans="1:37" ht="25.5">
      <c r="A212" s="25">
        <v>96</v>
      </c>
      <c r="B212" s="26" t="s">
        <v>438</v>
      </c>
      <c r="C212" s="27" t="s">
        <v>481</v>
      </c>
      <c r="D212" s="28" t="s">
        <v>482</v>
      </c>
      <c r="E212" s="29">
        <v>100</v>
      </c>
      <c r="F212" s="30" t="s">
        <v>109</v>
      </c>
      <c r="H212" s="31">
        <f>ROUND(E212*G212,2)</f>
        <v>0</v>
      </c>
      <c r="J212" s="31">
        <f t="shared" si="0"/>
        <v>0</v>
      </c>
      <c r="L212" s="32">
        <f t="shared" si="1"/>
        <v>0</v>
      </c>
      <c r="N212" s="29">
        <f t="shared" si="2"/>
        <v>0</v>
      </c>
      <c r="P212" s="30" t="s">
        <v>89</v>
      </c>
      <c r="V212" s="33" t="s">
        <v>78</v>
      </c>
      <c r="X212" s="27" t="s">
        <v>483</v>
      </c>
      <c r="Y212" s="27" t="s">
        <v>481</v>
      </c>
      <c r="Z212" s="30" t="s">
        <v>442</v>
      </c>
      <c r="AJ212" s="4" t="s">
        <v>443</v>
      </c>
      <c r="AK212" s="4" t="s">
        <v>93</v>
      </c>
    </row>
    <row r="213" spans="1:37" ht="25.5">
      <c r="A213" s="25">
        <v>97</v>
      </c>
      <c r="B213" s="26" t="s">
        <v>167</v>
      </c>
      <c r="C213" s="27" t="s">
        <v>484</v>
      </c>
      <c r="D213" s="28" t="s">
        <v>485</v>
      </c>
      <c r="E213" s="29">
        <v>100</v>
      </c>
      <c r="F213" s="30" t="s">
        <v>109</v>
      </c>
      <c r="I213" s="31">
        <f>ROUND(E213*G213,2)</f>
        <v>0</v>
      </c>
      <c r="J213" s="31">
        <f t="shared" si="0"/>
        <v>0</v>
      </c>
      <c r="L213" s="32">
        <f t="shared" si="1"/>
        <v>0</v>
      </c>
      <c r="N213" s="29">
        <f t="shared" si="2"/>
        <v>0</v>
      </c>
      <c r="P213" s="30" t="s">
        <v>89</v>
      </c>
      <c r="V213" s="33" t="s">
        <v>69</v>
      </c>
      <c r="X213" s="27" t="s">
        <v>484</v>
      </c>
      <c r="Y213" s="27" t="s">
        <v>484</v>
      </c>
      <c r="Z213" s="30" t="s">
        <v>486</v>
      </c>
      <c r="AA213" s="27" t="s">
        <v>487</v>
      </c>
      <c r="AJ213" s="4" t="s">
        <v>448</v>
      </c>
      <c r="AK213" s="4" t="s">
        <v>93</v>
      </c>
    </row>
    <row r="214" spans="1:37" ht="25.5">
      <c r="A214" s="25">
        <v>98</v>
      </c>
      <c r="B214" s="26" t="s">
        <v>438</v>
      </c>
      <c r="C214" s="27" t="s">
        <v>488</v>
      </c>
      <c r="D214" s="28" t="s">
        <v>489</v>
      </c>
      <c r="E214" s="29">
        <v>12</v>
      </c>
      <c r="F214" s="30" t="s">
        <v>280</v>
      </c>
      <c r="H214" s="31">
        <f>ROUND(E214*G214,2)</f>
        <v>0</v>
      </c>
      <c r="J214" s="31">
        <f t="shared" si="0"/>
        <v>0</v>
      </c>
      <c r="L214" s="32">
        <f t="shared" si="1"/>
        <v>0</v>
      </c>
      <c r="N214" s="29">
        <f t="shared" si="2"/>
        <v>0</v>
      </c>
      <c r="P214" s="30" t="s">
        <v>89</v>
      </c>
      <c r="V214" s="33" t="s">
        <v>78</v>
      </c>
      <c r="X214" s="27" t="s">
        <v>490</v>
      </c>
      <c r="Y214" s="27" t="s">
        <v>488</v>
      </c>
      <c r="Z214" s="30" t="s">
        <v>442</v>
      </c>
      <c r="AJ214" s="4" t="s">
        <v>443</v>
      </c>
      <c r="AK214" s="4" t="s">
        <v>93</v>
      </c>
    </row>
    <row r="215" spans="1:37" ht="38.25">
      <c r="A215" s="25">
        <v>99</v>
      </c>
      <c r="B215" s="26" t="s">
        <v>167</v>
      </c>
      <c r="C215" s="27" t="s">
        <v>491</v>
      </c>
      <c r="D215" s="28" t="s">
        <v>492</v>
      </c>
      <c r="E215" s="29">
        <v>12</v>
      </c>
      <c r="F215" s="30" t="s">
        <v>280</v>
      </c>
      <c r="I215" s="31">
        <f>ROUND(E215*G215,2)</f>
        <v>0</v>
      </c>
      <c r="J215" s="31">
        <f t="shared" si="0"/>
        <v>0</v>
      </c>
      <c r="L215" s="32">
        <f t="shared" si="1"/>
        <v>0</v>
      </c>
      <c r="N215" s="29">
        <f t="shared" si="2"/>
        <v>0</v>
      </c>
      <c r="P215" s="30" t="s">
        <v>89</v>
      </c>
      <c r="V215" s="33" t="s">
        <v>69</v>
      </c>
      <c r="X215" s="27" t="s">
        <v>491</v>
      </c>
      <c r="Y215" s="27" t="s">
        <v>491</v>
      </c>
      <c r="Z215" s="30" t="s">
        <v>486</v>
      </c>
      <c r="AA215" s="27" t="s">
        <v>493</v>
      </c>
      <c r="AJ215" s="4" t="s">
        <v>448</v>
      </c>
      <c r="AK215" s="4" t="s">
        <v>93</v>
      </c>
    </row>
    <row r="216" spans="1:37" ht="25.5">
      <c r="A216" s="25">
        <v>100</v>
      </c>
      <c r="B216" s="26" t="s">
        <v>438</v>
      </c>
      <c r="C216" s="27" t="s">
        <v>494</v>
      </c>
      <c r="D216" s="28" t="s">
        <v>495</v>
      </c>
      <c r="E216" s="29">
        <v>14</v>
      </c>
      <c r="F216" s="30" t="s">
        <v>280</v>
      </c>
      <c r="H216" s="31">
        <f>ROUND(E216*G216,2)</f>
        <v>0</v>
      </c>
      <c r="J216" s="31">
        <f t="shared" si="0"/>
        <v>0</v>
      </c>
      <c r="L216" s="32">
        <f t="shared" si="1"/>
        <v>0</v>
      </c>
      <c r="N216" s="29">
        <f t="shared" si="2"/>
        <v>0</v>
      </c>
      <c r="P216" s="30" t="s">
        <v>89</v>
      </c>
      <c r="V216" s="33" t="s">
        <v>78</v>
      </c>
      <c r="X216" s="27" t="s">
        <v>496</v>
      </c>
      <c r="Y216" s="27" t="s">
        <v>494</v>
      </c>
      <c r="Z216" s="30" t="s">
        <v>442</v>
      </c>
      <c r="AJ216" s="4" t="s">
        <v>443</v>
      </c>
      <c r="AK216" s="4" t="s">
        <v>93</v>
      </c>
    </row>
    <row r="217" spans="1:37" ht="25.5">
      <c r="A217" s="25">
        <v>101</v>
      </c>
      <c r="B217" s="26" t="s">
        <v>167</v>
      </c>
      <c r="C217" s="27" t="s">
        <v>497</v>
      </c>
      <c r="D217" s="28" t="s">
        <v>498</v>
      </c>
      <c r="E217" s="29">
        <v>14</v>
      </c>
      <c r="F217" s="30" t="s">
        <v>280</v>
      </c>
      <c r="I217" s="31">
        <f>ROUND(E217*G217,2)</f>
        <v>0</v>
      </c>
      <c r="J217" s="31">
        <f t="shared" si="0"/>
        <v>0</v>
      </c>
      <c r="L217" s="32">
        <f t="shared" si="1"/>
        <v>0</v>
      </c>
      <c r="N217" s="29">
        <f t="shared" si="2"/>
        <v>0</v>
      </c>
      <c r="P217" s="30" t="s">
        <v>89</v>
      </c>
      <c r="V217" s="33" t="s">
        <v>69</v>
      </c>
      <c r="X217" s="27" t="s">
        <v>497</v>
      </c>
      <c r="Y217" s="27" t="s">
        <v>497</v>
      </c>
      <c r="Z217" s="30" t="s">
        <v>486</v>
      </c>
      <c r="AA217" s="27" t="s">
        <v>499</v>
      </c>
      <c r="AJ217" s="4" t="s">
        <v>448</v>
      </c>
      <c r="AK217" s="4" t="s">
        <v>93</v>
      </c>
    </row>
    <row r="218" spans="1:37">
      <c r="A218" s="25">
        <v>102</v>
      </c>
      <c r="B218" s="26" t="s">
        <v>438</v>
      </c>
      <c r="C218" s="27" t="s">
        <v>500</v>
      </c>
      <c r="D218" s="28" t="s">
        <v>501</v>
      </c>
      <c r="E218" s="29">
        <v>80</v>
      </c>
      <c r="F218" s="30" t="s">
        <v>109</v>
      </c>
      <c r="H218" s="31">
        <f>ROUND(E218*G218,2)</f>
        <v>0</v>
      </c>
      <c r="J218" s="31">
        <f t="shared" si="0"/>
        <v>0</v>
      </c>
      <c r="L218" s="32">
        <f t="shared" si="1"/>
        <v>0</v>
      </c>
      <c r="N218" s="29">
        <f t="shared" si="2"/>
        <v>0</v>
      </c>
      <c r="P218" s="30" t="s">
        <v>89</v>
      </c>
      <c r="V218" s="33" t="s">
        <v>78</v>
      </c>
      <c r="X218" s="27" t="s">
        <v>502</v>
      </c>
      <c r="Y218" s="27" t="s">
        <v>500</v>
      </c>
      <c r="Z218" s="30" t="s">
        <v>442</v>
      </c>
      <c r="AJ218" s="4" t="s">
        <v>443</v>
      </c>
      <c r="AK218" s="4" t="s">
        <v>93</v>
      </c>
    </row>
    <row r="219" spans="1:37">
      <c r="A219" s="25">
        <v>103</v>
      </c>
      <c r="B219" s="26" t="s">
        <v>167</v>
      </c>
      <c r="C219" s="27" t="s">
        <v>503</v>
      </c>
      <c r="D219" s="28" t="s">
        <v>504</v>
      </c>
      <c r="E219" s="29">
        <v>100</v>
      </c>
      <c r="F219" s="30" t="s">
        <v>109</v>
      </c>
      <c r="I219" s="31">
        <f>ROUND(E219*G219,2)</f>
        <v>0</v>
      </c>
      <c r="J219" s="31">
        <f t="shared" si="0"/>
        <v>0</v>
      </c>
      <c r="L219" s="32">
        <f t="shared" si="1"/>
        <v>0</v>
      </c>
      <c r="N219" s="29">
        <f t="shared" si="2"/>
        <v>0</v>
      </c>
      <c r="P219" s="30" t="s">
        <v>89</v>
      </c>
      <c r="V219" s="33" t="s">
        <v>69</v>
      </c>
      <c r="X219" s="27" t="s">
        <v>503</v>
      </c>
      <c r="Y219" s="27" t="s">
        <v>503</v>
      </c>
      <c r="Z219" s="30" t="s">
        <v>265</v>
      </c>
      <c r="AA219" s="27" t="s">
        <v>505</v>
      </c>
      <c r="AJ219" s="4" t="s">
        <v>448</v>
      </c>
      <c r="AK219" s="4" t="s">
        <v>93</v>
      </c>
    </row>
    <row r="220" spans="1:37">
      <c r="A220" s="25">
        <v>104</v>
      </c>
      <c r="B220" s="26" t="s">
        <v>438</v>
      </c>
      <c r="C220" s="27" t="s">
        <v>506</v>
      </c>
      <c r="D220" s="28" t="s">
        <v>507</v>
      </c>
      <c r="E220" s="29">
        <v>100</v>
      </c>
      <c r="F220" s="30" t="s">
        <v>109</v>
      </c>
      <c r="H220" s="31">
        <f>ROUND(E220*G220,2)</f>
        <v>0</v>
      </c>
      <c r="J220" s="31">
        <f t="shared" si="0"/>
        <v>0</v>
      </c>
      <c r="L220" s="32">
        <f t="shared" si="1"/>
        <v>0</v>
      </c>
      <c r="N220" s="29">
        <f t="shared" si="2"/>
        <v>0</v>
      </c>
      <c r="P220" s="30" t="s">
        <v>89</v>
      </c>
      <c r="V220" s="33" t="s">
        <v>78</v>
      </c>
      <c r="X220" s="27" t="s">
        <v>508</v>
      </c>
      <c r="Y220" s="27" t="s">
        <v>506</v>
      </c>
      <c r="Z220" s="30" t="s">
        <v>442</v>
      </c>
      <c r="AJ220" s="4" t="s">
        <v>443</v>
      </c>
      <c r="AK220" s="4" t="s">
        <v>93</v>
      </c>
    </row>
    <row r="221" spans="1:37">
      <c r="A221" s="25">
        <v>105</v>
      </c>
      <c r="B221" s="26" t="s">
        <v>167</v>
      </c>
      <c r="C221" s="27" t="s">
        <v>509</v>
      </c>
      <c r="D221" s="28" t="s">
        <v>510</v>
      </c>
      <c r="E221" s="29">
        <v>100</v>
      </c>
      <c r="F221" s="30" t="s">
        <v>109</v>
      </c>
      <c r="I221" s="31">
        <f>ROUND(E221*G221,2)</f>
        <v>0</v>
      </c>
      <c r="J221" s="31">
        <f t="shared" si="0"/>
        <v>0</v>
      </c>
      <c r="L221" s="32">
        <f t="shared" si="1"/>
        <v>0</v>
      </c>
      <c r="N221" s="29">
        <f t="shared" si="2"/>
        <v>0</v>
      </c>
      <c r="P221" s="30" t="s">
        <v>89</v>
      </c>
      <c r="V221" s="33" t="s">
        <v>69</v>
      </c>
      <c r="X221" s="27" t="s">
        <v>509</v>
      </c>
      <c r="Y221" s="27" t="s">
        <v>509</v>
      </c>
      <c r="Z221" s="30" t="s">
        <v>265</v>
      </c>
      <c r="AA221" s="27" t="s">
        <v>511</v>
      </c>
      <c r="AJ221" s="4" t="s">
        <v>448</v>
      </c>
      <c r="AK221" s="4" t="s">
        <v>93</v>
      </c>
    </row>
    <row r="222" spans="1:37">
      <c r="A222" s="25">
        <v>106</v>
      </c>
      <c r="B222" s="26" t="s">
        <v>167</v>
      </c>
      <c r="C222" s="27" t="s">
        <v>512</v>
      </c>
      <c r="D222" s="28" t="s">
        <v>513</v>
      </c>
      <c r="E222" s="29">
        <v>6</v>
      </c>
      <c r="F222" s="30" t="s">
        <v>280</v>
      </c>
      <c r="I222" s="31">
        <f>ROUND(E222*G222,2)</f>
        <v>0</v>
      </c>
      <c r="J222" s="31">
        <f t="shared" si="0"/>
        <v>0</v>
      </c>
      <c r="L222" s="32">
        <f t="shared" si="1"/>
        <v>0</v>
      </c>
      <c r="N222" s="29">
        <f t="shared" si="2"/>
        <v>0</v>
      </c>
      <c r="P222" s="30" t="s">
        <v>89</v>
      </c>
      <c r="V222" s="33" t="s">
        <v>69</v>
      </c>
      <c r="X222" s="27" t="s">
        <v>512</v>
      </c>
      <c r="Y222" s="27" t="s">
        <v>512</v>
      </c>
      <c r="Z222" s="30" t="s">
        <v>265</v>
      </c>
      <c r="AA222" s="27" t="s">
        <v>514</v>
      </c>
      <c r="AJ222" s="4" t="s">
        <v>448</v>
      </c>
      <c r="AK222" s="4" t="s">
        <v>93</v>
      </c>
    </row>
    <row r="223" spans="1:37" ht="25.5">
      <c r="A223" s="25">
        <v>107</v>
      </c>
      <c r="B223" s="26" t="s">
        <v>438</v>
      </c>
      <c r="C223" s="27" t="s">
        <v>515</v>
      </c>
      <c r="D223" s="28" t="s">
        <v>516</v>
      </c>
      <c r="E223" s="29">
        <v>24</v>
      </c>
      <c r="F223" s="30" t="s">
        <v>517</v>
      </c>
      <c r="H223" s="31">
        <f>ROUND(E223*G223,2)</f>
        <v>0</v>
      </c>
      <c r="J223" s="31">
        <f t="shared" si="0"/>
        <v>0</v>
      </c>
      <c r="L223" s="32">
        <f t="shared" si="1"/>
        <v>0</v>
      </c>
      <c r="N223" s="29">
        <f t="shared" si="2"/>
        <v>0</v>
      </c>
      <c r="P223" s="30" t="s">
        <v>89</v>
      </c>
      <c r="V223" s="33" t="s">
        <v>78</v>
      </c>
      <c r="X223" s="27" t="s">
        <v>518</v>
      </c>
      <c r="Y223" s="27" t="s">
        <v>515</v>
      </c>
      <c r="Z223" s="30" t="s">
        <v>442</v>
      </c>
      <c r="AJ223" s="4" t="s">
        <v>443</v>
      </c>
      <c r="AK223" s="4" t="s">
        <v>93</v>
      </c>
    </row>
    <row r="224" spans="1:37">
      <c r="D224" s="74" t="s">
        <v>519</v>
      </c>
      <c r="E224" s="75">
        <f>J224</f>
        <v>0</v>
      </c>
      <c r="H224" s="75">
        <f>SUM(H197:H223)</f>
        <v>0</v>
      </c>
      <c r="I224" s="75">
        <f>SUM(I197:I223)</f>
        <v>0</v>
      </c>
      <c r="J224" s="75">
        <f>SUM(J197:J223)</f>
        <v>0</v>
      </c>
      <c r="L224" s="76">
        <f>SUM(L197:L223)</f>
        <v>1.0819999999999999</v>
      </c>
      <c r="N224" s="77">
        <f>SUM(N197:N223)</f>
        <v>0</v>
      </c>
      <c r="W224" s="34">
        <f>SUM(W197:W223)</f>
        <v>0</v>
      </c>
    </row>
    <row r="226" spans="1:37">
      <c r="B226" s="27" t="s">
        <v>520</v>
      </c>
    </row>
    <row r="227" spans="1:37" ht="25.5">
      <c r="A227" s="25">
        <v>108</v>
      </c>
      <c r="B227" s="26" t="s">
        <v>521</v>
      </c>
      <c r="C227" s="27" t="s">
        <v>522</v>
      </c>
      <c r="D227" s="28" t="s">
        <v>523</v>
      </c>
      <c r="E227" s="29">
        <v>0.1</v>
      </c>
      <c r="F227" s="30" t="s">
        <v>524</v>
      </c>
      <c r="H227" s="31">
        <f>ROUND(E227*G227,2)</f>
        <v>0</v>
      </c>
      <c r="J227" s="31">
        <f>ROUND(E227*G227,2)</f>
        <v>0</v>
      </c>
      <c r="L227" s="32">
        <f>E227*K227</f>
        <v>0</v>
      </c>
      <c r="N227" s="29">
        <f>E227*M227</f>
        <v>0</v>
      </c>
      <c r="P227" s="30" t="s">
        <v>89</v>
      </c>
      <c r="V227" s="33" t="s">
        <v>78</v>
      </c>
      <c r="X227" s="27" t="s">
        <v>525</v>
      </c>
      <c r="Y227" s="27" t="s">
        <v>522</v>
      </c>
      <c r="Z227" s="30" t="s">
        <v>124</v>
      </c>
      <c r="AJ227" s="4" t="s">
        <v>443</v>
      </c>
      <c r="AK227" s="4" t="s">
        <v>93</v>
      </c>
    </row>
    <row r="228" spans="1:37">
      <c r="D228" s="66" t="s">
        <v>526</v>
      </c>
      <c r="E228" s="67"/>
      <c r="F228" s="68"/>
      <c r="G228" s="69"/>
      <c r="H228" s="69"/>
      <c r="I228" s="69"/>
      <c r="J228" s="69"/>
      <c r="K228" s="70"/>
      <c r="L228" s="70"/>
      <c r="M228" s="67"/>
      <c r="N228" s="67"/>
      <c r="O228" s="68"/>
      <c r="P228" s="68"/>
      <c r="Q228" s="67"/>
      <c r="R228" s="67"/>
      <c r="S228" s="67"/>
      <c r="T228" s="71"/>
      <c r="U228" s="71"/>
      <c r="V228" s="71" t="s">
        <v>0</v>
      </c>
      <c r="W228" s="72"/>
      <c r="X228" s="68"/>
    </row>
    <row r="229" spans="1:37">
      <c r="A229" s="25">
        <v>109</v>
      </c>
      <c r="B229" s="26" t="s">
        <v>521</v>
      </c>
      <c r="C229" s="27" t="s">
        <v>527</v>
      </c>
      <c r="D229" s="28" t="s">
        <v>528</v>
      </c>
      <c r="E229" s="29">
        <v>3.7440000000000002</v>
      </c>
      <c r="F229" s="30" t="s">
        <v>115</v>
      </c>
      <c r="H229" s="31">
        <f>ROUND(E229*G229,2)</f>
        <v>0</v>
      </c>
      <c r="J229" s="31">
        <f>ROUND(E229*G229,2)</f>
        <v>0</v>
      </c>
      <c r="L229" s="32">
        <f>E229*K229</f>
        <v>0</v>
      </c>
      <c r="N229" s="29">
        <f>E229*M229</f>
        <v>0</v>
      </c>
      <c r="P229" s="30" t="s">
        <v>89</v>
      </c>
      <c r="V229" s="33" t="s">
        <v>78</v>
      </c>
      <c r="X229" s="27" t="s">
        <v>529</v>
      </c>
      <c r="Y229" s="27" t="s">
        <v>527</v>
      </c>
      <c r="Z229" s="30" t="s">
        <v>124</v>
      </c>
      <c r="AJ229" s="4" t="s">
        <v>443</v>
      </c>
      <c r="AK229" s="4" t="s">
        <v>93</v>
      </c>
    </row>
    <row r="230" spans="1:37">
      <c r="D230" s="66" t="s">
        <v>530</v>
      </c>
      <c r="E230" s="67"/>
      <c r="F230" s="68"/>
      <c r="G230" s="69"/>
      <c r="H230" s="69"/>
      <c r="I230" s="69"/>
      <c r="J230" s="69"/>
      <c r="K230" s="70"/>
      <c r="L230" s="70"/>
      <c r="M230" s="67"/>
      <c r="N230" s="67"/>
      <c r="O230" s="68"/>
      <c r="P230" s="68"/>
      <c r="Q230" s="67"/>
      <c r="R230" s="67"/>
      <c r="S230" s="67"/>
      <c r="T230" s="71"/>
      <c r="U230" s="71"/>
      <c r="V230" s="71" t="s">
        <v>0</v>
      </c>
      <c r="W230" s="72"/>
      <c r="X230" s="68"/>
    </row>
    <row r="231" spans="1:37">
      <c r="A231" s="25">
        <v>110</v>
      </c>
      <c r="B231" s="26" t="s">
        <v>521</v>
      </c>
      <c r="C231" s="27" t="s">
        <v>531</v>
      </c>
      <c r="D231" s="28" t="s">
        <v>532</v>
      </c>
      <c r="E231" s="29">
        <v>80</v>
      </c>
      <c r="F231" s="30" t="s">
        <v>109</v>
      </c>
      <c r="H231" s="31">
        <f>ROUND(E231*G231,2)</f>
        <v>0</v>
      </c>
      <c r="J231" s="31">
        <f>ROUND(E231*G231,2)</f>
        <v>0</v>
      </c>
      <c r="L231" s="32">
        <f>E231*K231</f>
        <v>0</v>
      </c>
      <c r="N231" s="29">
        <f>E231*M231</f>
        <v>0</v>
      </c>
      <c r="P231" s="30" t="s">
        <v>89</v>
      </c>
      <c r="V231" s="33" t="s">
        <v>78</v>
      </c>
      <c r="X231" s="27" t="s">
        <v>533</v>
      </c>
      <c r="Y231" s="27" t="s">
        <v>531</v>
      </c>
      <c r="Z231" s="30" t="s">
        <v>124</v>
      </c>
      <c r="AJ231" s="4" t="s">
        <v>443</v>
      </c>
      <c r="AK231" s="4" t="s">
        <v>93</v>
      </c>
    </row>
    <row r="232" spans="1:37">
      <c r="A232" s="25">
        <v>111</v>
      </c>
      <c r="B232" s="26" t="s">
        <v>521</v>
      </c>
      <c r="C232" s="27" t="s">
        <v>534</v>
      </c>
      <c r="D232" s="28" t="s">
        <v>535</v>
      </c>
      <c r="E232" s="29">
        <v>20</v>
      </c>
      <c r="F232" s="30" t="s">
        <v>109</v>
      </c>
      <c r="H232" s="31">
        <f>ROUND(E232*G232,2)</f>
        <v>0</v>
      </c>
      <c r="J232" s="31">
        <f>ROUND(E232*G232,2)</f>
        <v>0</v>
      </c>
      <c r="L232" s="32">
        <f>E232*K232</f>
        <v>0</v>
      </c>
      <c r="N232" s="29">
        <f>E232*M232</f>
        <v>0</v>
      </c>
      <c r="P232" s="30" t="s">
        <v>89</v>
      </c>
      <c r="V232" s="33" t="s">
        <v>78</v>
      </c>
      <c r="X232" s="27" t="s">
        <v>536</v>
      </c>
      <c r="Y232" s="27" t="s">
        <v>534</v>
      </c>
      <c r="Z232" s="30" t="s">
        <v>124</v>
      </c>
      <c r="AJ232" s="4" t="s">
        <v>443</v>
      </c>
      <c r="AK232" s="4" t="s">
        <v>93</v>
      </c>
    </row>
    <row r="233" spans="1:37">
      <c r="A233" s="25">
        <v>112</v>
      </c>
      <c r="B233" s="26" t="s">
        <v>521</v>
      </c>
      <c r="C233" s="27" t="s">
        <v>537</v>
      </c>
      <c r="D233" s="28" t="s">
        <v>538</v>
      </c>
      <c r="E233" s="29">
        <v>80</v>
      </c>
      <c r="F233" s="30" t="s">
        <v>109</v>
      </c>
      <c r="H233" s="31">
        <f>ROUND(E233*G233,2)</f>
        <v>0</v>
      </c>
      <c r="J233" s="31">
        <f>ROUND(E233*G233,2)</f>
        <v>0</v>
      </c>
      <c r="L233" s="32">
        <f>E233*K233</f>
        <v>0</v>
      </c>
      <c r="N233" s="29">
        <f>E233*M233</f>
        <v>0</v>
      </c>
      <c r="P233" s="30" t="s">
        <v>89</v>
      </c>
      <c r="V233" s="33" t="s">
        <v>78</v>
      </c>
      <c r="X233" s="27" t="s">
        <v>539</v>
      </c>
      <c r="Y233" s="27" t="s">
        <v>537</v>
      </c>
      <c r="Z233" s="30" t="s">
        <v>540</v>
      </c>
      <c r="AJ233" s="4" t="s">
        <v>443</v>
      </c>
      <c r="AK233" s="4" t="s">
        <v>93</v>
      </c>
    </row>
    <row r="234" spans="1:37">
      <c r="A234" s="25">
        <v>113</v>
      </c>
      <c r="B234" s="26" t="s">
        <v>167</v>
      </c>
      <c r="C234" s="27" t="s">
        <v>541</v>
      </c>
      <c r="D234" s="28" t="s">
        <v>542</v>
      </c>
      <c r="E234" s="29">
        <v>6.68</v>
      </c>
      <c r="F234" s="30" t="s">
        <v>411</v>
      </c>
      <c r="I234" s="31">
        <f>ROUND(E234*G234,2)</f>
        <v>0</v>
      </c>
      <c r="J234" s="31">
        <f>ROUND(E234*G234,2)</f>
        <v>0</v>
      </c>
      <c r="K234" s="32">
        <v>1</v>
      </c>
      <c r="L234" s="32">
        <f>E234*K234</f>
        <v>6.68</v>
      </c>
      <c r="N234" s="29">
        <f>E234*M234</f>
        <v>0</v>
      </c>
      <c r="P234" s="30" t="s">
        <v>89</v>
      </c>
      <c r="V234" s="33" t="s">
        <v>69</v>
      </c>
      <c r="X234" s="27" t="s">
        <v>541</v>
      </c>
      <c r="Y234" s="27" t="s">
        <v>541</v>
      </c>
      <c r="Z234" s="30" t="s">
        <v>543</v>
      </c>
      <c r="AA234" s="27" t="s">
        <v>89</v>
      </c>
      <c r="AJ234" s="4" t="s">
        <v>448</v>
      </c>
      <c r="AK234" s="4" t="s">
        <v>93</v>
      </c>
    </row>
    <row r="235" spans="1:37">
      <c r="D235" s="66" t="s">
        <v>544</v>
      </c>
      <c r="E235" s="67"/>
      <c r="F235" s="68"/>
      <c r="G235" s="69"/>
      <c r="H235" s="69"/>
      <c r="I235" s="69"/>
      <c r="J235" s="69"/>
      <c r="K235" s="70"/>
      <c r="L235" s="70"/>
      <c r="M235" s="67"/>
      <c r="N235" s="67"/>
      <c r="O235" s="68"/>
      <c r="P235" s="68"/>
      <c r="Q235" s="67"/>
      <c r="R235" s="67"/>
      <c r="S235" s="67"/>
      <c r="T235" s="71"/>
      <c r="U235" s="71"/>
      <c r="V235" s="71" t="s">
        <v>0</v>
      </c>
      <c r="W235" s="72"/>
      <c r="X235" s="68"/>
    </row>
    <row r="236" spans="1:37">
      <c r="A236" s="25">
        <v>114</v>
      </c>
      <c r="B236" s="26" t="s">
        <v>521</v>
      </c>
      <c r="C236" s="27" t="s">
        <v>545</v>
      </c>
      <c r="D236" s="28" t="s">
        <v>546</v>
      </c>
      <c r="E236" s="29">
        <v>80</v>
      </c>
      <c r="F236" s="30" t="s">
        <v>109</v>
      </c>
      <c r="H236" s="31">
        <f>ROUND(E236*G236,2)</f>
        <v>0</v>
      </c>
      <c r="J236" s="31">
        <f>ROUND(E236*G236,2)</f>
        <v>0</v>
      </c>
      <c r="L236" s="32">
        <f>E236*K236</f>
        <v>0</v>
      </c>
      <c r="N236" s="29">
        <f>E236*M236</f>
        <v>0</v>
      </c>
      <c r="P236" s="30" t="s">
        <v>89</v>
      </c>
      <c r="V236" s="33" t="s">
        <v>78</v>
      </c>
      <c r="X236" s="27" t="s">
        <v>547</v>
      </c>
      <c r="Y236" s="27" t="s">
        <v>545</v>
      </c>
      <c r="Z236" s="30" t="s">
        <v>540</v>
      </c>
      <c r="AJ236" s="4" t="s">
        <v>443</v>
      </c>
      <c r="AK236" s="4" t="s">
        <v>93</v>
      </c>
    </row>
    <row r="237" spans="1:37" ht="25.5">
      <c r="A237" s="25">
        <v>115</v>
      </c>
      <c r="B237" s="26" t="s">
        <v>167</v>
      </c>
      <c r="C237" s="27" t="s">
        <v>548</v>
      </c>
      <c r="D237" s="28" t="s">
        <v>549</v>
      </c>
      <c r="E237" s="29">
        <v>80</v>
      </c>
      <c r="F237" s="30" t="s">
        <v>109</v>
      </c>
      <c r="I237" s="31">
        <f>ROUND(E237*G237,2)</f>
        <v>0</v>
      </c>
      <c r="J237" s="31">
        <f>ROUND(E237*G237,2)</f>
        <v>0</v>
      </c>
      <c r="K237" s="32">
        <v>2.1000000000000001E-4</v>
      </c>
      <c r="L237" s="32">
        <f>E237*K237</f>
        <v>1.6800000000000002E-2</v>
      </c>
      <c r="N237" s="29">
        <f>E237*M237</f>
        <v>0</v>
      </c>
      <c r="P237" s="30" t="s">
        <v>89</v>
      </c>
      <c r="V237" s="33" t="s">
        <v>69</v>
      </c>
      <c r="X237" s="27" t="s">
        <v>548</v>
      </c>
      <c r="Y237" s="27" t="s">
        <v>548</v>
      </c>
      <c r="Z237" s="30" t="s">
        <v>550</v>
      </c>
      <c r="AA237" s="27" t="s">
        <v>89</v>
      </c>
      <c r="AJ237" s="4" t="s">
        <v>448</v>
      </c>
      <c r="AK237" s="4" t="s">
        <v>93</v>
      </c>
    </row>
    <row r="238" spans="1:37">
      <c r="A238" s="25">
        <v>116</v>
      </c>
      <c r="B238" s="26" t="s">
        <v>521</v>
      </c>
      <c r="C238" s="27" t="s">
        <v>551</v>
      </c>
      <c r="D238" s="28" t="s">
        <v>552</v>
      </c>
      <c r="E238" s="29">
        <v>80</v>
      </c>
      <c r="F238" s="30" t="s">
        <v>109</v>
      </c>
      <c r="H238" s="31">
        <f>ROUND(E238*G238,2)</f>
        <v>0</v>
      </c>
      <c r="J238" s="31">
        <f>ROUND(E238*G238,2)</f>
        <v>0</v>
      </c>
      <c r="L238" s="32">
        <f>E238*K238</f>
        <v>0</v>
      </c>
      <c r="N238" s="29">
        <f>E238*M238</f>
        <v>0</v>
      </c>
      <c r="P238" s="30" t="s">
        <v>89</v>
      </c>
      <c r="V238" s="33" t="s">
        <v>78</v>
      </c>
      <c r="X238" s="27" t="s">
        <v>553</v>
      </c>
      <c r="Y238" s="27" t="s">
        <v>551</v>
      </c>
      <c r="Z238" s="30" t="s">
        <v>124</v>
      </c>
      <c r="AJ238" s="4" t="s">
        <v>443</v>
      </c>
      <c r="AK238" s="4" t="s">
        <v>93</v>
      </c>
    </row>
    <row r="239" spans="1:37">
      <c r="A239" s="25">
        <v>117</v>
      </c>
      <c r="B239" s="26" t="s">
        <v>167</v>
      </c>
      <c r="C239" s="27" t="s">
        <v>554</v>
      </c>
      <c r="D239" s="28" t="s">
        <v>555</v>
      </c>
      <c r="E239" s="29">
        <v>16</v>
      </c>
      <c r="F239" s="30" t="s">
        <v>115</v>
      </c>
      <c r="I239" s="31">
        <f>ROUND(E239*G239,2)</f>
        <v>0</v>
      </c>
      <c r="J239" s="31">
        <f>ROUND(E239*G239,2)</f>
        <v>0</v>
      </c>
      <c r="K239" s="32">
        <v>1.67</v>
      </c>
      <c r="L239" s="32">
        <f>E239*K239</f>
        <v>26.72</v>
      </c>
      <c r="N239" s="29">
        <f>E239*M239</f>
        <v>0</v>
      </c>
      <c r="P239" s="30" t="s">
        <v>89</v>
      </c>
      <c r="V239" s="33" t="s">
        <v>69</v>
      </c>
      <c r="X239" s="27" t="s">
        <v>554</v>
      </c>
      <c r="Y239" s="27" t="s">
        <v>554</v>
      </c>
      <c r="Z239" s="30" t="s">
        <v>556</v>
      </c>
      <c r="AA239" s="27" t="s">
        <v>89</v>
      </c>
      <c r="AJ239" s="4" t="s">
        <v>448</v>
      </c>
      <c r="AK239" s="4" t="s">
        <v>93</v>
      </c>
    </row>
    <row r="240" spans="1:37">
      <c r="A240" s="25">
        <v>118</v>
      </c>
      <c r="B240" s="26" t="s">
        <v>521</v>
      </c>
      <c r="C240" s="27" t="s">
        <v>557</v>
      </c>
      <c r="D240" s="28" t="s">
        <v>558</v>
      </c>
      <c r="E240" s="29">
        <v>56</v>
      </c>
      <c r="F240" s="30" t="s">
        <v>88</v>
      </c>
      <c r="H240" s="31">
        <f>ROUND(E240*G240,2)</f>
        <v>0</v>
      </c>
      <c r="J240" s="31">
        <f>ROUND(E240*G240,2)</f>
        <v>0</v>
      </c>
      <c r="L240" s="32">
        <f>E240*K240</f>
        <v>0</v>
      </c>
      <c r="N240" s="29">
        <f>E240*M240</f>
        <v>0</v>
      </c>
      <c r="P240" s="30" t="s">
        <v>89</v>
      </c>
      <c r="V240" s="33" t="s">
        <v>78</v>
      </c>
      <c r="X240" s="27" t="s">
        <v>559</v>
      </c>
      <c r="Y240" s="27" t="s">
        <v>557</v>
      </c>
      <c r="Z240" s="30" t="s">
        <v>124</v>
      </c>
      <c r="AJ240" s="4" t="s">
        <v>443</v>
      </c>
      <c r="AK240" s="4" t="s">
        <v>93</v>
      </c>
    </row>
    <row r="241" spans="1:37">
      <c r="D241" s="66" t="s">
        <v>560</v>
      </c>
      <c r="E241" s="67"/>
      <c r="F241" s="68"/>
      <c r="G241" s="69"/>
      <c r="H241" s="69"/>
      <c r="I241" s="69"/>
      <c r="J241" s="69"/>
      <c r="K241" s="70"/>
      <c r="L241" s="70"/>
      <c r="M241" s="67"/>
      <c r="N241" s="67"/>
      <c r="O241" s="68"/>
      <c r="P241" s="68"/>
      <c r="Q241" s="67"/>
      <c r="R241" s="67"/>
      <c r="S241" s="67"/>
      <c r="T241" s="71"/>
      <c r="U241" s="71"/>
      <c r="V241" s="71" t="s">
        <v>0</v>
      </c>
      <c r="W241" s="72"/>
      <c r="X241" s="68"/>
    </row>
    <row r="242" spans="1:37">
      <c r="D242" s="74" t="s">
        <v>561</v>
      </c>
      <c r="E242" s="75">
        <f>J242</f>
        <v>0</v>
      </c>
      <c r="H242" s="75">
        <f>SUM(H226:H241)</f>
        <v>0</v>
      </c>
      <c r="I242" s="75">
        <f>SUM(I226:I241)</f>
        <v>0</v>
      </c>
      <c r="J242" s="75">
        <f>SUM(J226:J241)</f>
        <v>0</v>
      </c>
      <c r="L242" s="76">
        <f>SUM(L226:L241)</f>
        <v>33.416799999999995</v>
      </c>
      <c r="N242" s="77">
        <f>SUM(N226:N241)</f>
        <v>0</v>
      </c>
      <c r="W242" s="34">
        <f>SUM(W226:W241)</f>
        <v>0</v>
      </c>
    </row>
    <row r="244" spans="1:37">
      <c r="B244" s="27" t="s">
        <v>562</v>
      </c>
    </row>
    <row r="245" spans="1:37">
      <c r="A245" s="25">
        <v>119</v>
      </c>
      <c r="B245" s="26" t="s">
        <v>521</v>
      </c>
      <c r="C245" s="27" t="s">
        <v>563</v>
      </c>
      <c r="D245" s="28" t="s">
        <v>564</v>
      </c>
      <c r="E245" s="29">
        <v>33.417000000000002</v>
      </c>
      <c r="F245" s="30" t="s">
        <v>411</v>
      </c>
      <c r="H245" s="31">
        <f>ROUND(E245*G245,2)</f>
        <v>0</v>
      </c>
      <c r="J245" s="31">
        <f>ROUND(E245*G245,2)</f>
        <v>0</v>
      </c>
      <c r="L245" s="32">
        <f>E245*K245</f>
        <v>0</v>
      </c>
      <c r="N245" s="29">
        <f>E245*M245</f>
        <v>0</v>
      </c>
      <c r="P245" s="30" t="s">
        <v>89</v>
      </c>
      <c r="V245" s="33" t="s">
        <v>78</v>
      </c>
      <c r="X245" s="27" t="s">
        <v>565</v>
      </c>
      <c r="Y245" s="27" t="s">
        <v>563</v>
      </c>
      <c r="Z245" s="30" t="s">
        <v>540</v>
      </c>
      <c r="AJ245" s="4" t="s">
        <v>443</v>
      </c>
      <c r="AK245" s="4" t="s">
        <v>93</v>
      </c>
    </row>
    <row r="246" spans="1:37">
      <c r="D246" s="74" t="s">
        <v>566</v>
      </c>
      <c r="E246" s="75">
        <f>J246</f>
        <v>0</v>
      </c>
      <c r="H246" s="75">
        <f>SUM(H244:H245)</f>
        <v>0</v>
      </c>
      <c r="I246" s="75">
        <f>SUM(I244:I245)</f>
        <v>0</v>
      </c>
      <c r="J246" s="75">
        <f>SUM(J244:J245)</f>
        <v>0</v>
      </c>
      <c r="L246" s="76">
        <f>SUM(L244:L245)</f>
        <v>0</v>
      </c>
      <c r="N246" s="77">
        <f>SUM(N244:N245)</f>
        <v>0</v>
      </c>
      <c r="W246" s="34">
        <f>SUM(W244:W245)</f>
        <v>0</v>
      </c>
    </row>
    <row r="248" spans="1:37">
      <c r="D248" s="74" t="s">
        <v>567</v>
      </c>
      <c r="E248" s="75">
        <f>J248</f>
        <v>0</v>
      </c>
      <c r="H248" s="75">
        <f>+H224+H242+H246</f>
        <v>0</v>
      </c>
      <c r="I248" s="75">
        <f>+I224+I242+I246</f>
        <v>0</v>
      </c>
      <c r="J248" s="75">
        <f>+J224+J242+J246</f>
        <v>0</v>
      </c>
      <c r="L248" s="76">
        <f>+L224+L242+L246</f>
        <v>34.498799999999996</v>
      </c>
      <c r="N248" s="77">
        <f>+N224+N242+N246</f>
        <v>0</v>
      </c>
      <c r="W248" s="34">
        <f>+W224+W242+W246</f>
        <v>0</v>
      </c>
    </row>
    <row r="250" spans="1:37">
      <c r="D250" s="78" t="s">
        <v>568</v>
      </c>
      <c r="E250" s="75">
        <f>J250</f>
        <v>0</v>
      </c>
      <c r="H250" s="75">
        <f>+H195+H248</f>
        <v>0</v>
      </c>
      <c r="I250" s="75">
        <f>+I195+I248</f>
        <v>0</v>
      </c>
      <c r="J250" s="75">
        <f>+J195+J248</f>
        <v>0</v>
      </c>
      <c r="L250" s="76">
        <f>+L195+L248</f>
        <v>212.27962925</v>
      </c>
      <c r="N250" s="77">
        <f>+N195+N248</f>
        <v>74.174450000000007</v>
      </c>
      <c r="W250" s="34">
        <f>+W195+W248</f>
        <v>0</v>
      </c>
    </row>
  </sheetData>
  <printOptions horizontalCentered="1"/>
  <pageMargins left="0.39305555555555599" right="0.35416666666666702" top="0.62916666666666698" bottom="0.59027777777777801" header="0.51180555555555596" footer="0.35416666666666702"/>
  <pageSetup paperSize="9" orientation="portrait" r:id="rId1"/>
  <headerFooter alignWithMargins="0">
    <oddFooter>&amp;R&amp;"Arial Narrow,Obyčejné"&amp;8Strana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
  <sheetViews>
    <sheetView showGridLines="0" workbookViewId="0">
      <selection activeCell="B4" sqref="B4"/>
    </sheetView>
  </sheetViews>
  <sheetFormatPr defaultColWidth="9.140625" defaultRowHeight="12.75"/>
  <cols>
    <col min="1" max="1" width="15.7109375" style="12" customWidth="1"/>
    <col min="2" max="3" width="45.7109375" style="12" customWidth="1"/>
    <col min="4" max="4" width="11.28515625" style="13" customWidth="1"/>
    <col min="5" max="16384" width="9.140625" style="4"/>
  </cols>
  <sheetData>
    <row r="1" spans="1:6">
      <c r="A1" s="14" t="s">
        <v>71</v>
      </c>
      <c r="B1" s="15"/>
      <c r="C1" s="15"/>
      <c r="D1" s="16" t="s">
        <v>2</v>
      </c>
    </row>
    <row r="2" spans="1:6">
      <c r="A2" s="14" t="s">
        <v>73</v>
      </c>
      <c r="B2" s="15"/>
      <c r="C2" s="15"/>
      <c r="D2" s="16" t="s">
        <v>74</v>
      </c>
    </row>
    <row r="3" spans="1:6">
      <c r="A3" s="14" t="s">
        <v>13</v>
      </c>
      <c r="B3" s="15"/>
      <c r="C3" s="15"/>
      <c r="D3" s="16" t="s">
        <v>75</v>
      </c>
    </row>
    <row r="4" spans="1:6">
      <c r="A4" s="15"/>
      <c r="B4" s="15"/>
      <c r="C4" s="15"/>
      <c r="D4" s="15"/>
    </row>
    <row r="5" spans="1:6">
      <c r="A5" s="14" t="s">
        <v>76</v>
      </c>
      <c r="B5" s="15"/>
      <c r="C5" s="15"/>
      <c r="D5" s="15"/>
    </row>
    <row r="6" spans="1:6">
      <c r="A6" s="14" t="s">
        <v>77</v>
      </c>
      <c r="B6" s="15"/>
      <c r="C6" s="15"/>
      <c r="D6" s="15"/>
    </row>
    <row r="7" spans="1:6">
      <c r="A7" s="14"/>
      <c r="B7" s="15"/>
      <c r="C7" s="15"/>
      <c r="D7" s="15"/>
    </row>
    <row r="8" spans="1:6">
      <c r="A8" s="4"/>
      <c r="B8" s="17"/>
      <c r="C8" s="18"/>
      <c r="D8" s="19"/>
    </row>
    <row r="9" spans="1:6">
      <c r="A9" s="20" t="s">
        <v>65</v>
      </c>
      <c r="B9" s="20" t="s">
        <v>66</v>
      </c>
      <c r="C9" s="20" t="s">
        <v>67</v>
      </c>
      <c r="D9" s="21" t="s">
        <v>68</v>
      </c>
      <c r="F9" s="4" t="s">
        <v>569</v>
      </c>
    </row>
    <row r="10" spans="1:6">
      <c r="A10" s="22"/>
      <c r="B10" s="22"/>
      <c r="C10" s="23"/>
      <c r="D10" s="24"/>
    </row>
  </sheetData>
  <printOptions horizontalCentered="1"/>
  <pageMargins left="0.39305555555555599" right="0.35416666666666702" top="0.62916666666666698" bottom="0.59027777777777801" header="0.51180555555555596" footer="0.35416666666666702"/>
  <pageSetup paperSize="9" orientation="landscape"/>
  <headerFooter alignWithMargins="0">
    <oddFooter>&amp;R&amp;"Arial Narrow,Obyčejné"&amp;8Strana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E74D4-CB12-4498-815C-993A7BA17D47}">
  <dimension ref="A1"/>
  <sheetViews>
    <sheetView workbookViewId="0"/>
  </sheetViews>
  <sheetFormatPr defaultRowHeight="12.75"/>
  <cols>
    <col min="1" max="1" width="56.140625" customWidth="1"/>
  </cols>
  <sheetData>
    <row r="1" spans="1:1" ht="246" customHeight="1">
      <c r="A1" s="79" t="s">
        <v>570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3</vt:i4>
      </vt:variant>
      <vt:variant>
        <vt:lpstr>Pomenované rozsahy</vt:lpstr>
      </vt:variant>
      <vt:variant>
        <vt:i4>4</vt:i4>
      </vt:variant>
    </vt:vector>
  </HeadingPairs>
  <TitlesOfParts>
    <vt:vector size="7" baseType="lpstr">
      <vt:lpstr>Zadanie</vt:lpstr>
      <vt:lpstr>Figury</vt:lpstr>
      <vt:lpstr>UPOZORNENIE</vt:lpstr>
      <vt:lpstr>Figury!Názvy_tlače</vt:lpstr>
      <vt:lpstr>Zadanie!Názvy_tlače</vt:lpstr>
      <vt:lpstr>Figury!Oblasť_tlače</vt:lpstr>
      <vt:lpstr>Zadanie!Oblasť_tlače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JaroM</dc:creator>
  <cp:lastModifiedBy>Golejová Ľubica, Ing.</cp:lastModifiedBy>
  <cp:lastPrinted>2016-04-18T11:45:00Z</cp:lastPrinted>
  <dcterms:created xsi:type="dcterms:W3CDTF">1999-04-06T07:39:00Z</dcterms:created>
  <dcterms:modified xsi:type="dcterms:W3CDTF">2020-05-19T12:27:26Z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1033-11.2.0.8893</vt:lpwstr>
  </property>
</Properties>
</file>