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40000\40000\ODBOR TUNELOV V PREVADZKE\Vykonanie geodetického a geotechnického monitoringu v prevádzkových tuneloch\DMS1\pripomienky\"/>
    </mc:Choice>
  </mc:AlternateContent>
  <xr:revisionPtr revIDLastSave="0" documentId="13_ncr:1_{F3E25247-80C1-4B48-A445-6C30C7BBEAF3}" xr6:coauthVersionLast="36" xr6:coauthVersionMax="47" xr10:uidLastSave="{00000000-0000-0000-0000-000000000000}"/>
  <bookViews>
    <workbookView xWindow="-28290" yWindow="315" windowWidth="27585" windowHeight="14970" tabRatio="955" xr2:uid="{00000000-000D-0000-FFFF-FFFF00000000}"/>
  </bookViews>
  <sheets>
    <sheet name="Návrh na plnenie kritérií " sheetId="2" r:id="rId1"/>
    <sheet name="Špecifikácia ceny Časť 1-Západ" sheetId="1" r:id="rId2"/>
  </sheets>
  <definedNames>
    <definedName name="_xlnm.Print_Area" localSheetId="1">'Špecifikácia ceny Časť 1-Západ'!$A$1:$K$128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K106" i="1" s="1"/>
  <c r="H113" i="1"/>
  <c r="K113" i="1" s="1"/>
  <c r="I112" i="1"/>
  <c r="K112" i="1" s="1"/>
  <c r="G111" i="1"/>
  <c r="K111" i="1" s="1"/>
  <c r="G110" i="1"/>
  <c r="K110" i="1" s="1"/>
  <c r="G109" i="1"/>
  <c r="K109" i="1" s="1"/>
  <c r="G108" i="1"/>
  <c r="K108" i="1" s="1"/>
  <c r="G107" i="1"/>
  <c r="K107" i="1" s="1"/>
  <c r="H101" i="1"/>
  <c r="K101" i="1" s="1"/>
  <c r="I100" i="1"/>
  <c r="K100" i="1" s="1"/>
  <c r="G99" i="1"/>
  <c r="K99" i="1" s="1"/>
  <c r="G98" i="1"/>
  <c r="K98" i="1" s="1"/>
  <c r="G97" i="1"/>
  <c r="K97" i="1" s="1"/>
  <c r="G96" i="1"/>
  <c r="K96" i="1" s="1"/>
  <c r="G95" i="1"/>
  <c r="K95" i="1" s="1"/>
  <c r="G94" i="1"/>
  <c r="K94" i="1" s="1"/>
  <c r="H89" i="1"/>
  <c r="K89" i="1" s="1"/>
  <c r="I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H64" i="1"/>
  <c r="K64" i="1" s="1"/>
  <c r="I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H50" i="1"/>
  <c r="K50" i="1" s="1"/>
  <c r="I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G38" i="1"/>
  <c r="K38" i="1" s="1"/>
  <c r="G37" i="1"/>
  <c r="K37" i="1" s="1"/>
  <c r="G36" i="1"/>
  <c r="K36" i="1" s="1"/>
  <c r="H31" i="1"/>
  <c r="K31" i="1" s="1"/>
  <c r="I30" i="1"/>
  <c r="K30" i="1" s="1"/>
  <c r="G29" i="1"/>
  <c r="K29" i="1" s="1"/>
  <c r="G28" i="1"/>
  <c r="K28" i="1" s="1"/>
  <c r="G27" i="1"/>
  <c r="K27" i="1" s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K20" i="1" s="1"/>
  <c r="K65" i="1" l="1"/>
  <c r="K114" i="1"/>
  <c r="K102" i="1"/>
  <c r="K90" i="1"/>
  <c r="K32" i="1"/>
  <c r="K51" i="1"/>
  <c r="H15" i="1"/>
  <c r="K15" i="1" s="1"/>
  <c r="I14" i="1"/>
  <c r="K14" i="1" s="1"/>
  <c r="G13" i="1" l="1"/>
  <c r="K13" i="1" s="1"/>
  <c r="G12" i="1" l="1"/>
  <c r="K12" i="1" s="1"/>
  <c r="G11" i="1"/>
  <c r="K11" i="1" s="1"/>
  <c r="G10" i="1"/>
  <c r="K10" i="1" s="1"/>
  <c r="G9" i="1"/>
  <c r="K9" i="1" s="1"/>
  <c r="K16" i="1" l="1"/>
  <c r="K116" i="1" s="1"/>
  <c r="B18" i="2" l="1"/>
  <c r="B20" i="2" s="1"/>
  <c r="B22" i="2" s="1"/>
  <c r="K117" i="1"/>
  <c r="K118" i="1" s="1"/>
</calcChain>
</file>

<file path=xl/sharedStrings.xml><?xml version="1.0" encoding="utf-8"?>
<sst xmlns="http://schemas.openxmlformats.org/spreadsheetml/2006/main" count="309" uniqueCount="95">
  <si>
    <t>Špecifikácia ceny</t>
  </si>
  <si>
    <t xml:space="preserve">Jednotková cena v € bez DPH </t>
  </si>
  <si>
    <t>Celková cena v € bez DPH</t>
  </si>
  <si>
    <t>ks</t>
  </si>
  <si>
    <t>cena s DPH</t>
  </si>
  <si>
    <t>Návrh uchádzača
(EUR bez DPH)</t>
  </si>
  <si>
    <t>Uchádzač uvedie skutočnosť či je / nie je platcom DPH:</t>
  </si>
  <si>
    <t>som / nie som platca DPH</t>
  </si>
  <si>
    <t>V .................................... dňa ............................. .</t>
  </si>
  <si>
    <t>Východná tunelová rúra</t>
  </si>
  <si>
    <t>Západná tunelová rúra</t>
  </si>
  <si>
    <t>Monitorovací objekt</t>
  </si>
  <si>
    <t>Druh monitoringu</t>
  </si>
  <si>
    <t>Počet merných jednotiek na jednu etapu</t>
  </si>
  <si>
    <t>Spolu bez DPH za 4 roky</t>
  </si>
  <si>
    <t>3D deformácie - vertikálne posuny</t>
  </si>
  <si>
    <t xml:space="preserve">3D deformácie - priestorové posuny </t>
  </si>
  <si>
    <t>Merná jednotka</t>
  </si>
  <si>
    <t xml:space="preserve">bod </t>
  </si>
  <si>
    <t>kpl</t>
  </si>
  <si>
    <t>Frekvencia meraní</t>
  </si>
  <si>
    <t>Frekvencia opráv</t>
  </si>
  <si>
    <t>Celkový počet záverečných správ</t>
  </si>
  <si>
    <t>Celkový počet opráv</t>
  </si>
  <si>
    <t>Výmena geodetických bodov</t>
  </si>
  <si>
    <t>Pravá tunelová rúra</t>
  </si>
  <si>
    <t>Absolútne priestorové posuny (pozorované body)</t>
  </si>
  <si>
    <t>Úniková chodba</t>
  </si>
  <si>
    <t>Západný portál (Čadca)</t>
  </si>
  <si>
    <t>Geodetické merania na inklinometroch</t>
  </si>
  <si>
    <t>Nivelačné značky - horné zaistenie portálu</t>
  </si>
  <si>
    <t>Nivelačné značky - spodné zaistenie portálu</t>
  </si>
  <si>
    <t>Inklinometrické merania</t>
  </si>
  <si>
    <t>Meranie hladiny podzemnej vody</t>
  </si>
  <si>
    <t>Merania hladiny horizontálnych odvodňovacích vrtov</t>
  </si>
  <si>
    <t>Meranie síl v horninových kotvách</t>
  </si>
  <si>
    <t>bod</t>
  </si>
  <si>
    <t>Vypracovanie záverečnej správy (tlačené 3ks + DVD 1ks)</t>
  </si>
  <si>
    <t>Polohové merania sekundárneho ostenia</t>
  </si>
  <si>
    <t>Meranie zdvihu dna - nivelačné profily</t>
  </si>
  <si>
    <t>Ľavá tunelová rúra</t>
  </si>
  <si>
    <t>Západný portál</t>
  </si>
  <si>
    <t>Inklino-deformetrické merania</t>
  </si>
  <si>
    <t>Geodetické merania inklinometrov a inklinodeformetrov</t>
  </si>
  <si>
    <t>Východný portál</t>
  </si>
  <si>
    <t>Meranie deformácii portálových objektov</t>
  </si>
  <si>
    <t xml:space="preserve">Meranie napätia v kotvách </t>
  </si>
  <si>
    <t xml:space="preserve">Geodetické merania inklinometrov </t>
  </si>
  <si>
    <t>Observačné geodetické body</t>
  </si>
  <si>
    <t>Pozorované geodetické body</t>
  </si>
  <si>
    <t>inklinometrické vrty</t>
  </si>
  <si>
    <t>Inklino-deformetrické vrty</t>
  </si>
  <si>
    <t>Geodeticé merania na inklinometroch</t>
  </si>
  <si>
    <t>Piezometrické vrty</t>
  </si>
  <si>
    <t>Pozorované geodetické body - oporný múr</t>
  </si>
  <si>
    <t>Inklinometrické vrty</t>
  </si>
  <si>
    <t xml:space="preserve">Snímače sily v kotvách </t>
  </si>
  <si>
    <t>Stredná časť tunela</t>
  </si>
  <si>
    <t>Tunelová rúra</t>
  </si>
  <si>
    <t>Nivelačné značky</t>
  </si>
  <si>
    <t>Úniková štôlňa</t>
  </si>
  <si>
    <t>Priečne prepojenie</t>
  </si>
  <si>
    <t>3D deformácie ostenia (priestorové posuny)</t>
  </si>
  <si>
    <t>3D deformácie (deformácie zárubného múru)</t>
  </si>
  <si>
    <t xml:space="preserve">Celkový počet meraní </t>
  </si>
  <si>
    <t>Prenájom vysokozdvižnej plošiny</t>
  </si>
  <si>
    <t>deň</t>
  </si>
  <si>
    <t>V ..................... dňa ............</t>
  </si>
  <si>
    <t>Návrh na plnenie kritérií</t>
  </si>
  <si>
    <t xml:space="preserve"> DPH 23% (v EUR) :</t>
  </si>
  <si>
    <t>23% DPH</t>
  </si>
  <si>
    <t>meno, priezvisko a podpis oprávnenej
osoby uchádzača</t>
  </si>
  <si>
    <t>Identifikácia uchádzača:</t>
  </si>
  <si>
    <t>Obchodné meno:</t>
  </si>
  <si>
    <t>Sídlo:</t>
  </si>
  <si>
    <t>Štatutárny zástupca:</t>
  </si>
  <si>
    <t>IČO:</t>
  </si>
  <si>
    <t>Kontaktná osoba:</t>
  </si>
  <si>
    <t>Telefónne číslo a e-mail:</t>
  </si>
  <si>
    <t xml:space="preserve"> Celková cena za predmet zákazky bez DPH (v EUR)</t>
  </si>
  <si>
    <t>.............................................</t>
  </si>
  <si>
    <t>Celková cena za predmet zákazky vrátane DPH (v EUR) :</t>
  </si>
  <si>
    <t>Časť 1 - Západ: Tunel Horelica</t>
  </si>
  <si>
    <t>Časť 1 - Západ: Tunel Sitina</t>
  </si>
  <si>
    <t>Časť 1 - Západ: Tunel Ovčiarsko</t>
  </si>
  <si>
    <t>Časť 1 - Západ: Tunel Žilina</t>
  </si>
  <si>
    <t>Časť 1 - Západ: Tunel Považský Chlmec</t>
  </si>
  <si>
    <t>Časť 1 - Západ: Tunel Svrčinovec</t>
  </si>
  <si>
    <t xml:space="preserve">Časť 1 - Západ: Tunel Poľana </t>
  </si>
  <si>
    <t>CELKOM bez DPH za 4 roky</t>
  </si>
  <si>
    <t>....................................................</t>
  </si>
  <si>
    <t>Príloha č. 1 k časti B2 (Zároveň Príloha č.1 k časti B.3)</t>
  </si>
  <si>
    <t>Príloha č. 1 k časti A2</t>
  </si>
  <si>
    <t xml:space="preserve">Časť 1: Vykonanie geodetického a geotechnického monitoringu v prevádzkovaných tuneloch, časť západ                                                                </t>
  </si>
  <si>
    <t xml:space="preserve">Časť 1 : Vykonanie geodetického a geotechnického monitoringu v prevádzkovaných tuneloch, časť západ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</si>
</sst>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" fontId="0" fillId="2" borderId="2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2" fontId="9" fillId="0" borderId="8" xfId="0" applyNumberFormat="1" applyFont="1" applyFill="1" applyBorder="1" applyAlignment="1" applyProtection="1">
      <alignment horizontal="right" vertical="center"/>
    </xf>
    <xf numFmtId="44" fontId="9" fillId="0" borderId="9" xfId="0" applyNumberFormat="1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2" fontId="9" fillId="0" borderId="11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left" vertical="center"/>
    </xf>
    <xf numFmtId="2" fontId="8" fillId="0" borderId="1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4" fontId="0" fillId="0" borderId="2" xfId="0" applyNumberFormat="1" applyBorder="1" applyProtection="1"/>
    <xf numFmtId="4" fontId="1" fillId="3" borderId="2" xfId="0" applyNumberFormat="1" applyFont="1" applyFill="1" applyBorder="1" applyProtection="1"/>
    <xf numFmtId="4" fontId="0" fillId="0" borderId="2" xfId="0" applyNumberFormat="1" applyFill="1" applyBorder="1" applyProtection="1"/>
    <xf numFmtId="0" fontId="0" fillId="0" borderId="13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/>
    </xf>
    <xf numFmtId="4" fontId="0" fillId="0" borderId="0" xfId="0" applyNumberFormat="1" applyBorder="1" applyProtection="1"/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4" fontId="1" fillId="0" borderId="0" xfId="0" applyNumberFormat="1" applyFont="1" applyFill="1" applyBorder="1" applyProtection="1"/>
    <xf numFmtId="0" fontId="0" fillId="6" borderId="12" xfId="0" applyFill="1" applyBorder="1" applyAlignment="1" applyProtection="1">
      <alignment horizontal="center" vertical="center"/>
    </xf>
    <xf numFmtId="4" fontId="0" fillId="2" borderId="12" xfId="0" applyNumberFormat="1" applyFill="1" applyBorder="1" applyProtection="1">
      <protection locked="0"/>
    </xf>
    <xf numFmtId="4" fontId="0" fillId="0" borderId="12" xfId="0" applyNumberFormat="1" applyBorder="1" applyProtection="1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horizontal="justify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0" fillId="0" borderId="13" xfId="0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Normal="100" zoomScalePageLayoutView="55" workbookViewId="0">
      <selection activeCell="A5" sqref="A5:C5"/>
    </sheetView>
  </sheetViews>
  <sheetFormatPr defaultColWidth="8.7109375" defaultRowHeight="15" x14ac:dyDescent="0.25"/>
  <cols>
    <col min="1" max="1" width="50.85546875" style="16" customWidth="1"/>
    <col min="2" max="2" width="43" style="16" customWidth="1"/>
    <col min="3" max="3" width="22.7109375" style="16" customWidth="1"/>
    <col min="4" max="16384" width="8.7109375" style="16"/>
  </cols>
  <sheetData>
    <row r="1" spans="1:3" x14ac:dyDescent="0.25">
      <c r="A1" s="38"/>
      <c r="B1" s="69" t="s">
        <v>92</v>
      </c>
      <c r="C1" s="69"/>
    </row>
    <row r="2" spans="1:3" x14ac:dyDescent="0.25">
      <c r="A2" s="38"/>
      <c r="B2" s="38"/>
      <c r="C2" s="39"/>
    </row>
    <row r="3" spans="1:3" ht="18.75" x14ac:dyDescent="0.25">
      <c r="A3" s="70" t="s">
        <v>68</v>
      </c>
      <c r="B3" s="70"/>
      <c r="C3" s="70"/>
    </row>
    <row r="4" spans="1:3" ht="18.75" x14ac:dyDescent="0.25">
      <c r="A4" s="51"/>
      <c r="B4" s="51"/>
      <c r="C4" s="51"/>
    </row>
    <row r="5" spans="1:3" ht="31.15" customHeight="1" x14ac:dyDescent="0.25">
      <c r="A5" s="71" t="s">
        <v>94</v>
      </c>
      <c r="B5" s="71"/>
      <c r="C5" s="71"/>
    </row>
    <row r="6" spans="1:3" ht="16.899999999999999" customHeight="1" thickBot="1" x14ac:dyDescent="0.3">
      <c r="A6" s="42"/>
      <c r="B6" s="42"/>
      <c r="C6" s="42"/>
    </row>
    <row r="7" spans="1:3" ht="15.75" thickTop="1" x14ac:dyDescent="0.25">
      <c r="A7" s="40"/>
      <c r="B7" s="40"/>
      <c r="C7" s="40"/>
    </row>
    <row r="8" spans="1:3" x14ac:dyDescent="0.25">
      <c r="A8" s="64" t="s">
        <v>72</v>
      </c>
      <c r="B8" s="40"/>
      <c r="C8" s="40"/>
    </row>
    <row r="9" spans="1:3" x14ac:dyDescent="0.25">
      <c r="A9" s="65" t="s">
        <v>73</v>
      </c>
      <c r="B9" s="68"/>
      <c r="C9" s="40"/>
    </row>
    <row r="10" spans="1:3" x14ac:dyDescent="0.25">
      <c r="A10" s="65" t="s">
        <v>74</v>
      </c>
      <c r="B10" s="68"/>
      <c r="C10" s="40"/>
    </row>
    <row r="11" spans="1:3" x14ac:dyDescent="0.25">
      <c r="A11" s="65" t="s">
        <v>75</v>
      </c>
      <c r="B11" s="68"/>
      <c r="C11" s="40"/>
    </row>
    <row r="12" spans="1:3" x14ac:dyDescent="0.25">
      <c r="A12" s="65" t="s">
        <v>76</v>
      </c>
      <c r="B12" s="68"/>
      <c r="C12" s="40"/>
    </row>
    <row r="13" spans="1:3" x14ac:dyDescent="0.25">
      <c r="A13" s="65" t="s">
        <v>77</v>
      </c>
      <c r="B13" s="68"/>
      <c r="C13" s="40"/>
    </row>
    <row r="14" spans="1:3" x14ac:dyDescent="0.25">
      <c r="A14" s="65" t="s">
        <v>78</v>
      </c>
      <c r="B14" s="68"/>
      <c r="C14" s="40"/>
    </row>
    <row r="15" spans="1:3" ht="15.75" thickBot="1" x14ac:dyDescent="0.3">
      <c r="A15" s="40"/>
      <c r="B15" s="40"/>
      <c r="C15" s="40"/>
    </row>
    <row r="16" spans="1:3" ht="16.5" thickTop="1" thickBot="1" x14ac:dyDescent="0.3">
      <c r="A16" s="5"/>
      <c r="B16" s="2"/>
      <c r="C16" s="2"/>
    </row>
    <row r="17" spans="1:3" ht="31.5" thickTop="1" thickBot="1" x14ac:dyDescent="0.3">
      <c r="A17" s="14" t="s">
        <v>68</v>
      </c>
      <c r="B17" s="15" t="s">
        <v>5</v>
      </c>
      <c r="C17" s="3"/>
    </row>
    <row r="18" spans="1:3" ht="16.5" thickTop="1" thickBot="1" x14ac:dyDescent="0.3">
      <c r="A18" s="6" t="s">
        <v>79</v>
      </c>
      <c r="B18" s="7">
        <f>'Špecifikácia ceny Časť 1-Západ'!K116</f>
        <v>0</v>
      </c>
      <c r="C18" s="3"/>
    </row>
    <row r="19" spans="1:3" ht="15.75" thickTop="1" x14ac:dyDescent="0.25">
      <c r="A19" s="8"/>
      <c r="B19" s="8"/>
      <c r="C19" s="3"/>
    </row>
    <row r="20" spans="1:3" x14ac:dyDescent="0.25">
      <c r="A20" s="9" t="s">
        <v>69</v>
      </c>
      <c r="B20" s="10">
        <f>ROUND(0.23*B18,2)</f>
        <v>0</v>
      </c>
      <c r="C20" s="3"/>
    </row>
    <row r="21" spans="1:3" x14ac:dyDescent="0.25">
      <c r="A21" s="37"/>
      <c r="B21" s="37"/>
      <c r="C21" s="3"/>
    </row>
    <row r="22" spans="1:3" x14ac:dyDescent="0.25">
      <c r="A22" s="11" t="s">
        <v>81</v>
      </c>
      <c r="B22" s="12">
        <f>B20+B18</f>
        <v>0</v>
      </c>
      <c r="C22" s="3"/>
    </row>
    <row r="23" spans="1:3" ht="15.75" thickBot="1" x14ac:dyDescent="0.3">
      <c r="A23" s="4"/>
      <c r="B23" s="4"/>
      <c r="C23" s="4"/>
    </row>
    <row r="24" spans="1:3" ht="15.75" thickTop="1" x14ac:dyDescent="0.25">
      <c r="A24" s="3"/>
      <c r="B24" s="3"/>
      <c r="C24" s="3"/>
    </row>
    <row r="25" spans="1:3" x14ac:dyDescent="0.25">
      <c r="A25" s="43" t="s">
        <v>6</v>
      </c>
      <c r="B25" s="43"/>
      <c r="C25" s="44" t="s">
        <v>7</v>
      </c>
    </row>
    <row r="26" spans="1:3" x14ac:dyDescent="0.25">
      <c r="A26" s="13"/>
      <c r="B26" s="13"/>
      <c r="C26" s="13"/>
    </row>
    <row r="27" spans="1:3" x14ac:dyDescent="0.25">
      <c r="A27" s="13"/>
      <c r="B27" s="13"/>
      <c r="C27" s="13"/>
    </row>
    <row r="28" spans="1:3" x14ac:dyDescent="0.25">
      <c r="A28" s="13"/>
      <c r="B28" s="13"/>
      <c r="C28" s="13"/>
    </row>
    <row r="29" spans="1:3" x14ac:dyDescent="0.25">
      <c r="A29" s="13"/>
      <c r="B29" s="13"/>
      <c r="C29" s="13"/>
    </row>
    <row r="30" spans="1:3" x14ac:dyDescent="0.25">
      <c r="A30" s="13"/>
      <c r="B30" s="13"/>
      <c r="C30" s="13"/>
    </row>
    <row r="31" spans="1:3" x14ac:dyDescent="0.25">
      <c r="A31" s="13"/>
      <c r="B31" s="13"/>
      <c r="C31" s="13"/>
    </row>
    <row r="32" spans="1:3" x14ac:dyDescent="0.25">
      <c r="A32" s="13"/>
      <c r="B32" s="13"/>
      <c r="C32" s="1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55"/>
    </row>
    <row r="37" spans="1:3" x14ac:dyDescent="0.25">
      <c r="A37" s="36" t="s">
        <v>8</v>
      </c>
      <c r="B37" s="66"/>
      <c r="C37" s="37" t="s">
        <v>80</v>
      </c>
    </row>
    <row r="38" spans="1:3" ht="45" x14ac:dyDescent="0.25">
      <c r="A38" s="37"/>
      <c r="B38" s="37"/>
      <c r="C38" s="67" t="s">
        <v>71</v>
      </c>
    </row>
  </sheetData>
  <sheetProtection algorithmName="SHA-512" hashValue="ck+efgB/0fZuEJzz5xoTxYCIKEanZvE4GzwrOR0MWB0g3SIH8oyW9aSlVy1METPr1sZ5wmcET9SO0FxdKTiaYg==" saltValue="VM/j/bmpwyskLugw415tPQ==" spinCount="100000" sheet="1" objects="1" scenarios="1"/>
  <mergeCells count="3">
    <mergeCell ref="B1:C1"/>
    <mergeCell ref="A3:C3"/>
    <mergeCell ref="A5:C5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6"/>
  <sheetViews>
    <sheetView zoomScale="77" zoomScaleNormal="77" zoomScalePageLayoutView="70" workbookViewId="0">
      <selection activeCell="D15" sqref="D15"/>
    </sheetView>
  </sheetViews>
  <sheetFormatPr defaultColWidth="9.28515625" defaultRowHeight="15" x14ac:dyDescent="0.25"/>
  <cols>
    <col min="1" max="1" width="28" style="16" customWidth="1"/>
    <col min="2" max="2" width="64.85546875" style="16" customWidth="1"/>
    <col min="3" max="4" width="10.7109375" style="18" customWidth="1"/>
    <col min="5" max="6" width="11.5703125" style="18" customWidth="1"/>
    <col min="7" max="9" width="13.28515625" style="16" customWidth="1"/>
    <col min="10" max="10" width="15.5703125" style="16" customWidth="1"/>
    <col min="11" max="11" width="16.28515625" style="16" customWidth="1"/>
    <col min="12" max="16384" width="9.28515625" style="16"/>
  </cols>
  <sheetData>
    <row r="1" spans="1:15" ht="18.75" customHeight="1" x14ac:dyDescent="0.25">
      <c r="B1" s="17"/>
      <c r="G1" s="19"/>
      <c r="H1" s="69" t="s">
        <v>91</v>
      </c>
      <c r="I1" s="69"/>
      <c r="J1" s="69"/>
      <c r="K1" s="69"/>
      <c r="L1" s="20"/>
    </row>
    <row r="2" spans="1:15" ht="18.75" customHeight="1" x14ac:dyDescent="0.25">
      <c r="B2" s="17" t="s">
        <v>0</v>
      </c>
      <c r="G2" s="19"/>
      <c r="H2" s="19"/>
      <c r="I2" s="50"/>
      <c r="J2" s="50"/>
      <c r="K2" s="50"/>
      <c r="L2" s="20"/>
    </row>
    <row r="3" spans="1:15" ht="18.75" customHeight="1" x14ac:dyDescent="0.25">
      <c r="B3" s="17"/>
      <c r="G3" s="19"/>
      <c r="H3" s="19"/>
      <c r="I3" s="19"/>
      <c r="J3" s="80"/>
      <c r="K3" s="80"/>
      <c r="L3" s="20"/>
    </row>
    <row r="4" spans="1:15" ht="14.45" customHeight="1" x14ac:dyDescent="0.25">
      <c r="A4" s="72" t="s">
        <v>93</v>
      </c>
      <c r="B4" s="72"/>
      <c r="C4" s="72"/>
      <c r="D4" s="72"/>
      <c r="E4" s="49"/>
      <c r="F4" s="49"/>
      <c r="G4" s="49"/>
      <c r="J4" s="80"/>
      <c r="K4" s="80"/>
      <c r="N4" s="57"/>
      <c r="O4" s="57"/>
    </row>
    <row r="5" spans="1:15" ht="21" customHeight="1" x14ac:dyDescent="0.25">
      <c r="A5" s="72"/>
      <c r="B5" s="72"/>
      <c r="C5" s="72"/>
      <c r="D5" s="72"/>
      <c r="E5" s="49"/>
      <c r="F5" s="49"/>
      <c r="G5" s="49"/>
      <c r="H5" s="21"/>
      <c r="I5" s="21"/>
      <c r="J5" s="21"/>
      <c r="K5" s="21"/>
    </row>
    <row r="6" spans="1:15" ht="21" customHeight="1" x14ac:dyDescent="0.25">
      <c r="A6" s="49"/>
      <c r="B6" s="49"/>
      <c r="C6" s="49"/>
      <c r="D6" s="49"/>
      <c r="E6" s="49"/>
      <c r="F6" s="49"/>
      <c r="G6" s="49"/>
      <c r="H6" s="21"/>
      <c r="I6" s="21"/>
      <c r="J6" s="21"/>
      <c r="K6" s="21"/>
    </row>
    <row r="7" spans="1:15" ht="21" x14ac:dyDescent="0.35">
      <c r="A7" s="41" t="s">
        <v>83</v>
      </c>
      <c r="B7" s="22"/>
      <c r="C7" s="23"/>
      <c r="D7" s="23"/>
      <c r="E7" s="23"/>
      <c r="F7" s="23"/>
      <c r="G7" s="23"/>
      <c r="H7" s="23"/>
      <c r="I7" s="23"/>
      <c r="J7" s="23"/>
      <c r="K7" s="23"/>
    </row>
    <row r="8" spans="1:15" ht="54.6" customHeight="1" x14ac:dyDescent="0.25">
      <c r="A8" s="47" t="s">
        <v>11</v>
      </c>
      <c r="B8" s="47" t="s">
        <v>12</v>
      </c>
      <c r="C8" s="48" t="s">
        <v>13</v>
      </c>
      <c r="D8" s="48" t="s">
        <v>17</v>
      </c>
      <c r="E8" s="48" t="s">
        <v>20</v>
      </c>
      <c r="F8" s="48" t="s">
        <v>21</v>
      </c>
      <c r="G8" s="48" t="s">
        <v>64</v>
      </c>
      <c r="H8" s="48" t="s">
        <v>22</v>
      </c>
      <c r="I8" s="48" t="s">
        <v>23</v>
      </c>
      <c r="J8" s="48" t="s">
        <v>1</v>
      </c>
      <c r="K8" s="48" t="s">
        <v>2</v>
      </c>
    </row>
    <row r="9" spans="1:15" ht="21" customHeight="1" x14ac:dyDescent="0.25">
      <c r="A9" s="75" t="s">
        <v>9</v>
      </c>
      <c r="B9" s="24" t="s">
        <v>15</v>
      </c>
      <c r="C9" s="26">
        <v>16</v>
      </c>
      <c r="D9" s="26" t="s">
        <v>18</v>
      </c>
      <c r="E9" s="26">
        <v>2</v>
      </c>
      <c r="F9" s="26"/>
      <c r="G9" s="26">
        <f>E9*C9</f>
        <v>32</v>
      </c>
      <c r="H9" s="26"/>
      <c r="I9" s="26"/>
      <c r="J9" s="1"/>
      <c r="K9" s="27">
        <f>ROUND(G9*J9,2)</f>
        <v>0</v>
      </c>
    </row>
    <row r="10" spans="1:15" ht="19.5" customHeight="1" x14ac:dyDescent="0.25">
      <c r="A10" s="81"/>
      <c r="B10" s="24" t="s">
        <v>16</v>
      </c>
      <c r="C10" s="26">
        <v>24</v>
      </c>
      <c r="D10" s="26" t="s">
        <v>18</v>
      </c>
      <c r="E10" s="26">
        <v>2</v>
      </c>
      <c r="F10" s="26"/>
      <c r="G10" s="26">
        <f>E10*C10</f>
        <v>48</v>
      </c>
      <c r="H10" s="26"/>
      <c r="I10" s="26"/>
      <c r="J10" s="1"/>
      <c r="K10" s="27">
        <f>ROUND(G10*J10,2)</f>
        <v>0</v>
      </c>
    </row>
    <row r="11" spans="1:15" ht="22.5" customHeight="1" x14ac:dyDescent="0.25">
      <c r="A11" s="75" t="s">
        <v>10</v>
      </c>
      <c r="B11" s="24" t="s">
        <v>15</v>
      </c>
      <c r="C11" s="26">
        <v>18</v>
      </c>
      <c r="D11" s="26" t="s">
        <v>18</v>
      </c>
      <c r="E11" s="26">
        <v>2</v>
      </c>
      <c r="F11" s="26"/>
      <c r="G11" s="26">
        <f>E11*C11</f>
        <v>36</v>
      </c>
      <c r="H11" s="26"/>
      <c r="I11" s="26"/>
      <c r="J11" s="1"/>
      <c r="K11" s="27">
        <f t="shared" ref="K11:K13" si="0">ROUND(G11*J11,2)</f>
        <v>0</v>
      </c>
    </row>
    <row r="12" spans="1:15" ht="20.25" customHeight="1" x14ac:dyDescent="0.25">
      <c r="A12" s="81"/>
      <c r="B12" s="24" t="s">
        <v>16</v>
      </c>
      <c r="C12" s="26">
        <v>27</v>
      </c>
      <c r="D12" s="26" t="s">
        <v>18</v>
      </c>
      <c r="E12" s="26">
        <v>2</v>
      </c>
      <c r="F12" s="26"/>
      <c r="G12" s="26">
        <f>E12*C12</f>
        <v>54</v>
      </c>
      <c r="H12" s="26"/>
      <c r="I12" s="26"/>
      <c r="J12" s="1"/>
      <c r="K12" s="27">
        <f t="shared" si="0"/>
        <v>0</v>
      </c>
    </row>
    <row r="13" spans="1:15" ht="20.25" customHeight="1" x14ac:dyDescent="0.25">
      <c r="A13" s="56"/>
      <c r="B13" s="24" t="s">
        <v>65</v>
      </c>
      <c r="C13" s="26">
        <v>1</v>
      </c>
      <c r="D13" s="26" t="s">
        <v>66</v>
      </c>
      <c r="E13" s="26">
        <v>2</v>
      </c>
      <c r="F13" s="26"/>
      <c r="G13" s="26">
        <f>E13*C13</f>
        <v>2</v>
      </c>
      <c r="H13" s="26"/>
      <c r="I13" s="26"/>
      <c r="J13" s="1"/>
      <c r="K13" s="27">
        <f t="shared" si="0"/>
        <v>0</v>
      </c>
    </row>
    <row r="14" spans="1:15" ht="20.25" customHeight="1" x14ac:dyDescent="0.25">
      <c r="A14" s="56"/>
      <c r="B14" s="24" t="s">
        <v>24</v>
      </c>
      <c r="C14" s="26">
        <v>20</v>
      </c>
      <c r="D14" s="26" t="s">
        <v>18</v>
      </c>
      <c r="E14" s="26"/>
      <c r="F14" s="26">
        <v>1</v>
      </c>
      <c r="G14" s="26"/>
      <c r="H14" s="26"/>
      <c r="I14" s="26">
        <f>C14*F14</f>
        <v>20</v>
      </c>
      <c r="J14" s="1"/>
      <c r="K14" s="27">
        <f>ROUND(I14*J14,2)</f>
        <v>0</v>
      </c>
    </row>
    <row r="15" spans="1:15" ht="22.5" customHeight="1" x14ac:dyDescent="0.25">
      <c r="A15" s="25"/>
      <c r="B15" s="33" t="s">
        <v>37</v>
      </c>
      <c r="C15" s="34">
        <v>1</v>
      </c>
      <c r="D15" s="26" t="s">
        <v>19</v>
      </c>
      <c r="E15" s="26">
        <v>2</v>
      </c>
      <c r="F15" s="26"/>
      <c r="G15" s="52"/>
      <c r="H15" s="60">
        <f>C15*E15</f>
        <v>2</v>
      </c>
      <c r="I15" s="52"/>
      <c r="J15" s="61"/>
      <c r="K15" s="62">
        <f>ROUND(H15*J15,2)</f>
        <v>0</v>
      </c>
    </row>
    <row r="16" spans="1:15" x14ac:dyDescent="0.25">
      <c r="G16" s="85" t="s">
        <v>14</v>
      </c>
      <c r="H16" s="86"/>
      <c r="I16" s="86"/>
      <c r="J16" s="86"/>
      <c r="K16" s="28">
        <f>SUM(K9:K15)</f>
        <v>0</v>
      </c>
    </row>
    <row r="17" spans="1:11" x14ac:dyDescent="0.25">
      <c r="G17" s="58"/>
      <c r="H17" s="58"/>
      <c r="I17" s="58"/>
      <c r="J17" s="58"/>
      <c r="K17" s="59"/>
    </row>
    <row r="18" spans="1:11" ht="21" x14ac:dyDescent="0.35">
      <c r="A18" s="41" t="s">
        <v>82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53.45" customHeight="1" x14ac:dyDescent="0.25">
      <c r="A19" s="47" t="s">
        <v>11</v>
      </c>
      <c r="B19" s="47" t="s">
        <v>12</v>
      </c>
      <c r="C19" s="48" t="s">
        <v>13</v>
      </c>
      <c r="D19" s="48" t="s">
        <v>17</v>
      </c>
      <c r="E19" s="48" t="s">
        <v>20</v>
      </c>
      <c r="F19" s="48" t="s">
        <v>21</v>
      </c>
      <c r="G19" s="48" t="s">
        <v>64</v>
      </c>
      <c r="H19" s="48" t="s">
        <v>22</v>
      </c>
      <c r="I19" s="48" t="s">
        <v>23</v>
      </c>
      <c r="J19" s="48" t="s">
        <v>1</v>
      </c>
      <c r="K19" s="48" t="s">
        <v>2</v>
      </c>
    </row>
    <row r="20" spans="1:11" x14ac:dyDescent="0.25">
      <c r="A20" s="52" t="s">
        <v>25</v>
      </c>
      <c r="B20" s="24" t="s">
        <v>26</v>
      </c>
      <c r="C20" s="26">
        <v>20</v>
      </c>
      <c r="D20" s="26" t="s">
        <v>36</v>
      </c>
      <c r="E20" s="26">
        <v>2</v>
      </c>
      <c r="F20" s="26"/>
      <c r="G20" s="26">
        <f t="shared" ref="G20:G29" si="1">E20*C20</f>
        <v>40</v>
      </c>
      <c r="H20" s="26"/>
      <c r="I20" s="26"/>
      <c r="J20" s="1"/>
      <c r="K20" s="27">
        <f>ROUND(G20*J20,2)</f>
        <v>0</v>
      </c>
    </row>
    <row r="21" spans="1:11" x14ac:dyDescent="0.25">
      <c r="A21" s="52" t="s">
        <v>27</v>
      </c>
      <c r="B21" s="24" t="s">
        <v>26</v>
      </c>
      <c r="C21" s="26">
        <v>15</v>
      </c>
      <c r="D21" s="26" t="s">
        <v>36</v>
      </c>
      <c r="E21" s="26">
        <v>2</v>
      </c>
      <c r="F21" s="26"/>
      <c r="G21" s="26">
        <f t="shared" si="1"/>
        <v>30</v>
      </c>
      <c r="H21" s="26"/>
      <c r="I21" s="26"/>
      <c r="J21" s="1"/>
      <c r="K21" s="27">
        <f t="shared" ref="K21:K29" si="2">ROUND(G21*J21,2)</f>
        <v>0</v>
      </c>
    </row>
    <row r="22" spans="1:11" x14ac:dyDescent="0.25">
      <c r="A22" s="77" t="s">
        <v>28</v>
      </c>
      <c r="B22" s="24" t="s">
        <v>29</v>
      </c>
      <c r="C22" s="26">
        <v>10</v>
      </c>
      <c r="D22" s="26" t="s">
        <v>36</v>
      </c>
      <c r="E22" s="26">
        <v>2</v>
      </c>
      <c r="F22" s="26"/>
      <c r="G22" s="26">
        <f t="shared" si="1"/>
        <v>20</v>
      </c>
      <c r="H22" s="26"/>
      <c r="I22" s="26"/>
      <c r="J22" s="1"/>
      <c r="K22" s="27">
        <f t="shared" si="2"/>
        <v>0</v>
      </c>
    </row>
    <row r="23" spans="1:11" x14ac:dyDescent="0.25">
      <c r="A23" s="78"/>
      <c r="B23" s="24" t="s">
        <v>30</v>
      </c>
      <c r="C23" s="26">
        <v>26</v>
      </c>
      <c r="D23" s="26" t="s">
        <v>36</v>
      </c>
      <c r="E23" s="26">
        <v>2</v>
      </c>
      <c r="F23" s="26"/>
      <c r="G23" s="26">
        <f t="shared" si="1"/>
        <v>52</v>
      </c>
      <c r="H23" s="26"/>
      <c r="I23" s="26"/>
      <c r="J23" s="1"/>
      <c r="K23" s="27">
        <f t="shared" si="2"/>
        <v>0</v>
      </c>
    </row>
    <row r="24" spans="1:11" x14ac:dyDescent="0.25">
      <c r="A24" s="78"/>
      <c r="B24" s="24" t="s">
        <v>31</v>
      </c>
      <c r="C24" s="26">
        <v>2</v>
      </c>
      <c r="D24" s="26" t="s">
        <v>36</v>
      </c>
      <c r="E24" s="26">
        <v>2</v>
      </c>
      <c r="F24" s="26"/>
      <c r="G24" s="26">
        <f t="shared" si="1"/>
        <v>4</v>
      </c>
      <c r="H24" s="26"/>
      <c r="I24" s="26"/>
      <c r="J24" s="1"/>
      <c r="K24" s="27">
        <f t="shared" si="2"/>
        <v>0</v>
      </c>
    </row>
    <row r="25" spans="1:11" x14ac:dyDescent="0.25">
      <c r="A25" s="78"/>
      <c r="B25" s="24" t="s">
        <v>32</v>
      </c>
      <c r="C25" s="26">
        <v>10</v>
      </c>
      <c r="D25" s="26" t="s">
        <v>3</v>
      </c>
      <c r="E25" s="26">
        <v>2</v>
      </c>
      <c r="F25" s="26"/>
      <c r="G25" s="26">
        <f t="shared" si="1"/>
        <v>20</v>
      </c>
      <c r="H25" s="26"/>
      <c r="I25" s="26"/>
      <c r="J25" s="1"/>
      <c r="K25" s="27">
        <f t="shared" si="2"/>
        <v>0</v>
      </c>
    </row>
    <row r="26" spans="1:11" x14ac:dyDescent="0.25">
      <c r="A26" s="78"/>
      <c r="B26" s="24" t="s">
        <v>33</v>
      </c>
      <c r="C26" s="26">
        <v>8</v>
      </c>
      <c r="D26" s="26" t="s">
        <v>3</v>
      </c>
      <c r="E26" s="26">
        <v>2</v>
      </c>
      <c r="F26" s="26"/>
      <c r="G26" s="26">
        <f t="shared" si="1"/>
        <v>16</v>
      </c>
      <c r="H26" s="26"/>
      <c r="I26" s="26"/>
      <c r="J26" s="1"/>
      <c r="K26" s="27">
        <f t="shared" si="2"/>
        <v>0</v>
      </c>
    </row>
    <row r="27" spans="1:11" x14ac:dyDescent="0.25">
      <c r="A27" s="78"/>
      <c r="B27" s="24" t="s">
        <v>34</v>
      </c>
      <c r="C27" s="26">
        <v>11</v>
      </c>
      <c r="D27" s="26" t="s">
        <v>3</v>
      </c>
      <c r="E27" s="26">
        <v>2</v>
      </c>
      <c r="F27" s="26"/>
      <c r="G27" s="26">
        <f t="shared" si="1"/>
        <v>22</v>
      </c>
      <c r="H27" s="26"/>
      <c r="I27" s="26"/>
      <c r="J27" s="1"/>
      <c r="K27" s="27">
        <f t="shared" si="2"/>
        <v>0</v>
      </c>
    </row>
    <row r="28" spans="1:11" x14ac:dyDescent="0.25">
      <c r="A28" s="79"/>
      <c r="B28" s="24" t="s">
        <v>35</v>
      </c>
      <c r="C28" s="26">
        <v>7</v>
      </c>
      <c r="D28" s="26" t="s">
        <v>3</v>
      </c>
      <c r="E28" s="26">
        <v>2</v>
      </c>
      <c r="F28" s="26"/>
      <c r="G28" s="26">
        <f t="shared" si="1"/>
        <v>14</v>
      </c>
      <c r="H28" s="26"/>
      <c r="I28" s="26"/>
      <c r="J28" s="1"/>
      <c r="K28" s="27">
        <f t="shared" si="2"/>
        <v>0</v>
      </c>
    </row>
    <row r="29" spans="1:11" x14ac:dyDescent="0.25">
      <c r="A29" s="54"/>
      <c r="B29" s="24" t="s">
        <v>65</v>
      </c>
      <c r="C29" s="26">
        <v>1</v>
      </c>
      <c r="D29" s="26" t="s">
        <v>66</v>
      </c>
      <c r="E29" s="26">
        <v>2</v>
      </c>
      <c r="F29" s="26"/>
      <c r="G29" s="26">
        <f t="shared" si="1"/>
        <v>2</v>
      </c>
      <c r="H29" s="26"/>
      <c r="I29" s="26"/>
      <c r="J29" s="1"/>
      <c r="K29" s="27">
        <f t="shared" si="2"/>
        <v>0</v>
      </c>
    </row>
    <row r="30" spans="1:11" x14ac:dyDescent="0.25">
      <c r="A30" s="54"/>
      <c r="B30" s="24" t="s">
        <v>24</v>
      </c>
      <c r="C30" s="26">
        <v>20</v>
      </c>
      <c r="D30" s="26" t="s">
        <v>36</v>
      </c>
      <c r="E30" s="26"/>
      <c r="F30" s="26">
        <v>1</v>
      </c>
      <c r="G30" s="26"/>
      <c r="H30" s="26"/>
      <c r="I30" s="26">
        <f>C30*F30</f>
        <v>20</v>
      </c>
      <c r="J30" s="1"/>
      <c r="K30" s="27">
        <f>ROUND(I30*J30,2)</f>
        <v>0</v>
      </c>
    </row>
    <row r="31" spans="1:11" x14ac:dyDescent="0.25">
      <c r="A31" s="30"/>
      <c r="B31" s="24" t="s">
        <v>37</v>
      </c>
      <c r="C31" s="34">
        <v>1</v>
      </c>
      <c r="D31" s="26" t="s">
        <v>19</v>
      </c>
      <c r="E31" s="26">
        <v>2</v>
      </c>
      <c r="F31" s="26"/>
      <c r="G31" s="26"/>
      <c r="H31" s="34">
        <f>C31*E31</f>
        <v>2</v>
      </c>
      <c r="I31" s="26"/>
      <c r="J31" s="1"/>
      <c r="K31" s="27">
        <f>ROUND(H31*J31,2)</f>
        <v>0</v>
      </c>
    </row>
    <row r="32" spans="1:11" x14ac:dyDescent="0.25">
      <c r="G32" s="73" t="s">
        <v>14</v>
      </c>
      <c r="H32" s="73"/>
      <c r="I32" s="73"/>
      <c r="J32" s="73"/>
      <c r="K32" s="28">
        <f>SUM(K20:K31)</f>
        <v>0</v>
      </c>
    </row>
    <row r="33" spans="1:11" x14ac:dyDescent="0.25">
      <c r="G33" s="58"/>
      <c r="H33" s="58"/>
      <c r="I33" s="58"/>
      <c r="J33" s="58"/>
      <c r="K33" s="59"/>
    </row>
    <row r="34" spans="1:11" ht="21" x14ac:dyDescent="0.35">
      <c r="A34" s="41" t="s">
        <v>84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55.15" customHeight="1" x14ac:dyDescent="0.25">
      <c r="A35" s="47" t="s">
        <v>11</v>
      </c>
      <c r="B35" s="47" t="s">
        <v>12</v>
      </c>
      <c r="C35" s="48" t="s">
        <v>13</v>
      </c>
      <c r="D35" s="48" t="s">
        <v>17</v>
      </c>
      <c r="E35" s="48" t="s">
        <v>20</v>
      </c>
      <c r="F35" s="48" t="s">
        <v>21</v>
      </c>
      <c r="G35" s="48" t="s">
        <v>64</v>
      </c>
      <c r="H35" s="48" t="s">
        <v>22</v>
      </c>
      <c r="I35" s="48" t="s">
        <v>23</v>
      </c>
      <c r="J35" s="48" t="s">
        <v>1</v>
      </c>
      <c r="K35" s="48" t="s">
        <v>2</v>
      </c>
    </row>
    <row r="36" spans="1:11" x14ac:dyDescent="0.25">
      <c r="A36" s="75" t="s">
        <v>25</v>
      </c>
      <c r="B36" s="24" t="s">
        <v>38</v>
      </c>
      <c r="C36" s="26">
        <v>15</v>
      </c>
      <c r="D36" s="26" t="s">
        <v>36</v>
      </c>
      <c r="E36" s="26">
        <v>8</v>
      </c>
      <c r="F36" s="26"/>
      <c r="G36" s="26">
        <f t="shared" ref="G36:G48" si="3">E36*C36</f>
        <v>120</v>
      </c>
      <c r="H36" s="26"/>
      <c r="I36" s="26"/>
      <c r="J36" s="1"/>
      <c r="K36" s="27">
        <f>ROUND(G36*J36,2)</f>
        <v>0</v>
      </c>
    </row>
    <row r="37" spans="1:11" x14ac:dyDescent="0.25">
      <c r="A37" s="81"/>
      <c r="B37" s="24" t="s">
        <v>39</v>
      </c>
      <c r="C37" s="26">
        <v>50</v>
      </c>
      <c r="D37" s="26" t="s">
        <v>36</v>
      </c>
      <c r="E37" s="26">
        <v>8</v>
      </c>
      <c r="F37" s="26"/>
      <c r="G37" s="26">
        <f t="shared" si="3"/>
        <v>400</v>
      </c>
      <c r="H37" s="26"/>
      <c r="I37" s="26"/>
      <c r="J37" s="1"/>
      <c r="K37" s="27">
        <f t="shared" ref="K37:K48" si="4">ROUND(G37*J37,2)</f>
        <v>0</v>
      </c>
    </row>
    <row r="38" spans="1:11" x14ac:dyDescent="0.25">
      <c r="A38" s="75" t="s">
        <v>40</v>
      </c>
      <c r="B38" s="24" t="s">
        <v>38</v>
      </c>
      <c r="C38" s="26">
        <v>5</v>
      </c>
      <c r="D38" s="26" t="s">
        <v>36</v>
      </c>
      <c r="E38" s="26">
        <v>8</v>
      </c>
      <c r="F38" s="26"/>
      <c r="G38" s="26">
        <f t="shared" si="3"/>
        <v>40</v>
      </c>
      <c r="H38" s="26"/>
      <c r="I38" s="26"/>
      <c r="J38" s="1"/>
      <c r="K38" s="27">
        <f t="shared" si="4"/>
        <v>0</v>
      </c>
    </row>
    <row r="39" spans="1:11" x14ac:dyDescent="0.25">
      <c r="A39" s="81"/>
      <c r="B39" s="24" t="s">
        <v>39</v>
      </c>
      <c r="C39" s="26">
        <v>49</v>
      </c>
      <c r="D39" s="26" t="s">
        <v>36</v>
      </c>
      <c r="E39" s="26">
        <v>8</v>
      </c>
      <c r="F39" s="26"/>
      <c r="G39" s="26">
        <f t="shared" si="3"/>
        <v>392</v>
      </c>
      <c r="H39" s="26"/>
      <c r="I39" s="26"/>
      <c r="J39" s="1"/>
      <c r="K39" s="27">
        <f t="shared" si="4"/>
        <v>0</v>
      </c>
    </row>
    <row r="40" spans="1:11" x14ac:dyDescent="0.25">
      <c r="A40" s="78" t="s">
        <v>41</v>
      </c>
      <c r="B40" s="24" t="s">
        <v>32</v>
      </c>
      <c r="C40" s="26">
        <v>4</v>
      </c>
      <c r="D40" s="26" t="s">
        <v>3</v>
      </c>
      <c r="E40" s="26">
        <v>8</v>
      </c>
      <c r="F40" s="26"/>
      <c r="G40" s="26">
        <f t="shared" si="3"/>
        <v>32</v>
      </c>
      <c r="H40" s="26"/>
      <c r="I40" s="26"/>
      <c r="J40" s="1"/>
      <c r="K40" s="27">
        <f t="shared" si="4"/>
        <v>0</v>
      </c>
    </row>
    <row r="41" spans="1:11" x14ac:dyDescent="0.25">
      <c r="A41" s="78"/>
      <c r="B41" s="24" t="s">
        <v>42</v>
      </c>
      <c r="C41" s="26">
        <v>1</v>
      </c>
      <c r="D41" s="26" t="s">
        <v>3</v>
      </c>
      <c r="E41" s="26">
        <v>8</v>
      </c>
      <c r="F41" s="26"/>
      <c r="G41" s="26">
        <f t="shared" si="3"/>
        <v>8</v>
      </c>
      <c r="H41" s="26"/>
      <c r="I41" s="26"/>
      <c r="J41" s="1"/>
      <c r="K41" s="27">
        <f t="shared" si="4"/>
        <v>0</v>
      </c>
    </row>
    <row r="42" spans="1:11" x14ac:dyDescent="0.25">
      <c r="A42" s="79"/>
      <c r="B42" s="24" t="s">
        <v>43</v>
      </c>
      <c r="C42" s="26">
        <v>5</v>
      </c>
      <c r="D42" s="26" t="s">
        <v>36</v>
      </c>
      <c r="E42" s="26">
        <v>8</v>
      </c>
      <c r="F42" s="26"/>
      <c r="G42" s="26">
        <f t="shared" si="3"/>
        <v>40</v>
      </c>
      <c r="H42" s="26"/>
      <c r="I42" s="26"/>
      <c r="J42" s="1"/>
      <c r="K42" s="27">
        <f t="shared" si="4"/>
        <v>0</v>
      </c>
    </row>
    <row r="43" spans="1:11" x14ac:dyDescent="0.25">
      <c r="A43" s="77" t="s">
        <v>44</v>
      </c>
      <c r="B43" s="24" t="s">
        <v>45</v>
      </c>
      <c r="C43" s="26">
        <v>5</v>
      </c>
      <c r="D43" s="26" t="s">
        <v>36</v>
      </c>
      <c r="E43" s="26">
        <v>8</v>
      </c>
      <c r="F43" s="26"/>
      <c r="G43" s="26">
        <f t="shared" si="3"/>
        <v>40</v>
      </c>
      <c r="H43" s="26"/>
      <c r="I43" s="26"/>
      <c r="J43" s="1"/>
      <c r="K43" s="27">
        <f t="shared" si="4"/>
        <v>0</v>
      </c>
    </row>
    <row r="44" spans="1:11" x14ac:dyDescent="0.25">
      <c r="A44" s="78"/>
      <c r="B44" s="24" t="s">
        <v>46</v>
      </c>
      <c r="C44" s="26">
        <v>3</v>
      </c>
      <c r="D44" s="26" t="s">
        <v>3</v>
      </c>
      <c r="E44" s="26">
        <v>8</v>
      </c>
      <c r="F44" s="26"/>
      <c r="G44" s="26">
        <f t="shared" si="3"/>
        <v>24</v>
      </c>
      <c r="H44" s="26"/>
      <c r="I44" s="26"/>
      <c r="J44" s="1"/>
      <c r="K44" s="27">
        <f t="shared" si="4"/>
        <v>0</v>
      </c>
    </row>
    <row r="45" spans="1:11" x14ac:dyDescent="0.25">
      <c r="A45" s="78"/>
      <c r="B45" s="24" t="s">
        <v>32</v>
      </c>
      <c r="C45" s="26">
        <v>8</v>
      </c>
      <c r="D45" s="26" t="s">
        <v>3</v>
      </c>
      <c r="E45" s="26">
        <v>8</v>
      </c>
      <c r="F45" s="26"/>
      <c r="G45" s="26">
        <f t="shared" si="3"/>
        <v>64</v>
      </c>
      <c r="H45" s="26"/>
      <c r="I45" s="26"/>
      <c r="J45" s="1"/>
      <c r="K45" s="27">
        <f t="shared" si="4"/>
        <v>0</v>
      </c>
    </row>
    <row r="46" spans="1:11" x14ac:dyDescent="0.25">
      <c r="A46" s="78"/>
      <c r="B46" s="24" t="s">
        <v>42</v>
      </c>
      <c r="C46" s="26">
        <v>2</v>
      </c>
      <c r="D46" s="26" t="s">
        <v>3</v>
      </c>
      <c r="E46" s="26">
        <v>8</v>
      </c>
      <c r="F46" s="26"/>
      <c r="G46" s="26">
        <f t="shared" si="3"/>
        <v>16</v>
      </c>
      <c r="H46" s="26"/>
      <c r="I46" s="26"/>
      <c r="J46" s="1"/>
      <c r="K46" s="27">
        <f t="shared" si="4"/>
        <v>0</v>
      </c>
    </row>
    <row r="47" spans="1:11" x14ac:dyDescent="0.25">
      <c r="A47" s="79"/>
      <c r="B47" s="24" t="s">
        <v>43</v>
      </c>
      <c r="C47" s="26">
        <v>10</v>
      </c>
      <c r="D47" s="26" t="s">
        <v>36</v>
      </c>
      <c r="E47" s="26">
        <v>8</v>
      </c>
      <c r="F47" s="26"/>
      <c r="G47" s="26">
        <f t="shared" si="3"/>
        <v>80</v>
      </c>
      <c r="H47" s="26"/>
      <c r="I47" s="26"/>
      <c r="J47" s="1"/>
      <c r="K47" s="27">
        <f t="shared" si="4"/>
        <v>0</v>
      </c>
    </row>
    <row r="48" spans="1:11" x14ac:dyDescent="0.25">
      <c r="A48" s="54"/>
      <c r="B48" s="24" t="s">
        <v>65</v>
      </c>
      <c r="C48" s="26">
        <v>1</v>
      </c>
      <c r="D48" s="26" t="s">
        <v>66</v>
      </c>
      <c r="E48" s="26">
        <v>8</v>
      </c>
      <c r="F48" s="26"/>
      <c r="G48" s="26">
        <f t="shared" si="3"/>
        <v>8</v>
      </c>
      <c r="H48" s="26"/>
      <c r="I48" s="26"/>
      <c r="J48" s="1"/>
      <c r="K48" s="27">
        <f t="shared" si="4"/>
        <v>0</v>
      </c>
    </row>
    <row r="49" spans="1:11" x14ac:dyDescent="0.25">
      <c r="A49" s="54"/>
      <c r="B49" s="24" t="s">
        <v>24</v>
      </c>
      <c r="C49" s="26">
        <v>25</v>
      </c>
      <c r="D49" s="26" t="s">
        <v>36</v>
      </c>
      <c r="E49" s="26"/>
      <c r="F49" s="26">
        <v>1</v>
      </c>
      <c r="G49" s="26"/>
      <c r="H49" s="26"/>
      <c r="I49" s="26">
        <f>C49*F49</f>
        <v>25</v>
      </c>
      <c r="J49" s="1"/>
      <c r="K49" s="27">
        <f>ROUND(I49*J49,2)</f>
        <v>0</v>
      </c>
    </row>
    <row r="50" spans="1:11" x14ac:dyDescent="0.25">
      <c r="A50" s="30"/>
      <c r="B50" s="24" t="s">
        <v>37</v>
      </c>
      <c r="C50" s="34">
        <v>1</v>
      </c>
      <c r="D50" s="26" t="s">
        <v>19</v>
      </c>
      <c r="E50" s="26">
        <v>8</v>
      </c>
      <c r="F50" s="26"/>
      <c r="G50" s="26"/>
      <c r="H50" s="34">
        <f>C50*E50</f>
        <v>8</v>
      </c>
      <c r="I50" s="26"/>
      <c r="J50" s="1"/>
      <c r="K50" s="27">
        <f>ROUND(H50*J50,2)</f>
        <v>0</v>
      </c>
    </row>
    <row r="51" spans="1:11" x14ac:dyDescent="0.25">
      <c r="G51" s="73" t="s">
        <v>14</v>
      </c>
      <c r="H51" s="73"/>
      <c r="I51" s="73"/>
      <c r="J51" s="73"/>
      <c r="K51" s="28">
        <f>SUM(K36:K50)</f>
        <v>0</v>
      </c>
    </row>
    <row r="52" spans="1:11" x14ac:dyDescent="0.25">
      <c r="G52" s="58"/>
      <c r="H52" s="58"/>
      <c r="I52" s="58"/>
      <c r="J52" s="58"/>
      <c r="K52" s="59"/>
    </row>
    <row r="53" spans="1:11" ht="21" x14ac:dyDescent="0.35">
      <c r="A53" s="41" t="s">
        <v>85</v>
      </c>
      <c r="B53" s="22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55.15" customHeight="1" x14ac:dyDescent="0.25">
      <c r="A54" s="47" t="s">
        <v>11</v>
      </c>
      <c r="B54" s="47" t="s">
        <v>12</v>
      </c>
      <c r="C54" s="48" t="s">
        <v>13</v>
      </c>
      <c r="D54" s="48" t="s">
        <v>17</v>
      </c>
      <c r="E54" s="48" t="s">
        <v>20</v>
      </c>
      <c r="F54" s="48" t="s">
        <v>21</v>
      </c>
      <c r="G54" s="48" t="s">
        <v>64</v>
      </c>
      <c r="H54" s="48" t="s">
        <v>22</v>
      </c>
      <c r="I54" s="48" t="s">
        <v>23</v>
      </c>
      <c r="J54" s="48" t="s">
        <v>1</v>
      </c>
      <c r="K54" s="48" t="s">
        <v>2</v>
      </c>
    </row>
    <row r="55" spans="1:11" x14ac:dyDescent="0.25">
      <c r="A55" s="52" t="s">
        <v>25</v>
      </c>
      <c r="B55" s="24" t="s">
        <v>38</v>
      </c>
      <c r="C55" s="26">
        <v>5</v>
      </c>
      <c r="D55" s="26" t="s">
        <v>36</v>
      </c>
      <c r="E55" s="26">
        <v>8</v>
      </c>
      <c r="F55" s="26"/>
      <c r="G55" s="26">
        <f t="shared" ref="G55:G62" si="5">E55*C55</f>
        <v>40</v>
      </c>
      <c r="H55" s="26"/>
      <c r="I55" s="26"/>
      <c r="J55" s="1"/>
      <c r="K55" s="27">
        <f>ROUND(G55*J55,2)</f>
        <v>0</v>
      </c>
    </row>
    <row r="56" spans="1:11" x14ac:dyDescent="0.25">
      <c r="A56" s="52" t="s">
        <v>40</v>
      </c>
      <c r="B56" s="24" t="s">
        <v>38</v>
      </c>
      <c r="C56" s="26">
        <v>5</v>
      </c>
      <c r="D56" s="26" t="s">
        <v>36</v>
      </c>
      <c r="E56" s="26">
        <v>8</v>
      </c>
      <c r="F56" s="26"/>
      <c r="G56" s="26">
        <f t="shared" si="5"/>
        <v>40</v>
      </c>
      <c r="H56" s="26"/>
      <c r="I56" s="26"/>
      <c r="J56" s="1"/>
      <c r="K56" s="27">
        <f t="shared" ref="K56:K62" si="6">ROUND(G56*J56,2)</f>
        <v>0</v>
      </c>
    </row>
    <row r="57" spans="1:11" x14ac:dyDescent="0.25">
      <c r="A57" s="77" t="s">
        <v>41</v>
      </c>
      <c r="B57" s="24" t="s">
        <v>32</v>
      </c>
      <c r="C57" s="26">
        <v>2</v>
      </c>
      <c r="D57" s="26" t="s">
        <v>3</v>
      </c>
      <c r="E57" s="26">
        <v>8</v>
      </c>
      <c r="F57" s="26"/>
      <c r="G57" s="26">
        <f t="shared" si="5"/>
        <v>16</v>
      </c>
      <c r="H57" s="26"/>
      <c r="I57" s="26"/>
      <c r="J57" s="1"/>
      <c r="K57" s="27">
        <f t="shared" si="6"/>
        <v>0</v>
      </c>
    </row>
    <row r="58" spans="1:11" x14ac:dyDescent="0.25">
      <c r="A58" s="78"/>
      <c r="B58" s="24" t="s">
        <v>47</v>
      </c>
      <c r="C58" s="26">
        <v>2</v>
      </c>
      <c r="D58" s="26" t="s">
        <v>36</v>
      </c>
      <c r="E58" s="26">
        <v>8</v>
      </c>
      <c r="F58" s="26"/>
      <c r="G58" s="26">
        <f t="shared" si="5"/>
        <v>16</v>
      </c>
      <c r="H58" s="26"/>
      <c r="I58" s="26"/>
      <c r="J58" s="1"/>
      <c r="K58" s="27">
        <f t="shared" si="6"/>
        <v>0</v>
      </c>
    </row>
    <row r="59" spans="1:11" x14ac:dyDescent="0.25">
      <c r="A59" s="79"/>
      <c r="B59" s="24" t="s">
        <v>46</v>
      </c>
      <c r="C59" s="26">
        <v>11</v>
      </c>
      <c r="D59" s="26" t="s">
        <v>3</v>
      </c>
      <c r="E59" s="26">
        <v>8</v>
      </c>
      <c r="F59" s="26"/>
      <c r="G59" s="26">
        <f t="shared" si="5"/>
        <v>88</v>
      </c>
      <c r="H59" s="26"/>
      <c r="I59" s="26"/>
      <c r="J59" s="1"/>
      <c r="K59" s="27">
        <f t="shared" si="6"/>
        <v>0</v>
      </c>
    </row>
    <row r="60" spans="1:11" x14ac:dyDescent="0.25">
      <c r="A60" s="77" t="s">
        <v>44</v>
      </c>
      <c r="B60" s="24" t="s">
        <v>45</v>
      </c>
      <c r="C60" s="26">
        <v>10</v>
      </c>
      <c r="D60" s="26" t="s">
        <v>36</v>
      </c>
      <c r="E60" s="26">
        <v>8</v>
      </c>
      <c r="F60" s="26"/>
      <c r="G60" s="26">
        <f t="shared" si="5"/>
        <v>80</v>
      </c>
      <c r="H60" s="26"/>
      <c r="I60" s="26"/>
      <c r="J60" s="1"/>
      <c r="K60" s="27">
        <f t="shared" si="6"/>
        <v>0</v>
      </c>
    </row>
    <row r="61" spans="1:11" x14ac:dyDescent="0.25">
      <c r="A61" s="79"/>
      <c r="B61" s="24" t="s">
        <v>46</v>
      </c>
      <c r="C61" s="26">
        <v>5</v>
      </c>
      <c r="D61" s="26" t="s">
        <v>3</v>
      </c>
      <c r="E61" s="26">
        <v>8</v>
      </c>
      <c r="F61" s="26"/>
      <c r="G61" s="26">
        <f t="shared" si="5"/>
        <v>40</v>
      </c>
      <c r="H61" s="26"/>
      <c r="I61" s="26"/>
      <c r="J61" s="1"/>
      <c r="K61" s="27">
        <f t="shared" si="6"/>
        <v>0</v>
      </c>
    </row>
    <row r="62" spans="1:11" x14ac:dyDescent="0.25">
      <c r="A62" s="54"/>
      <c r="B62" s="24" t="s">
        <v>65</v>
      </c>
      <c r="C62" s="26">
        <v>1</v>
      </c>
      <c r="D62" s="26" t="s">
        <v>66</v>
      </c>
      <c r="E62" s="26">
        <v>8</v>
      </c>
      <c r="F62" s="26"/>
      <c r="G62" s="26">
        <f t="shared" si="5"/>
        <v>8</v>
      </c>
      <c r="H62" s="26"/>
      <c r="I62" s="26"/>
      <c r="J62" s="1"/>
      <c r="K62" s="27">
        <f t="shared" si="6"/>
        <v>0</v>
      </c>
    </row>
    <row r="63" spans="1:11" x14ac:dyDescent="0.25">
      <c r="A63" s="54"/>
      <c r="B63" s="24" t="s">
        <v>24</v>
      </c>
      <c r="C63" s="26">
        <v>10</v>
      </c>
      <c r="D63" s="26" t="s">
        <v>36</v>
      </c>
      <c r="E63" s="26"/>
      <c r="F63" s="26">
        <v>1</v>
      </c>
      <c r="G63" s="26"/>
      <c r="H63" s="26"/>
      <c r="I63" s="26">
        <f>C63*F63</f>
        <v>10</v>
      </c>
      <c r="J63" s="1"/>
      <c r="K63" s="27">
        <f>ROUND(I63*J63,2)</f>
        <v>0</v>
      </c>
    </row>
    <row r="64" spans="1:11" x14ac:dyDescent="0.25">
      <c r="A64" s="30"/>
      <c r="B64" s="24" t="s">
        <v>37</v>
      </c>
      <c r="C64" s="34">
        <v>1</v>
      </c>
      <c r="D64" s="26" t="s">
        <v>19</v>
      </c>
      <c r="E64" s="26">
        <v>8</v>
      </c>
      <c r="F64" s="26"/>
      <c r="G64" s="26"/>
      <c r="H64" s="34">
        <f>C64*E64</f>
        <v>8</v>
      </c>
      <c r="I64" s="26"/>
      <c r="J64" s="1"/>
      <c r="K64" s="27">
        <f>ROUND(H64*J64,2)</f>
        <v>0</v>
      </c>
    </row>
    <row r="65" spans="1:11" x14ac:dyDescent="0.25">
      <c r="G65" s="73" t="s">
        <v>14</v>
      </c>
      <c r="H65" s="73"/>
      <c r="I65" s="73"/>
      <c r="J65" s="73"/>
      <c r="K65" s="28">
        <f>SUM(K55:K64)</f>
        <v>0</v>
      </c>
    </row>
    <row r="66" spans="1:11" x14ac:dyDescent="0.25">
      <c r="G66" s="58"/>
      <c r="H66" s="58"/>
      <c r="I66" s="58"/>
      <c r="J66" s="58"/>
      <c r="K66" s="59"/>
    </row>
    <row r="67" spans="1:11" ht="21" x14ac:dyDescent="0.35">
      <c r="A67" s="41" t="s">
        <v>86</v>
      </c>
      <c r="B67" s="22"/>
      <c r="C67" s="23"/>
      <c r="D67" s="23"/>
      <c r="E67" s="23"/>
      <c r="F67" s="23"/>
      <c r="G67" s="23"/>
      <c r="H67" s="23"/>
      <c r="I67" s="23"/>
      <c r="J67" s="23"/>
      <c r="K67" s="23"/>
    </row>
    <row r="68" spans="1:11" ht="54" customHeight="1" x14ac:dyDescent="0.25">
      <c r="A68" s="47" t="s">
        <v>11</v>
      </c>
      <c r="B68" s="47" t="s">
        <v>12</v>
      </c>
      <c r="C68" s="48" t="s">
        <v>13</v>
      </c>
      <c r="D68" s="48" t="s">
        <v>17</v>
      </c>
      <c r="E68" s="48" t="s">
        <v>20</v>
      </c>
      <c r="F68" s="48" t="s">
        <v>21</v>
      </c>
      <c r="G68" s="48" t="s">
        <v>64</v>
      </c>
      <c r="H68" s="48" t="s">
        <v>22</v>
      </c>
      <c r="I68" s="48" t="s">
        <v>23</v>
      </c>
      <c r="J68" s="63" t="s">
        <v>1</v>
      </c>
      <c r="K68" s="48" t="s">
        <v>2</v>
      </c>
    </row>
    <row r="69" spans="1:11" x14ac:dyDescent="0.25">
      <c r="A69" s="75" t="s">
        <v>41</v>
      </c>
      <c r="B69" s="24" t="s">
        <v>48</v>
      </c>
      <c r="C69" s="25">
        <v>3</v>
      </c>
      <c r="D69" s="25" t="s">
        <v>36</v>
      </c>
      <c r="E69" s="25">
        <v>4</v>
      </c>
      <c r="F69" s="25"/>
      <c r="G69" s="25">
        <f t="shared" ref="G69:G87" si="7">E69*C69</f>
        <v>12</v>
      </c>
      <c r="H69" s="25"/>
      <c r="I69" s="25"/>
      <c r="J69" s="1"/>
      <c r="K69" s="27">
        <f>ROUND(G69*J69,2)</f>
        <v>0</v>
      </c>
    </row>
    <row r="70" spans="1:11" x14ac:dyDescent="0.25">
      <c r="A70" s="76"/>
      <c r="B70" s="24" t="s">
        <v>49</v>
      </c>
      <c r="C70" s="25">
        <v>8</v>
      </c>
      <c r="D70" s="25" t="s">
        <v>36</v>
      </c>
      <c r="E70" s="25">
        <v>4</v>
      </c>
      <c r="F70" s="25"/>
      <c r="G70" s="25">
        <f t="shared" si="7"/>
        <v>32</v>
      </c>
      <c r="H70" s="25"/>
      <c r="I70" s="25"/>
      <c r="J70" s="1"/>
      <c r="K70" s="27">
        <f t="shared" ref="K70:K87" si="8">ROUND(G70*J70,2)</f>
        <v>0</v>
      </c>
    </row>
    <row r="71" spans="1:11" x14ac:dyDescent="0.25">
      <c r="A71" s="76"/>
      <c r="B71" s="24" t="s">
        <v>50</v>
      </c>
      <c r="C71" s="25">
        <v>1</v>
      </c>
      <c r="D71" s="25" t="s">
        <v>3</v>
      </c>
      <c r="E71" s="25">
        <v>4</v>
      </c>
      <c r="F71" s="25"/>
      <c r="G71" s="25">
        <f t="shared" si="7"/>
        <v>4</v>
      </c>
      <c r="H71" s="25"/>
      <c r="I71" s="25"/>
      <c r="J71" s="1"/>
      <c r="K71" s="27">
        <f t="shared" si="8"/>
        <v>0</v>
      </c>
    </row>
    <row r="72" spans="1:11" x14ac:dyDescent="0.25">
      <c r="A72" s="76"/>
      <c r="B72" s="24" t="s">
        <v>51</v>
      </c>
      <c r="C72" s="25">
        <v>3</v>
      </c>
      <c r="D72" s="25" t="s">
        <v>3</v>
      </c>
      <c r="E72" s="25">
        <v>4</v>
      </c>
      <c r="F72" s="25"/>
      <c r="G72" s="25">
        <f t="shared" si="7"/>
        <v>12</v>
      </c>
      <c r="H72" s="25"/>
      <c r="I72" s="25"/>
      <c r="J72" s="1"/>
      <c r="K72" s="27">
        <f t="shared" si="8"/>
        <v>0</v>
      </c>
    </row>
    <row r="73" spans="1:11" x14ac:dyDescent="0.25">
      <c r="A73" s="76"/>
      <c r="B73" s="24" t="s">
        <v>52</v>
      </c>
      <c r="C73" s="25">
        <v>4</v>
      </c>
      <c r="D73" s="25" t="s">
        <v>36</v>
      </c>
      <c r="E73" s="25">
        <v>4</v>
      </c>
      <c r="F73" s="25"/>
      <c r="G73" s="25">
        <f t="shared" si="7"/>
        <v>16</v>
      </c>
      <c r="H73" s="25"/>
      <c r="I73" s="25"/>
      <c r="J73" s="1"/>
      <c r="K73" s="27">
        <f t="shared" si="8"/>
        <v>0</v>
      </c>
    </row>
    <row r="74" spans="1:11" x14ac:dyDescent="0.25">
      <c r="A74" s="76"/>
      <c r="B74" s="24" t="s">
        <v>53</v>
      </c>
      <c r="C74" s="25">
        <v>4</v>
      </c>
      <c r="D74" s="25" t="s">
        <v>3</v>
      </c>
      <c r="E74" s="25">
        <v>4</v>
      </c>
      <c r="F74" s="25"/>
      <c r="G74" s="25">
        <f t="shared" si="7"/>
        <v>16</v>
      </c>
      <c r="H74" s="25"/>
      <c r="I74" s="25"/>
      <c r="J74" s="1"/>
      <c r="K74" s="27">
        <f t="shared" si="8"/>
        <v>0</v>
      </c>
    </row>
    <row r="75" spans="1:11" x14ac:dyDescent="0.25">
      <c r="A75" s="77" t="s">
        <v>44</v>
      </c>
      <c r="B75" s="24" t="s">
        <v>48</v>
      </c>
      <c r="C75" s="26">
        <v>6</v>
      </c>
      <c r="D75" s="26" t="s">
        <v>36</v>
      </c>
      <c r="E75" s="25">
        <v>4</v>
      </c>
      <c r="F75" s="25"/>
      <c r="G75" s="25">
        <f t="shared" si="7"/>
        <v>24</v>
      </c>
      <c r="H75" s="25"/>
      <c r="I75" s="25"/>
      <c r="J75" s="1"/>
      <c r="K75" s="27">
        <f t="shared" si="8"/>
        <v>0</v>
      </c>
    </row>
    <row r="76" spans="1:11" x14ac:dyDescent="0.25">
      <c r="A76" s="78"/>
      <c r="B76" s="24" t="s">
        <v>49</v>
      </c>
      <c r="C76" s="26">
        <v>19</v>
      </c>
      <c r="D76" s="26" t="s">
        <v>36</v>
      </c>
      <c r="E76" s="25">
        <v>4</v>
      </c>
      <c r="F76" s="25"/>
      <c r="G76" s="25">
        <f t="shared" si="7"/>
        <v>76</v>
      </c>
      <c r="H76" s="25"/>
      <c r="I76" s="25"/>
      <c r="J76" s="1"/>
      <c r="K76" s="27">
        <f t="shared" si="8"/>
        <v>0</v>
      </c>
    </row>
    <row r="77" spans="1:11" x14ac:dyDescent="0.25">
      <c r="A77" s="78"/>
      <c r="B77" s="24" t="s">
        <v>54</v>
      </c>
      <c r="C77" s="26">
        <v>8</v>
      </c>
      <c r="D77" s="26" t="s">
        <v>36</v>
      </c>
      <c r="E77" s="25">
        <v>4</v>
      </c>
      <c r="F77" s="25"/>
      <c r="G77" s="25">
        <f t="shared" si="7"/>
        <v>32</v>
      </c>
      <c r="H77" s="25"/>
      <c r="I77" s="25"/>
      <c r="J77" s="1"/>
      <c r="K77" s="27">
        <f t="shared" si="8"/>
        <v>0</v>
      </c>
    </row>
    <row r="78" spans="1:11" x14ac:dyDescent="0.25">
      <c r="A78" s="78"/>
      <c r="B78" s="24" t="s">
        <v>55</v>
      </c>
      <c r="C78" s="26">
        <v>1</v>
      </c>
      <c r="D78" s="26" t="s">
        <v>3</v>
      </c>
      <c r="E78" s="25">
        <v>4</v>
      </c>
      <c r="F78" s="25"/>
      <c r="G78" s="25">
        <f t="shared" si="7"/>
        <v>4</v>
      </c>
      <c r="H78" s="25"/>
      <c r="I78" s="25"/>
      <c r="J78" s="1"/>
      <c r="K78" s="27">
        <f t="shared" si="8"/>
        <v>0</v>
      </c>
    </row>
    <row r="79" spans="1:11" x14ac:dyDescent="0.25">
      <c r="A79" s="78"/>
      <c r="B79" s="24" t="s">
        <v>51</v>
      </c>
      <c r="C79" s="26">
        <v>2</v>
      </c>
      <c r="D79" s="26" t="s">
        <v>3</v>
      </c>
      <c r="E79" s="25">
        <v>4</v>
      </c>
      <c r="F79" s="25"/>
      <c r="G79" s="25">
        <f t="shared" si="7"/>
        <v>8</v>
      </c>
      <c r="H79" s="25"/>
      <c r="I79" s="25"/>
      <c r="J79" s="1"/>
      <c r="K79" s="27">
        <f t="shared" si="8"/>
        <v>0</v>
      </c>
    </row>
    <row r="80" spans="1:11" x14ac:dyDescent="0.25">
      <c r="A80" s="78"/>
      <c r="B80" s="24" t="s">
        <v>53</v>
      </c>
      <c r="C80" s="26">
        <v>3</v>
      </c>
      <c r="D80" s="26" t="s">
        <v>3</v>
      </c>
      <c r="E80" s="25">
        <v>4</v>
      </c>
      <c r="F80" s="25"/>
      <c r="G80" s="25">
        <f t="shared" si="7"/>
        <v>12</v>
      </c>
      <c r="H80" s="25"/>
      <c r="I80" s="25"/>
      <c r="J80" s="1"/>
      <c r="K80" s="27">
        <f t="shared" si="8"/>
        <v>0</v>
      </c>
    </row>
    <row r="81" spans="1:11" x14ac:dyDescent="0.25">
      <c r="A81" s="78"/>
      <c r="B81" s="24" t="s">
        <v>56</v>
      </c>
      <c r="C81" s="26">
        <v>7</v>
      </c>
      <c r="D81" s="26" t="s">
        <v>3</v>
      </c>
      <c r="E81" s="25">
        <v>4</v>
      </c>
      <c r="F81" s="25"/>
      <c r="G81" s="25">
        <f t="shared" si="7"/>
        <v>28</v>
      </c>
      <c r="H81" s="25"/>
      <c r="I81" s="25"/>
      <c r="J81" s="1"/>
      <c r="K81" s="27">
        <f t="shared" si="8"/>
        <v>0</v>
      </c>
    </row>
    <row r="82" spans="1:11" x14ac:dyDescent="0.25">
      <c r="A82" s="79"/>
      <c r="B82" s="24" t="s">
        <v>29</v>
      </c>
      <c r="C82" s="26">
        <v>6</v>
      </c>
      <c r="D82" s="26" t="s">
        <v>36</v>
      </c>
      <c r="E82" s="25">
        <v>4</v>
      </c>
      <c r="F82" s="25"/>
      <c r="G82" s="25">
        <f t="shared" si="7"/>
        <v>24</v>
      </c>
      <c r="H82" s="25"/>
      <c r="I82" s="25"/>
      <c r="J82" s="1"/>
      <c r="K82" s="27">
        <f t="shared" si="8"/>
        <v>0</v>
      </c>
    </row>
    <row r="83" spans="1:11" x14ac:dyDescent="0.25">
      <c r="A83" s="53" t="s">
        <v>57</v>
      </c>
      <c r="B83" s="24" t="s">
        <v>53</v>
      </c>
      <c r="C83" s="26">
        <v>6</v>
      </c>
      <c r="D83" s="26" t="s">
        <v>3</v>
      </c>
      <c r="E83" s="25">
        <v>4</v>
      </c>
      <c r="F83" s="25"/>
      <c r="G83" s="25">
        <f t="shared" si="7"/>
        <v>24</v>
      </c>
      <c r="H83" s="25"/>
      <c r="I83" s="25"/>
      <c r="J83" s="1"/>
      <c r="K83" s="27">
        <f t="shared" si="8"/>
        <v>0</v>
      </c>
    </row>
    <row r="84" spans="1:11" x14ac:dyDescent="0.25">
      <c r="A84" s="77" t="s">
        <v>58</v>
      </c>
      <c r="B84" s="24" t="s">
        <v>26</v>
      </c>
      <c r="C84" s="26">
        <v>63</v>
      </c>
      <c r="D84" s="26" t="s">
        <v>36</v>
      </c>
      <c r="E84" s="25">
        <v>4</v>
      </c>
      <c r="F84" s="25"/>
      <c r="G84" s="25">
        <f t="shared" si="7"/>
        <v>252</v>
      </c>
      <c r="H84" s="25"/>
      <c r="I84" s="25"/>
      <c r="J84" s="1"/>
      <c r="K84" s="27">
        <f t="shared" si="8"/>
        <v>0</v>
      </c>
    </row>
    <row r="85" spans="1:11" x14ac:dyDescent="0.25">
      <c r="A85" s="78"/>
      <c r="B85" s="24" t="s">
        <v>59</v>
      </c>
      <c r="C85" s="26">
        <v>7</v>
      </c>
      <c r="D85" s="26" t="s">
        <v>36</v>
      </c>
      <c r="E85" s="25">
        <v>4</v>
      </c>
      <c r="F85" s="25"/>
      <c r="G85" s="25">
        <f t="shared" si="7"/>
        <v>28</v>
      </c>
      <c r="H85" s="25"/>
      <c r="I85" s="25"/>
      <c r="J85" s="1"/>
      <c r="K85" s="27">
        <f t="shared" si="8"/>
        <v>0</v>
      </c>
    </row>
    <row r="86" spans="1:11" x14ac:dyDescent="0.25">
      <c r="A86" s="79"/>
      <c r="B86" s="24" t="s">
        <v>51</v>
      </c>
      <c r="C86" s="26">
        <v>7</v>
      </c>
      <c r="D86" s="26" t="s">
        <v>3</v>
      </c>
      <c r="E86" s="25">
        <v>4</v>
      </c>
      <c r="F86" s="25"/>
      <c r="G86" s="25">
        <f t="shared" si="7"/>
        <v>28</v>
      </c>
      <c r="H86" s="25"/>
      <c r="I86" s="25"/>
      <c r="J86" s="1"/>
      <c r="K86" s="27">
        <f t="shared" si="8"/>
        <v>0</v>
      </c>
    </row>
    <row r="87" spans="1:11" x14ac:dyDescent="0.25">
      <c r="A87" s="54"/>
      <c r="B87" s="24" t="s">
        <v>65</v>
      </c>
      <c r="C87" s="26">
        <v>1</v>
      </c>
      <c r="D87" s="26" t="s">
        <v>66</v>
      </c>
      <c r="E87" s="25">
        <v>4</v>
      </c>
      <c r="F87" s="25"/>
      <c r="G87" s="25">
        <f t="shared" si="7"/>
        <v>4</v>
      </c>
      <c r="H87" s="25"/>
      <c r="I87" s="25"/>
      <c r="J87" s="1"/>
      <c r="K87" s="27">
        <f t="shared" si="8"/>
        <v>0</v>
      </c>
    </row>
    <row r="88" spans="1:11" x14ac:dyDescent="0.25">
      <c r="A88" s="54"/>
      <c r="B88" s="24" t="s">
        <v>24</v>
      </c>
      <c r="C88" s="26">
        <v>25</v>
      </c>
      <c r="D88" s="26" t="s">
        <v>36</v>
      </c>
      <c r="E88" s="25"/>
      <c r="F88" s="25">
        <v>1</v>
      </c>
      <c r="G88" s="25"/>
      <c r="H88" s="25"/>
      <c r="I88" s="25">
        <f>C88*F88</f>
        <v>25</v>
      </c>
      <c r="J88" s="1"/>
      <c r="K88" s="27">
        <f>ROUND(I88*J88,2)</f>
        <v>0</v>
      </c>
    </row>
    <row r="89" spans="1:11" x14ac:dyDescent="0.25">
      <c r="A89" s="30"/>
      <c r="B89" s="24" t="s">
        <v>37</v>
      </c>
      <c r="C89" s="34">
        <v>1</v>
      </c>
      <c r="D89" s="26" t="s">
        <v>19</v>
      </c>
      <c r="E89" s="25">
        <v>4</v>
      </c>
      <c r="F89" s="25"/>
      <c r="G89" s="26"/>
      <c r="H89" s="34">
        <f>C89*E89</f>
        <v>4</v>
      </c>
      <c r="I89" s="26"/>
      <c r="J89" s="1"/>
      <c r="K89" s="27">
        <f>ROUND(H89*J89,2)</f>
        <v>0</v>
      </c>
    </row>
    <row r="90" spans="1:11" x14ac:dyDescent="0.25">
      <c r="G90" s="73" t="s">
        <v>14</v>
      </c>
      <c r="H90" s="73"/>
      <c r="I90" s="73"/>
      <c r="J90" s="73"/>
      <c r="K90" s="28">
        <f>SUM(K69:K89)</f>
        <v>0</v>
      </c>
    </row>
    <row r="91" spans="1:11" x14ac:dyDescent="0.25">
      <c r="G91" s="58"/>
      <c r="H91" s="58"/>
      <c r="I91" s="58"/>
      <c r="J91" s="58"/>
      <c r="K91" s="59"/>
    </row>
    <row r="92" spans="1:11" ht="21" x14ac:dyDescent="0.35">
      <c r="A92" s="41" t="s">
        <v>87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</row>
    <row r="93" spans="1:11" ht="54.6" customHeight="1" x14ac:dyDescent="0.25">
      <c r="A93" s="47" t="s">
        <v>11</v>
      </c>
      <c r="B93" s="47" t="s">
        <v>12</v>
      </c>
      <c r="C93" s="48" t="s">
        <v>13</v>
      </c>
      <c r="D93" s="48" t="s">
        <v>17</v>
      </c>
      <c r="E93" s="48" t="s">
        <v>20</v>
      </c>
      <c r="F93" s="48" t="s">
        <v>21</v>
      </c>
      <c r="G93" s="48" t="s">
        <v>64</v>
      </c>
      <c r="H93" s="48" t="s">
        <v>22</v>
      </c>
      <c r="I93" s="48" t="s">
        <v>23</v>
      </c>
      <c r="J93" s="48" t="s">
        <v>1</v>
      </c>
      <c r="K93" s="48" t="s">
        <v>2</v>
      </c>
    </row>
    <row r="94" spans="1:11" x14ac:dyDescent="0.25">
      <c r="A94" s="52" t="s">
        <v>58</v>
      </c>
      <c r="B94" s="24" t="s">
        <v>62</v>
      </c>
      <c r="C94" s="25">
        <v>35</v>
      </c>
      <c r="D94" s="25" t="s">
        <v>36</v>
      </c>
      <c r="E94" s="25">
        <v>4</v>
      </c>
      <c r="F94" s="25"/>
      <c r="G94" s="25">
        <f>E94*C94</f>
        <v>140</v>
      </c>
      <c r="H94" s="25"/>
      <c r="I94" s="25"/>
      <c r="J94" s="1"/>
      <c r="K94" s="27">
        <f>ROUND(G94*J94,2)</f>
        <v>0</v>
      </c>
    </row>
    <row r="95" spans="1:11" x14ac:dyDescent="0.25">
      <c r="A95" s="52" t="s">
        <v>60</v>
      </c>
      <c r="B95" s="24" t="s">
        <v>62</v>
      </c>
      <c r="C95" s="25">
        <v>21</v>
      </c>
      <c r="D95" s="25" t="s">
        <v>36</v>
      </c>
      <c r="E95" s="25">
        <v>4</v>
      </c>
      <c r="F95" s="25"/>
      <c r="G95" s="25">
        <f t="shared" ref="G95:G99" si="9">E95*C95</f>
        <v>84</v>
      </c>
      <c r="H95" s="25"/>
      <c r="I95" s="25"/>
      <c r="J95" s="1"/>
      <c r="K95" s="27">
        <f t="shared" ref="K95:K99" si="10">ROUND(G95*J95,2)</f>
        <v>0</v>
      </c>
    </row>
    <row r="96" spans="1:11" x14ac:dyDescent="0.25">
      <c r="A96" s="52" t="s">
        <v>61</v>
      </c>
      <c r="B96" s="24" t="s">
        <v>62</v>
      </c>
      <c r="C96" s="25">
        <v>3</v>
      </c>
      <c r="D96" s="25" t="s">
        <v>36</v>
      </c>
      <c r="E96" s="25">
        <v>4</v>
      </c>
      <c r="F96" s="25"/>
      <c r="G96" s="25">
        <f t="shared" si="9"/>
        <v>12</v>
      </c>
      <c r="H96" s="25"/>
      <c r="I96" s="25"/>
      <c r="J96" s="1"/>
      <c r="K96" s="27">
        <f t="shared" si="10"/>
        <v>0</v>
      </c>
    </row>
    <row r="97" spans="1:11" x14ac:dyDescent="0.25">
      <c r="A97" s="31" t="s">
        <v>44</v>
      </c>
      <c r="B97" s="24" t="s">
        <v>63</v>
      </c>
      <c r="C97" s="26">
        <v>9</v>
      </c>
      <c r="D97" s="25" t="s">
        <v>36</v>
      </c>
      <c r="E97" s="25">
        <v>4</v>
      </c>
      <c r="F97" s="25"/>
      <c r="G97" s="25">
        <f t="shared" si="9"/>
        <v>36</v>
      </c>
      <c r="H97" s="25"/>
      <c r="I97" s="25"/>
      <c r="J97" s="1"/>
      <c r="K97" s="27">
        <f t="shared" si="10"/>
        <v>0</v>
      </c>
    </row>
    <row r="98" spans="1:11" x14ac:dyDescent="0.25">
      <c r="A98" s="31" t="s">
        <v>41</v>
      </c>
      <c r="B98" s="24" t="s">
        <v>63</v>
      </c>
      <c r="C98" s="26">
        <v>12</v>
      </c>
      <c r="D98" s="25" t="s">
        <v>36</v>
      </c>
      <c r="E98" s="25">
        <v>4</v>
      </c>
      <c r="F98" s="25"/>
      <c r="G98" s="25">
        <f t="shared" si="9"/>
        <v>48</v>
      </c>
      <c r="H98" s="25"/>
      <c r="I98" s="25"/>
      <c r="J98" s="1"/>
      <c r="K98" s="27">
        <f t="shared" si="10"/>
        <v>0</v>
      </c>
    </row>
    <row r="99" spans="1:11" x14ac:dyDescent="0.25">
      <c r="A99" s="54"/>
      <c r="B99" s="24" t="s">
        <v>65</v>
      </c>
      <c r="C99" s="26">
        <v>1</v>
      </c>
      <c r="D99" s="25" t="s">
        <v>66</v>
      </c>
      <c r="E99" s="25">
        <v>4</v>
      </c>
      <c r="F99" s="25"/>
      <c r="G99" s="25">
        <f t="shared" si="9"/>
        <v>4</v>
      </c>
      <c r="H99" s="25"/>
      <c r="I99" s="25"/>
      <c r="J99" s="1"/>
      <c r="K99" s="27">
        <f t="shared" si="10"/>
        <v>0</v>
      </c>
    </row>
    <row r="100" spans="1:11" x14ac:dyDescent="0.25">
      <c r="A100" s="54"/>
      <c r="B100" s="24" t="s">
        <v>24</v>
      </c>
      <c r="C100" s="26">
        <v>15</v>
      </c>
      <c r="D100" s="25" t="s">
        <v>36</v>
      </c>
      <c r="E100" s="25"/>
      <c r="F100" s="25">
        <v>1</v>
      </c>
      <c r="G100" s="25"/>
      <c r="H100" s="25"/>
      <c r="I100" s="25">
        <f>C100*F100</f>
        <v>15</v>
      </c>
      <c r="J100" s="1"/>
      <c r="K100" s="27">
        <f>ROUND(I100*J100,2)</f>
        <v>0</v>
      </c>
    </row>
    <row r="101" spans="1:11" x14ac:dyDescent="0.25">
      <c r="A101" s="30"/>
      <c r="B101" s="24" t="s">
        <v>37</v>
      </c>
      <c r="C101" s="34">
        <v>1</v>
      </c>
      <c r="D101" s="26" t="s">
        <v>19</v>
      </c>
      <c r="E101" s="26">
        <v>4</v>
      </c>
      <c r="F101" s="26"/>
      <c r="G101" s="26"/>
      <c r="H101" s="35">
        <f>C101*E101</f>
        <v>4</v>
      </c>
      <c r="I101" s="26"/>
      <c r="J101" s="1"/>
      <c r="K101" s="27">
        <f>ROUND(H101*J101,2)</f>
        <v>0</v>
      </c>
    </row>
    <row r="102" spans="1:11" x14ac:dyDescent="0.25">
      <c r="G102" s="73" t="s">
        <v>14</v>
      </c>
      <c r="H102" s="73"/>
      <c r="I102" s="73"/>
      <c r="J102" s="73"/>
      <c r="K102" s="28">
        <f>SUM(K94:K101)</f>
        <v>0</v>
      </c>
    </row>
    <row r="103" spans="1:11" x14ac:dyDescent="0.25">
      <c r="G103" s="58"/>
      <c r="H103" s="58"/>
      <c r="I103" s="58"/>
      <c r="J103" s="58"/>
      <c r="K103" s="59"/>
    </row>
    <row r="104" spans="1:11" ht="15.75" x14ac:dyDescent="0.25">
      <c r="A104" s="41" t="s">
        <v>88</v>
      </c>
      <c r="B104" s="21"/>
      <c r="J104" s="57"/>
      <c r="K104" s="57"/>
    </row>
    <row r="105" spans="1:11" ht="54.6" customHeight="1" x14ac:dyDescent="0.25">
      <c r="A105" s="47" t="s">
        <v>11</v>
      </c>
      <c r="B105" s="47" t="s">
        <v>12</v>
      </c>
      <c r="C105" s="48" t="s">
        <v>13</v>
      </c>
      <c r="D105" s="48" t="s">
        <v>17</v>
      </c>
      <c r="E105" s="48" t="s">
        <v>20</v>
      </c>
      <c r="F105" s="48" t="s">
        <v>21</v>
      </c>
      <c r="G105" s="48" t="s">
        <v>64</v>
      </c>
      <c r="H105" s="48" t="s">
        <v>22</v>
      </c>
      <c r="I105" s="48" t="s">
        <v>23</v>
      </c>
      <c r="J105" s="48" t="s">
        <v>1</v>
      </c>
      <c r="K105" s="48" t="s">
        <v>2</v>
      </c>
    </row>
    <row r="106" spans="1:11" x14ac:dyDescent="0.25">
      <c r="A106" s="52" t="s">
        <v>58</v>
      </c>
      <c r="B106" s="24" t="s">
        <v>62</v>
      </c>
      <c r="C106" s="25">
        <v>65</v>
      </c>
      <c r="D106" s="25" t="s">
        <v>36</v>
      </c>
      <c r="E106" s="25">
        <v>4</v>
      </c>
      <c r="F106" s="25"/>
      <c r="G106" s="25">
        <f>E106*C106</f>
        <v>260</v>
      </c>
      <c r="H106" s="25"/>
      <c r="I106" s="25"/>
      <c r="J106" s="1"/>
      <c r="K106" s="27">
        <f>ROUND(G106*J106,2)</f>
        <v>0</v>
      </c>
    </row>
    <row r="107" spans="1:11" x14ac:dyDescent="0.25">
      <c r="A107" s="52" t="s">
        <v>60</v>
      </c>
      <c r="B107" s="24" t="s">
        <v>62</v>
      </c>
      <c r="C107" s="25">
        <v>24</v>
      </c>
      <c r="D107" s="25" t="s">
        <v>36</v>
      </c>
      <c r="E107" s="25">
        <v>4</v>
      </c>
      <c r="F107" s="25"/>
      <c r="G107" s="25">
        <f t="shared" ref="G107:G111" si="11">E107*C107</f>
        <v>96</v>
      </c>
      <c r="H107" s="25"/>
      <c r="I107" s="25"/>
      <c r="J107" s="1"/>
      <c r="K107" s="27">
        <f t="shared" ref="K107:K111" si="12">ROUND(G107*J107,2)</f>
        <v>0</v>
      </c>
    </row>
    <row r="108" spans="1:11" x14ac:dyDescent="0.25">
      <c r="A108" s="52" t="s">
        <v>61</v>
      </c>
      <c r="B108" s="24" t="s">
        <v>62</v>
      </c>
      <c r="C108" s="25">
        <v>9</v>
      </c>
      <c r="D108" s="25" t="s">
        <v>36</v>
      </c>
      <c r="E108" s="25">
        <v>4</v>
      </c>
      <c r="F108" s="25"/>
      <c r="G108" s="25">
        <f t="shared" si="11"/>
        <v>36</v>
      </c>
      <c r="H108" s="25"/>
      <c r="I108" s="25"/>
      <c r="J108" s="1"/>
      <c r="K108" s="27">
        <f t="shared" si="12"/>
        <v>0</v>
      </c>
    </row>
    <row r="109" spans="1:11" x14ac:dyDescent="0.25">
      <c r="A109" s="31" t="s">
        <v>44</v>
      </c>
      <c r="B109" s="24" t="s">
        <v>63</v>
      </c>
      <c r="C109" s="25">
        <v>17</v>
      </c>
      <c r="D109" s="25" t="s">
        <v>36</v>
      </c>
      <c r="E109" s="25">
        <v>4</v>
      </c>
      <c r="F109" s="25"/>
      <c r="G109" s="25">
        <f t="shared" si="11"/>
        <v>68</v>
      </c>
      <c r="H109" s="25"/>
      <c r="I109" s="25"/>
      <c r="J109" s="1"/>
      <c r="K109" s="27">
        <f t="shared" si="12"/>
        <v>0</v>
      </c>
    </row>
    <row r="110" spans="1:11" x14ac:dyDescent="0.25">
      <c r="A110" s="31" t="s">
        <v>41</v>
      </c>
      <c r="B110" s="24" t="s">
        <v>63</v>
      </c>
      <c r="C110" s="32">
        <v>9</v>
      </c>
      <c r="D110" s="25" t="s">
        <v>36</v>
      </c>
      <c r="E110" s="25">
        <v>4</v>
      </c>
      <c r="F110" s="25"/>
      <c r="G110" s="25">
        <f t="shared" si="11"/>
        <v>36</v>
      </c>
      <c r="H110" s="25"/>
      <c r="I110" s="25"/>
      <c r="J110" s="1"/>
      <c r="K110" s="27">
        <f t="shared" si="12"/>
        <v>0</v>
      </c>
    </row>
    <row r="111" spans="1:11" x14ac:dyDescent="0.25">
      <c r="A111" s="54"/>
      <c r="B111" s="24" t="s">
        <v>65</v>
      </c>
      <c r="C111" s="32">
        <v>1</v>
      </c>
      <c r="D111" s="25" t="s">
        <v>66</v>
      </c>
      <c r="E111" s="25">
        <v>4</v>
      </c>
      <c r="F111" s="25"/>
      <c r="G111" s="25">
        <f t="shared" si="11"/>
        <v>4</v>
      </c>
      <c r="H111" s="25"/>
      <c r="I111" s="25"/>
      <c r="J111" s="1"/>
      <c r="K111" s="27">
        <f t="shared" si="12"/>
        <v>0</v>
      </c>
    </row>
    <row r="112" spans="1:11" x14ac:dyDescent="0.25">
      <c r="A112" s="54"/>
      <c r="B112" s="24" t="s">
        <v>24</v>
      </c>
      <c r="C112" s="32">
        <v>30</v>
      </c>
      <c r="D112" s="25" t="s">
        <v>36</v>
      </c>
      <c r="E112" s="25"/>
      <c r="F112" s="25">
        <v>1</v>
      </c>
      <c r="G112" s="25"/>
      <c r="H112" s="25"/>
      <c r="I112" s="25">
        <f>C112*F112</f>
        <v>30</v>
      </c>
      <c r="J112" s="1"/>
      <c r="K112" s="27">
        <f>ROUND(I112*J112,2)</f>
        <v>0</v>
      </c>
    </row>
    <row r="113" spans="1:11" x14ac:dyDescent="0.25">
      <c r="A113" s="30"/>
      <c r="B113" s="24" t="s">
        <v>37</v>
      </c>
      <c r="C113" s="34">
        <v>1</v>
      </c>
      <c r="D113" s="26" t="s">
        <v>19</v>
      </c>
      <c r="E113" s="25">
        <v>4</v>
      </c>
      <c r="F113" s="25"/>
      <c r="G113" s="26"/>
      <c r="H113" s="34">
        <f>C113*E113</f>
        <v>4</v>
      </c>
      <c r="I113" s="26"/>
      <c r="J113" s="1"/>
      <c r="K113" s="27">
        <f>ROUND(H113*J113,2)</f>
        <v>0</v>
      </c>
    </row>
    <row r="114" spans="1:11" x14ac:dyDescent="0.25">
      <c r="G114" s="73" t="s">
        <v>14</v>
      </c>
      <c r="H114" s="73"/>
      <c r="I114" s="73"/>
      <c r="J114" s="73"/>
      <c r="K114" s="28">
        <f>SUM(K106:K113)</f>
        <v>0</v>
      </c>
    </row>
    <row r="115" spans="1:11" x14ac:dyDescent="0.25">
      <c r="G115" s="45"/>
      <c r="H115" s="45"/>
      <c r="I115" s="45"/>
      <c r="J115" s="45"/>
      <c r="K115" s="46"/>
    </row>
    <row r="116" spans="1:11" x14ac:dyDescent="0.25">
      <c r="G116" s="73" t="s">
        <v>89</v>
      </c>
      <c r="H116" s="73"/>
      <c r="I116" s="73"/>
      <c r="J116" s="73"/>
      <c r="K116" s="28">
        <f>K16+K32+K51+K65+K90+K102+K114</f>
        <v>0</v>
      </c>
    </row>
    <row r="117" spans="1:11" x14ac:dyDescent="0.25">
      <c r="G117" s="74" t="s">
        <v>70</v>
      </c>
      <c r="H117" s="74"/>
      <c r="I117" s="74"/>
      <c r="J117" s="74"/>
      <c r="K117" s="29">
        <f>ROUND(K116*0.23,2)</f>
        <v>0</v>
      </c>
    </row>
    <row r="118" spans="1:11" x14ac:dyDescent="0.25">
      <c r="G118" s="74" t="s">
        <v>4</v>
      </c>
      <c r="H118" s="74"/>
      <c r="I118" s="74"/>
      <c r="J118" s="74"/>
      <c r="K118" s="27">
        <f>K116+K117</f>
        <v>0</v>
      </c>
    </row>
    <row r="119" spans="1:11" x14ac:dyDescent="0.25">
      <c r="G119" s="45"/>
      <c r="H119" s="45"/>
      <c r="I119" s="45"/>
      <c r="J119" s="45"/>
      <c r="K119" s="46"/>
    </row>
    <row r="120" spans="1:11" x14ac:dyDescent="0.25">
      <c r="G120" s="45"/>
      <c r="H120" s="45"/>
      <c r="I120" s="45"/>
      <c r="J120" s="45"/>
      <c r="K120" s="46"/>
    </row>
    <row r="121" spans="1:11" x14ac:dyDescent="0.25">
      <c r="G121" s="45"/>
      <c r="H121" s="45"/>
      <c r="I121" s="45"/>
      <c r="J121" s="45"/>
      <c r="K121" s="46"/>
    </row>
    <row r="122" spans="1:11" x14ac:dyDescent="0.25">
      <c r="G122" s="45"/>
      <c r="H122" s="45"/>
      <c r="I122" s="45"/>
      <c r="J122" s="45"/>
      <c r="K122" s="46"/>
    </row>
    <row r="123" spans="1:11" x14ac:dyDescent="0.25">
      <c r="A123" s="36" t="s">
        <v>67</v>
      </c>
    </row>
    <row r="124" spans="1:11" x14ac:dyDescent="0.25">
      <c r="I124" s="82"/>
      <c r="J124" s="82"/>
    </row>
    <row r="125" spans="1:11" x14ac:dyDescent="0.25">
      <c r="I125" s="83" t="s">
        <v>90</v>
      </c>
      <c r="J125" s="83"/>
    </row>
    <row r="126" spans="1:11" ht="37.15" customHeight="1" x14ac:dyDescent="0.25">
      <c r="A126" s="3"/>
      <c r="I126" s="84" t="s">
        <v>71</v>
      </c>
      <c r="J126" s="84"/>
    </row>
  </sheetData>
  <sheetProtection algorithmName="SHA-512" hashValue="1oVbCHo0lrbDhr4eDq24S6QqB6PWAy8OHdjSbGXVYVXDcO9whL8uxJhJTD/A8XbSM+sFrvQnGF1mfmKCgkpxWw==" saltValue="zxWYkwA8Nv2jd2v9qJRRsw==" spinCount="100000" sheet="1" objects="1" scenarios="1"/>
  <mergeCells count="29">
    <mergeCell ref="H1:K1"/>
    <mergeCell ref="J3:K3"/>
    <mergeCell ref="I124:J124"/>
    <mergeCell ref="I125:J125"/>
    <mergeCell ref="I126:J126"/>
    <mergeCell ref="G118:J118"/>
    <mergeCell ref="G51:J51"/>
    <mergeCell ref="G16:J16"/>
    <mergeCell ref="A9:A10"/>
    <mergeCell ref="A11:A12"/>
    <mergeCell ref="A22:A28"/>
    <mergeCell ref="G32:J32"/>
    <mergeCell ref="A36:A37"/>
    <mergeCell ref="A4:D5"/>
    <mergeCell ref="G114:J114"/>
    <mergeCell ref="G116:J116"/>
    <mergeCell ref="G117:J117"/>
    <mergeCell ref="G102:J102"/>
    <mergeCell ref="A69:A74"/>
    <mergeCell ref="A75:A82"/>
    <mergeCell ref="A84:A86"/>
    <mergeCell ref="G90:J90"/>
    <mergeCell ref="A57:A59"/>
    <mergeCell ref="A60:A61"/>
    <mergeCell ref="G65:J65"/>
    <mergeCell ref="J4:K4"/>
    <mergeCell ref="A38:A39"/>
    <mergeCell ref="A40:A42"/>
    <mergeCell ref="A43:A4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 </vt:lpstr>
      <vt:lpstr>Špecifikácia ceny Časť 1-Západ</vt:lpstr>
      <vt:lpstr>'Špecifikácia ceny Časť 1-Západ'!Oblasť_tlače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Tvrdoň Miroslav</dc:creator>
  <cp:lastModifiedBy>Vytřísalová Kristína</cp:lastModifiedBy>
  <cp:lastPrinted>2025-05-21T12:56:06Z</cp:lastPrinted>
  <dcterms:created xsi:type="dcterms:W3CDTF">2020-08-21T07:58:14Z</dcterms:created>
  <dcterms:modified xsi:type="dcterms:W3CDTF">2025-05-22T08:40:45Z</dcterms:modified>
</cp:coreProperties>
</file>