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5015\Desktop\Zákazky\Nadlimit\T051 - Oprava ventilátorov VA1, VA2, VZO a VZW v tuneli Branisko (Polanský)\02 - DMS\2.kolo riaditeľské\"/>
    </mc:Choice>
  </mc:AlternateContent>
  <xr:revisionPtr revIDLastSave="0" documentId="8_{95DD4A0B-7CB8-49A6-B6E3-AF376A8DB745}" xr6:coauthVersionLast="47" xr6:coauthVersionMax="47" xr10:uidLastSave="{00000000-0000-0000-0000-000000000000}"/>
  <bookViews>
    <workbookView xWindow="-120" yWindow="-120" windowWidth="38640" windowHeight="21240" xr2:uid="{00000000-000D-0000-FFFF-FFFF00000000}"/>
  </bookViews>
  <sheets>
    <sheet name="A.2_1_Kritérium" sheetId="1" r:id="rId1"/>
    <sheet name="B.2_1_Technológia" sheetId="3" r:id="rId2"/>
    <sheet name="B.2_1_Technický servis" sheetId="2" r:id="rId3"/>
  </sheets>
  <definedNames>
    <definedName name="_xlnm.Print_Titles" localSheetId="0">A.2_1_Kritérium!#REF!</definedName>
    <definedName name="_xlnm.Print_Titles" localSheetId="2">'B.2_1_Technický servis'!$6:$7</definedName>
    <definedName name="_xlnm.Print_Titles" localSheetId="1">B.2_1_Technológia!$5:$5</definedName>
    <definedName name="_xlnm.Print_Area" localSheetId="0">A.2_1_Kritérium!$A$1:$E$29</definedName>
    <definedName name="_xlnm.Print_Area" localSheetId="2">'B.2_1_Technický servis'!$A$1:$F$30</definedName>
    <definedName name="_xlnm.Print_Area" localSheetId="1">B.2_1_Technológia!$A$1:$F$36</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3" l="1"/>
  <c r="F8" i="3" l="1"/>
  <c r="F9" i="3"/>
  <c r="F10" i="3"/>
  <c r="F11" i="3"/>
  <c r="F12" i="3"/>
  <c r="F13" i="3"/>
  <c r="F14" i="3"/>
  <c r="F15" i="3"/>
  <c r="F16" i="3"/>
  <c r="F17" i="3"/>
  <c r="F7" i="3"/>
  <c r="F6" i="3"/>
  <c r="F10" i="2"/>
  <c r="F11" i="2"/>
  <c r="F9" i="2"/>
  <c r="F8" i="2"/>
  <c r="F13" i="2" l="1"/>
  <c r="F15" i="2" s="1"/>
  <c r="F17" i="2" s="1"/>
  <c r="F20" i="3" l="1"/>
  <c r="C6" i="1" l="1"/>
  <c r="F22" i="3"/>
  <c r="C7" i="1"/>
  <c r="F24" i="3" l="1"/>
  <c r="C17" i="1" s="1"/>
  <c r="C15" i="1"/>
  <c r="C13" i="1"/>
</calcChain>
</file>

<file path=xl/sharedStrings.xml><?xml version="1.0" encoding="utf-8"?>
<sst xmlns="http://schemas.openxmlformats.org/spreadsheetml/2006/main" count="90" uniqueCount="51">
  <si>
    <t>Porad. číslo</t>
  </si>
  <si>
    <t>Komodita</t>
  </si>
  <si>
    <t>Merná jednotka</t>
  </si>
  <si>
    <t>Množstvo</t>
  </si>
  <si>
    <t>Celková cena
(EUR bez DPH)</t>
  </si>
  <si>
    <t>ks</t>
  </si>
  <si>
    <t>Poskytovanie personálu autorizovanej servisnej služby – montážny autorizovaný personál</t>
  </si>
  <si>
    <r>
      <t xml:space="preserve">DSRS - dokumentácia skutočného realizovania stavby
</t>
    </r>
    <r>
      <rPr>
        <i/>
        <sz val="10"/>
        <rFont val="Calibri"/>
        <family val="2"/>
        <charset val="238"/>
        <scheme val="minor"/>
      </rPr>
      <t>(tlačená forma - 2x paré, digitálna forma - 2x USB)</t>
    </r>
  </si>
  <si>
    <t>Vyvažovací protokol</t>
  </si>
  <si>
    <t>VoZ: vypracovanie protokolu o kusovej skúške a vyhlásenie o zhode</t>
  </si>
  <si>
    <t>rok</t>
  </si>
  <si>
    <t>V ....................................... dňa .............................. .</t>
  </si>
  <si>
    <t xml:space="preserve">...........................................................
Podpis oprávnenej osoby uchádzača
</t>
  </si>
  <si>
    <t>Rekapitulácia</t>
  </si>
  <si>
    <t>Návrh na plnenie kritéria</t>
  </si>
  <si>
    <t>Návrh uchádzača
 (EUR bez DPH)</t>
  </si>
  <si>
    <t xml:space="preserve"> 1. Cena za celý predmet plnenia</t>
  </si>
  <si>
    <t>Cena za celý predmet zákazky vrátane DPH (v EUR):</t>
  </si>
  <si>
    <t>Cena za dodanie tovaru a poskytnutie služby</t>
  </si>
  <si>
    <t>Protokol z odbornej prehliadky a odbornej skúšky podľa vyhlášky MPSVaR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t>
  </si>
  <si>
    <t>V prípade, ak je zhotoviteľ v postavení zahraničnej osoby, riadi sa zákonom o DPH.</t>
  </si>
  <si>
    <r>
      <t>Vytvorenie montážneho protokolu (</t>
    </r>
    <r>
      <rPr>
        <i/>
        <sz val="10"/>
        <rFont val="Calibri"/>
        <family val="2"/>
        <charset val="238"/>
        <scheme val="minor"/>
      </rPr>
      <t>v prípade zmeny typu motora vyhlásenie výrobcu ventilátora v zmysle Nariadenia vlády č. 436/2008 Z.z. Nariadenie vlády Slovenskej republiky, ktorým sa ustanovujú podrobnosti o technických požiadavkách a postupoch posudzovania zhody na strojové zariadenia</t>
    </r>
    <r>
      <rPr>
        <sz val="10"/>
        <rFont val="Calibri"/>
        <family val="2"/>
        <charset val="238"/>
        <scheme val="minor"/>
      </rPr>
      <t>)</t>
    </r>
  </si>
  <si>
    <r>
      <t>Funkčné skúšky/Komplexné funkčné skúšky (</t>
    </r>
    <r>
      <rPr>
        <i/>
        <sz val="10"/>
        <rFont val="Calibri"/>
        <family val="2"/>
        <charset val="238"/>
        <scheme val="minor"/>
      </rPr>
      <t>Protokol bude obsahovať dostupné údaje odčítané z CRS na riadiacom pracovisku tunela pri 50% a 100% otáčkach a kalibračne meranie prevádzkového bodu ventilátora pri 100% otáčkach pred samotnou opravou a po oprave</t>
    </r>
    <r>
      <rPr>
        <sz val="10"/>
        <rFont val="Calibri"/>
        <family val="2"/>
        <charset val="238"/>
        <scheme val="minor"/>
      </rPr>
      <t>)</t>
    </r>
  </si>
  <si>
    <r>
      <t>Zaškolenie obsluhy (</t>
    </r>
    <r>
      <rPr>
        <i/>
        <sz val="10"/>
        <rFont val="Calibri"/>
        <family val="2"/>
        <charset val="238"/>
        <scheme val="minor"/>
      </rPr>
      <t>kompletné odborné zaškolenie obsluhy po zapojení a úspešnom vykonaní funkčnej skúšky ventilátora, vrátane podpísaného protokolu všetkých zúčastnených a zaškolených osôb; zoznam a počet osôb bude upresnený po zapojení a úspešnom vykonaní funkčnej skúšky ventilátora</t>
    </r>
    <r>
      <rPr>
        <sz val="10"/>
        <rFont val="Calibri"/>
        <family val="2"/>
        <charset val="238"/>
        <scheme val="minor"/>
      </rPr>
      <t>)</t>
    </r>
  </si>
  <si>
    <t>Oprava ventilátorov VA1, VA2, VZO a VZW v tuneli Branisko</t>
  </si>
  <si>
    <r>
      <t xml:space="preserve">Elektromotor ventilátora VZO </t>
    </r>
    <r>
      <rPr>
        <i/>
        <sz val="10"/>
        <rFont val="Calibri"/>
        <family val="2"/>
        <charset val="238"/>
        <scheme val="minor"/>
      </rPr>
      <t xml:space="preserve">(stanica východ) </t>
    </r>
    <r>
      <rPr>
        <sz val="10"/>
        <rFont val="Calibri"/>
        <family val="2"/>
        <charset val="238"/>
        <scheme val="minor"/>
      </rPr>
      <t>– 3fázový motor, počet pólov 8, menovitý výkon 480 kW, menovité otáčky 745/min, menovité napätie 690 V, menovitý prúd 520 A, účinník 0,8, smer točenia doľava, veľkosť 450X, konštrukcia IMB5, krytie IP 55, zapojenie D, frekvencia 50 Hz, tepelná trieda H</t>
    </r>
  </si>
  <si>
    <r>
      <t>Elektromotor ventilátora VZW (</t>
    </r>
    <r>
      <rPr>
        <i/>
        <sz val="10"/>
        <rFont val="Calibri"/>
        <family val="2"/>
        <charset val="238"/>
        <scheme val="minor"/>
      </rPr>
      <t>stanica západ</t>
    </r>
    <r>
      <rPr>
        <sz val="10"/>
        <rFont val="Calibri"/>
        <family val="2"/>
        <charset val="238"/>
        <scheme val="minor"/>
      </rPr>
      <t xml:space="preserve">) - 3fázový motor, počet pólov 8, menovitý výkon 255 kW, menovité otáčky 745/min, menovité napätie 690 V, menovitý prúd 275 A, účinník 0,81, smer točenia doľava, veľkosť 400X, konštrukcia IMB5, krytie IP 55, zapojenie D, frekvencia 50 Hz, tepelná trieda H
</t>
    </r>
  </si>
  <si>
    <t>23% DPH (v €) :</t>
  </si>
  <si>
    <t>Uchádzač vyplní ceny v Eurách, max. na 2 desatinné miesta.</t>
  </si>
  <si>
    <t>DPH 23% v (EUR):</t>
  </si>
  <si>
    <r>
      <t>Elektromotor ventilátora VA1 (</t>
    </r>
    <r>
      <rPr>
        <i/>
        <sz val="10"/>
        <rFont val="Calibri"/>
        <family val="2"/>
        <charset val="238"/>
        <scheme val="minor"/>
      </rPr>
      <t>stanica stred)</t>
    </r>
    <r>
      <rPr>
        <sz val="10"/>
        <rFont val="Calibri"/>
        <family val="2"/>
        <charset val="238"/>
        <scheme val="minor"/>
      </rPr>
      <t xml:space="preserve"> – 3fázový motor, počet pólov 8, menovitý výkon 160 kW, menovité otáčky 743/min, menovité napätie 690 V, menovitý prúd 180 A, účinník 0,8, smer točenia doľava, veľkosť 355S, konštrukcia IMB5, krytie IP 55, zapojenie D, frekvencia 50 Hz, tepelná trieda H, minimálna požiarna teplotná odolnosť 250°C/90 min</t>
    </r>
  </si>
  <si>
    <r>
      <t>Elektromotor ventilátora VA2 (</t>
    </r>
    <r>
      <rPr>
        <i/>
        <sz val="10"/>
        <rFont val="Calibri"/>
        <family val="2"/>
        <charset val="238"/>
        <scheme val="minor"/>
      </rPr>
      <t>stanica stred)</t>
    </r>
    <r>
      <rPr>
        <sz val="10"/>
        <rFont val="Calibri"/>
        <family val="2"/>
        <charset val="238"/>
        <scheme val="minor"/>
      </rPr>
      <t xml:space="preserve"> – 3fázový motor, počet pólov 8, menovitý výkon 160 kW, menovité otáčky 743/min, menovité napätie 690 V, menovitý prúd 180 A, účinník 0,8, smer točenia doľava, veľkosť 355S, konštrukcia IMB5, krytie IP 55, zapojenie D, frekvencia 50 Hz, tepelná trieda H, minimálna požiarna teplotná odolnosť 250°C/90 min</t>
    </r>
  </si>
  <si>
    <t>Výkon technického servisu na elektromotore ventilátora VA1 počas celej záručnej doby 2 roky (24 mesiacov)</t>
  </si>
  <si>
    <t>Výkon technického servisu na elektromotore ventilátora VA2 počas celej záručnej doby 2 roky (24 mesiacov)</t>
  </si>
  <si>
    <t>Výkon technického servisu na elektromotore ventilátora VZW počas celej záručnej doby 2 roky (24 mesiacov)</t>
  </si>
  <si>
    <t>Výkon technického servisu na elektromotore ventilátora VZO počas celej záručnej doby 2 roky (24 mesiacov)</t>
  </si>
  <si>
    <t>Cena za vykonanie technického servisu na elektromotore ventilátorov VA1, VA2, VZO a VZW počas celej dĺžky trvania záručnej doby, t.j. (24 mesiacov) 2 roky</t>
  </si>
  <si>
    <t>Demontáž ventilátora v stanici, demontáž motora v dielni objednávateľa (verejného obstarávateľa), montáž motora, inštalácia ventilátora v stanici, nastavenie a skúšobné chody ventilátora, zriadenia staveniska, upratovanie staveniska</t>
  </si>
  <si>
    <t>Príloha č. 1 k časti A.2 
Návrh na plnenie kritéria</t>
  </si>
  <si>
    <t>Uchádzač vypĺňa len bunku zvýraznenú žltou farbou, do ostatných nesmie zasahovať.</t>
  </si>
  <si>
    <t>som/nie som platcom DPH</t>
  </si>
  <si>
    <r>
      <t>Uchádzač vypĺňa len bunku zvýraznenú žltou farbou,</t>
    </r>
    <r>
      <rPr>
        <sz val="11"/>
        <color theme="1" tint="0.34998626667073579"/>
        <rFont val="Calibri"/>
        <family val="2"/>
        <charset val="238"/>
        <scheme val="minor"/>
      </rPr>
      <t xml:space="preserve"> do ostatných nesmie zasahovať.</t>
    </r>
  </si>
  <si>
    <r>
      <t>Uchádzač vypĺňa len bunku zvýraznenú žltou farbou,</t>
    </r>
    <r>
      <rPr>
        <sz val="11"/>
        <rFont val="Calibri"/>
        <family val="2"/>
        <charset val="238"/>
        <scheme val="minor"/>
      </rPr>
      <t xml:space="preserve"> </t>
    </r>
    <r>
      <rPr>
        <sz val="11"/>
        <color theme="1" tint="0.34998626667073579"/>
        <rFont val="Calibri"/>
        <family val="2"/>
        <charset val="238"/>
        <scheme val="minor"/>
      </rPr>
      <t>do ostatných nesmie zasahovať.</t>
    </r>
  </si>
  <si>
    <t>Celková cena spolu v € bez DPH:</t>
  </si>
  <si>
    <t>Celková cena spolu v € s DPH:</t>
  </si>
  <si>
    <t>Príloha č. 1 k časti B. 2 -Špecifikácia ceny,</t>
  </si>
  <si>
    <t>zároveň Príloha č.1 k Rámcovej dohode</t>
  </si>
  <si>
    <t>Príloha č. 1 k časti B.2 - Špecifikácia ceny,</t>
  </si>
  <si>
    <t>V celkovej cene budú započítané všetky náklady a výdavky súvisiace s dodaním tovaru a poskytnutím služby na miesto realizácie predmetu zákazky v zmysle bodu 4.1 časti B.1 Opisu predmetu zákazky, vrátane balného a dopravy, skladného, funkčných skúšok, testov, meracích protokolov, daní, clá, režijných nákladov, všetky mzdové náklady (včítane mzdy za prácu nadčas, prácu v noci, prácu počas víkendov a prácu počas sviatkov) a iných nákladov, výdavkov a poplatkov pre opravu a spustenie zariadení do riadnej, funkčnej a bezpečnej prevádzky.</t>
  </si>
  <si>
    <t>Jednotková cena za 1 rok  
(EUR bez DPH)</t>
  </si>
  <si>
    <t>Jednotková cena                    (EUR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</si>
</sst>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8">
    <font>
      <sz val="11"/>
      <color theme="1"/>
      <name val="Calibri"/>
      <family val="2"/>
      <charset val="238"/>
      <scheme val="minor"/>
    </font>
    <font>
      <sz val="11"/>
      <color rgb="FFFF0000"/>
      <name val="Calibri"/>
      <family val="2"/>
      <charset val="238"/>
      <scheme val="minor"/>
    </font>
    <font>
      <sz val="11"/>
      <color rgb="FF585858"/>
      <name val="Calibri"/>
      <family val="2"/>
      <charset val="238"/>
      <scheme val="minor"/>
    </font>
    <font>
      <b/>
      <sz val="12"/>
      <color rgb="FF585858"/>
      <name val="Calibri"/>
      <family val="2"/>
      <charset val="238"/>
      <scheme val="minor"/>
    </font>
    <font>
      <b/>
      <sz val="14"/>
      <color rgb="FF585858"/>
      <name val="Calibri"/>
      <family val="2"/>
      <charset val="238"/>
      <scheme val="minor"/>
    </font>
    <font>
      <b/>
      <i/>
      <sz val="10"/>
      <color rgb="FF585858"/>
      <name val="Calibri"/>
      <family val="2"/>
      <charset val="238"/>
      <scheme val="minor"/>
    </font>
    <font>
      <sz val="10"/>
      <name val="Calibri"/>
      <family val="2"/>
      <charset val="238"/>
      <scheme val="minor"/>
    </font>
    <font>
      <i/>
      <sz val="10"/>
      <name val="Calibri"/>
      <family val="2"/>
      <charset val="238"/>
      <scheme val="minor"/>
    </font>
    <font>
      <sz val="10"/>
      <color rgb="FF585858"/>
      <name val="Calibri"/>
      <family val="2"/>
      <charset val="238"/>
      <scheme val="minor"/>
    </font>
    <font>
      <b/>
      <sz val="10"/>
      <color rgb="FF585858"/>
      <name val="Calibri"/>
      <family val="2"/>
      <charset val="238"/>
      <scheme val="minor"/>
    </font>
    <font>
      <sz val="10"/>
      <name val="Helv"/>
      <charset val="204"/>
    </font>
    <font>
      <sz val="9"/>
      <color rgb="FF585858"/>
      <name val="Calibri"/>
      <family val="2"/>
      <charset val="238"/>
      <scheme val="minor"/>
    </font>
    <font>
      <b/>
      <sz val="11"/>
      <color rgb="FF585858"/>
      <name val="Calibri"/>
      <family val="2"/>
      <charset val="238"/>
      <scheme val="minor"/>
    </font>
    <font>
      <sz val="10"/>
      <name val="AT*Switzerland Narrow"/>
      <charset val="238"/>
    </font>
    <font>
      <i/>
      <sz val="11"/>
      <color rgb="FF585858"/>
      <name val="Calibri"/>
      <family val="2"/>
      <charset val="238"/>
      <scheme val="minor"/>
    </font>
    <font>
      <b/>
      <sz val="16"/>
      <color rgb="FF585858"/>
      <name val="Calibri"/>
      <family val="2"/>
      <charset val="238"/>
      <scheme val="minor"/>
    </font>
    <font>
      <sz val="11"/>
      <name val="Calibri"/>
      <family val="2"/>
      <charset val="238"/>
      <scheme val="minor"/>
    </font>
    <font>
      <sz val="11"/>
      <color theme="1" tint="0.34998626667073579"/>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31">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5">
    <xf numFmtId="0" fontId="0" fillId="0" borderId="0"/>
    <xf numFmtId="0" fontId="10" fillId="0" borderId="0"/>
    <xf numFmtId="0" fontId="13" fillId="0" borderId="0"/>
    <xf numFmtId="0" fontId="13" fillId="0" borderId="0">
      <alignment horizontal="center" vertical="center" wrapText="1"/>
    </xf>
    <xf numFmtId="4" fontId="13" fillId="0" borderId="0" applyFont="0" applyFill="0" applyBorder="0" applyAlignment="0" applyProtection="0"/>
  </cellStyleXfs>
  <cellXfs count="108">
    <xf numFmtId="0" fontId="0" fillId="0" borderId="0" xfId="0"/>
    <xf numFmtId="0" fontId="14" fillId="0" borderId="0" xfId="0" applyFont="1" applyAlignment="1" applyProtection="1">
      <alignment horizontal="left" vertical="center"/>
    </xf>
    <xf numFmtId="0" fontId="8" fillId="0" borderId="3" xfId="0" applyFont="1" applyBorder="1" applyAlignment="1" applyProtection="1">
      <alignment horizontal="left" vertical="center"/>
    </xf>
    <xf numFmtId="164" fontId="8" fillId="0" borderId="5" xfId="0" applyNumberFormat="1" applyFont="1" applyBorder="1" applyAlignment="1" applyProtection="1">
      <alignment horizontal="right" vertical="center"/>
    </xf>
    <xf numFmtId="164" fontId="8" fillId="0" borderId="11" xfId="0" applyNumberFormat="1" applyFont="1" applyFill="1" applyBorder="1" applyAlignment="1" applyProtection="1">
      <alignment horizontal="right" vertical="center"/>
    </xf>
    <xf numFmtId="0" fontId="8" fillId="0" borderId="0" xfId="0" applyFont="1" applyProtection="1"/>
    <xf numFmtId="0" fontId="9" fillId="5" borderId="21" xfId="0" applyFont="1" applyFill="1" applyBorder="1" applyAlignment="1" applyProtection="1">
      <alignment horizontal="left" vertical="center"/>
    </xf>
    <xf numFmtId="0" fontId="9" fillId="5" borderId="22" xfId="0" applyFont="1" applyFill="1" applyBorder="1" applyAlignment="1" applyProtection="1">
      <alignment horizontal="center" vertical="center" wrapText="1"/>
    </xf>
    <xf numFmtId="44" fontId="8" fillId="0" borderId="23" xfId="0" applyNumberFormat="1" applyFont="1" applyBorder="1" applyAlignment="1" applyProtection="1">
      <alignment horizontal="left" vertical="center"/>
    </xf>
    <xf numFmtId="164" fontId="8" fillId="0" borderId="24" xfId="0" applyNumberFormat="1" applyFont="1" applyBorder="1" applyAlignment="1" applyProtection="1">
      <alignment horizontal="right" vertical="center"/>
    </xf>
    <xf numFmtId="0" fontId="8" fillId="0" borderId="17" xfId="0" applyFont="1" applyBorder="1" applyAlignment="1" applyProtection="1">
      <alignment vertical="center"/>
    </xf>
    <xf numFmtId="0" fontId="8" fillId="0" borderId="9" xfId="0" applyFont="1" applyBorder="1" applyAlignment="1" applyProtection="1">
      <alignment horizontal="left" vertical="center" wrapText="1"/>
    </xf>
    <xf numFmtId="0" fontId="8" fillId="0" borderId="0" xfId="0" applyFont="1" applyBorder="1" applyAlignment="1" applyProtection="1">
      <alignment horizontal="center" vertical="center"/>
    </xf>
    <xf numFmtId="44" fontId="8" fillId="0" borderId="0" xfId="0" applyNumberFormat="1" applyFont="1" applyBorder="1" applyAlignment="1" applyProtection="1">
      <alignment horizontal="left" vertical="center"/>
    </xf>
    <xf numFmtId="0" fontId="8" fillId="0" borderId="0" xfId="0" applyFont="1" applyAlignment="1" applyProtection="1">
      <alignment horizontal="left" vertical="center"/>
    </xf>
    <xf numFmtId="0" fontId="2" fillId="0" borderId="0" xfId="0" applyFont="1" applyProtection="1"/>
    <xf numFmtId="0" fontId="2" fillId="0" borderId="0" xfId="0" applyFont="1" applyAlignment="1" applyProtection="1">
      <alignment horizontal="right" vertical="top"/>
    </xf>
    <xf numFmtId="0" fontId="1" fillId="0" borderId="0" xfId="0" applyFont="1" applyProtection="1"/>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3" fontId="5" fillId="3" borderId="2"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xf>
    <xf numFmtId="0" fontId="6" fillId="2" borderId="4" xfId="0" applyFont="1" applyFill="1" applyBorder="1" applyAlignment="1" applyProtection="1">
      <alignment horizontal="left" vertical="top" wrapText="1"/>
    </xf>
    <xf numFmtId="0" fontId="6" fillId="2" borderId="4" xfId="0" applyFont="1" applyFill="1" applyBorder="1" applyAlignment="1" applyProtection="1">
      <alignment horizontal="center" vertical="center" wrapText="1"/>
    </xf>
    <xf numFmtId="0" fontId="2" fillId="0" borderId="6" xfId="0" applyFont="1" applyBorder="1" applyAlignment="1" applyProtection="1">
      <alignment horizontal="center" vertical="center"/>
    </xf>
    <xf numFmtId="0" fontId="6" fillId="2" borderId="7" xfId="0" applyFont="1" applyFill="1" applyBorder="1" applyAlignment="1" applyProtection="1">
      <alignment horizontal="left" vertical="top" wrapText="1"/>
    </xf>
    <xf numFmtId="0" fontId="6" fillId="2" borderId="7" xfId="0" applyFont="1" applyFill="1" applyBorder="1" applyAlignment="1" applyProtection="1">
      <alignment horizontal="center" vertical="center" wrapText="1"/>
    </xf>
    <xf numFmtId="0" fontId="6" fillId="2" borderId="7" xfId="0" applyFont="1" applyFill="1" applyBorder="1" applyAlignment="1" applyProtection="1">
      <alignment horizontal="left" vertical="center" wrapText="1"/>
    </xf>
    <xf numFmtId="0" fontId="2" fillId="0" borderId="9" xfId="0" applyFont="1" applyBorder="1" applyAlignment="1" applyProtection="1">
      <alignment horizontal="center" vertical="center"/>
    </xf>
    <xf numFmtId="0" fontId="6" fillId="2" borderId="10" xfId="0" applyFont="1" applyFill="1" applyBorder="1" applyAlignment="1" applyProtection="1">
      <alignment horizontal="left" vertical="center" wrapText="1"/>
    </xf>
    <xf numFmtId="0" fontId="6" fillId="2" borderId="10" xfId="0" applyFont="1" applyFill="1" applyBorder="1" applyAlignment="1" applyProtection="1">
      <alignment horizontal="center" vertical="center" wrapText="1"/>
    </xf>
    <xf numFmtId="0" fontId="8" fillId="2" borderId="0" xfId="0" applyFont="1" applyFill="1" applyAlignment="1" applyProtection="1">
      <alignment vertical="center" wrapText="1"/>
    </xf>
    <xf numFmtId="0" fontId="8" fillId="2" borderId="0" xfId="0" applyFont="1" applyFill="1" applyAlignment="1" applyProtection="1">
      <alignment horizontal="center" vertical="center" wrapText="1"/>
    </xf>
    <xf numFmtId="0" fontId="8" fillId="2" borderId="12" xfId="0" applyFont="1" applyFill="1" applyBorder="1" applyAlignment="1" applyProtection="1">
      <alignment vertical="center" wrapText="1"/>
    </xf>
    <xf numFmtId="0" fontId="2" fillId="2" borderId="0" xfId="0" applyFont="1" applyFill="1" applyProtection="1"/>
    <xf numFmtId="0" fontId="8" fillId="0" borderId="13" xfId="0" applyFont="1" applyBorder="1" applyAlignment="1" applyProtection="1">
      <alignment horizontal="center" vertical="center" wrapText="1"/>
    </xf>
    <xf numFmtId="0" fontId="9" fillId="0" borderId="14" xfId="0" applyFont="1" applyBorder="1" applyAlignment="1" applyProtection="1">
      <alignment vertical="center" wrapText="1"/>
    </xf>
    <xf numFmtId="0" fontId="8" fillId="0" borderId="14" xfId="0" applyFont="1" applyBorder="1" applyAlignment="1" applyProtection="1">
      <alignment horizontal="center" vertical="center" wrapText="1"/>
    </xf>
    <xf numFmtId="0" fontId="9" fillId="0" borderId="15" xfId="0" applyFont="1" applyBorder="1" applyAlignment="1" applyProtection="1">
      <alignment vertical="center" wrapText="1"/>
    </xf>
    <xf numFmtId="0" fontId="2" fillId="0" borderId="0" xfId="0" applyFont="1" applyAlignment="1" applyProtection="1">
      <alignment vertical="center"/>
    </xf>
    <xf numFmtId="0" fontId="2" fillId="0" borderId="0" xfId="0" applyFont="1" applyFill="1" applyAlignment="1" applyProtection="1">
      <alignment vertical="center"/>
    </xf>
    <xf numFmtId="0" fontId="2" fillId="0" borderId="13" xfId="0" applyFont="1" applyBorder="1" applyAlignment="1" applyProtection="1">
      <alignment vertical="center"/>
    </xf>
    <xf numFmtId="0" fontId="11" fillId="0" borderId="17" xfId="0" applyFont="1" applyBorder="1" applyProtection="1"/>
    <xf numFmtId="0" fontId="2" fillId="0" borderId="17" xfId="0" applyFont="1" applyBorder="1" applyProtection="1"/>
    <xf numFmtId="4" fontId="2" fillId="0" borderId="17" xfId="0" applyNumberFormat="1" applyFont="1" applyBorder="1" applyProtection="1"/>
    <xf numFmtId="0" fontId="12" fillId="0" borderId="0" xfId="0" applyFont="1" applyProtection="1"/>
    <xf numFmtId="0" fontId="2" fillId="0" borderId="0" xfId="0" applyFont="1" applyAlignment="1" applyProtection="1"/>
    <xf numFmtId="0" fontId="2" fillId="0" borderId="0" xfId="0" applyFont="1" applyAlignment="1" applyProtection="1">
      <alignment horizontal="center"/>
    </xf>
    <xf numFmtId="0" fontId="2" fillId="0" borderId="0" xfId="0" applyFont="1" applyFill="1" applyProtection="1"/>
    <xf numFmtId="0" fontId="2" fillId="0" borderId="0" xfId="0" applyFont="1" applyFill="1" applyAlignment="1" applyProtection="1">
      <alignment vertical="center" wrapText="1"/>
    </xf>
    <xf numFmtId="0" fontId="2" fillId="0" borderId="0" xfId="0" applyFont="1" applyAlignment="1" applyProtection="1">
      <alignment wrapText="1"/>
    </xf>
    <xf numFmtId="0" fontId="5" fillId="3" borderId="13" xfId="0" applyFont="1" applyFill="1" applyBorder="1" applyAlignment="1" applyProtection="1">
      <alignment horizontal="center" vertical="center" wrapText="1"/>
    </xf>
    <xf numFmtId="0" fontId="5" fillId="3" borderId="16" xfId="0" applyFont="1" applyFill="1" applyBorder="1" applyAlignment="1" applyProtection="1">
      <alignment horizontal="center" vertical="center" wrapText="1"/>
    </xf>
    <xf numFmtId="3" fontId="5" fillId="3" borderId="16"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left" vertical="center" wrapText="1"/>
    </xf>
    <xf numFmtId="0" fontId="2" fillId="0" borderId="27" xfId="0" applyFont="1" applyBorder="1" applyAlignment="1" applyProtection="1">
      <alignment horizontal="center" vertical="center"/>
    </xf>
    <xf numFmtId="0" fontId="6" fillId="2" borderId="28" xfId="0" applyFont="1" applyFill="1" applyBorder="1" applyAlignment="1" applyProtection="1">
      <alignment horizontal="left" vertical="center" wrapText="1"/>
    </xf>
    <xf numFmtId="0" fontId="6" fillId="2" borderId="28" xfId="0" applyFont="1" applyFill="1" applyBorder="1" applyAlignment="1" applyProtection="1">
      <alignment horizontal="center" vertical="center" wrapText="1"/>
    </xf>
    <xf numFmtId="0" fontId="2" fillId="0" borderId="19" xfId="0" applyFont="1" applyBorder="1" applyAlignment="1" applyProtection="1">
      <alignment horizontal="center" vertical="center"/>
    </xf>
    <xf numFmtId="0" fontId="6" fillId="2" borderId="29" xfId="0" applyFont="1" applyFill="1" applyBorder="1" applyAlignment="1" applyProtection="1">
      <alignment horizontal="left" vertical="center" wrapText="1"/>
    </xf>
    <xf numFmtId="0" fontId="6" fillId="2" borderId="29" xfId="0" applyFont="1" applyFill="1" applyBorder="1" applyAlignment="1" applyProtection="1">
      <alignment horizontal="center" vertical="center" wrapText="1"/>
    </xf>
    <xf numFmtId="0" fontId="8" fillId="2" borderId="25" xfId="0" applyFont="1" applyFill="1" applyBorder="1" applyAlignment="1" applyProtection="1">
      <alignment vertical="center" wrapText="1"/>
    </xf>
    <xf numFmtId="0" fontId="8" fillId="2" borderId="0" xfId="0" applyFont="1" applyFill="1" applyBorder="1" applyAlignment="1" applyProtection="1">
      <alignment horizontal="center" vertical="center" wrapText="1"/>
    </xf>
    <xf numFmtId="0" fontId="8" fillId="2" borderId="0" xfId="0" applyFont="1" applyFill="1" applyBorder="1" applyAlignment="1" applyProtection="1">
      <alignment vertical="center" wrapText="1"/>
    </xf>
    <xf numFmtId="0" fontId="2" fillId="0" borderId="25" xfId="0" applyFont="1" applyBorder="1" applyAlignment="1" applyProtection="1">
      <alignment vertical="center"/>
    </xf>
    <xf numFmtId="0" fontId="2" fillId="0" borderId="0" xfId="0" applyFont="1" applyBorder="1" applyAlignment="1" applyProtection="1">
      <alignment vertical="center"/>
    </xf>
    <xf numFmtId="0" fontId="2" fillId="0" borderId="0" xfId="3" applyFont="1" applyAlignment="1" applyProtection="1">
      <alignment horizontal="center" vertical="center" wrapText="1"/>
    </xf>
    <xf numFmtId="0" fontId="8" fillId="0" borderId="0" xfId="3" applyFont="1" applyAlignment="1" applyProtection="1">
      <alignment horizontal="center" vertical="center" wrapText="1"/>
    </xf>
    <xf numFmtId="4" fontId="8" fillId="0" borderId="0" xfId="4" applyNumberFormat="1" applyFont="1" applyBorder="1" applyAlignment="1" applyProtection="1">
      <alignment horizontal="right" vertical="center" wrapText="1"/>
    </xf>
    <xf numFmtId="0" fontId="2" fillId="0" borderId="0" xfId="0" applyFont="1" applyAlignment="1" applyProtection="1">
      <alignment vertical="center" wrapText="1"/>
    </xf>
    <xf numFmtId="0" fontId="1" fillId="0" borderId="0" xfId="0" applyFont="1" applyAlignment="1" applyProtection="1"/>
    <xf numFmtId="0" fontId="2" fillId="0" borderId="0" xfId="0" applyFont="1" applyAlignment="1" applyProtection="1">
      <alignment horizontal="left"/>
    </xf>
    <xf numFmtId="0" fontId="2" fillId="0" borderId="0" xfId="0" applyFont="1" applyAlignment="1" applyProtection="1">
      <protection locked="0"/>
    </xf>
    <xf numFmtId="4" fontId="6" fillId="0" borderId="30" xfId="0" applyNumberFormat="1" applyFont="1" applyFill="1" applyBorder="1" applyAlignment="1" applyProtection="1">
      <alignment horizontal="right" vertical="center"/>
    </xf>
    <xf numFmtId="4" fontId="6" fillId="0" borderId="8" xfId="0" applyNumberFormat="1" applyFont="1" applyFill="1" applyBorder="1" applyAlignment="1" applyProtection="1">
      <alignment horizontal="right" vertical="center"/>
    </xf>
    <xf numFmtId="4" fontId="6" fillId="0" borderId="11" xfId="0" applyNumberFormat="1" applyFont="1" applyFill="1" applyBorder="1" applyAlignment="1" applyProtection="1">
      <alignment horizontal="right" vertical="center"/>
    </xf>
    <xf numFmtId="4" fontId="8" fillId="2" borderId="12" xfId="0" applyNumberFormat="1" applyFont="1" applyFill="1" applyBorder="1" applyAlignment="1" applyProtection="1">
      <alignment horizontal="right" vertical="center" wrapText="1"/>
    </xf>
    <xf numFmtId="4" fontId="9" fillId="0" borderId="16" xfId="0" applyNumberFormat="1" applyFont="1" applyFill="1" applyBorder="1" applyAlignment="1" applyProtection="1">
      <alignment horizontal="right" vertical="center"/>
    </xf>
    <xf numFmtId="4" fontId="2" fillId="0" borderId="26" xfId="0" applyNumberFormat="1" applyFont="1" applyFill="1" applyBorder="1" applyAlignment="1" applyProtection="1">
      <alignment horizontal="right" vertical="center"/>
    </xf>
    <xf numFmtId="4" fontId="6" fillId="4" borderId="4" xfId="0" applyNumberFormat="1" applyFont="1" applyFill="1" applyBorder="1" applyAlignment="1" applyProtection="1">
      <alignment horizontal="right" vertical="center" wrapText="1"/>
      <protection locked="0"/>
    </xf>
    <xf numFmtId="4" fontId="6" fillId="4" borderId="28" xfId="0" applyNumberFormat="1" applyFont="1" applyFill="1" applyBorder="1" applyAlignment="1" applyProtection="1">
      <alignment horizontal="right" vertical="center" wrapText="1"/>
      <protection locked="0"/>
    </xf>
    <xf numFmtId="4" fontId="6" fillId="4" borderId="29" xfId="0" applyNumberFormat="1" applyFont="1" applyFill="1" applyBorder="1" applyAlignment="1" applyProtection="1">
      <alignment horizontal="right" vertical="center" wrapText="1"/>
      <protection locked="0"/>
    </xf>
    <xf numFmtId="4" fontId="6" fillId="4" borderId="7" xfId="0" applyNumberFormat="1" applyFont="1" applyFill="1" applyBorder="1" applyAlignment="1" applyProtection="1">
      <alignment horizontal="right" vertical="center" wrapText="1"/>
      <protection locked="0"/>
    </xf>
    <xf numFmtId="4" fontId="6" fillId="4" borderId="10" xfId="0" applyNumberFormat="1" applyFont="1" applyFill="1" applyBorder="1" applyAlignment="1" applyProtection="1">
      <alignment horizontal="right" vertical="center" wrapText="1"/>
      <protection locked="0"/>
    </xf>
    <xf numFmtId="4" fontId="2" fillId="0" borderId="0" xfId="0" applyNumberFormat="1" applyFont="1" applyFill="1" applyAlignment="1" applyProtection="1">
      <alignment horizontal="right" vertical="center"/>
    </xf>
    <xf numFmtId="0" fontId="2" fillId="0" borderId="0" xfId="0" applyFont="1" applyAlignment="1" applyProtection="1">
      <alignment horizontal="center"/>
    </xf>
    <xf numFmtId="0" fontId="2" fillId="0" borderId="0" xfId="0" applyFont="1" applyAlignment="1" applyProtection="1">
      <alignment horizontal="right" vertical="top"/>
      <protection locked="0"/>
    </xf>
    <xf numFmtId="0" fontId="2" fillId="0" borderId="0" xfId="0" applyFont="1" applyAlignment="1" applyProtection="1">
      <alignment vertical="top"/>
    </xf>
    <xf numFmtId="0" fontId="8" fillId="0" borderId="0" xfId="0" applyFont="1" applyBorder="1" applyAlignment="1" applyProtection="1">
      <alignment vertical="center"/>
    </xf>
    <xf numFmtId="0" fontId="8" fillId="0" borderId="0" xfId="0" applyFont="1" applyAlignment="1" applyProtection="1">
      <alignment vertical="center"/>
    </xf>
    <xf numFmtId="44" fontId="8" fillId="0" borderId="0" xfId="0" applyNumberFormat="1" applyFont="1" applyBorder="1" applyAlignment="1" applyProtection="1">
      <alignment vertical="center"/>
    </xf>
    <xf numFmtId="0" fontId="9" fillId="0" borderId="19" xfId="0" applyFont="1" applyBorder="1" applyAlignment="1" applyProtection="1">
      <alignment horizontal="left" vertical="center"/>
    </xf>
    <xf numFmtId="164" fontId="9" fillId="0" borderId="20" xfId="0" applyNumberFormat="1" applyFont="1" applyBorder="1" applyAlignment="1" applyProtection="1">
      <alignment horizontal="right" vertical="center"/>
    </xf>
    <xf numFmtId="0" fontId="2" fillId="0" borderId="0" xfId="0" applyFont="1" applyAlignment="1" applyProtection="1">
      <alignment horizontal="right" vertical="top" wrapText="1"/>
      <protection locked="0"/>
    </xf>
    <xf numFmtId="0" fontId="12" fillId="4" borderId="18" xfId="0" applyFont="1" applyFill="1" applyBorder="1" applyAlignment="1" applyProtection="1">
      <alignment horizontal="center"/>
      <protection locked="0"/>
    </xf>
    <xf numFmtId="0" fontId="2" fillId="0" borderId="0" xfId="0" applyFont="1" applyAlignment="1" applyProtection="1">
      <alignment horizontal="center"/>
    </xf>
    <xf numFmtId="0" fontId="15" fillId="0" borderId="0" xfId="2"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xf>
    <xf numFmtId="0" fontId="2" fillId="4" borderId="0" xfId="0" applyFont="1" applyFill="1" applyAlignment="1" applyProtection="1">
      <alignment horizontal="center" vertical="center" wrapText="1"/>
      <protection locked="0"/>
    </xf>
    <xf numFmtId="0" fontId="8" fillId="0" borderId="18" xfId="0" applyFont="1" applyBorder="1" applyAlignment="1" applyProtection="1">
      <alignment horizontal="center" vertical="center"/>
    </xf>
    <xf numFmtId="0" fontId="2" fillId="4" borderId="0" xfId="0" applyFont="1" applyFill="1" applyAlignment="1" applyProtection="1">
      <alignment horizontal="left"/>
      <protection locked="0"/>
    </xf>
    <xf numFmtId="0" fontId="2" fillId="0" borderId="0" xfId="0" applyFont="1" applyAlignment="1" applyProtection="1">
      <alignment horizontal="left" vertical="center" wrapText="1"/>
    </xf>
    <xf numFmtId="0" fontId="2" fillId="0" borderId="0" xfId="0" applyFont="1" applyAlignment="1" applyProtection="1">
      <alignment horizontal="left"/>
    </xf>
    <xf numFmtId="0" fontId="15" fillId="2" borderId="0" xfId="0" applyFont="1" applyFill="1" applyAlignment="1" applyProtection="1">
      <alignment horizontal="center" vertical="center" wrapText="1"/>
    </xf>
    <xf numFmtId="4" fontId="9" fillId="0" borderId="14" xfId="1" applyNumberFormat="1" applyFont="1" applyBorder="1" applyAlignment="1" applyProtection="1">
      <alignment horizontal="left" vertical="center"/>
    </xf>
    <xf numFmtId="4" fontId="9" fillId="0" borderId="15" xfId="1" applyNumberFormat="1" applyFont="1" applyBorder="1" applyAlignment="1" applyProtection="1">
      <alignment horizontal="left" vertical="center"/>
    </xf>
    <xf numFmtId="0" fontId="3" fillId="0" borderId="0" xfId="0" applyFont="1" applyAlignment="1" applyProtection="1">
      <alignment horizontal="left"/>
    </xf>
    <xf numFmtId="0" fontId="4" fillId="0" borderId="0" xfId="0" applyFont="1" applyAlignment="1" applyProtection="1">
      <alignment horizontal="center" vertical="top" wrapText="1"/>
    </xf>
  </cellXfs>
  <cellStyles count="5">
    <cellStyle name="čiarky 2" xfId="4" xr:uid="{00000000-0005-0000-0000-000000000000}"/>
    <cellStyle name="Normal_035-00, 036-00, 037-00" xfId="3" xr:uid="{00000000-0005-0000-0000-000001000000}"/>
    <cellStyle name="Normálna" xfId="0" builtinId="0"/>
    <cellStyle name="normálne_101_123" xfId="2" xr:uid="{00000000-0005-0000-0000-000003000000}"/>
    <cellStyle name="normálne_Wabash-cenova ponuka-HTI"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67193</xdr:colOff>
      <xdr:row>0</xdr:row>
      <xdr:rowOff>800527</xdr:rowOff>
    </xdr:to>
    <xdr:pic>
      <xdr:nvPicPr>
        <xdr:cNvPr id="2" name="Obrázok 1" descr="jednoriadkové šedé JPG.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5239268" cy="800527"/>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8"/>
  <sheetViews>
    <sheetView tabSelected="1" zoomScaleNormal="100" zoomScaleSheetLayoutView="55" workbookViewId="0">
      <selection activeCell="B22" sqref="B22:C22"/>
    </sheetView>
  </sheetViews>
  <sheetFormatPr defaultColWidth="9.140625" defaultRowHeight="15"/>
  <cols>
    <col min="1" max="1" width="10.28515625" style="15" customWidth="1"/>
    <col min="2" max="2" width="67.28515625" style="15" customWidth="1"/>
    <col min="3" max="3" width="20.7109375" style="15" customWidth="1"/>
    <col min="4" max="4" width="9" style="15" customWidth="1"/>
    <col min="5" max="5" width="15.7109375" style="15" customWidth="1"/>
    <col min="6" max="16384" width="9.140625" style="15"/>
  </cols>
  <sheetData>
    <row r="1" spans="1:5" ht="66" customHeight="1">
      <c r="A1" s="95"/>
      <c r="B1" s="95"/>
      <c r="C1" s="95"/>
      <c r="D1" s="93" t="s">
        <v>38</v>
      </c>
      <c r="E1" s="93"/>
    </row>
    <row r="2" spans="1:5" s="66" customFormat="1" ht="30.95" customHeight="1">
      <c r="A2" s="96" t="s">
        <v>24</v>
      </c>
      <c r="B2" s="97"/>
      <c r="C2" s="97"/>
      <c r="D2" s="97"/>
      <c r="E2" s="97"/>
    </row>
    <row r="3" spans="1:5" s="66" customFormat="1" ht="15" customHeight="1" thickBot="1">
      <c r="A3" s="1"/>
      <c r="B3" s="1"/>
      <c r="C3" s="1"/>
      <c r="D3" s="1"/>
      <c r="E3" s="10"/>
    </row>
    <row r="4" spans="1:5" s="67" customFormat="1" ht="15" customHeight="1" thickTop="1">
      <c r="A4" s="99" t="s">
        <v>13</v>
      </c>
      <c r="B4" s="99"/>
      <c r="C4" s="99"/>
      <c r="D4" s="99"/>
      <c r="E4" s="14"/>
    </row>
    <row r="5" spans="1:5" s="67" customFormat="1" ht="15" customHeight="1" thickBot="1">
      <c r="A5" s="88"/>
      <c r="B5" s="88"/>
      <c r="C5" s="88"/>
      <c r="D5" s="88"/>
      <c r="E5" s="14"/>
    </row>
    <row r="6" spans="1:5" s="67" customFormat="1" ht="20.100000000000001" customHeight="1">
      <c r="A6" s="14"/>
      <c r="B6" s="2" t="s">
        <v>18</v>
      </c>
      <c r="C6" s="3">
        <f>B.2_1_Technológia!F20</f>
        <v>0</v>
      </c>
      <c r="D6" s="14"/>
      <c r="E6" s="14"/>
    </row>
    <row r="7" spans="1:5" s="67" customFormat="1" ht="30" customHeight="1" thickBot="1">
      <c r="A7" s="14"/>
      <c r="B7" s="11" t="s">
        <v>36</v>
      </c>
      <c r="C7" s="4">
        <f>'B.2_1_Technický servis'!F13</f>
        <v>0</v>
      </c>
      <c r="D7" s="14"/>
      <c r="E7" s="14"/>
    </row>
    <row r="8" spans="1:5" s="67" customFormat="1" ht="15" customHeight="1">
      <c r="A8" s="88"/>
      <c r="B8" s="88"/>
      <c r="C8" s="88"/>
      <c r="D8" s="88"/>
      <c r="E8" s="14"/>
    </row>
    <row r="9" spans="1:5" s="67" customFormat="1" ht="15" customHeight="1" thickBot="1">
      <c r="A9" s="89"/>
      <c r="B9" s="89"/>
      <c r="C9" s="89"/>
      <c r="D9" s="89"/>
      <c r="E9" s="10"/>
    </row>
    <row r="10" spans="1:5" s="67" customFormat="1" ht="15" customHeight="1" thickTop="1">
      <c r="A10" s="99" t="s">
        <v>14</v>
      </c>
      <c r="B10" s="99"/>
      <c r="C10" s="99"/>
      <c r="D10" s="99"/>
      <c r="E10" s="5"/>
    </row>
    <row r="11" spans="1:5" s="67" customFormat="1" ht="15" customHeight="1" thickBot="1">
      <c r="A11" s="88"/>
      <c r="B11" s="88"/>
      <c r="C11" s="88"/>
      <c r="D11" s="88"/>
      <c r="E11" s="5"/>
    </row>
    <row r="12" spans="1:5" s="67" customFormat="1" ht="30" customHeight="1" thickBot="1">
      <c r="A12" s="12"/>
      <c r="B12" s="6" t="s">
        <v>14</v>
      </c>
      <c r="C12" s="7" t="s">
        <v>15</v>
      </c>
      <c r="D12" s="12"/>
      <c r="E12" s="5"/>
    </row>
    <row r="13" spans="1:5" s="68" customFormat="1" ht="20.100000000000001" customHeight="1" thickTop="1" thickBot="1">
      <c r="A13" s="12"/>
      <c r="B13" s="91" t="s">
        <v>16</v>
      </c>
      <c r="C13" s="92">
        <f>C7+C6</f>
        <v>0</v>
      </c>
      <c r="D13" s="12"/>
      <c r="E13" s="5"/>
    </row>
    <row r="14" spans="1:5" s="68" customFormat="1" ht="15" customHeight="1">
      <c r="A14" s="12"/>
      <c r="B14" s="90"/>
      <c r="C14" s="90"/>
      <c r="D14" s="12"/>
      <c r="E14" s="5"/>
    </row>
    <row r="15" spans="1:5" s="68" customFormat="1" ht="15" customHeight="1">
      <c r="A15" s="12"/>
      <c r="B15" s="8" t="s">
        <v>29</v>
      </c>
      <c r="C15" s="9">
        <f>B.2_1_Technológia!F22+'B.2_1_Technický servis'!F15</f>
        <v>0</v>
      </c>
      <c r="D15" s="12"/>
      <c r="E15" s="5"/>
    </row>
    <row r="16" spans="1:5" s="68" customFormat="1" ht="15" customHeight="1">
      <c r="A16" s="12"/>
      <c r="B16" s="13"/>
      <c r="C16" s="13"/>
      <c r="D16" s="12"/>
      <c r="E16" s="5"/>
    </row>
    <row r="17" spans="1:6" s="68" customFormat="1" ht="15" customHeight="1">
      <c r="A17" s="12"/>
      <c r="B17" s="8" t="s">
        <v>17</v>
      </c>
      <c r="C17" s="9">
        <f>B.2_1_Technológia!F24+'B.2_1_Technický servis'!F17</f>
        <v>0</v>
      </c>
      <c r="D17" s="12"/>
      <c r="E17" s="5"/>
    </row>
    <row r="18" spans="1:6" s="5" customFormat="1" ht="15" customHeight="1" thickBot="1">
      <c r="A18" s="10"/>
      <c r="B18" s="10"/>
      <c r="C18" s="10"/>
      <c r="D18" s="10"/>
      <c r="E18" s="10"/>
    </row>
    <row r="19" spans="1:6" ht="16.5" thickTop="1" thickBot="1">
      <c r="A19" s="42"/>
      <c r="B19" s="43"/>
      <c r="C19" s="43"/>
      <c r="D19" s="42"/>
      <c r="E19" s="43"/>
    </row>
    <row r="20" spans="1:6" ht="15.75" thickTop="1">
      <c r="C20" s="45"/>
      <c r="D20" s="94" t="s">
        <v>40</v>
      </c>
      <c r="E20" s="94"/>
    </row>
    <row r="21" spans="1:6">
      <c r="B21" s="101" t="s">
        <v>39</v>
      </c>
      <c r="C21" s="101"/>
      <c r="D21" s="46"/>
      <c r="E21" s="46"/>
    </row>
    <row r="22" spans="1:6" ht="98.25" customHeight="1">
      <c r="B22" s="101" t="s">
        <v>48</v>
      </c>
      <c r="C22" s="101"/>
      <c r="D22" s="69"/>
      <c r="E22" s="46"/>
    </row>
    <row r="23" spans="1:6">
      <c r="B23" s="101" t="s">
        <v>28</v>
      </c>
      <c r="C23" s="101"/>
      <c r="D23" s="70"/>
      <c r="E23" s="46"/>
    </row>
    <row r="24" spans="1:6">
      <c r="B24" s="102" t="s">
        <v>20</v>
      </c>
      <c r="C24" s="102"/>
      <c r="D24" s="46"/>
      <c r="E24" s="46"/>
      <c r="F24" s="47"/>
    </row>
    <row r="25" spans="1:6">
      <c r="B25" s="71"/>
      <c r="C25" s="71"/>
      <c r="D25" s="46"/>
      <c r="E25" s="46"/>
      <c r="F25" s="47"/>
    </row>
    <row r="26" spans="1:6">
      <c r="B26" s="72"/>
      <c r="C26" s="72"/>
      <c r="D26" s="72"/>
      <c r="E26" s="72"/>
    </row>
    <row r="27" spans="1:6" ht="14.45" customHeight="1">
      <c r="A27" s="48"/>
      <c r="B27" s="100" t="s">
        <v>11</v>
      </c>
      <c r="C27" s="98" t="s">
        <v>12</v>
      </c>
      <c r="D27" s="98"/>
      <c r="E27" s="98"/>
    </row>
    <row r="28" spans="1:6" ht="15" customHeight="1">
      <c r="B28" s="100"/>
      <c r="C28" s="98"/>
      <c r="D28" s="98"/>
      <c r="E28" s="98"/>
    </row>
  </sheetData>
  <sheetProtection algorithmName="SHA-512" hashValue="/lcxAhKgj+1ARiXECp1IxlMsczWtTn64+DZtcX5jdwVuFjfGJe/KhvkHEjvhiluy0YzC2JLLPwTI0xhm4OpHUw==" saltValue="mqzGnakR2hioOdt9kJnEAg==" spinCount="100000" sheet="1" objects="1" scenarios="1"/>
  <mergeCells count="12">
    <mergeCell ref="D1:E1"/>
    <mergeCell ref="D20:E20"/>
    <mergeCell ref="A1:C1"/>
    <mergeCell ref="A2:E2"/>
    <mergeCell ref="C27:E28"/>
    <mergeCell ref="A4:D4"/>
    <mergeCell ref="A10:D10"/>
    <mergeCell ref="B27:B28"/>
    <mergeCell ref="B21:C21"/>
    <mergeCell ref="B22:C22"/>
    <mergeCell ref="B23:C23"/>
    <mergeCell ref="B24:C24"/>
  </mergeCells>
  <printOptions horizontalCentered="1"/>
  <pageMargins left="0.59055118110236227" right="0.59055118110236227" top="0.78740157480314965" bottom="0.59055118110236227" header="0.31496062992125984" footer="0.31496062992125984"/>
  <pageSetup paperSize="9" scale="73"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
  <sheetViews>
    <sheetView topLeftCell="A9" zoomScaleNormal="100" zoomScaleSheetLayoutView="40" workbookViewId="0">
      <selection activeCell="B31" sqref="B31:D31"/>
    </sheetView>
  </sheetViews>
  <sheetFormatPr defaultColWidth="9.140625" defaultRowHeight="15"/>
  <cols>
    <col min="1" max="1" width="7.85546875" style="15" customWidth="1"/>
    <col min="2" max="2" width="67.28515625" style="15" customWidth="1"/>
    <col min="3" max="3" width="9" style="15" customWidth="1"/>
    <col min="4" max="4" width="12.7109375" style="15" customWidth="1"/>
    <col min="5" max="6" width="20.7109375" style="15" customWidth="1"/>
    <col min="7" max="7" width="2.5703125" style="15" customWidth="1"/>
    <col min="8" max="9" width="9.140625" style="15"/>
    <col min="10" max="10" width="16.28515625" style="15" bestFit="1" customWidth="1"/>
    <col min="11" max="16384" width="9.140625" style="15"/>
  </cols>
  <sheetData>
    <row r="1" spans="1:8" ht="19.149999999999999" customHeight="1">
      <c r="B1" s="16"/>
      <c r="C1" s="16"/>
      <c r="E1" s="87"/>
      <c r="F1" s="86" t="s">
        <v>47</v>
      </c>
      <c r="H1" s="17"/>
    </row>
    <row r="2" spans="1:8" ht="19.149999999999999" customHeight="1">
      <c r="B2" s="16"/>
      <c r="C2" s="16"/>
      <c r="D2" s="16"/>
      <c r="E2" s="16"/>
      <c r="F2" s="86" t="s">
        <v>46</v>
      </c>
      <c r="H2" s="17"/>
    </row>
    <row r="3" spans="1:8" ht="33.75" customHeight="1">
      <c r="A3" s="103" t="s">
        <v>24</v>
      </c>
      <c r="B3" s="103"/>
      <c r="C3" s="103"/>
      <c r="D3" s="103"/>
      <c r="E3" s="103"/>
      <c r="F3" s="103"/>
    </row>
    <row r="4" spans="1:8" ht="15" customHeight="1" thickBot="1">
      <c r="B4" s="102"/>
      <c r="C4" s="102"/>
      <c r="D4" s="102"/>
      <c r="E4" s="102"/>
    </row>
    <row r="5" spans="1:8" ht="45" customHeight="1" thickBot="1">
      <c r="A5" s="18" t="s">
        <v>0</v>
      </c>
      <c r="B5" s="19" t="s">
        <v>1</v>
      </c>
      <c r="C5" s="19" t="s">
        <v>2</v>
      </c>
      <c r="D5" s="19" t="s">
        <v>3</v>
      </c>
      <c r="E5" s="19" t="s">
        <v>50</v>
      </c>
      <c r="F5" s="20" t="s">
        <v>4</v>
      </c>
    </row>
    <row r="6" spans="1:8" ht="60.95" customHeight="1">
      <c r="A6" s="21">
        <v>1</v>
      </c>
      <c r="B6" s="22" t="s">
        <v>25</v>
      </c>
      <c r="C6" s="23" t="s">
        <v>5</v>
      </c>
      <c r="D6" s="23">
        <v>1</v>
      </c>
      <c r="E6" s="79"/>
      <c r="F6" s="73">
        <f>ROUND(D6*E6,2)</f>
        <v>0</v>
      </c>
    </row>
    <row r="7" spans="1:8" ht="60.95" customHeight="1">
      <c r="A7" s="24">
        <v>2</v>
      </c>
      <c r="B7" s="25" t="s">
        <v>26</v>
      </c>
      <c r="C7" s="26" t="s">
        <v>5</v>
      </c>
      <c r="D7" s="26">
        <v>1</v>
      </c>
      <c r="E7" s="82"/>
      <c r="F7" s="74">
        <f>ROUND(D7*E7,2)</f>
        <v>0</v>
      </c>
    </row>
    <row r="8" spans="1:8" ht="75" customHeight="1">
      <c r="A8" s="24">
        <v>3</v>
      </c>
      <c r="B8" s="27" t="s">
        <v>30</v>
      </c>
      <c r="C8" s="26" t="s">
        <v>5</v>
      </c>
      <c r="D8" s="26">
        <v>1</v>
      </c>
      <c r="E8" s="82"/>
      <c r="F8" s="74">
        <f t="shared" ref="F8:F17" si="0">ROUND(D8*E8,2)</f>
        <v>0</v>
      </c>
    </row>
    <row r="9" spans="1:8" ht="75" customHeight="1">
      <c r="A9" s="24">
        <v>4</v>
      </c>
      <c r="B9" s="27" t="s">
        <v>31</v>
      </c>
      <c r="C9" s="26" t="s">
        <v>5</v>
      </c>
      <c r="D9" s="26">
        <v>1</v>
      </c>
      <c r="E9" s="82"/>
      <c r="F9" s="74">
        <f t="shared" si="0"/>
        <v>0</v>
      </c>
    </row>
    <row r="10" spans="1:8" ht="32.25" customHeight="1">
      <c r="A10" s="24">
        <v>5</v>
      </c>
      <c r="B10" s="27" t="s">
        <v>6</v>
      </c>
      <c r="C10" s="26" t="s">
        <v>5</v>
      </c>
      <c r="D10" s="26">
        <v>4</v>
      </c>
      <c r="E10" s="82"/>
      <c r="F10" s="74">
        <f t="shared" si="0"/>
        <v>0</v>
      </c>
    </row>
    <row r="11" spans="1:8" ht="60" customHeight="1">
      <c r="A11" s="24">
        <v>6</v>
      </c>
      <c r="B11" s="27" t="s">
        <v>37</v>
      </c>
      <c r="C11" s="26" t="s">
        <v>5</v>
      </c>
      <c r="D11" s="26">
        <v>4</v>
      </c>
      <c r="E11" s="82"/>
      <c r="F11" s="74">
        <f t="shared" si="0"/>
        <v>0</v>
      </c>
    </row>
    <row r="12" spans="1:8" ht="29.25" customHeight="1">
      <c r="A12" s="24">
        <v>7</v>
      </c>
      <c r="B12" s="27" t="s">
        <v>7</v>
      </c>
      <c r="C12" s="26" t="s">
        <v>5</v>
      </c>
      <c r="D12" s="26">
        <v>4</v>
      </c>
      <c r="E12" s="82"/>
      <c r="F12" s="74">
        <f t="shared" si="0"/>
        <v>0</v>
      </c>
    </row>
    <row r="13" spans="1:8" ht="65.25" customHeight="1">
      <c r="A13" s="24">
        <v>8</v>
      </c>
      <c r="B13" s="27" t="s">
        <v>21</v>
      </c>
      <c r="C13" s="26" t="s">
        <v>5</v>
      </c>
      <c r="D13" s="26">
        <v>4</v>
      </c>
      <c r="E13" s="82"/>
      <c r="F13" s="74">
        <f t="shared" si="0"/>
        <v>0</v>
      </c>
    </row>
    <row r="14" spans="1:8">
      <c r="A14" s="24">
        <v>9</v>
      </c>
      <c r="B14" s="27" t="s">
        <v>8</v>
      </c>
      <c r="C14" s="26" t="s">
        <v>5</v>
      </c>
      <c r="D14" s="26">
        <v>4</v>
      </c>
      <c r="E14" s="82"/>
      <c r="F14" s="74">
        <f t="shared" si="0"/>
        <v>0</v>
      </c>
    </row>
    <row r="15" spans="1:8">
      <c r="A15" s="24">
        <v>10</v>
      </c>
      <c r="B15" s="27" t="s">
        <v>9</v>
      </c>
      <c r="C15" s="26" t="s">
        <v>5</v>
      </c>
      <c r="D15" s="26">
        <v>4</v>
      </c>
      <c r="E15" s="82"/>
      <c r="F15" s="74">
        <f t="shared" si="0"/>
        <v>0</v>
      </c>
    </row>
    <row r="16" spans="1:8" ht="57" customHeight="1">
      <c r="A16" s="24">
        <v>11</v>
      </c>
      <c r="B16" s="27" t="s">
        <v>22</v>
      </c>
      <c r="C16" s="26" t="s">
        <v>5</v>
      </c>
      <c r="D16" s="26">
        <v>4</v>
      </c>
      <c r="E16" s="82"/>
      <c r="F16" s="74">
        <f t="shared" si="0"/>
        <v>0</v>
      </c>
    </row>
    <row r="17" spans="1:6" ht="60.75" customHeight="1">
      <c r="A17" s="24">
        <v>12</v>
      </c>
      <c r="B17" s="27" t="s">
        <v>23</v>
      </c>
      <c r="C17" s="26" t="s">
        <v>5</v>
      </c>
      <c r="D17" s="26">
        <v>4</v>
      </c>
      <c r="E17" s="82"/>
      <c r="F17" s="74">
        <f t="shared" si="0"/>
        <v>0</v>
      </c>
    </row>
    <row r="18" spans="1:6" ht="75.75" customHeight="1" thickBot="1">
      <c r="A18" s="28">
        <v>13</v>
      </c>
      <c r="B18" s="29" t="s">
        <v>19</v>
      </c>
      <c r="C18" s="30" t="s">
        <v>5</v>
      </c>
      <c r="D18" s="30">
        <v>4</v>
      </c>
      <c r="E18" s="83"/>
      <c r="F18" s="75">
        <f>ROUND(D18*E18,2)</f>
        <v>0</v>
      </c>
    </row>
    <row r="19" spans="1:6" s="34" customFormat="1" ht="15.75" thickBot="1">
      <c r="A19" s="31"/>
      <c r="B19" s="32"/>
      <c r="C19" s="32"/>
      <c r="D19" s="31"/>
      <c r="E19" s="31"/>
      <c r="F19" s="33"/>
    </row>
    <row r="20" spans="1:6" ht="15.75" customHeight="1" thickBot="1">
      <c r="A20" s="35"/>
      <c r="B20" s="36" t="s">
        <v>43</v>
      </c>
      <c r="C20" s="36"/>
      <c r="D20" s="37"/>
      <c r="E20" s="38"/>
      <c r="F20" s="77">
        <f>SUM(F6:F18)</f>
        <v>0</v>
      </c>
    </row>
    <row r="21" spans="1:6" ht="15.75" thickBot="1">
      <c r="A21" s="39"/>
      <c r="B21" s="39"/>
      <c r="C21" s="39"/>
      <c r="D21" s="39"/>
      <c r="E21" s="39"/>
      <c r="F21" s="84"/>
    </row>
    <row r="22" spans="1:6" ht="15.75" thickBot="1">
      <c r="A22" s="41"/>
      <c r="B22" s="104" t="s">
        <v>27</v>
      </c>
      <c r="C22" s="104"/>
      <c r="D22" s="104"/>
      <c r="E22" s="105"/>
      <c r="F22" s="77">
        <f>F20*0.23</f>
        <v>0</v>
      </c>
    </row>
    <row r="23" spans="1:6" ht="15.75" thickBot="1">
      <c r="A23" s="39"/>
      <c r="B23" s="39"/>
      <c r="C23" s="39"/>
      <c r="D23" s="39"/>
      <c r="E23" s="39"/>
      <c r="F23" s="84"/>
    </row>
    <row r="24" spans="1:6" ht="15.75" thickBot="1">
      <c r="A24" s="41"/>
      <c r="B24" s="104" t="s">
        <v>44</v>
      </c>
      <c r="C24" s="104"/>
      <c r="D24" s="104"/>
      <c r="E24" s="105"/>
      <c r="F24" s="77">
        <f>F20+F22</f>
        <v>0</v>
      </c>
    </row>
    <row r="26" spans="1:6" ht="15.75" thickBot="1">
      <c r="A26" s="42"/>
      <c r="B26" s="43"/>
      <c r="C26" s="43"/>
      <c r="D26" s="42"/>
      <c r="E26" s="43"/>
      <c r="F26" s="44"/>
    </row>
    <row r="27" spans="1:6" ht="15.75" thickTop="1">
      <c r="C27" s="45"/>
      <c r="D27" s="94" t="s">
        <v>40</v>
      </c>
      <c r="E27" s="94"/>
      <c r="F27" s="94"/>
    </row>
    <row r="28" spans="1:6">
      <c r="B28" s="101" t="s">
        <v>42</v>
      </c>
      <c r="C28" s="101"/>
      <c r="D28" s="101"/>
      <c r="E28" s="46"/>
    </row>
    <row r="29" spans="1:6" ht="79.5" customHeight="1">
      <c r="B29" s="101" t="s">
        <v>48</v>
      </c>
      <c r="C29" s="101"/>
      <c r="D29" s="101"/>
      <c r="E29" s="101"/>
    </row>
    <row r="30" spans="1:6">
      <c r="B30" s="101" t="s">
        <v>28</v>
      </c>
      <c r="C30" s="101"/>
      <c r="D30" s="101"/>
      <c r="E30" s="46"/>
    </row>
    <row r="31" spans="1:6">
      <c r="B31" s="102" t="s">
        <v>20</v>
      </c>
      <c r="C31" s="102"/>
      <c r="D31" s="102"/>
      <c r="E31" s="46"/>
      <c r="F31" s="85"/>
    </row>
    <row r="32" spans="1:6">
      <c r="B32" s="46"/>
      <c r="C32" s="46"/>
      <c r="D32" s="46"/>
      <c r="E32" s="46"/>
      <c r="F32" s="85"/>
    </row>
    <row r="33" spans="1:7" ht="14.45" customHeight="1">
      <c r="A33" s="48"/>
      <c r="B33" s="100" t="s">
        <v>11</v>
      </c>
      <c r="C33" s="49"/>
      <c r="D33" s="40"/>
      <c r="E33" s="40"/>
      <c r="F33" s="40"/>
    </row>
    <row r="34" spans="1:7" ht="15" customHeight="1">
      <c r="B34" s="100"/>
      <c r="C34" s="40"/>
      <c r="D34" s="40"/>
      <c r="E34" s="40"/>
      <c r="F34" s="40"/>
      <c r="G34" s="50"/>
    </row>
    <row r="35" spans="1:7" ht="45" customHeight="1">
      <c r="C35" s="98" t="s">
        <v>12</v>
      </c>
      <c r="D35" s="98"/>
      <c r="E35" s="98"/>
      <c r="F35" s="98"/>
      <c r="G35" s="50"/>
    </row>
    <row r="36" spans="1:7" ht="12" customHeight="1">
      <c r="C36" s="98"/>
      <c r="D36" s="98"/>
      <c r="E36" s="98"/>
      <c r="F36" s="98"/>
    </row>
  </sheetData>
  <sheetProtection algorithmName="SHA-512" hashValue="3/nFhUW8UNEYe1ujUkHfEp5/59QrNLxqrQQOEyZvqUR4fZogFP1BgllPyGri/MnsmIAZPglesImJmNaV24yinw==" saltValue="e8CTnZC1E5RWTnRXJFD+mA==" spinCount="100000" sheet="1" objects="1" scenarios="1"/>
  <mergeCells count="11">
    <mergeCell ref="C35:F36"/>
    <mergeCell ref="B22:E22"/>
    <mergeCell ref="B30:D30"/>
    <mergeCell ref="B31:D31"/>
    <mergeCell ref="B28:D28"/>
    <mergeCell ref="B29:E29"/>
    <mergeCell ref="A3:F3"/>
    <mergeCell ref="B4:E4"/>
    <mergeCell ref="B24:E24"/>
    <mergeCell ref="D27:F27"/>
    <mergeCell ref="B33:B34"/>
  </mergeCells>
  <printOptions horizontalCentered="1"/>
  <pageMargins left="0.59055118110236227" right="0.59055118110236227" top="0.78740157480314965" bottom="0.59055118110236227" header="0.31496062992125984" footer="0.31496062992125984"/>
  <pageSetup paperSize="9" scale="62" orientation="portrait" horizontalDpi="4294967295" verticalDpi="4294967295" r:id="rId1"/>
  <rowBreaks count="1" manualBreakCount="1">
    <brk id="3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9"/>
  <sheetViews>
    <sheetView zoomScale="90" zoomScaleNormal="90" workbookViewId="0">
      <selection activeCell="B23" sqref="B23:D23"/>
    </sheetView>
  </sheetViews>
  <sheetFormatPr defaultColWidth="9.140625" defaultRowHeight="15"/>
  <cols>
    <col min="1" max="1" width="7.85546875" style="15" customWidth="1"/>
    <col min="2" max="2" width="67.28515625" style="15" customWidth="1"/>
    <col min="3" max="4" width="9" style="15" customWidth="1"/>
    <col min="5" max="6" width="20.7109375" style="15" customWidth="1"/>
    <col min="7" max="8" width="9.140625" style="15"/>
    <col min="9" max="9" width="16.28515625" style="15" bestFit="1" customWidth="1"/>
    <col min="10" max="16384" width="9.140625" style="15"/>
  </cols>
  <sheetData>
    <row r="1" spans="1:7" ht="19.149999999999999" customHeight="1">
      <c r="B1" s="16"/>
      <c r="C1" s="16"/>
      <c r="E1" s="87"/>
      <c r="F1" s="86" t="s">
        <v>45</v>
      </c>
      <c r="G1" s="17"/>
    </row>
    <row r="2" spans="1:7" ht="19.149999999999999" customHeight="1">
      <c r="B2" s="16"/>
      <c r="C2" s="16"/>
      <c r="D2" s="87"/>
      <c r="E2" s="87"/>
      <c r="F2" s="86" t="s">
        <v>46</v>
      </c>
      <c r="G2" s="17"/>
    </row>
    <row r="3" spans="1:7" ht="15.75">
      <c r="B3" s="106"/>
      <c r="C3" s="106"/>
      <c r="D3" s="106"/>
      <c r="E3" s="106"/>
    </row>
    <row r="4" spans="1:7" ht="34.5" customHeight="1">
      <c r="A4" s="103" t="s">
        <v>24</v>
      </c>
      <c r="B4" s="103"/>
      <c r="C4" s="103"/>
      <c r="D4" s="103"/>
      <c r="E4" s="103"/>
      <c r="F4" s="103"/>
    </row>
    <row r="5" spans="1:7" ht="15" customHeight="1">
      <c r="B5" s="102"/>
      <c r="C5" s="102"/>
      <c r="D5" s="102"/>
      <c r="E5" s="102"/>
    </row>
    <row r="6" spans="1:7" ht="19.5" thickBot="1">
      <c r="B6" s="107"/>
      <c r="C6" s="107"/>
      <c r="D6" s="107"/>
      <c r="E6" s="107"/>
    </row>
    <row r="7" spans="1:7" ht="45" customHeight="1" thickBot="1">
      <c r="A7" s="51" t="s">
        <v>0</v>
      </c>
      <c r="B7" s="52" t="s">
        <v>1</v>
      </c>
      <c r="C7" s="52" t="s">
        <v>2</v>
      </c>
      <c r="D7" s="52" t="s">
        <v>3</v>
      </c>
      <c r="E7" s="52" t="s">
        <v>49</v>
      </c>
      <c r="F7" s="53" t="s">
        <v>4</v>
      </c>
    </row>
    <row r="8" spans="1:7" ht="30.75" customHeight="1">
      <c r="A8" s="21">
        <v>1</v>
      </c>
      <c r="B8" s="54" t="s">
        <v>32</v>
      </c>
      <c r="C8" s="23" t="s">
        <v>10</v>
      </c>
      <c r="D8" s="23">
        <v>2</v>
      </c>
      <c r="E8" s="79"/>
      <c r="F8" s="73">
        <f>ROUND(D8*E8,2)</f>
        <v>0</v>
      </c>
    </row>
    <row r="9" spans="1:7" ht="30.75" customHeight="1">
      <c r="A9" s="55">
        <v>2</v>
      </c>
      <c r="B9" s="56" t="s">
        <v>33</v>
      </c>
      <c r="C9" s="57" t="s">
        <v>10</v>
      </c>
      <c r="D9" s="57">
        <v>2</v>
      </c>
      <c r="E9" s="80"/>
      <c r="F9" s="74">
        <f>ROUND(D9*E9,2)</f>
        <v>0</v>
      </c>
    </row>
    <row r="10" spans="1:7" ht="30.75" customHeight="1">
      <c r="A10" s="55">
        <v>3</v>
      </c>
      <c r="B10" s="56" t="s">
        <v>35</v>
      </c>
      <c r="C10" s="57" t="s">
        <v>10</v>
      </c>
      <c r="D10" s="57">
        <v>2</v>
      </c>
      <c r="E10" s="80"/>
      <c r="F10" s="74">
        <f t="shared" ref="F10:F11" si="0">ROUND(D10*E10,2)</f>
        <v>0</v>
      </c>
    </row>
    <row r="11" spans="1:7" ht="30.75" customHeight="1" thickBot="1">
      <c r="A11" s="58">
        <v>4</v>
      </c>
      <c r="B11" s="59" t="s">
        <v>34</v>
      </c>
      <c r="C11" s="60" t="s">
        <v>10</v>
      </c>
      <c r="D11" s="60">
        <v>2</v>
      </c>
      <c r="E11" s="81"/>
      <c r="F11" s="75">
        <f t="shared" si="0"/>
        <v>0</v>
      </c>
    </row>
    <row r="12" spans="1:7" s="34" customFormat="1" ht="15.75" thickBot="1">
      <c r="A12" s="61"/>
      <c r="B12" s="62"/>
      <c r="C12" s="62"/>
      <c r="D12" s="63"/>
      <c r="E12" s="63"/>
      <c r="F12" s="76"/>
    </row>
    <row r="13" spans="1:7" ht="15.75" customHeight="1" thickBot="1">
      <c r="A13" s="35"/>
      <c r="B13" s="36" t="s">
        <v>43</v>
      </c>
      <c r="C13" s="36"/>
      <c r="D13" s="37"/>
      <c r="E13" s="38"/>
      <c r="F13" s="77">
        <f>SUM(F8:F11)</f>
        <v>0</v>
      </c>
    </row>
    <row r="14" spans="1:7" ht="15.75" thickBot="1">
      <c r="A14" s="64"/>
      <c r="B14" s="65"/>
      <c r="C14" s="65"/>
      <c r="D14" s="65"/>
      <c r="E14" s="65"/>
      <c r="F14" s="78"/>
    </row>
    <row r="15" spans="1:7" ht="15.75" thickBot="1">
      <c r="A15" s="41"/>
      <c r="B15" s="104" t="s">
        <v>27</v>
      </c>
      <c r="C15" s="104"/>
      <c r="D15" s="104"/>
      <c r="E15" s="105"/>
      <c r="F15" s="77">
        <f>F13*0.23</f>
        <v>0</v>
      </c>
    </row>
    <row r="16" spans="1:7" ht="15.75" thickBot="1">
      <c r="A16" s="64"/>
      <c r="B16" s="65"/>
      <c r="C16" s="65"/>
      <c r="D16" s="65"/>
      <c r="E16" s="65"/>
      <c r="F16" s="78"/>
    </row>
    <row r="17" spans="1:6" ht="15.75" thickBot="1">
      <c r="A17" s="41"/>
      <c r="B17" s="104" t="s">
        <v>44</v>
      </c>
      <c r="C17" s="104"/>
      <c r="D17" s="104"/>
      <c r="E17" s="105"/>
      <c r="F17" s="77">
        <f>F13+F15</f>
        <v>0</v>
      </c>
    </row>
    <row r="19" spans="1:6" ht="15.75" thickBot="1">
      <c r="A19" s="42"/>
      <c r="B19" s="43"/>
      <c r="C19" s="43"/>
      <c r="D19" s="42"/>
      <c r="E19" s="43"/>
      <c r="F19" s="44"/>
    </row>
    <row r="20" spans="1:6" ht="15.75" thickTop="1">
      <c r="C20" s="45"/>
      <c r="D20" s="94" t="s">
        <v>40</v>
      </c>
      <c r="E20" s="94"/>
      <c r="F20" s="94"/>
    </row>
    <row r="21" spans="1:6">
      <c r="B21" s="102" t="s">
        <v>41</v>
      </c>
      <c r="C21" s="102"/>
      <c r="D21" s="102"/>
      <c r="E21" s="46"/>
    </row>
    <row r="22" spans="1:6" ht="100.5" customHeight="1">
      <c r="B22" s="101" t="s">
        <v>48</v>
      </c>
      <c r="C22" s="101"/>
      <c r="D22" s="101"/>
      <c r="E22" s="46"/>
    </row>
    <row r="23" spans="1:6">
      <c r="B23" s="102" t="s">
        <v>28</v>
      </c>
      <c r="C23" s="102"/>
      <c r="D23" s="102"/>
      <c r="E23" s="46"/>
    </row>
    <row r="24" spans="1:6">
      <c r="B24" s="102" t="s">
        <v>20</v>
      </c>
      <c r="C24" s="102"/>
      <c r="D24" s="102"/>
      <c r="E24" s="46"/>
      <c r="F24" s="85"/>
    </row>
    <row r="25" spans="1:6">
      <c r="B25" s="46"/>
      <c r="C25" s="46"/>
      <c r="D25" s="46"/>
      <c r="E25" s="46"/>
      <c r="F25" s="85"/>
    </row>
    <row r="26" spans="1:6" ht="14.45" customHeight="1">
      <c r="A26" s="48"/>
      <c r="B26" s="100" t="s">
        <v>11</v>
      </c>
      <c r="C26" s="49"/>
      <c r="D26" s="40"/>
      <c r="E26" s="40"/>
      <c r="F26" s="40"/>
    </row>
    <row r="27" spans="1:6" ht="15" customHeight="1">
      <c r="B27" s="100"/>
      <c r="C27" s="40"/>
      <c r="D27" s="40"/>
      <c r="E27" s="40"/>
      <c r="F27" s="40"/>
    </row>
    <row r="28" spans="1:6" ht="45" customHeight="1">
      <c r="C28" s="98" t="s">
        <v>12</v>
      </c>
      <c r="D28" s="98"/>
      <c r="E28" s="98"/>
      <c r="F28" s="98"/>
    </row>
    <row r="29" spans="1:6" ht="12" customHeight="1">
      <c r="C29" s="98"/>
      <c r="D29" s="98"/>
      <c r="E29" s="98"/>
      <c r="F29" s="98"/>
    </row>
  </sheetData>
  <sheetProtection algorithmName="SHA-512" hashValue="YS47fd3rxSoX0osOnM1lFhL1gQSFkIEgIXe6wO8MrltaFayCOapGXnqwuQOwAP8MxtT+9EkmG8uXIO0hTqr/KQ==" saltValue="Os5R3r0VMopdITFR0i/0zg==" spinCount="100000" sheet="1" objects="1" scenarios="1"/>
  <mergeCells count="13">
    <mergeCell ref="B17:E17"/>
    <mergeCell ref="D20:F20"/>
    <mergeCell ref="B26:B27"/>
    <mergeCell ref="C28:F29"/>
    <mergeCell ref="B3:E3"/>
    <mergeCell ref="A4:F4"/>
    <mergeCell ref="B5:E5"/>
    <mergeCell ref="B6:E6"/>
    <mergeCell ref="B15:E15"/>
    <mergeCell ref="B21:D21"/>
    <mergeCell ref="B22:D22"/>
    <mergeCell ref="B23:D23"/>
    <mergeCell ref="B24:D24"/>
  </mergeCells>
  <printOptions horizontalCentered="1"/>
  <pageMargins left="0.59055118110236227" right="0.59055118110236227" top="0.78740157480314965" bottom="0.59055118110236227" header="0.31496062992125984" footer="0.31496062992125984"/>
  <pageSetup paperSize="9" scale="67"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5</vt:i4>
      </vt:variant>
    </vt:vector>
  </HeadingPairs>
  <TitlesOfParts>
    <vt:vector size="8" baseType="lpstr">
      <vt:lpstr>A.2_1_Kritérium</vt:lpstr>
      <vt:lpstr>B.2_1_Technológia</vt:lpstr>
      <vt:lpstr>B.2_1_Technický servis</vt:lpstr>
      <vt:lpstr>'B.2_1_Technický servis'!Názvy_tlače</vt:lpstr>
      <vt:lpstr>B.2_1_Technológia!Názvy_tlače</vt:lpstr>
      <vt:lpstr>A.2_1_Kritérium!Oblasť_tlače</vt:lpstr>
      <vt:lpstr>'B.2_1_Technický servis'!Oblasť_tlače</vt:lpstr>
      <vt:lpstr>B.2_1_Technológia!Oblasť_tlače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Polanský Jozef</dc:creator>
  <cp:lastModifiedBy>Jantošová Jana</cp:lastModifiedBy>
  <cp:lastPrinted>2025-07-22T07:30:55Z</cp:lastPrinted>
  <dcterms:created xsi:type="dcterms:W3CDTF">2024-07-30T10:33:54Z</dcterms:created>
  <dcterms:modified xsi:type="dcterms:W3CDTF">2025-07-22T08:09:06Z</dcterms:modified>
</cp:coreProperties>
</file>