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5\III.kat\OPRAVA IZOLACE BALKONŮ V BYTOVÝCH DOMECH MĚSTA DLE SEZNAMU\"/>
    </mc:Choice>
  </mc:AlternateContent>
  <xr:revisionPtr revIDLastSave="0" documentId="8_{D86226CB-B354-41BF-9D62-E358CEE7270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01 2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'001 24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'001 24 Pol'!$A$1:$Y$53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47" i="12" l="1"/>
  <c r="I59" i="1"/>
  <c r="J58" i="1" s="1"/>
  <c r="F42" i="1"/>
  <c r="G42" i="1"/>
  <c r="H42" i="1"/>
  <c r="I42" i="1"/>
  <c r="J39" i="1" s="1"/>
  <c r="J42" i="1" s="1"/>
  <c r="J51" i="1" l="1"/>
  <c r="J54" i="1"/>
  <c r="J52" i="1"/>
  <c r="J56" i="1"/>
  <c r="J53" i="1"/>
  <c r="J49" i="1"/>
  <c r="J57" i="1"/>
  <c r="J55" i="1"/>
  <c r="J50" i="1"/>
  <c r="J40" i="1"/>
  <c r="J41" i="1"/>
  <c r="I21" i="1"/>
  <c r="J28" i="1"/>
  <c r="J26" i="1"/>
  <c r="G38" i="1"/>
  <c r="F38" i="1"/>
  <c r="J23" i="1"/>
  <c r="J24" i="1"/>
  <c r="J25" i="1"/>
  <c r="J27" i="1"/>
  <c r="E24" i="1"/>
  <c r="E26" i="1"/>
  <c r="J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a Luboš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<sst xmlns="http://schemas.openxmlformats.org/spreadsheetml/2006/main" count="420" uniqueCount="186">
  <si>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</si>
  <si>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</si>
  <si>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</si>
  <si>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</si>
  <si>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</si>
  <si>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</si>
  <si>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</si>
  <si>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</si>
  <si>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</si>
  <si>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</si>
  <si>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</si>
  <si>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</si>
  <si>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</si>
  <si>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</si>
  <si>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</si>
  <si>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</si>
  <si>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</si>
  <si>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</si>
  <si>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</si>
  <si>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</si>
  <si>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</si>
  <si>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</si>
  <si>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</si>
  <si>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</si>
  <si>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</si>
  <si>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</si>
  <si>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</si>
  <si>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</si>
  <si>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</si>
  <si>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</si>
  <si>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</si>
  <si>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</si>
  <si>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</si>
  <si>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</si>
  <si>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</si>
  <si>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</si>
  <si>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</si>
  <si>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</si>
  <si>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</si>
  <si>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</si>
  <si>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</si>
  <si>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</si>
  <si>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</si>
  <si>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</t>
  </si>
  <si>
    <t>Oprava balkonu Znojmo Přímětická SNMZ</t>
  </si>
  <si>
    <t>001</t>
  </si>
  <si>
    <t>Stavby</t>
  </si>
  <si>
    <t>Objekt:</t>
  </si>
  <si>
    <t>Rozpočet:</t>
  </si>
  <si>
    <t>0133</t>
  </si>
  <si>
    <t>STAVBY 2025</t>
  </si>
  <si>
    <t>Stavba</t>
  </si>
  <si>
    <t>Celkem za stavbu</t>
  </si>
  <si>
    <t>CZK</t>
  </si>
  <si>
    <t>Rekapitulace dílů</t>
  </si>
  <si>
    <t>Typ dílu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</si>
  <si>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</si>
  <si>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</si>
  <si>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</si>
  <si>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</si>
  <si>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</si>
  <si>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</si>
  <si>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</si>
  <si>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</si>
  <si>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</si>
  <si>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</si>
  <si>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</si>
  <si>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</si>
  <si>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</si>
  <si>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Izolace proti vodě</t>
  </si>
  <si>
    <t>764</t>
  </si>
  <si>
    <t>Konstrukce klempířské</t>
  </si>
  <si>
    <t>776</t>
  </si>
  <si>
    <t>Podlahy a stěny povlakové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</si>
  <si>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</si>
  <si>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</si>
  <si>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</si>
  <si>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</si>
  <si>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</si>
  <si>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</si>
  <si>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</si>
  <si>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</si>
  <si>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</si>
  <si>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</si>
  <si>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</si>
  <si>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</si>
  <si>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</si>
  <si>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</si>
  <si>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</si>
  <si>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</si>
  <si>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</si>
  <si>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</si>
  <si>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</si>
  <si>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</si>
  <si>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</si>
  <si>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</si>
  <si>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</si>
  <si>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</si>
  <si>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</si>
  <si>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</si>
  <si>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</si>
  <si>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</si>
  <si>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</si>
  <si>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</si>
  <si>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</si>
  <si>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</si>
  <si>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</si>
  <si>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602016195R00</t>
  </si>
  <si>
    <t>Penetrace hloubková stěn</t>
  </si>
  <si>
    <t>m2</t>
  </si>
  <si>
    <t>RTS 25/ I</t>
  </si>
  <si>
    <t>Indiv</t>
  </si>
  <si>
    <t>Práce</t>
  </si>
  <si>
    <t>Běžná</t>
  </si>
  <si>
    <t>POL1_</t>
  </si>
  <si>
    <t>622472152R00</t>
  </si>
  <si>
    <t>Omítka stěn vnější silikonsilikátová slož. II. ruč</t>
  </si>
  <si>
    <t>622481211RT2</t>
  </si>
  <si>
    <t xml:space="preserve">Montáž výztužné sítě(perlinky)do stěrky-vněj.stěny včetně výztužné sítě a stěrkového tmelu </t>
  </si>
  <si>
    <t>622481291R00</t>
  </si>
  <si>
    <t xml:space="preserve">Montáž výztužné lišty rohové </t>
  </si>
  <si>
    <t>m</t>
  </si>
  <si>
    <t>632922953RT1</t>
  </si>
  <si>
    <t>Kladení dlaždic 50x50 cm na stavitel. terče plast. výškově stavitelné podstavce 35-55 mm</t>
  </si>
  <si>
    <t>592453320R</t>
  </si>
  <si>
    <t>Dlaždice betonová 40x40x4 cm hladká standard šedá</t>
  </si>
  <si>
    <t>SPCM</t>
  </si>
  <si>
    <t>Specifikace</t>
  </si>
  <si>
    <t>POL3_</t>
  </si>
  <si>
    <t>941941031RT4</t>
  </si>
  <si>
    <t>Montáž lešení leh.řad.s podlahami,š.do 1 m, H 10 m lešení rámové pronajaté</t>
  </si>
  <si>
    <t>Včetně kotvení lešení.</t>
  </si>
  <si>
    <t>POP</t>
  </si>
  <si>
    <t>941941111R00</t>
  </si>
  <si>
    <t>Pronájem lešení za den</t>
  </si>
  <si>
    <t>941941831RT4</t>
  </si>
  <si>
    <t>Demontáž lešení leh.řad.s podlahami,š.1 m, H 10 m lešení rámové pronajaté</t>
  </si>
  <si>
    <t>952901111R00</t>
  </si>
  <si>
    <t>Vyčištění budov o výšce podlaží do 4 m</t>
  </si>
  <si>
    <t>965048515R00</t>
  </si>
  <si>
    <t>Broušení betonových povrchů do tl. 5 mm</t>
  </si>
  <si>
    <t>965081713R00</t>
  </si>
  <si>
    <t>Bourání dlažeb keramických tl.10 mm, nad 1 m2</t>
  </si>
  <si>
    <t>978071211R00</t>
  </si>
  <si>
    <t xml:space="preserve">Odsekání omítky </t>
  </si>
  <si>
    <t>998009101R00</t>
  </si>
  <si>
    <t>Přesun hmot lešení samostatně budovaného</t>
  </si>
  <si>
    <t>t</t>
  </si>
  <si>
    <t>Přesun hmot</t>
  </si>
  <si>
    <t>POL7_</t>
  </si>
  <si>
    <t>999281111R00</t>
  </si>
  <si>
    <t>Přesun hmot pro opravy a údržbu do výšky 25 m</t>
  </si>
  <si>
    <t>289970111R00</t>
  </si>
  <si>
    <t>Vrstva geotextilie Geofiltex 300g/m2</t>
  </si>
  <si>
    <t>711823129RT5</t>
  </si>
  <si>
    <t>Montáž ukončovací lišty k balkonu včetně dodávkyterasová lišta NT60</t>
  </si>
  <si>
    <t>712371801RZ4</t>
  </si>
  <si>
    <t>Povlaková krytina střech do 10°, fólií PVC 1 vrstva - fólie tl.1,5mm</t>
  </si>
  <si>
    <t>712378006R00</t>
  </si>
  <si>
    <t>Rohová lišta vnější VIPLANYL rš 100 mm</t>
  </si>
  <si>
    <t>Úprava délky a připevnění rohové lišty natloukacími hmoždinkami včetně dodávky lišty.</t>
  </si>
  <si>
    <t>764430310RT2</t>
  </si>
  <si>
    <t>Oplechování zdí včetně rohů z Al, rš 250 mm</t>
  </si>
  <si>
    <t>765312797R00</t>
  </si>
  <si>
    <t>Plech okapní profilovaný šířky 170 mm hliník</t>
  </si>
  <si>
    <t>Dodávka a montáž okapního profilovaného plechu.</t>
  </si>
  <si>
    <t>998764102R00</t>
  </si>
  <si>
    <t>Přesun hmot pro klempířské konstr., výšky do 12 m</t>
  </si>
  <si>
    <t>776401800R00</t>
  </si>
  <si>
    <t>Demontáž soklíků nebo lišt, pryžových nebo z PVC</t>
  </si>
  <si>
    <t>979082316R00</t>
  </si>
  <si>
    <t>Vodorovná doprava suti a hmot po suchu do 4000 m</t>
  </si>
  <si>
    <t>Přesun suti</t>
  </si>
  <si>
    <t>POL8_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</si>
  <si>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</si>
  <si>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</si>
  <si>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</si>
  <si>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</si>
  <si>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</si>
  <si>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</si>
  <si>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</si>
  <si>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</si>
  <si>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</si>
  <si>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</si>
  <si>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RTS 20/ I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</si>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</sst>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8" t="s">
        <v>41</v>
      </c>
      <c r="B2" s="178"/>
      <c r="C2" s="178"/>
      <c r="D2" s="178"/>
      <c r="E2" s="178"/>
      <c r="F2" s="178"/>
      <c r="G2" s="1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I59" sqref="I5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7" width="13" customWidth="1"/>
    <col min="8" max="8" width="11.7109375" customWidth="1"/>
    <col min="9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9" t="s">
        <v>4</v>
      </c>
      <c r="C1" s="180"/>
      <c r="D1" s="180"/>
      <c r="E1" s="180"/>
      <c r="F1" s="180"/>
      <c r="G1" s="180"/>
      <c r="H1" s="180"/>
      <c r="I1" s="180"/>
      <c r="J1" s="181"/>
    </row>
    <row r="2" spans="1:15" ht="36" customHeight="1" x14ac:dyDescent="0.2">
      <c r="A2" s="2"/>
      <c r="B2" s="77" t="s">
        <v>24</v>
      </c>
      <c r="C2" s="78"/>
      <c r="D2" s="79" t="s">
        <v>49</v>
      </c>
      <c r="E2" s="188" t="s">
        <v>50</v>
      </c>
      <c r="F2" s="189"/>
      <c r="G2" s="189"/>
      <c r="H2" s="189"/>
      <c r="I2" s="189"/>
      <c r="J2" s="190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1" t="s">
        <v>46</v>
      </c>
      <c r="F3" s="192"/>
      <c r="G3" s="192"/>
      <c r="H3" s="192"/>
      <c r="I3" s="192"/>
      <c r="J3" s="193"/>
    </row>
    <row r="4" spans="1:15" ht="23.25" customHeight="1" x14ac:dyDescent="0.2">
      <c r="A4" s="76">
        <v>825</v>
      </c>
      <c r="B4" s="82" t="s">
        <v>48</v>
      </c>
      <c r="C4" s="83"/>
      <c r="D4" s="84" t="s">
        <v>43</v>
      </c>
      <c r="E4" s="201" t="s">
        <v>44</v>
      </c>
      <c r="F4" s="202"/>
      <c r="G4" s="202"/>
      <c r="H4" s="202"/>
      <c r="I4" s="202"/>
      <c r="J4" s="203"/>
    </row>
    <row r="5" spans="1:15" ht="24" customHeight="1" x14ac:dyDescent="0.2">
      <c r="A5" s="2"/>
      <c r="B5" s="31" t="s">
        <v>23</v>
      </c>
      <c r="D5" s="206"/>
      <c r="E5" s="207"/>
      <c r="F5" s="207"/>
      <c r="G5" s="207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8"/>
      <c r="E6" s="209"/>
      <c r="F6" s="209"/>
      <c r="G6" s="209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0"/>
      <c r="F7" s="211"/>
      <c r="G7" s="21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5"/>
      <c r="E11" s="195"/>
      <c r="F11" s="195"/>
      <c r="G11" s="195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0"/>
      <c r="E12" s="200"/>
      <c r="F12" s="200"/>
      <c r="G12" s="200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4"/>
      <c r="F13" s="205"/>
      <c r="G13" s="20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4"/>
      <c r="F15" s="194"/>
      <c r="G15" s="196"/>
      <c r="H15" s="196"/>
      <c r="I15" s="196" t="s">
        <v>31</v>
      </c>
      <c r="J15" s="197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5"/>
      <c r="F16" s="186"/>
      <c r="G16" s="185"/>
      <c r="H16" s="186"/>
      <c r="I16" s="185">
        <v>0</v>
      </c>
      <c r="J16" s="187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5"/>
      <c r="F17" s="186"/>
      <c r="G17" s="185"/>
      <c r="H17" s="186"/>
      <c r="I17" s="185">
        <v>0</v>
      </c>
      <c r="J17" s="187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5"/>
      <c r="F18" s="186"/>
      <c r="G18" s="185"/>
      <c r="H18" s="186"/>
      <c r="I18" s="185">
        <v>0</v>
      </c>
      <c r="J18" s="187"/>
    </row>
    <row r="19" spans="1:10" ht="23.25" customHeight="1" x14ac:dyDescent="0.2">
      <c r="A19" s="137" t="s">
        <v>77</v>
      </c>
      <c r="B19" s="38" t="s">
        <v>29</v>
      </c>
      <c r="C19" s="62"/>
      <c r="D19" s="63"/>
      <c r="E19" s="185"/>
      <c r="F19" s="186"/>
      <c r="G19" s="185"/>
      <c r="H19" s="186"/>
      <c r="I19" s="185">
        <v>0</v>
      </c>
      <c r="J19" s="187"/>
    </row>
    <row r="20" spans="1:10" ht="23.25" customHeight="1" x14ac:dyDescent="0.2">
      <c r="A20" s="137" t="s">
        <v>78</v>
      </c>
      <c r="B20" s="38" t="s">
        <v>30</v>
      </c>
      <c r="C20" s="62"/>
      <c r="D20" s="63"/>
      <c r="E20" s="185"/>
      <c r="F20" s="186"/>
      <c r="G20" s="185"/>
      <c r="H20" s="186"/>
      <c r="I20" s="185">
        <v>0</v>
      </c>
      <c r="J20" s="187"/>
    </row>
    <row r="21" spans="1:10" ht="23.25" customHeight="1" x14ac:dyDescent="0.2">
      <c r="A21" s="2"/>
      <c r="B21" s="48" t="s">
        <v>31</v>
      </c>
      <c r="C21" s="64"/>
      <c r="D21" s="65"/>
      <c r="E21" s="198"/>
      <c r="F21" s="199"/>
      <c r="G21" s="198"/>
      <c r="H21" s="199"/>
      <c r="I21" s="198">
        <f>SUM(I16:J20)</f>
        <v>0</v>
      </c>
      <c r="J21" s="21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15">
        <v>0</v>
      </c>
      <c r="H23" s="216"/>
      <c r="I23" s="216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3">
        <v>0</v>
      </c>
      <c r="H24" s="214"/>
      <c r="I24" s="214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5">
        <v>0</v>
      </c>
      <c r="H25" s="216"/>
      <c r="I25" s="216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2">
        <v>0</v>
      </c>
      <c r="H26" s="183"/>
      <c r="I26" s="183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4">
        <v>0</v>
      </c>
      <c r="H27" s="184"/>
      <c r="I27" s="184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18">
        <v>32724.06</v>
      </c>
      <c r="H28" s="219"/>
      <c r="I28" s="219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18">
        <v>0</v>
      </c>
      <c r="H29" s="218"/>
      <c r="I29" s="218"/>
      <c r="J29" s="117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0"/>
      <c r="E34" s="221"/>
      <c r="G34" s="222"/>
      <c r="H34" s="223"/>
      <c r="I34" s="223"/>
      <c r="J34" s="25"/>
    </row>
    <row r="35" spans="1:10" ht="12.75" customHeight="1" x14ac:dyDescent="0.2">
      <c r="A35" s="2"/>
      <c r="B35" s="2"/>
      <c r="D35" s="212" t="s">
        <v>2</v>
      </c>
      <c r="E35" s="21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51</v>
      </c>
      <c r="C39" s="224"/>
      <c r="D39" s="224"/>
      <c r="E39" s="224"/>
      <c r="F39" s="97">
        <v>0</v>
      </c>
      <c r="G39" s="98">
        <v>32724.06</v>
      </c>
      <c r="H39" s="99">
        <v>6872.05</v>
      </c>
      <c r="I39" s="99">
        <v>39596.11</v>
      </c>
      <c r="J39" s="100">
        <f>IF(CenaCelkemVypocet=0,"",I39/CenaCelkemVypocet*100)</f>
        <v>100</v>
      </c>
    </row>
    <row r="40" spans="1:10" ht="25.5" hidden="1" customHeight="1" x14ac:dyDescent="0.2">
      <c r="A40" s="86">
        <v>2</v>
      </c>
      <c r="B40" s="101" t="s">
        <v>45</v>
      </c>
      <c r="C40" s="225" t="s">
        <v>46</v>
      </c>
      <c r="D40" s="225"/>
      <c r="E40" s="225"/>
      <c r="F40" s="102">
        <v>0</v>
      </c>
      <c r="G40" s="103">
        <v>32724.06</v>
      </c>
      <c r="H40" s="103">
        <v>6872.05</v>
      </c>
      <c r="I40" s="103">
        <v>39596.11</v>
      </c>
      <c r="J40" s="104">
        <f>IF(CenaCelkemVypocet=0,"",I40/CenaCelkemVypocet*100)</f>
        <v>100</v>
      </c>
    </row>
    <row r="41" spans="1:10" ht="25.5" hidden="1" customHeight="1" x14ac:dyDescent="0.2">
      <c r="A41" s="86">
        <v>3</v>
      </c>
      <c r="B41" s="105" t="s">
        <v>43</v>
      </c>
      <c r="C41" s="224" t="s">
        <v>44</v>
      </c>
      <c r="D41" s="224"/>
      <c r="E41" s="224"/>
      <c r="F41" s="106">
        <v>0</v>
      </c>
      <c r="G41" s="99">
        <v>32724.06</v>
      </c>
      <c r="H41" s="99">
        <v>6872.05</v>
      </c>
      <c r="I41" s="99">
        <v>39596.11</v>
      </c>
      <c r="J41" s="100">
        <f>IF(CenaCelkemVypocet=0,"",I41/CenaCelkemVypocet*100)</f>
        <v>100</v>
      </c>
    </row>
    <row r="42" spans="1:10" ht="25.5" hidden="1" customHeight="1" x14ac:dyDescent="0.2">
      <c r="A42" s="86"/>
      <c r="B42" s="226" t="s">
        <v>52</v>
      </c>
      <c r="C42" s="227"/>
      <c r="D42" s="227"/>
      <c r="E42" s="228"/>
      <c r="F42" s="107">
        <f>SUMIF(A39:A41,"=1",F39:F41)</f>
        <v>0</v>
      </c>
      <c r="G42" s="108">
        <f>SUMIF(A39:A41,"=1",G39:G41)</f>
        <v>32724.06</v>
      </c>
      <c r="H42" s="108">
        <f>SUMIF(A39:A41,"=1",H39:H41)</f>
        <v>6872.05</v>
      </c>
      <c r="I42" s="108">
        <f>SUMIF(A39:A41,"=1",I39:I41)</f>
        <v>39596.11</v>
      </c>
      <c r="J42" s="109">
        <f>SUMIF(A39:A41,"=1",J39:J41)</f>
        <v>100</v>
      </c>
    </row>
    <row r="46" spans="1:10" ht="15.75" x14ac:dyDescent="0.25">
      <c r="B46" s="118" t="s">
        <v>54</v>
      </c>
    </row>
    <row r="48" spans="1:10" ht="25.5" customHeight="1" x14ac:dyDescent="0.2">
      <c r="A48" s="120"/>
      <c r="B48" s="123" t="s">
        <v>18</v>
      </c>
      <c r="C48" s="123" t="s">
        <v>6</v>
      </c>
      <c r="D48" s="124"/>
      <c r="E48" s="124"/>
      <c r="F48" s="125" t="s">
        <v>55</v>
      </c>
      <c r="G48" s="125"/>
      <c r="H48" s="125"/>
      <c r="I48" s="125" t="s">
        <v>31</v>
      </c>
      <c r="J48" s="125" t="s">
        <v>0</v>
      </c>
    </row>
    <row r="49" spans="1:10" ht="36.75" customHeight="1" x14ac:dyDescent="0.2">
      <c r="A49" s="121"/>
      <c r="B49" s="126" t="s">
        <v>56</v>
      </c>
      <c r="C49" s="229" t="s">
        <v>57</v>
      </c>
      <c r="D49" s="230"/>
      <c r="E49" s="230"/>
      <c r="F49" s="135" t="s">
        <v>26</v>
      </c>
      <c r="G49" s="127"/>
      <c r="H49" s="127"/>
      <c r="I49" s="127">
        <v>0</v>
      </c>
      <c r="J49" s="132" t="str">
        <f>IF(I59=0,"",I49/I59*100)</f>
        <v/>
      </c>
    </row>
    <row r="50" spans="1:10" ht="36.75" customHeight="1" x14ac:dyDescent="0.2">
      <c r="A50" s="121"/>
      <c r="B50" s="126" t="s">
        <v>58</v>
      </c>
      <c r="C50" s="229" t="s">
        <v>59</v>
      </c>
      <c r="D50" s="230"/>
      <c r="E50" s="230"/>
      <c r="F50" s="135" t="s">
        <v>26</v>
      </c>
      <c r="G50" s="127"/>
      <c r="H50" s="127"/>
      <c r="I50" s="127">
        <v>0</v>
      </c>
      <c r="J50" s="132" t="str">
        <f>IF(I59=0,"",I50/I59*100)</f>
        <v/>
      </c>
    </row>
    <row r="51" spans="1:10" ht="36.75" customHeight="1" x14ac:dyDescent="0.2">
      <c r="A51" s="121"/>
      <c r="B51" s="126" t="s">
        <v>60</v>
      </c>
      <c r="C51" s="229" t="s">
        <v>61</v>
      </c>
      <c r="D51" s="230"/>
      <c r="E51" s="230"/>
      <c r="F51" s="135" t="s">
        <v>26</v>
      </c>
      <c r="G51" s="127"/>
      <c r="H51" s="127"/>
      <c r="I51" s="127">
        <v>0</v>
      </c>
      <c r="J51" s="132" t="str">
        <f>IF(I59=0,"",I51/I59*100)</f>
        <v/>
      </c>
    </row>
    <row r="52" spans="1:10" ht="36.75" customHeight="1" x14ac:dyDescent="0.2">
      <c r="A52" s="121"/>
      <c r="B52" s="126" t="s">
        <v>62</v>
      </c>
      <c r="C52" s="229" t="s">
        <v>63</v>
      </c>
      <c r="D52" s="230"/>
      <c r="E52" s="230"/>
      <c r="F52" s="135" t="s">
        <v>26</v>
      </c>
      <c r="G52" s="127"/>
      <c r="H52" s="127"/>
      <c r="I52" s="127">
        <v>0</v>
      </c>
      <c r="J52" s="132" t="str">
        <f>IF(I59=0,"",I52/I59*100)</f>
        <v/>
      </c>
    </row>
    <row r="53" spans="1:10" ht="36.75" customHeight="1" x14ac:dyDescent="0.2">
      <c r="A53" s="121"/>
      <c r="B53" s="126" t="s">
        <v>64</v>
      </c>
      <c r="C53" s="229" t="s">
        <v>65</v>
      </c>
      <c r="D53" s="230"/>
      <c r="E53" s="230"/>
      <c r="F53" s="135" t="s">
        <v>26</v>
      </c>
      <c r="G53" s="127"/>
      <c r="H53" s="127"/>
      <c r="I53" s="127">
        <v>0</v>
      </c>
      <c r="J53" s="132" t="str">
        <f>IF(I59=0,"",I53/I59*100)</f>
        <v/>
      </c>
    </row>
    <row r="54" spans="1:10" ht="36.75" customHeight="1" x14ac:dyDescent="0.2">
      <c r="A54" s="121"/>
      <c r="B54" s="126" t="s">
        <v>66</v>
      </c>
      <c r="C54" s="229" t="s">
        <v>67</v>
      </c>
      <c r="D54" s="230"/>
      <c r="E54" s="230"/>
      <c r="F54" s="135" t="s">
        <v>26</v>
      </c>
      <c r="G54" s="127"/>
      <c r="H54" s="127"/>
      <c r="I54" s="127">
        <v>0</v>
      </c>
      <c r="J54" s="132" t="str">
        <f>IF(I59=0,"",I54/I59*100)</f>
        <v/>
      </c>
    </row>
    <row r="55" spans="1:10" ht="36.75" customHeight="1" x14ac:dyDescent="0.2">
      <c r="A55" s="121"/>
      <c r="B55" s="126" t="s">
        <v>68</v>
      </c>
      <c r="C55" s="229" t="s">
        <v>69</v>
      </c>
      <c r="D55" s="230"/>
      <c r="E55" s="230"/>
      <c r="F55" s="135" t="s">
        <v>27</v>
      </c>
      <c r="G55" s="127"/>
      <c r="H55" s="127"/>
      <c r="I55" s="127">
        <v>0</v>
      </c>
      <c r="J55" s="132" t="str">
        <f>IF(I59=0,"",I55/I59*100)</f>
        <v/>
      </c>
    </row>
    <row r="56" spans="1:10" ht="36.75" customHeight="1" x14ac:dyDescent="0.2">
      <c r="A56" s="121"/>
      <c r="B56" s="126" t="s">
        <v>70</v>
      </c>
      <c r="C56" s="229" t="s">
        <v>71</v>
      </c>
      <c r="D56" s="230"/>
      <c r="E56" s="230"/>
      <c r="F56" s="135" t="s">
        <v>27</v>
      </c>
      <c r="G56" s="127"/>
      <c r="H56" s="127"/>
      <c r="I56" s="127">
        <v>0</v>
      </c>
      <c r="J56" s="132" t="str">
        <f>IF(I59=0,"",I56/I59*100)</f>
        <v/>
      </c>
    </row>
    <row r="57" spans="1:10" ht="36.75" customHeight="1" x14ac:dyDescent="0.2">
      <c r="A57" s="121"/>
      <c r="B57" s="126" t="s">
        <v>72</v>
      </c>
      <c r="C57" s="229" t="s">
        <v>73</v>
      </c>
      <c r="D57" s="230"/>
      <c r="E57" s="230"/>
      <c r="F57" s="135" t="s">
        <v>27</v>
      </c>
      <c r="G57" s="127"/>
      <c r="H57" s="127"/>
      <c r="I57" s="127">
        <v>0</v>
      </c>
      <c r="J57" s="132" t="str">
        <f>IF(I59=0,"",I57/I59*100)</f>
        <v/>
      </c>
    </row>
    <row r="58" spans="1:10" ht="36.75" customHeight="1" x14ac:dyDescent="0.2">
      <c r="A58" s="121"/>
      <c r="B58" s="126" t="s">
        <v>74</v>
      </c>
      <c r="C58" s="229" t="s">
        <v>75</v>
      </c>
      <c r="D58" s="230"/>
      <c r="E58" s="230"/>
      <c r="F58" s="135" t="s">
        <v>76</v>
      </c>
      <c r="G58" s="127"/>
      <c r="H58" s="127"/>
      <c r="I58" s="127">
        <v>0</v>
      </c>
      <c r="J58" s="132" t="str">
        <f>IF(I59=0,"",I58/I59*100)</f>
        <v/>
      </c>
    </row>
    <row r="59" spans="1:10" ht="25.5" customHeight="1" x14ac:dyDescent="0.2">
      <c r="A59" s="122"/>
      <c r="B59" s="128" t="s">
        <v>1</v>
      </c>
      <c r="C59" s="129"/>
      <c r="D59" s="130"/>
      <c r="E59" s="130"/>
      <c r="F59" s="136"/>
      <c r="G59" s="131"/>
      <c r="H59" s="131"/>
      <c r="I59" s="131">
        <f>SUM(I49:I58)</f>
        <v>0</v>
      </c>
      <c r="J59" s="133">
        <f>SUM(J49:J58)</f>
        <v>0</v>
      </c>
    </row>
    <row r="60" spans="1:10" x14ac:dyDescent="0.2">
      <c r="F60" s="85"/>
      <c r="G60" s="85"/>
      <c r="H60" s="85"/>
      <c r="I60" s="85"/>
      <c r="J60" s="134"/>
    </row>
    <row r="61" spans="1:10" x14ac:dyDescent="0.2">
      <c r="F61" s="85"/>
      <c r="G61" s="85"/>
      <c r="H61" s="85"/>
      <c r="I61" s="85"/>
      <c r="J61" s="134"/>
    </row>
    <row r="62" spans="1:10" x14ac:dyDescent="0.2">
      <c r="F62" s="85"/>
      <c r="G62" s="85"/>
      <c r="H62" s="85"/>
      <c r="I62" s="85"/>
      <c r="J6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50" t="s">
        <v>8</v>
      </c>
      <c r="B2" s="49"/>
      <c r="C2" s="233"/>
      <c r="D2" s="233"/>
      <c r="E2" s="233"/>
      <c r="F2" s="233"/>
      <c r="G2" s="234"/>
    </row>
    <row r="3" spans="1:7" ht="24.95" customHeight="1" x14ac:dyDescent="0.2">
      <c r="A3" s="50" t="s">
        <v>9</v>
      </c>
      <c r="B3" s="49"/>
      <c r="C3" s="233"/>
      <c r="D3" s="233"/>
      <c r="E3" s="233"/>
      <c r="F3" s="233"/>
      <c r="G3" s="234"/>
    </row>
    <row r="4" spans="1:7" ht="24.95" customHeight="1" x14ac:dyDescent="0.2">
      <c r="A4" s="50" t="s">
        <v>10</v>
      </c>
      <c r="B4" s="49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G52" sqref="G52"/>
    </sheetView>
  </sheetViews>
  <sheetFormatPr defaultRowHeight="12.75" outlineLevelRow="2" x14ac:dyDescent="0.2"/>
  <cols>
    <col min="1" max="1" width="3.42578125" customWidth="1"/>
    <col min="2" max="2" width="12.7109375" style="119" customWidth="1"/>
    <col min="3" max="3" width="38.28515625" style="119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37" t="s">
        <v>7</v>
      </c>
      <c r="B1" s="237"/>
      <c r="C1" s="237"/>
      <c r="D1" s="237"/>
      <c r="E1" s="237"/>
      <c r="F1" s="237"/>
      <c r="G1" s="237"/>
      <c r="AG1" t="s">
        <v>79</v>
      </c>
    </row>
    <row r="2" spans="1:60" ht="25.15" customHeight="1" x14ac:dyDescent="0.2">
      <c r="A2" s="50" t="s">
        <v>8</v>
      </c>
      <c r="B2" s="49" t="s">
        <v>49</v>
      </c>
      <c r="C2" s="238" t="s">
        <v>50</v>
      </c>
      <c r="D2" s="239"/>
      <c r="E2" s="239"/>
      <c r="F2" s="239"/>
      <c r="G2" s="240"/>
      <c r="AG2" t="s">
        <v>80</v>
      </c>
    </row>
    <row r="3" spans="1:60" ht="25.15" customHeight="1" x14ac:dyDescent="0.2">
      <c r="A3" s="50" t="s">
        <v>9</v>
      </c>
      <c r="B3" s="49" t="s">
        <v>45</v>
      </c>
      <c r="C3" s="238" t="s">
        <v>46</v>
      </c>
      <c r="D3" s="239"/>
      <c r="E3" s="239"/>
      <c r="F3" s="239"/>
      <c r="G3" s="240"/>
      <c r="AC3" s="119" t="s">
        <v>80</v>
      </c>
      <c r="AG3" t="s">
        <v>81</v>
      </c>
    </row>
    <row r="4" spans="1:60" ht="25.15" customHeight="1" x14ac:dyDescent="0.2">
      <c r="A4" s="138" t="s">
        <v>10</v>
      </c>
      <c r="B4" s="139" t="s">
        <v>43</v>
      </c>
      <c r="C4" s="241" t="s">
        <v>44</v>
      </c>
      <c r="D4" s="242"/>
      <c r="E4" s="242"/>
      <c r="F4" s="242"/>
      <c r="G4" s="243"/>
      <c r="AG4" t="s">
        <v>82</v>
      </c>
    </row>
    <row r="5" spans="1:60" x14ac:dyDescent="0.2">
      <c r="D5" s="10"/>
    </row>
    <row r="6" spans="1:60" ht="38.25" x14ac:dyDescent="0.2">
      <c r="A6" s="141" t="s">
        <v>83</v>
      </c>
      <c r="B6" s="143" t="s">
        <v>84</v>
      </c>
      <c r="C6" s="143" t="s">
        <v>85</v>
      </c>
      <c r="D6" s="142" t="s">
        <v>86</v>
      </c>
      <c r="E6" s="141" t="s">
        <v>87</v>
      </c>
      <c r="F6" s="140" t="s">
        <v>88</v>
      </c>
      <c r="G6" s="141" t="s">
        <v>31</v>
      </c>
      <c r="H6" s="144" t="s">
        <v>32</v>
      </c>
      <c r="I6" s="144" t="s">
        <v>89</v>
      </c>
      <c r="J6" s="144" t="s">
        <v>33</v>
      </c>
      <c r="K6" s="144" t="s">
        <v>90</v>
      </c>
      <c r="L6" s="144" t="s">
        <v>91</v>
      </c>
      <c r="M6" s="144" t="s">
        <v>92</v>
      </c>
      <c r="N6" s="144" t="s">
        <v>93</v>
      </c>
      <c r="O6" s="144" t="s">
        <v>94</v>
      </c>
      <c r="P6" s="144" t="s">
        <v>95</v>
      </c>
      <c r="Q6" s="144" t="s">
        <v>96</v>
      </c>
      <c r="R6" s="144" t="s">
        <v>97</v>
      </c>
      <c r="S6" s="144" t="s">
        <v>98</v>
      </c>
      <c r="T6" s="144" t="s">
        <v>99</v>
      </c>
      <c r="U6" s="144" t="s">
        <v>100</v>
      </c>
      <c r="V6" s="144" t="s">
        <v>101</v>
      </c>
      <c r="W6" s="144" t="s">
        <v>102</v>
      </c>
      <c r="X6" s="144" t="s">
        <v>103</v>
      </c>
      <c r="Y6" s="144" t="s">
        <v>104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4" t="s">
        <v>105</v>
      </c>
      <c r="B8" s="155" t="s">
        <v>56</v>
      </c>
      <c r="C8" s="173" t="s">
        <v>57</v>
      </c>
      <c r="D8" s="156"/>
      <c r="E8" s="157"/>
      <c r="F8" s="158"/>
      <c r="G8" s="159">
        <v>0</v>
      </c>
      <c r="H8" s="153"/>
      <c r="I8" s="153">
        <v>1439.6</v>
      </c>
      <c r="J8" s="153"/>
      <c r="K8" s="153">
        <v>2537.75</v>
      </c>
      <c r="L8" s="153"/>
      <c r="M8" s="153"/>
      <c r="N8" s="152"/>
      <c r="O8" s="152"/>
      <c r="P8" s="152"/>
      <c r="Q8" s="152"/>
      <c r="R8" s="153"/>
      <c r="S8" s="153"/>
      <c r="T8" s="153"/>
      <c r="U8" s="153"/>
      <c r="V8" s="153"/>
      <c r="W8" s="153"/>
      <c r="X8" s="153"/>
      <c r="Y8" s="153"/>
      <c r="AG8" t="s">
        <v>106</v>
      </c>
    </row>
    <row r="9" spans="1:60" x14ac:dyDescent="0.2">
      <c r="A9" s="166">
        <v>1</v>
      </c>
      <c r="B9" s="167" t="s">
        <v>107</v>
      </c>
      <c r="C9" s="174" t="s">
        <v>108</v>
      </c>
      <c r="D9" s="168" t="s">
        <v>109</v>
      </c>
      <c r="E9" s="169">
        <v>5</v>
      </c>
      <c r="F9" s="170">
        <v>0</v>
      </c>
      <c r="G9" s="171">
        <v>0</v>
      </c>
      <c r="H9" s="151">
        <v>43.47</v>
      </c>
      <c r="I9" s="151">
        <v>217.35</v>
      </c>
      <c r="J9" s="151">
        <v>34.25</v>
      </c>
      <c r="K9" s="151">
        <v>171.25</v>
      </c>
      <c r="L9" s="151">
        <v>21</v>
      </c>
      <c r="M9" s="151">
        <v>470.20600000000002</v>
      </c>
      <c r="N9" s="150">
        <v>3.2000000000000003E-4</v>
      </c>
      <c r="O9" s="150">
        <v>1.6000000000000001E-3</v>
      </c>
      <c r="P9" s="150">
        <v>0</v>
      </c>
      <c r="Q9" s="150">
        <v>0</v>
      </c>
      <c r="R9" s="151"/>
      <c r="S9" s="151" t="s">
        <v>110</v>
      </c>
      <c r="T9" s="151" t="s">
        <v>111</v>
      </c>
      <c r="U9" s="151">
        <v>7.0000000000000007E-2</v>
      </c>
      <c r="V9" s="151">
        <v>0.35000000000000003</v>
      </c>
      <c r="W9" s="151"/>
      <c r="X9" s="151" t="s">
        <v>112</v>
      </c>
      <c r="Y9" s="151" t="s">
        <v>113</v>
      </c>
      <c r="Z9" s="145"/>
      <c r="AA9" s="145"/>
      <c r="AB9" s="145"/>
      <c r="AC9" s="145"/>
      <c r="AD9" s="145"/>
      <c r="AE9" s="145"/>
      <c r="AF9" s="145"/>
      <c r="AG9" s="145" t="s">
        <v>114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x14ac:dyDescent="0.2">
      <c r="A10" s="166">
        <v>2</v>
      </c>
      <c r="B10" s="167" t="s">
        <v>115</v>
      </c>
      <c r="C10" s="174" t="s">
        <v>116</v>
      </c>
      <c r="D10" s="168" t="s">
        <v>109</v>
      </c>
      <c r="E10" s="169">
        <v>2.5</v>
      </c>
      <c r="F10" s="170">
        <v>0</v>
      </c>
      <c r="G10" s="171">
        <v>0</v>
      </c>
      <c r="H10" s="151">
        <v>421.08</v>
      </c>
      <c r="I10" s="151">
        <v>1052.7</v>
      </c>
      <c r="J10" s="151">
        <v>403.54</v>
      </c>
      <c r="K10" s="151">
        <v>1008.85</v>
      </c>
      <c r="L10" s="151">
        <v>21</v>
      </c>
      <c r="M10" s="151">
        <v>2494.4755</v>
      </c>
      <c r="N10" s="150">
        <v>3.49E-2</v>
      </c>
      <c r="O10" s="150">
        <v>8.7249999999999994E-2</v>
      </c>
      <c r="P10" s="150">
        <v>0</v>
      </c>
      <c r="Q10" s="150">
        <v>0</v>
      </c>
      <c r="R10" s="151"/>
      <c r="S10" s="151" t="s">
        <v>110</v>
      </c>
      <c r="T10" s="151" t="s">
        <v>111</v>
      </c>
      <c r="U10" s="151">
        <v>0.8</v>
      </c>
      <c r="V10" s="151">
        <v>2</v>
      </c>
      <c r="W10" s="151"/>
      <c r="X10" s="151" t="s">
        <v>112</v>
      </c>
      <c r="Y10" s="151" t="s">
        <v>113</v>
      </c>
      <c r="Z10" s="145"/>
      <c r="AA10" s="145"/>
      <c r="AB10" s="145"/>
      <c r="AC10" s="145"/>
      <c r="AD10" s="145"/>
      <c r="AE10" s="145"/>
      <c r="AF10" s="145"/>
      <c r="AG10" s="145" t="s">
        <v>114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ht="22.5" x14ac:dyDescent="0.2">
      <c r="A11" s="166">
        <v>3</v>
      </c>
      <c r="B11" s="167" t="s">
        <v>117</v>
      </c>
      <c r="C11" s="174" t="s">
        <v>118</v>
      </c>
      <c r="D11" s="168" t="s">
        <v>109</v>
      </c>
      <c r="E11" s="169">
        <v>2.5</v>
      </c>
      <c r="F11" s="170">
        <v>0</v>
      </c>
      <c r="G11" s="171">
        <v>0</v>
      </c>
      <c r="H11" s="151">
        <v>67.819999999999993</v>
      </c>
      <c r="I11" s="151">
        <v>169.54999999999998</v>
      </c>
      <c r="J11" s="151">
        <v>193.66</v>
      </c>
      <c r="K11" s="151">
        <v>484.15</v>
      </c>
      <c r="L11" s="151">
        <v>21</v>
      </c>
      <c r="M11" s="151">
        <v>790.97700000000009</v>
      </c>
      <c r="N11" s="150">
        <v>3.6700000000000001E-3</v>
      </c>
      <c r="O11" s="150">
        <v>9.1750000000000009E-3</v>
      </c>
      <c r="P11" s="150">
        <v>0</v>
      </c>
      <c r="Q11" s="150">
        <v>0</v>
      </c>
      <c r="R11" s="151"/>
      <c r="S11" s="151" t="s">
        <v>110</v>
      </c>
      <c r="T11" s="151" t="s">
        <v>111</v>
      </c>
      <c r="U11" s="151">
        <v>0.36</v>
      </c>
      <c r="V11" s="151">
        <v>0.89999999999999991</v>
      </c>
      <c r="W11" s="151"/>
      <c r="X11" s="151" t="s">
        <v>112</v>
      </c>
      <c r="Y11" s="151" t="s">
        <v>113</v>
      </c>
      <c r="Z11" s="145"/>
      <c r="AA11" s="145"/>
      <c r="AB11" s="145"/>
      <c r="AC11" s="145"/>
      <c r="AD11" s="145"/>
      <c r="AE11" s="145"/>
      <c r="AF11" s="145"/>
      <c r="AG11" s="145" t="s">
        <v>114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x14ac:dyDescent="0.2">
      <c r="A12" s="166">
        <v>4</v>
      </c>
      <c r="B12" s="167" t="s">
        <v>119</v>
      </c>
      <c r="C12" s="174" t="s">
        <v>120</v>
      </c>
      <c r="D12" s="168" t="s">
        <v>121</v>
      </c>
      <c r="E12" s="169">
        <v>5</v>
      </c>
      <c r="F12" s="170">
        <v>0</v>
      </c>
      <c r="G12" s="171">
        <v>0</v>
      </c>
      <c r="H12" s="151">
        <v>0</v>
      </c>
      <c r="I12" s="151">
        <v>0</v>
      </c>
      <c r="J12" s="151">
        <v>174.7</v>
      </c>
      <c r="K12" s="151">
        <v>873.5</v>
      </c>
      <c r="L12" s="151">
        <v>21</v>
      </c>
      <c r="M12" s="151">
        <v>1056.9349999999999</v>
      </c>
      <c r="N12" s="150">
        <v>0</v>
      </c>
      <c r="O12" s="150">
        <v>0</v>
      </c>
      <c r="P12" s="150">
        <v>0</v>
      </c>
      <c r="Q12" s="150">
        <v>0</v>
      </c>
      <c r="R12" s="151"/>
      <c r="S12" s="151" t="s">
        <v>110</v>
      </c>
      <c r="T12" s="151" t="s">
        <v>111</v>
      </c>
      <c r="U12" s="151">
        <v>0.1</v>
      </c>
      <c r="V12" s="151">
        <v>0.5</v>
      </c>
      <c r="W12" s="151"/>
      <c r="X12" s="151" t="s">
        <v>112</v>
      </c>
      <c r="Y12" s="151" t="s">
        <v>113</v>
      </c>
      <c r="Z12" s="145"/>
      <c r="AA12" s="145"/>
      <c r="AB12" s="145"/>
      <c r="AC12" s="145"/>
      <c r="AD12" s="145"/>
      <c r="AE12" s="145"/>
      <c r="AF12" s="145"/>
      <c r="AG12" s="145" t="s">
        <v>114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x14ac:dyDescent="0.2">
      <c r="A13" s="154" t="s">
        <v>105</v>
      </c>
      <c r="B13" s="155" t="s">
        <v>58</v>
      </c>
      <c r="C13" s="173" t="s">
        <v>59</v>
      </c>
      <c r="D13" s="156"/>
      <c r="E13" s="157"/>
      <c r="F13" s="158"/>
      <c r="G13" s="159">
        <v>0</v>
      </c>
      <c r="H13" s="153"/>
      <c r="I13" s="153">
        <v>2382.12</v>
      </c>
      <c r="J13" s="153"/>
      <c r="K13" s="153">
        <v>771.37</v>
      </c>
      <c r="L13" s="153"/>
      <c r="M13" s="153"/>
      <c r="N13" s="152"/>
      <c r="O13" s="152"/>
      <c r="P13" s="152"/>
      <c r="Q13" s="152"/>
      <c r="R13" s="153"/>
      <c r="S13" s="153"/>
      <c r="T13" s="153"/>
      <c r="U13" s="153"/>
      <c r="V13" s="153"/>
      <c r="W13" s="153"/>
      <c r="X13" s="153"/>
      <c r="Y13" s="153"/>
      <c r="AG13" t="s">
        <v>106</v>
      </c>
    </row>
    <row r="14" spans="1:60" ht="22.5" x14ac:dyDescent="0.2">
      <c r="A14" s="166">
        <v>5</v>
      </c>
      <c r="B14" s="167" t="s">
        <v>122</v>
      </c>
      <c r="C14" s="174" t="s">
        <v>123</v>
      </c>
      <c r="D14" s="168" t="s">
        <v>109</v>
      </c>
      <c r="E14" s="169">
        <v>2.5</v>
      </c>
      <c r="F14" s="170">
        <v>0</v>
      </c>
      <c r="G14" s="171">
        <v>0</v>
      </c>
      <c r="H14" s="151">
        <v>490.45</v>
      </c>
      <c r="I14" s="151">
        <v>1226.125</v>
      </c>
      <c r="J14" s="151">
        <v>308.55</v>
      </c>
      <c r="K14" s="151">
        <v>771.375</v>
      </c>
      <c r="L14" s="151">
        <v>21</v>
      </c>
      <c r="M14" s="151">
        <v>2416.9749999999999</v>
      </c>
      <c r="N14" s="150">
        <v>8.4000000000000003E-4</v>
      </c>
      <c r="O14" s="150">
        <v>2.1000000000000003E-3</v>
      </c>
      <c r="P14" s="150">
        <v>0</v>
      </c>
      <c r="Q14" s="150">
        <v>0</v>
      </c>
      <c r="R14" s="151"/>
      <c r="S14" s="151" t="s">
        <v>110</v>
      </c>
      <c r="T14" s="151" t="s">
        <v>110</v>
      </c>
      <c r="U14" s="151">
        <v>0.45</v>
      </c>
      <c r="V14" s="151">
        <v>1.125</v>
      </c>
      <c r="W14" s="151"/>
      <c r="X14" s="151" t="s">
        <v>112</v>
      </c>
      <c r="Y14" s="151" t="s">
        <v>113</v>
      </c>
      <c r="Z14" s="145"/>
      <c r="AA14" s="145"/>
      <c r="AB14" s="145"/>
      <c r="AC14" s="145"/>
      <c r="AD14" s="145"/>
      <c r="AE14" s="145"/>
      <c r="AF14" s="145"/>
      <c r="AG14" s="145" t="s">
        <v>114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ht="22.5" x14ac:dyDescent="0.2">
      <c r="A15" s="166">
        <v>6</v>
      </c>
      <c r="B15" s="167" t="s">
        <v>124</v>
      </c>
      <c r="C15" s="174" t="s">
        <v>125</v>
      </c>
      <c r="D15" s="168" t="s">
        <v>109</v>
      </c>
      <c r="E15" s="169">
        <v>3</v>
      </c>
      <c r="F15" s="170">
        <v>0</v>
      </c>
      <c r="G15" s="171">
        <v>0</v>
      </c>
      <c r="H15" s="151">
        <v>385.33</v>
      </c>
      <c r="I15" s="151">
        <v>1155.99</v>
      </c>
      <c r="J15" s="151">
        <v>0</v>
      </c>
      <c r="K15" s="151">
        <v>0</v>
      </c>
      <c r="L15" s="151">
        <v>21</v>
      </c>
      <c r="M15" s="151">
        <v>1398.7479000000001</v>
      </c>
      <c r="N15" s="150">
        <v>8.6999999999999994E-2</v>
      </c>
      <c r="O15" s="150">
        <v>0.26100000000000001</v>
      </c>
      <c r="P15" s="150">
        <v>0</v>
      </c>
      <c r="Q15" s="150">
        <v>0</v>
      </c>
      <c r="R15" s="151" t="s">
        <v>126</v>
      </c>
      <c r="S15" s="151" t="s">
        <v>110</v>
      </c>
      <c r="T15" s="151" t="s">
        <v>111</v>
      </c>
      <c r="U15" s="151">
        <v>0</v>
      </c>
      <c r="V15" s="151">
        <v>0</v>
      </c>
      <c r="W15" s="151"/>
      <c r="X15" s="151" t="s">
        <v>127</v>
      </c>
      <c r="Y15" s="151" t="s">
        <v>113</v>
      </c>
      <c r="Z15" s="145"/>
      <c r="AA15" s="145"/>
      <c r="AB15" s="145"/>
      <c r="AC15" s="145"/>
      <c r="AD15" s="145"/>
      <c r="AE15" s="145"/>
      <c r="AF15" s="145"/>
      <c r="AG15" s="145" t="s">
        <v>128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x14ac:dyDescent="0.2">
      <c r="A16" s="154" t="s">
        <v>105</v>
      </c>
      <c r="B16" s="155" t="s">
        <v>60</v>
      </c>
      <c r="C16" s="173" t="s">
        <v>61</v>
      </c>
      <c r="D16" s="156"/>
      <c r="E16" s="157"/>
      <c r="F16" s="158"/>
      <c r="G16" s="159">
        <v>0</v>
      </c>
      <c r="H16" s="153"/>
      <c r="I16" s="153">
        <v>0</v>
      </c>
      <c r="J16" s="153"/>
      <c r="K16" s="153">
        <v>4612.5</v>
      </c>
      <c r="L16" s="153"/>
      <c r="M16" s="153"/>
      <c r="N16" s="152"/>
      <c r="O16" s="152"/>
      <c r="P16" s="152"/>
      <c r="Q16" s="152"/>
      <c r="R16" s="153"/>
      <c r="S16" s="153"/>
      <c r="T16" s="153"/>
      <c r="U16" s="153"/>
      <c r="V16" s="153"/>
      <c r="W16" s="153"/>
      <c r="X16" s="153"/>
      <c r="Y16" s="153"/>
      <c r="AG16" t="s">
        <v>106</v>
      </c>
    </row>
    <row r="17" spans="1:60" ht="22.5" x14ac:dyDescent="0.2">
      <c r="A17" s="160">
        <v>7</v>
      </c>
      <c r="B17" s="161" t="s">
        <v>129</v>
      </c>
      <c r="C17" s="175" t="s">
        <v>130</v>
      </c>
      <c r="D17" s="162" t="s">
        <v>109</v>
      </c>
      <c r="E17" s="163">
        <v>50</v>
      </c>
      <c r="F17" s="164">
        <v>0</v>
      </c>
      <c r="G17" s="165">
        <v>0</v>
      </c>
      <c r="H17" s="151">
        <v>0</v>
      </c>
      <c r="I17" s="151">
        <v>0</v>
      </c>
      <c r="J17" s="151">
        <v>51.52</v>
      </c>
      <c r="K17" s="151">
        <v>2576</v>
      </c>
      <c r="L17" s="151">
        <v>21</v>
      </c>
      <c r="M17" s="151">
        <v>3116.96</v>
      </c>
      <c r="N17" s="150">
        <v>0</v>
      </c>
      <c r="O17" s="150">
        <v>0</v>
      </c>
      <c r="P17" s="150">
        <v>0</v>
      </c>
      <c r="Q17" s="150">
        <v>0</v>
      </c>
      <c r="R17" s="151"/>
      <c r="S17" s="151" t="s">
        <v>110</v>
      </c>
      <c r="T17" s="151" t="s">
        <v>111</v>
      </c>
      <c r="U17" s="151">
        <v>0.11700000000000001</v>
      </c>
      <c r="V17" s="151">
        <v>5.8500000000000005</v>
      </c>
      <c r="W17" s="151"/>
      <c r="X17" s="151" t="s">
        <v>112</v>
      </c>
      <c r="Y17" s="151" t="s">
        <v>113</v>
      </c>
      <c r="Z17" s="145"/>
      <c r="AA17" s="145"/>
      <c r="AB17" s="145"/>
      <c r="AC17" s="145"/>
      <c r="AD17" s="145"/>
      <c r="AE17" s="145"/>
      <c r="AF17" s="145"/>
      <c r="AG17" s="145" t="s">
        <v>114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">
      <c r="A18" s="148"/>
      <c r="B18" s="149"/>
      <c r="C18" s="235" t="s">
        <v>131</v>
      </c>
      <c r="D18" s="236"/>
      <c r="E18" s="236"/>
      <c r="F18" s="236"/>
      <c r="G18" s="236"/>
      <c r="H18" s="151"/>
      <c r="I18" s="151"/>
      <c r="J18" s="151"/>
      <c r="K18" s="151"/>
      <c r="L18" s="151"/>
      <c r="M18" s="151"/>
      <c r="N18" s="150"/>
      <c r="O18" s="150"/>
      <c r="P18" s="150"/>
      <c r="Q18" s="150"/>
      <c r="R18" s="151"/>
      <c r="S18" s="151"/>
      <c r="T18" s="151"/>
      <c r="U18" s="151"/>
      <c r="V18" s="151"/>
      <c r="W18" s="151"/>
      <c r="X18" s="151"/>
      <c r="Y18" s="151"/>
      <c r="Z18" s="145"/>
      <c r="AA18" s="145"/>
      <c r="AB18" s="145"/>
      <c r="AC18" s="145"/>
      <c r="AD18" s="145"/>
      <c r="AE18" s="145"/>
      <c r="AF18" s="145"/>
      <c r="AG18" s="145" t="s">
        <v>132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x14ac:dyDescent="0.2">
      <c r="A19" s="166">
        <v>8</v>
      </c>
      <c r="B19" s="167" t="s">
        <v>133</v>
      </c>
      <c r="C19" s="174" t="s">
        <v>134</v>
      </c>
      <c r="D19" s="168" t="s">
        <v>109</v>
      </c>
      <c r="E19" s="169">
        <v>100</v>
      </c>
      <c r="F19" s="170">
        <v>0</v>
      </c>
      <c r="G19" s="171">
        <v>0</v>
      </c>
      <c r="H19" s="151">
        <v>0</v>
      </c>
      <c r="I19" s="151">
        <v>0</v>
      </c>
      <c r="J19" s="151">
        <v>2.75</v>
      </c>
      <c r="K19" s="151">
        <v>275</v>
      </c>
      <c r="L19" s="151">
        <v>21</v>
      </c>
      <c r="M19" s="151">
        <v>332.75</v>
      </c>
      <c r="N19" s="150">
        <v>0</v>
      </c>
      <c r="O19" s="150">
        <v>0</v>
      </c>
      <c r="P19" s="150">
        <v>0</v>
      </c>
      <c r="Q19" s="150">
        <v>0</v>
      </c>
      <c r="R19" s="151"/>
      <c r="S19" s="151" t="s">
        <v>110</v>
      </c>
      <c r="T19" s="151" t="s">
        <v>111</v>
      </c>
      <c r="U19" s="151">
        <v>0</v>
      </c>
      <c r="V19" s="151">
        <v>0</v>
      </c>
      <c r="W19" s="151"/>
      <c r="X19" s="151" t="s">
        <v>112</v>
      </c>
      <c r="Y19" s="151" t="s">
        <v>113</v>
      </c>
      <c r="Z19" s="145"/>
      <c r="AA19" s="145"/>
      <c r="AB19" s="145"/>
      <c r="AC19" s="145"/>
      <c r="AD19" s="145"/>
      <c r="AE19" s="145"/>
      <c r="AF19" s="145"/>
      <c r="AG19" s="145" t="s">
        <v>114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ht="22.5" x14ac:dyDescent="0.2">
      <c r="A20" s="166">
        <v>9</v>
      </c>
      <c r="B20" s="167" t="s">
        <v>135</v>
      </c>
      <c r="C20" s="174" t="s">
        <v>136</v>
      </c>
      <c r="D20" s="168" t="s">
        <v>109</v>
      </c>
      <c r="E20" s="169">
        <v>50</v>
      </c>
      <c r="F20" s="170">
        <v>0</v>
      </c>
      <c r="G20" s="171">
        <v>0</v>
      </c>
      <c r="H20" s="151">
        <v>0</v>
      </c>
      <c r="I20" s="151">
        <v>0</v>
      </c>
      <c r="J20" s="151">
        <v>35.229999999999997</v>
      </c>
      <c r="K20" s="151">
        <v>1761.4999999999998</v>
      </c>
      <c r="L20" s="151">
        <v>21</v>
      </c>
      <c r="M20" s="151">
        <v>2131.415</v>
      </c>
      <c r="N20" s="150">
        <v>0</v>
      </c>
      <c r="O20" s="150">
        <v>0</v>
      </c>
      <c r="P20" s="150">
        <v>0</v>
      </c>
      <c r="Q20" s="150">
        <v>0</v>
      </c>
      <c r="R20" s="151"/>
      <c r="S20" s="151" t="s">
        <v>110</v>
      </c>
      <c r="T20" s="151" t="s">
        <v>111</v>
      </c>
      <c r="U20" s="151">
        <v>0.08</v>
      </c>
      <c r="V20" s="151">
        <v>4</v>
      </c>
      <c r="W20" s="151"/>
      <c r="X20" s="151" t="s">
        <v>112</v>
      </c>
      <c r="Y20" s="151" t="s">
        <v>113</v>
      </c>
      <c r="Z20" s="145"/>
      <c r="AA20" s="145"/>
      <c r="AB20" s="145"/>
      <c r="AC20" s="145"/>
      <c r="AD20" s="145"/>
      <c r="AE20" s="145"/>
      <c r="AF20" s="145"/>
      <c r="AG20" s="145" t="s">
        <v>114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ht="25.5" x14ac:dyDescent="0.2">
      <c r="A21" s="154" t="s">
        <v>105</v>
      </c>
      <c r="B21" s="155" t="s">
        <v>62</v>
      </c>
      <c r="C21" s="173" t="s">
        <v>63</v>
      </c>
      <c r="D21" s="156"/>
      <c r="E21" s="157"/>
      <c r="F21" s="158"/>
      <c r="G21" s="159">
        <v>0</v>
      </c>
      <c r="H21" s="153"/>
      <c r="I21" s="153">
        <v>15.7</v>
      </c>
      <c r="J21" s="153"/>
      <c r="K21" s="153">
        <v>1255.9000000000001</v>
      </c>
      <c r="L21" s="153"/>
      <c r="M21" s="153"/>
      <c r="N21" s="152"/>
      <c r="O21" s="152"/>
      <c r="P21" s="152"/>
      <c r="Q21" s="152"/>
      <c r="R21" s="153"/>
      <c r="S21" s="153"/>
      <c r="T21" s="153"/>
      <c r="U21" s="153"/>
      <c r="V21" s="153"/>
      <c r="W21" s="153"/>
      <c r="X21" s="153"/>
      <c r="Y21" s="153"/>
      <c r="AG21" t="s">
        <v>106</v>
      </c>
    </row>
    <row r="22" spans="1:60" x14ac:dyDescent="0.2">
      <c r="A22" s="166">
        <v>10</v>
      </c>
      <c r="B22" s="167" t="s">
        <v>137</v>
      </c>
      <c r="C22" s="174" t="s">
        <v>138</v>
      </c>
      <c r="D22" s="168" t="s">
        <v>109</v>
      </c>
      <c r="E22" s="169">
        <v>10</v>
      </c>
      <c r="F22" s="170">
        <v>0</v>
      </c>
      <c r="G22" s="171">
        <v>0</v>
      </c>
      <c r="H22" s="151">
        <v>1.57</v>
      </c>
      <c r="I22" s="151">
        <v>15.700000000000001</v>
      </c>
      <c r="J22" s="151">
        <v>125.59</v>
      </c>
      <c r="K22" s="151">
        <v>1255.9000000000001</v>
      </c>
      <c r="L22" s="151">
        <v>21</v>
      </c>
      <c r="M22" s="151">
        <v>1538.636</v>
      </c>
      <c r="N22" s="150">
        <v>4.0000000000000003E-5</v>
      </c>
      <c r="O22" s="150">
        <v>4.0000000000000002E-4</v>
      </c>
      <c r="P22" s="150">
        <v>0</v>
      </c>
      <c r="Q22" s="150">
        <v>0</v>
      </c>
      <c r="R22" s="151"/>
      <c r="S22" s="151" t="s">
        <v>110</v>
      </c>
      <c r="T22" s="151" t="s">
        <v>111</v>
      </c>
      <c r="U22" s="151">
        <v>0.31</v>
      </c>
      <c r="V22" s="151">
        <v>3.1</v>
      </c>
      <c r="W22" s="151"/>
      <c r="X22" s="151" t="s">
        <v>112</v>
      </c>
      <c r="Y22" s="151" t="s">
        <v>113</v>
      </c>
      <c r="Z22" s="145"/>
      <c r="AA22" s="145"/>
      <c r="AB22" s="145"/>
      <c r="AC22" s="145"/>
      <c r="AD22" s="145"/>
      <c r="AE22" s="145"/>
      <c r="AF22" s="145"/>
      <c r="AG22" s="145" t="s">
        <v>114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x14ac:dyDescent="0.2">
      <c r="A23" s="154" t="s">
        <v>105</v>
      </c>
      <c r="B23" s="155" t="s">
        <v>64</v>
      </c>
      <c r="C23" s="173" t="s">
        <v>65</v>
      </c>
      <c r="D23" s="156"/>
      <c r="E23" s="157"/>
      <c r="F23" s="158"/>
      <c r="G23" s="159">
        <v>0</v>
      </c>
      <c r="H23" s="153"/>
      <c r="I23" s="153">
        <v>0</v>
      </c>
      <c r="J23" s="153"/>
      <c r="K23" s="153">
        <v>1776.95</v>
      </c>
      <c r="L23" s="153"/>
      <c r="M23" s="153"/>
      <c r="N23" s="152"/>
      <c r="O23" s="152"/>
      <c r="P23" s="152"/>
      <c r="Q23" s="152"/>
      <c r="R23" s="153"/>
      <c r="S23" s="153"/>
      <c r="T23" s="153"/>
      <c r="U23" s="153"/>
      <c r="V23" s="153"/>
      <c r="W23" s="153"/>
      <c r="X23" s="153"/>
      <c r="Y23" s="153"/>
      <c r="AG23" t="s">
        <v>106</v>
      </c>
    </row>
    <row r="24" spans="1:60" x14ac:dyDescent="0.2">
      <c r="A24" s="166">
        <v>11</v>
      </c>
      <c r="B24" s="167" t="s">
        <v>139</v>
      </c>
      <c r="C24" s="174" t="s">
        <v>140</v>
      </c>
      <c r="D24" s="168" t="s">
        <v>109</v>
      </c>
      <c r="E24" s="169">
        <v>2.5</v>
      </c>
      <c r="F24" s="170">
        <v>0</v>
      </c>
      <c r="G24" s="171">
        <v>0</v>
      </c>
      <c r="H24" s="151">
        <v>0</v>
      </c>
      <c r="I24" s="151">
        <v>0</v>
      </c>
      <c r="J24" s="151">
        <v>428.5</v>
      </c>
      <c r="K24" s="151">
        <v>1071.25</v>
      </c>
      <c r="L24" s="151">
        <v>21</v>
      </c>
      <c r="M24" s="151">
        <v>1296.2125000000001</v>
      </c>
      <c r="N24" s="150">
        <v>0</v>
      </c>
      <c r="O24" s="150">
        <v>0</v>
      </c>
      <c r="P24" s="150">
        <v>1.26E-2</v>
      </c>
      <c r="Q24" s="150">
        <v>3.15E-2</v>
      </c>
      <c r="R24" s="151"/>
      <c r="S24" s="151" t="s">
        <v>110</v>
      </c>
      <c r="T24" s="151" t="s">
        <v>110</v>
      </c>
      <c r="U24" s="151">
        <v>0.33</v>
      </c>
      <c r="V24" s="151">
        <v>0.82500000000000007</v>
      </c>
      <c r="W24" s="151"/>
      <c r="X24" s="151" t="s">
        <v>112</v>
      </c>
      <c r="Y24" s="151" t="s">
        <v>113</v>
      </c>
      <c r="Z24" s="145"/>
      <c r="AA24" s="145"/>
      <c r="AB24" s="145"/>
      <c r="AC24" s="145"/>
      <c r="AD24" s="145"/>
      <c r="AE24" s="145"/>
      <c r="AF24" s="145"/>
      <c r="AG24" s="145" t="s">
        <v>114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x14ac:dyDescent="0.2">
      <c r="A25" s="166">
        <v>12</v>
      </c>
      <c r="B25" s="167" t="s">
        <v>141</v>
      </c>
      <c r="C25" s="174" t="s">
        <v>142</v>
      </c>
      <c r="D25" s="168" t="s">
        <v>109</v>
      </c>
      <c r="E25" s="169">
        <v>2.5</v>
      </c>
      <c r="F25" s="170">
        <v>0</v>
      </c>
      <c r="G25" s="171">
        <v>0</v>
      </c>
      <c r="H25" s="151">
        <v>0</v>
      </c>
      <c r="I25" s="151">
        <v>0</v>
      </c>
      <c r="J25" s="151">
        <v>69.8</v>
      </c>
      <c r="K25" s="151">
        <v>174.5</v>
      </c>
      <c r="L25" s="151">
        <v>21</v>
      </c>
      <c r="M25" s="151">
        <v>211.14500000000001</v>
      </c>
      <c r="N25" s="150">
        <v>0</v>
      </c>
      <c r="O25" s="150">
        <v>0</v>
      </c>
      <c r="P25" s="150">
        <v>0.02</v>
      </c>
      <c r="Q25" s="150">
        <v>0.05</v>
      </c>
      <c r="R25" s="151"/>
      <c r="S25" s="151" t="s">
        <v>110</v>
      </c>
      <c r="T25" s="151" t="s">
        <v>111</v>
      </c>
      <c r="U25" s="151">
        <v>0.14699999999999999</v>
      </c>
      <c r="V25" s="151">
        <v>0.36749999999999999</v>
      </c>
      <c r="W25" s="151"/>
      <c r="X25" s="151" t="s">
        <v>112</v>
      </c>
      <c r="Y25" s="151" t="s">
        <v>113</v>
      </c>
      <c r="Z25" s="145"/>
      <c r="AA25" s="145"/>
      <c r="AB25" s="145"/>
      <c r="AC25" s="145"/>
      <c r="AD25" s="145"/>
      <c r="AE25" s="145"/>
      <c r="AF25" s="145"/>
      <c r="AG25" s="145" t="s">
        <v>114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x14ac:dyDescent="0.2">
      <c r="A26" s="166">
        <v>13</v>
      </c>
      <c r="B26" s="167" t="s">
        <v>143</v>
      </c>
      <c r="C26" s="174" t="s">
        <v>144</v>
      </c>
      <c r="D26" s="168" t="s">
        <v>109</v>
      </c>
      <c r="E26" s="169">
        <v>2.5</v>
      </c>
      <c r="F26" s="170">
        <v>0</v>
      </c>
      <c r="G26" s="171">
        <v>0</v>
      </c>
      <c r="H26" s="151">
        <v>0</v>
      </c>
      <c r="I26" s="151">
        <v>0</v>
      </c>
      <c r="J26" s="151">
        <v>212.48</v>
      </c>
      <c r="K26" s="151">
        <v>531.19999999999993</v>
      </c>
      <c r="L26" s="151">
        <v>21</v>
      </c>
      <c r="M26" s="151">
        <v>642.75200000000007</v>
      </c>
      <c r="N26" s="150">
        <v>0</v>
      </c>
      <c r="O26" s="150">
        <v>0</v>
      </c>
      <c r="P26" s="150">
        <v>7.2999999999999995E-2</v>
      </c>
      <c r="Q26" s="150">
        <v>0.1825</v>
      </c>
      <c r="R26" s="151"/>
      <c r="S26" s="151" t="s">
        <v>110</v>
      </c>
      <c r="T26" s="151" t="s">
        <v>111</v>
      </c>
      <c r="U26" s="151">
        <v>0.54</v>
      </c>
      <c r="V26" s="151">
        <v>1.35</v>
      </c>
      <c r="W26" s="151"/>
      <c r="X26" s="151" t="s">
        <v>112</v>
      </c>
      <c r="Y26" s="151" t="s">
        <v>113</v>
      </c>
      <c r="Z26" s="145"/>
      <c r="AA26" s="145"/>
      <c r="AB26" s="145"/>
      <c r="AC26" s="145"/>
      <c r="AD26" s="145"/>
      <c r="AE26" s="145"/>
      <c r="AF26" s="145"/>
      <c r="AG26" s="145" t="s">
        <v>114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x14ac:dyDescent="0.2">
      <c r="A27" s="154" t="s">
        <v>105</v>
      </c>
      <c r="B27" s="155" t="s">
        <v>66</v>
      </c>
      <c r="C27" s="173" t="s">
        <v>67</v>
      </c>
      <c r="D27" s="156"/>
      <c r="E27" s="157"/>
      <c r="F27" s="158"/>
      <c r="G27" s="159">
        <v>0</v>
      </c>
      <c r="H27" s="153"/>
      <c r="I27" s="153">
        <v>0</v>
      </c>
      <c r="J27" s="153"/>
      <c r="K27" s="153">
        <v>851.04</v>
      </c>
      <c r="L27" s="153"/>
      <c r="M27" s="153"/>
      <c r="N27" s="152"/>
      <c r="O27" s="152"/>
      <c r="P27" s="152"/>
      <c r="Q27" s="152"/>
      <c r="R27" s="153"/>
      <c r="S27" s="153"/>
      <c r="T27" s="153"/>
      <c r="U27" s="153"/>
      <c r="V27" s="153"/>
      <c r="W27" s="153"/>
      <c r="X27" s="153"/>
      <c r="Y27" s="153"/>
      <c r="AG27" t="s">
        <v>106</v>
      </c>
    </row>
    <row r="28" spans="1:60" x14ac:dyDescent="0.2">
      <c r="A28" s="166">
        <v>14</v>
      </c>
      <c r="B28" s="167" t="s">
        <v>145</v>
      </c>
      <c r="C28" s="174" t="s">
        <v>146</v>
      </c>
      <c r="D28" s="168" t="s">
        <v>147</v>
      </c>
      <c r="E28" s="169">
        <v>0.36153000000000002</v>
      </c>
      <c r="F28" s="170">
        <v>0</v>
      </c>
      <c r="G28" s="171">
        <v>0</v>
      </c>
      <c r="H28" s="151">
        <v>0</v>
      </c>
      <c r="I28" s="151">
        <v>0</v>
      </c>
      <c r="J28" s="151">
        <v>1250</v>
      </c>
      <c r="K28" s="151">
        <v>451.91250000000002</v>
      </c>
      <c r="L28" s="151">
        <v>21</v>
      </c>
      <c r="M28" s="151">
        <v>546.81110000000001</v>
      </c>
      <c r="N28" s="150">
        <v>0</v>
      </c>
      <c r="O28" s="150">
        <v>0</v>
      </c>
      <c r="P28" s="150">
        <v>0</v>
      </c>
      <c r="Q28" s="150">
        <v>0</v>
      </c>
      <c r="R28" s="151"/>
      <c r="S28" s="151" t="s">
        <v>110</v>
      </c>
      <c r="T28" s="151" t="s">
        <v>111</v>
      </c>
      <c r="U28" s="151">
        <v>7.3479999999999999</v>
      </c>
      <c r="V28" s="151">
        <v>2.6565224400000003</v>
      </c>
      <c r="W28" s="151"/>
      <c r="X28" s="151" t="s">
        <v>148</v>
      </c>
      <c r="Y28" s="151" t="s">
        <v>113</v>
      </c>
      <c r="Z28" s="145"/>
      <c r="AA28" s="145"/>
      <c r="AB28" s="145"/>
      <c r="AC28" s="145"/>
      <c r="AD28" s="145"/>
      <c r="AE28" s="145"/>
      <c r="AF28" s="145"/>
      <c r="AG28" s="145" t="s">
        <v>149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x14ac:dyDescent="0.2">
      <c r="A29" s="166">
        <v>15</v>
      </c>
      <c r="B29" s="167" t="s">
        <v>150</v>
      </c>
      <c r="C29" s="174" t="s">
        <v>151</v>
      </c>
      <c r="D29" s="168" t="s">
        <v>147</v>
      </c>
      <c r="E29" s="169">
        <v>0.36153000000000002</v>
      </c>
      <c r="F29" s="170">
        <v>0</v>
      </c>
      <c r="G29" s="171">
        <v>0</v>
      </c>
      <c r="H29" s="151">
        <v>0</v>
      </c>
      <c r="I29" s="151">
        <v>0</v>
      </c>
      <c r="J29" s="151">
        <v>1104</v>
      </c>
      <c r="K29" s="151">
        <v>399.12912</v>
      </c>
      <c r="L29" s="151">
        <v>21</v>
      </c>
      <c r="M29" s="151">
        <v>482.94729999999998</v>
      </c>
      <c r="N29" s="150">
        <v>0</v>
      </c>
      <c r="O29" s="150">
        <v>0</v>
      </c>
      <c r="P29" s="150">
        <v>0</v>
      </c>
      <c r="Q29" s="150">
        <v>0</v>
      </c>
      <c r="R29" s="151"/>
      <c r="S29" s="151" t="s">
        <v>110</v>
      </c>
      <c r="T29" s="151" t="s">
        <v>111</v>
      </c>
      <c r="U29" s="151">
        <v>2.577</v>
      </c>
      <c r="V29" s="151">
        <v>0.93166281000000006</v>
      </c>
      <c r="W29" s="151"/>
      <c r="X29" s="151" t="s">
        <v>148</v>
      </c>
      <c r="Y29" s="151" t="s">
        <v>113</v>
      </c>
      <c r="Z29" s="145"/>
      <c r="AA29" s="145"/>
      <c r="AB29" s="145"/>
      <c r="AC29" s="145"/>
      <c r="AD29" s="145"/>
      <c r="AE29" s="145"/>
      <c r="AF29" s="145"/>
      <c r="AG29" s="145" t="s">
        <v>149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x14ac:dyDescent="0.2">
      <c r="A30" s="154" t="s">
        <v>105</v>
      </c>
      <c r="B30" s="155" t="s">
        <v>68</v>
      </c>
      <c r="C30" s="173" t="s">
        <v>69</v>
      </c>
      <c r="D30" s="156"/>
      <c r="E30" s="157"/>
      <c r="F30" s="158"/>
      <c r="G30" s="159">
        <v>0</v>
      </c>
      <c r="H30" s="153"/>
      <c r="I30" s="153">
        <v>8553.91</v>
      </c>
      <c r="J30" s="153"/>
      <c r="K30" s="153">
        <v>4598.7700000000004</v>
      </c>
      <c r="L30" s="153"/>
      <c r="M30" s="153"/>
      <c r="N30" s="152"/>
      <c r="O30" s="152"/>
      <c r="P30" s="152"/>
      <c r="Q30" s="152"/>
      <c r="R30" s="153"/>
      <c r="S30" s="153"/>
      <c r="T30" s="153"/>
      <c r="U30" s="153"/>
      <c r="V30" s="153"/>
      <c r="W30" s="153"/>
      <c r="X30" s="153"/>
      <c r="Y30" s="153"/>
      <c r="AG30" t="s">
        <v>106</v>
      </c>
    </row>
    <row r="31" spans="1:60" x14ac:dyDescent="0.2">
      <c r="A31" s="166">
        <v>16</v>
      </c>
      <c r="B31" s="167" t="s">
        <v>152</v>
      </c>
      <c r="C31" s="174" t="s">
        <v>153</v>
      </c>
      <c r="D31" s="168" t="s">
        <v>109</v>
      </c>
      <c r="E31" s="169">
        <v>2.5</v>
      </c>
      <c r="F31" s="170">
        <v>0</v>
      </c>
      <c r="G31" s="171">
        <v>0</v>
      </c>
      <c r="H31" s="151">
        <v>38.409999999999997</v>
      </c>
      <c r="I31" s="151">
        <v>96.024999999999991</v>
      </c>
      <c r="J31" s="151">
        <v>112.09</v>
      </c>
      <c r="K31" s="151">
        <v>280.22500000000002</v>
      </c>
      <c r="L31" s="151">
        <v>21</v>
      </c>
      <c r="M31" s="151">
        <v>455.26249999999999</v>
      </c>
      <c r="N31" s="150">
        <v>5.0000000000000001E-4</v>
      </c>
      <c r="O31" s="150">
        <v>1.25E-3</v>
      </c>
      <c r="P31" s="150">
        <v>0</v>
      </c>
      <c r="Q31" s="150">
        <v>0</v>
      </c>
      <c r="R31" s="151"/>
      <c r="S31" s="151" t="s">
        <v>110</v>
      </c>
      <c r="T31" s="151" t="s">
        <v>110</v>
      </c>
      <c r="U31" s="151">
        <v>0.09</v>
      </c>
      <c r="V31" s="151">
        <v>0.22499999999999998</v>
      </c>
      <c r="W31" s="151"/>
      <c r="X31" s="151" t="s">
        <v>112</v>
      </c>
      <c r="Y31" s="151" t="s">
        <v>113</v>
      </c>
      <c r="Z31" s="145"/>
      <c r="AA31" s="145"/>
      <c r="AB31" s="145"/>
      <c r="AC31" s="145"/>
      <c r="AD31" s="145"/>
      <c r="AE31" s="145"/>
      <c r="AF31" s="145"/>
      <c r="AG31" s="145" t="s">
        <v>114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ht="22.5" x14ac:dyDescent="0.2">
      <c r="A32" s="166">
        <v>17</v>
      </c>
      <c r="B32" s="167" t="s">
        <v>154</v>
      </c>
      <c r="C32" s="174" t="s">
        <v>155</v>
      </c>
      <c r="D32" s="168" t="s">
        <v>121</v>
      </c>
      <c r="E32" s="169">
        <v>5</v>
      </c>
      <c r="F32" s="170">
        <v>0</v>
      </c>
      <c r="G32" s="171">
        <v>0</v>
      </c>
      <c r="H32" s="151">
        <v>1365</v>
      </c>
      <c r="I32" s="151">
        <v>6825</v>
      </c>
      <c r="J32" s="151">
        <v>585</v>
      </c>
      <c r="K32" s="151">
        <v>2925</v>
      </c>
      <c r="L32" s="151">
        <v>21</v>
      </c>
      <c r="M32" s="151">
        <v>11797.5</v>
      </c>
      <c r="N32" s="150">
        <v>3.6000000000000002E-4</v>
      </c>
      <c r="O32" s="150">
        <v>1.8000000000000002E-3</v>
      </c>
      <c r="P32" s="150">
        <v>0</v>
      </c>
      <c r="Q32" s="150">
        <v>0</v>
      </c>
      <c r="R32" s="151"/>
      <c r="S32" s="151" t="s">
        <v>110</v>
      </c>
      <c r="T32" s="151" t="s">
        <v>111</v>
      </c>
      <c r="U32" s="151">
        <v>0.1</v>
      </c>
      <c r="V32" s="151">
        <v>0.5</v>
      </c>
      <c r="W32" s="151"/>
      <c r="X32" s="151" t="s">
        <v>112</v>
      </c>
      <c r="Y32" s="151" t="s">
        <v>113</v>
      </c>
      <c r="Z32" s="145"/>
      <c r="AA32" s="145"/>
      <c r="AB32" s="145"/>
      <c r="AC32" s="145"/>
      <c r="AD32" s="145"/>
      <c r="AE32" s="145"/>
      <c r="AF32" s="145"/>
      <c r="AG32" s="145" t="s">
        <v>114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ht="22.5" x14ac:dyDescent="0.2">
      <c r="A33" s="166">
        <v>18</v>
      </c>
      <c r="B33" s="167" t="s">
        <v>156</v>
      </c>
      <c r="C33" s="174" t="s">
        <v>157</v>
      </c>
      <c r="D33" s="168" t="s">
        <v>109</v>
      </c>
      <c r="E33" s="169">
        <v>2.5</v>
      </c>
      <c r="F33" s="170">
        <v>0</v>
      </c>
      <c r="G33" s="171">
        <v>0</v>
      </c>
      <c r="H33" s="151">
        <v>402.95</v>
      </c>
      <c r="I33" s="151">
        <v>1007.375</v>
      </c>
      <c r="J33" s="151">
        <v>257.62</v>
      </c>
      <c r="K33" s="151">
        <v>644.04999999999995</v>
      </c>
      <c r="L33" s="151">
        <v>21</v>
      </c>
      <c r="M33" s="151">
        <v>1998.2303000000002</v>
      </c>
      <c r="N33" s="150">
        <v>2.6099999999999999E-3</v>
      </c>
      <c r="O33" s="150">
        <v>6.5249999999999996E-3</v>
      </c>
      <c r="P33" s="150">
        <v>0</v>
      </c>
      <c r="Q33" s="150">
        <v>0</v>
      </c>
      <c r="R33" s="151"/>
      <c r="S33" s="151" t="s">
        <v>110</v>
      </c>
      <c r="T33" s="151" t="s">
        <v>111</v>
      </c>
      <c r="U33" s="151">
        <v>0.317</v>
      </c>
      <c r="V33" s="151">
        <v>0.79249999999999998</v>
      </c>
      <c r="W33" s="151"/>
      <c r="X33" s="151" t="s">
        <v>112</v>
      </c>
      <c r="Y33" s="151" t="s">
        <v>113</v>
      </c>
      <c r="Z33" s="145"/>
      <c r="AA33" s="145"/>
      <c r="AB33" s="145"/>
      <c r="AC33" s="145"/>
      <c r="AD33" s="145"/>
      <c r="AE33" s="145"/>
      <c r="AF33" s="145"/>
      <c r="AG33" s="145" t="s">
        <v>114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x14ac:dyDescent="0.2">
      <c r="A34" s="160">
        <v>19</v>
      </c>
      <c r="B34" s="161" t="s">
        <v>158</v>
      </c>
      <c r="C34" s="175" t="s">
        <v>159</v>
      </c>
      <c r="D34" s="162" t="s">
        <v>121</v>
      </c>
      <c r="E34" s="163">
        <v>2.5</v>
      </c>
      <c r="F34" s="164">
        <v>0</v>
      </c>
      <c r="G34" s="165">
        <v>0</v>
      </c>
      <c r="H34" s="151">
        <v>250.2</v>
      </c>
      <c r="I34" s="151">
        <v>625.5</v>
      </c>
      <c r="J34" s="151">
        <v>299.8</v>
      </c>
      <c r="K34" s="151">
        <v>749.5</v>
      </c>
      <c r="L34" s="151">
        <v>21</v>
      </c>
      <c r="M34" s="151">
        <v>1663.75</v>
      </c>
      <c r="N34" s="150">
        <v>7.6000000000000004E-4</v>
      </c>
      <c r="O34" s="150">
        <v>1.9000000000000002E-3</v>
      </c>
      <c r="P34" s="150">
        <v>0</v>
      </c>
      <c r="Q34" s="150">
        <v>0</v>
      </c>
      <c r="R34" s="151"/>
      <c r="S34" s="151" t="s">
        <v>110</v>
      </c>
      <c r="T34" s="151" t="s">
        <v>111</v>
      </c>
      <c r="U34" s="151">
        <v>0.189</v>
      </c>
      <c r="V34" s="151">
        <v>0.47250000000000003</v>
      </c>
      <c r="W34" s="151"/>
      <c r="X34" s="151" t="s">
        <v>112</v>
      </c>
      <c r="Y34" s="151" t="s">
        <v>113</v>
      </c>
      <c r="Z34" s="145"/>
      <c r="AA34" s="145"/>
      <c r="AB34" s="145"/>
      <c r="AC34" s="145"/>
      <c r="AD34" s="145"/>
      <c r="AE34" s="145"/>
      <c r="AF34" s="145"/>
      <c r="AG34" s="145" t="s">
        <v>114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1" x14ac:dyDescent="0.2">
      <c r="A35" s="148"/>
      <c r="B35" s="149"/>
      <c r="C35" s="235" t="s">
        <v>160</v>
      </c>
      <c r="D35" s="236"/>
      <c r="E35" s="236"/>
      <c r="F35" s="236"/>
      <c r="G35" s="236"/>
      <c r="H35" s="151"/>
      <c r="I35" s="151"/>
      <c r="J35" s="151"/>
      <c r="K35" s="151"/>
      <c r="L35" s="151"/>
      <c r="M35" s="151"/>
      <c r="N35" s="150"/>
      <c r="O35" s="150"/>
      <c r="P35" s="150"/>
      <c r="Q35" s="150"/>
      <c r="R35" s="151"/>
      <c r="S35" s="151"/>
      <c r="T35" s="151"/>
      <c r="U35" s="151"/>
      <c r="V35" s="151"/>
      <c r="W35" s="151"/>
      <c r="X35" s="151"/>
      <c r="Y35" s="151"/>
      <c r="Z35" s="145"/>
      <c r="AA35" s="145"/>
      <c r="AB35" s="145"/>
      <c r="AC35" s="145"/>
      <c r="AD35" s="145"/>
      <c r="AE35" s="145"/>
      <c r="AF35" s="145"/>
      <c r="AG35" s="145" t="s">
        <v>132</v>
      </c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x14ac:dyDescent="0.2">
      <c r="A36" s="154" t="s">
        <v>105</v>
      </c>
      <c r="B36" s="155" t="s">
        <v>70</v>
      </c>
      <c r="C36" s="173" t="s">
        <v>71</v>
      </c>
      <c r="D36" s="156"/>
      <c r="E36" s="157"/>
      <c r="F36" s="158"/>
      <c r="G36" s="159">
        <v>0</v>
      </c>
      <c r="H36" s="153"/>
      <c r="I36" s="153">
        <v>1825.12</v>
      </c>
      <c r="J36" s="153"/>
      <c r="K36" s="153">
        <v>1725.81</v>
      </c>
      <c r="L36" s="153"/>
      <c r="M36" s="153"/>
      <c r="N36" s="152"/>
      <c r="O36" s="152"/>
      <c r="P36" s="152"/>
      <c r="Q36" s="152"/>
      <c r="R36" s="153"/>
      <c r="S36" s="153"/>
      <c r="T36" s="153"/>
      <c r="U36" s="153"/>
      <c r="V36" s="153"/>
      <c r="W36" s="153"/>
      <c r="X36" s="153"/>
      <c r="Y36" s="153"/>
      <c r="AG36" t="s">
        <v>106</v>
      </c>
    </row>
    <row r="37" spans="1:60" x14ac:dyDescent="0.2">
      <c r="A37" s="166">
        <v>20</v>
      </c>
      <c r="B37" s="167" t="s">
        <v>161</v>
      </c>
      <c r="C37" s="174" t="s">
        <v>162</v>
      </c>
      <c r="D37" s="168" t="s">
        <v>121</v>
      </c>
      <c r="E37" s="169">
        <v>4.5</v>
      </c>
      <c r="F37" s="170">
        <v>0</v>
      </c>
      <c r="G37" s="171">
        <v>0</v>
      </c>
      <c r="H37" s="151">
        <v>157.26</v>
      </c>
      <c r="I37" s="151">
        <v>707.67</v>
      </c>
      <c r="J37" s="151">
        <v>316.7</v>
      </c>
      <c r="K37" s="151">
        <v>1425.1499999999999</v>
      </c>
      <c r="L37" s="151">
        <v>21</v>
      </c>
      <c r="M37" s="151">
        <v>2580.7122000000004</v>
      </c>
      <c r="N37" s="150">
        <v>1.2999999999999999E-3</v>
      </c>
      <c r="O37" s="150">
        <v>5.8499999999999993E-3</v>
      </c>
      <c r="P37" s="150">
        <v>0</v>
      </c>
      <c r="Q37" s="150">
        <v>0</v>
      </c>
      <c r="R37" s="151"/>
      <c r="S37" s="151" t="s">
        <v>110</v>
      </c>
      <c r="T37" s="151" t="s">
        <v>111</v>
      </c>
      <c r="U37" s="151">
        <v>0.51290000000000002</v>
      </c>
      <c r="V37" s="151">
        <v>2.3080500000000002</v>
      </c>
      <c r="W37" s="151"/>
      <c r="X37" s="151" t="s">
        <v>112</v>
      </c>
      <c r="Y37" s="151" t="s">
        <v>113</v>
      </c>
      <c r="Z37" s="145"/>
      <c r="AA37" s="145"/>
      <c r="AB37" s="145"/>
      <c r="AC37" s="145"/>
      <c r="AD37" s="145"/>
      <c r="AE37" s="145"/>
      <c r="AF37" s="145"/>
      <c r="AG37" s="145" t="s">
        <v>114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x14ac:dyDescent="0.2">
      <c r="A38" s="160">
        <v>21</v>
      </c>
      <c r="B38" s="161" t="s">
        <v>163</v>
      </c>
      <c r="C38" s="175" t="s">
        <v>164</v>
      </c>
      <c r="D38" s="162" t="s">
        <v>121</v>
      </c>
      <c r="E38" s="163">
        <v>5</v>
      </c>
      <c r="F38" s="164">
        <v>0</v>
      </c>
      <c r="G38" s="165">
        <v>0</v>
      </c>
      <c r="H38" s="151">
        <v>223.49</v>
      </c>
      <c r="I38" s="151">
        <v>1117.45</v>
      </c>
      <c r="J38" s="151">
        <v>57.25</v>
      </c>
      <c r="K38" s="151">
        <v>286.25</v>
      </c>
      <c r="L38" s="151">
        <v>21</v>
      </c>
      <c r="M38" s="151">
        <v>1698.4770000000001</v>
      </c>
      <c r="N38" s="150">
        <v>3.2000000000000003E-4</v>
      </c>
      <c r="O38" s="150">
        <v>1.6000000000000001E-3</v>
      </c>
      <c r="P38" s="150">
        <v>0</v>
      </c>
      <c r="Q38" s="150">
        <v>0</v>
      </c>
      <c r="R38" s="151"/>
      <c r="S38" s="151" t="s">
        <v>110</v>
      </c>
      <c r="T38" s="151" t="s">
        <v>111</v>
      </c>
      <c r="U38" s="151">
        <v>7.0000000000000007E-2</v>
      </c>
      <c r="V38" s="151">
        <v>0.35000000000000003</v>
      </c>
      <c r="W38" s="151"/>
      <c r="X38" s="151" t="s">
        <v>112</v>
      </c>
      <c r="Y38" s="151" t="s">
        <v>113</v>
      </c>
      <c r="Z38" s="145"/>
      <c r="AA38" s="145"/>
      <c r="AB38" s="145"/>
      <c r="AC38" s="145"/>
      <c r="AD38" s="145"/>
      <c r="AE38" s="145"/>
      <c r="AF38" s="145"/>
      <c r="AG38" s="145" t="s">
        <v>114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1" x14ac:dyDescent="0.2">
      <c r="A39" s="148"/>
      <c r="B39" s="149"/>
      <c r="C39" s="235" t="s">
        <v>165</v>
      </c>
      <c r="D39" s="236"/>
      <c r="E39" s="236"/>
      <c r="F39" s="236"/>
      <c r="G39" s="236"/>
      <c r="H39" s="151"/>
      <c r="I39" s="151"/>
      <c r="J39" s="151"/>
      <c r="K39" s="151"/>
      <c r="L39" s="151"/>
      <c r="M39" s="151"/>
      <c r="N39" s="150"/>
      <c r="O39" s="150"/>
      <c r="P39" s="150"/>
      <c r="Q39" s="150"/>
      <c r="R39" s="151"/>
      <c r="S39" s="151"/>
      <c r="T39" s="151"/>
      <c r="U39" s="151"/>
      <c r="V39" s="151"/>
      <c r="W39" s="151"/>
      <c r="X39" s="151"/>
      <c r="Y39" s="151"/>
      <c r="Z39" s="145"/>
      <c r="AA39" s="145"/>
      <c r="AB39" s="145"/>
      <c r="AC39" s="145"/>
      <c r="AD39" s="145"/>
      <c r="AE39" s="145"/>
      <c r="AF39" s="145"/>
      <c r="AG39" s="145" t="s">
        <v>132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x14ac:dyDescent="0.2">
      <c r="A40" s="166">
        <v>22</v>
      </c>
      <c r="B40" s="167" t="s">
        <v>166</v>
      </c>
      <c r="C40" s="174" t="s">
        <v>167</v>
      </c>
      <c r="D40" s="168" t="s">
        <v>147</v>
      </c>
      <c r="E40" s="169">
        <v>7.45E-3</v>
      </c>
      <c r="F40" s="170">
        <v>0</v>
      </c>
      <c r="G40" s="171">
        <v>0</v>
      </c>
      <c r="H40" s="151">
        <v>0</v>
      </c>
      <c r="I40" s="151">
        <v>0</v>
      </c>
      <c r="J40" s="151">
        <v>1933.98</v>
      </c>
      <c r="K40" s="151">
        <v>14.408151</v>
      </c>
      <c r="L40" s="151">
        <v>21</v>
      </c>
      <c r="M40" s="151">
        <v>17.4361</v>
      </c>
      <c r="N40" s="150">
        <v>0</v>
      </c>
      <c r="O40" s="150">
        <v>0</v>
      </c>
      <c r="P40" s="150">
        <v>0</v>
      </c>
      <c r="Q40" s="150">
        <v>0</v>
      </c>
      <c r="R40" s="151"/>
      <c r="S40" s="151" t="s">
        <v>110</v>
      </c>
      <c r="T40" s="151" t="s">
        <v>111</v>
      </c>
      <c r="U40" s="151">
        <v>4.82</v>
      </c>
      <c r="V40" s="151">
        <v>3.5909000000000003E-2</v>
      </c>
      <c r="W40" s="151"/>
      <c r="X40" s="151" t="s">
        <v>148</v>
      </c>
      <c r="Y40" s="151" t="s">
        <v>113</v>
      </c>
      <c r="Z40" s="145"/>
      <c r="AA40" s="145"/>
      <c r="AB40" s="145"/>
      <c r="AC40" s="145"/>
      <c r="AD40" s="145"/>
      <c r="AE40" s="145"/>
      <c r="AF40" s="145"/>
      <c r="AG40" s="145" t="s">
        <v>149</v>
      </c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x14ac:dyDescent="0.2">
      <c r="A41" s="154" t="s">
        <v>105</v>
      </c>
      <c r="B41" s="155" t="s">
        <v>72</v>
      </c>
      <c r="C41" s="173" t="s">
        <v>73</v>
      </c>
      <c r="D41" s="156"/>
      <c r="E41" s="157"/>
      <c r="F41" s="158"/>
      <c r="G41" s="159">
        <v>0</v>
      </c>
      <c r="H41" s="153"/>
      <c r="I41" s="153">
        <v>0</v>
      </c>
      <c r="J41" s="153"/>
      <c r="K41" s="153">
        <v>97</v>
      </c>
      <c r="L41" s="153"/>
      <c r="M41" s="153"/>
      <c r="N41" s="152"/>
      <c r="O41" s="152"/>
      <c r="P41" s="152"/>
      <c r="Q41" s="152"/>
      <c r="R41" s="153"/>
      <c r="S41" s="153"/>
      <c r="T41" s="153"/>
      <c r="U41" s="153"/>
      <c r="V41" s="153"/>
      <c r="W41" s="153"/>
      <c r="X41" s="153"/>
      <c r="Y41" s="153"/>
      <c r="AG41" t="s">
        <v>106</v>
      </c>
    </row>
    <row r="42" spans="1:60" x14ac:dyDescent="0.2">
      <c r="A42" s="166">
        <v>23</v>
      </c>
      <c r="B42" s="167" t="s">
        <v>168</v>
      </c>
      <c r="C42" s="174" t="s">
        <v>169</v>
      </c>
      <c r="D42" s="168" t="s">
        <v>121</v>
      </c>
      <c r="E42" s="169">
        <v>5</v>
      </c>
      <c r="F42" s="170">
        <v>0</v>
      </c>
      <c r="G42" s="171">
        <v>0</v>
      </c>
      <c r="H42" s="151">
        <v>0</v>
      </c>
      <c r="I42" s="151">
        <v>0</v>
      </c>
      <c r="J42" s="151">
        <v>19.399999999999999</v>
      </c>
      <c r="K42" s="151">
        <v>97</v>
      </c>
      <c r="L42" s="151">
        <v>21</v>
      </c>
      <c r="M42" s="151">
        <v>117.37</v>
      </c>
      <c r="N42" s="150">
        <v>0</v>
      </c>
      <c r="O42" s="150">
        <v>0</v>
      </c>
      <c r="P42" s="150">
        <v>8.0000000000000007E-5</v>
      </c>
      <c r="Q42" s="150">
        <v>4.0000000000000002E-4</v>
      </c>
      <c r="R42" s="151"/>
      <c r="S42" s="151" t="s">
        <v>110</v>
      </c>
      <c r="T42" s="151" t="s">
        <v>110</v>
      </c>
      <c r="U42" s="151">
        <v>3.5000000000000003E-2</v>
      </c>
      <c r="V42" s="151">
        <v>0.17500000000000002</v>
      </c>
      <c r="W42" s="151"/>
      <c r="X42" s="151" t="s">
        <v>112</v>
      </c>
      <c r="Y42" s="151" t="s">
        <v>113</v>
      </c>
      <c r="Z42" s="145"/>
      <c r="AA42" s="145"/>
      <c r="AB42" s="145"/>
      <c r="AC42" s="145"/>
      <c r="AD42" s="145"/>
      <c r="AE42" s="145"/>
      <c r="AF42" s="145"/>
      <c r="AG42" s="145" t="s">
        <v>114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x14ac:dyDescent="0.2">
      <c r="A43" s="154" t="s">
        <v>105</v>
      </c>
      <c r="B43" s="155" t="s">
        <v>74</v>
      </c>
      <c r="C43" s="173" t="s">
        <v>75</v>
      </c>
      <c r="D43" s="156"/>
      <c r="E43" s="157"/>
      <c r="F43" s="158"/>
      <c r="G43" s="159">
        <v>0</v>
      </c>
      <c r="H43" s="153"/>
      <c r="I43" s="153">
        <v>0</v>
      </c>
      <c r="J43" s="153"/>
      <c r="K43" s="153">
        <v>280.52</v>
      </c>
      <c r="L43" s="153"/>
      <c r="M43" s="153"/>
      <c r="N43" s="152"/>
      <c r="O43" s="152"/>
      <c r="P43" s="152"/>
      <c r="Q43" s="152"/>
      <c r="R43" s="153"/>
      <c r="S43" s="153"/>
      <c r="T43" s="153"/>
      <c r="U43" s="153"/>
      <c r="V43" s="153"/>
      <c r="W43" s="153"/>
      <c r="X43" s="153"/>
      <c r="Y43" s="153"/>
      <c r="AG43" t="s">
        <v>106</v>
      </c>
    </row>
    <row r="44" spans="1:60" x14ac:dyDescent="0.2">
      <c r="A44" s="160">
        <v>24</v>
      </c>
      <c r="B44" s="161" t="s">
        <v>170</v>
      </c>
      <c r="C44" s="175" t="s">
        <v>171</v>
      </c>
      <c r="D44" s="162" t="s">
        <v>147</v>
      </c>
      <c r="E44" s="163">
        <v>0.26440000000000002</v>
      </c>
      <c r="F44" s="164">
        <v>0</v>
      </c>
      <c r="G44" s="165">
        <v>0</v>
      </c>
      <c r="H44" s="151">
        <v>0</v>
      </c>
      <c r="I44" s="151">
        <v>0</v>
      </c>
      <c r="J44" s="151">
        <v>117</v>
      </c>
      <c r="K44" s="151">
        <v>30.934800000000003</v>
      </c>
      <c r="L44" s="151">
        <v>21</v>
      </c>
      <c r="M44" s="151">
        <v>37.4253</v>
      </c>
      <c r="N44" s="150">
        <v>0</v>
      </c>
      <c r="O44" s="150">
        <v>0</v>
      </c>
      <c r="P44" s="150">
        <v>0</v>
      </c>
      <c r="Q44" s="150">
        <v>0</v>
      </c>
      <c r="R44" s="151"/>
      <c r="S44" s="151" t="s">
        <v>110</v>
      </c>
      <c r="T44" s="151" t="s">
        <v>111</v>
      </c>
      <c r="U44" s="151">
        <v>0</v>
      </c>
      <c r="V44" s="151">
        <v>0</v>
      </c>
      <c r="W44" s="151"/>
      <c r="X44" s="151" t="s">
        <v>172</v>
      </c>
      <c r="Y44" s="151" t="s">
        <v>113</v>
      </c>
      <c r="Z44" s="145"/>
      <c r="AA44" s="145"/>
      <c r="AB44" s="145"/>
      <c r="AC44" s="145"/>
      <c r="AD44" s="145"/>
      <c r="AE44" s="145"/>
      <c r="AF44" s="145"/>
      <c r="AG44" s="145" t="s">
        <v>173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1" x14ac:dyDescent="0.2">
      <c r="A45" s="148"/>
      <c r="B45" s="149"/>
      <c r="C45" s="235" t="s">
        <v>174</v>
      </c>
      <c r="D45" s="236"/>
      <c r="E45" s="236"/>
      <c r="F45" s="236"/>
      <c r="G45" s="236"/>
      <c r="H45" s="151"/>
      <c r="I45" s="151"/>
      <c r="J45" s="151"/>
      <c r="K45" s="151"/>
      <c r="L45" s="151"/>
      <c r="M45" s="151"/>
      <c r="N45" s="150"/>
      <c r="O45" s="150"/>
      <c r="P45" s="150"/>
      <c r="Q45" s="150"/>
      <c r="R45" s="151"/>
      <c r="S45" s="151"/>
      <c r="T45" s="151"/>
      <c r="U45" s="151"/>
      <c r="V45" s="151"/>
      <c r="W45" s="151"/>
      <c r="X45" s="151"/>
      <c r="Y45" s="151"/>
      <c r="Z45" s="145"/>
      <c r="AA45" s="145"/>
      <c r="AB45" s="145"/>
      <c r="AC45" s="145"/>
      <c r="AD45" s="145"/>
      <c r="AE45" s="145"/>
      <c r="AF45" s="145"/>
      <c r="AG45" s="145" t="s">
        <v>132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2" x14ac:dyDescent="0.2">
      <c r="A46" s="148"/>
      <c r="B46" s="149"/>
      <c r="C46" s="244" t="s">
        <v>175</v>
      </c>
      <c r="D46" s="245"/>
      <c r="E46" s="245"/>
      <c r="F46" s="245"/>
      <c r="G46" s="245"/>
      <c r="H46" s="151"/>
      <c r="I46" s="151"/>
      <c r="J46" s="151"/>
      <c r="K46" s="151"/>
      <c r="L46" s="151"/>
      <c r="M46" s="151"/>
      <c r="N46" s="150"/>
      <c r="O46" s="150"/>
      <c r="P46" s="150"/>
      <c r="Q46" s="150"/>
      <c r="R46" s="151"/>
      <c r="S46" s="151"/>
      <c r="T46" s="151"/>
      <c r="U46" s="151"/>
      <c r="V46" s="151"/>
      <c r="W46" s="151"/>
      <c r="X46" s="151"/>
      <c r="Y46" s="151"/>
      <c r="Z46" s="145"/>
      <c r="AA46" s="145"/>
      <c r="AB46" s="145"/>
      <c r="AC46" s="145"/>
      <c r="AD46" s="145"/>
      <c r="AE46" s="145"/>
      <c r="AF46" s="145"/>
      <c r="AG46" s="145" t="s">
        <v>132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ht="22.5" outlineLevel="2" x14ac:dyDescent="0.2">
      <c r="A47" s="148"/>
      <c r="B47" s="149"/>
      <c r="C47" s="244" t="s">
        <v>176</v>
      </c>
      <c r="D47" s="245"/>
      <c r="E47" s="245"/>
      <c r="F47" s="245"/>
      <c r="G47" s="245"/>
      <c r="H47" s="151"/>
      <c r="I47" s="151"/>
      <c r="J47" s="151"/>
      <c r="K47" s="151"/>
      <c r="L47" s="151"/>
      <c r="M47" s="151"/>
      <c r="N47" s="150"/>
      <c r="O47" s="150"/>
      <c r="P47" s="150"/>
      <c r="Q47" s="150"/>
      <c r="R47" s="151"/>
      <c r="S47" s="151"/>
      <c r="T47" s="151"/>
      <c r="U47" s="151"/>
      <c r="V47" s="151"/>
      <c r="W47" s="151"/>
      <c r="X47" s="151"/>
      <c r="Y47" s="151"/>
      <c r="Z47" s="145"/>
      <c r="AA47" s="145"/>
      <c r="AB47" s="145"/>
      <c r="AC47" s="145"/>
      <c r="AD47" s="145"/>
      <c r="AE47" s="145"/>
      <c r="AF47" s="145"/>
      <c r="AG47" s="145" t="s">
        <v>132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72" t="str">
        <f>C47</f>
        <v>- při vodorovné dopravě po vodě : vyložení na hromady na suchu nebo na přeložení na dopravní prostředek na suchu do 15 m vodorovně a současně do 4 m svisle,</v>
      </c>
      <c r="BB47" s="145"/>
      <c r="BC47" s="145"/>
      <c r="BD47" s="145"/>
      <c r="BE47" s="145"/>
      <c r="BF47" s="145"/>
      <c r="BG47" s="145"/>
      <c r="BH47" s="145"/>
    </row>
    <row r="48" spans="1:60" outlineLevel="2" x14ac:dyDescent="0.2">
      <c r="A48" s="148"/>
      <c r="B48" s="149"/>
      <c r="C48" s="244" t="s">
        <v>177</v>
      </c>
      <c r="D48" s="245"/>
      <c r="E48" s="245"/>
      <c r="F48" s="245"/>
      <c r="G48" s="245"/>
      <c r="H48" s="151"/>
      <c r="I48" s="151"/>
      <c r="J48" s="151"/>
      <c r="K48" s="151"/>
      <c r="L48" s="151"/>
      <c r="M48" s="151"/>
      <c r="N48" s="150"/>
      <c r="O48" s="150"/>
      <c r="P48" s="150"/>
      <c r="Q48" s="150"/>
      <c r="R48" s="151"/>
      <c r="S48" s="151"/>
      <c r="T48" s="151"/>
      <c r="U48" s="151"/>
      <c r="V48" s="151"/>
      <c r="W48" s="151"/>
      <c r="X48" s="151"/>
      <c r="Y48" s="151"/>
      <c r="Z48" s="145"/>
      <c r="AA48" s="145"/>
      <c r="AB48" s="145"/>
      <c r="AC48" s="145"/>
      <c r="AD48" s="145"/>
      <c r="AE48" s="145"/>
      <c r="AF48" s="145"/>
      <c r="AG48" s="145" t="s">
        <v>132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x14ac:dyDescent="0.2">
      <c r="A49" s="166">
        <v>25</v>
      </c>
      <c r="B49" s="167" t="s">
        <v>178</v>
      </c>
      <c r="C49" s="174" t="s">
        <v>179</v>
      </c>
      <c r="D49" s="168" t="s">
        <v>147</v>
      </c>
      <c r="E49" s="169">
        <v>0.26440000000000002</v>
      </c>
      <c r="F49" s="170">
        <v>0</v>
      </c>
      <c r="G49" s="171">
        <v>0</v>
      </c>
      <c r="H49" s="151">
        <v>0</v>
      </c>
      <c r="I49" s="151">
        <v>0</v>
      </c>
      <c r="J49" s="151">
        <v>338.5</v>
      </c>
      <c r="K49" s="151">
        <v>89.499400000000009</v>
      </c>
      <c r="L49" s="151">
        <v>21</v>
      </c>
      <c r="M49" s="151">
        <v>108.295</v>
      </c>
      <c r="N49" s="150">
        <v>0</v>
      </c>
      <c r="O49" s="150">
        <v>0</v>
      </c>
      <c r="P49" s="150">
        <v>0</v>
      </c>
      <c r="Q49" s="150">
        <v>0</v>
      </c>
      <c r="R49" s="151"/>
      <c r="S49" s="151" t="s">
        <v>110</v>
      </c>
      <c r="T49" s="151" t="s">
        <v>111</v>
      </c>
      <c r="U49" s="151">
        <v>0.93300000000000005</v>
      </c>
      <c r="V49" s="151">
        <v>0.24668520000000005</v>
      </c>
      <c r="W49" s="151"/>
      <c r="X49" s="151" t="s">
        <v>172</v>
      </c>
      <c r="Y49" s="151" t="s">
        <v>113</v>
      </c>
      <c r="Z49" s="145"/>
      <c r="AA49" s="145"/>
      <c r="AB49" s="145"/>
      <c r="AC49" s="145"/>
      <c r="AD49" s="145"/>
      <c r="AE49" s="145"/>
      <c r="AF49" s="145"/>
      <c r="AG49" s="145" t="s">
        <v>173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x14ac:dyDescent="0.2">
      <c r="A50" s="166">
        <v>26</v>
      </c>
      <c r="B50" s="167" t="s">
        <v>180</v>
      </c>
      <c r="C50" s="174" t="s">
        <v>181</v>
      </c>
      <c r="D50" s="168" t="s">
        <v>147</v>
      </c>
      <c r="E50" s="169">
        <v>0.26440000000000002</v>
      </c>
      <c r="F50" s="170">
        <v>0</v>
      </c>
      <c r="G50" s="171">
        <v>0</v>
      </c>
      <c r="H50" s="151">
        <v>0</v>
      </c>
      <c r="I50" s="151">
        <v>0</v>
      </c>
      <c r="J50" s="151">
        <v>305.5</v>
      </c>
      <c r="K50" s="151">
        <v>80.774200000000008</v>
      </c>
      <c r="L50" s="151">
        <v>21</v>
      </c>
      <c r="M50" s="151">
        <v>97.731699999999989</v>
      </c>
      <c r="N50" s="150">
        <v>0</v>
      </c>
      <c r="O50" s="150">
        <v>0</v>
      </c>
      <c r="P50" s="150">
        <v>0</v>
      </c>
      <c r="Q50" s="150">
        <v>0</v>
      </c>
      <c r="R50" s="151"/>
      <c r="S50" s="151" t="s">
        <v>110</v>
      </c>
      <c r="T50" s="151" t="s">
        <v>111</v>
      </c>
      <c r="U50" s="151">
        <v>0.94199999999999995</v>
      </c>
      <c r="V50" s="151">
        <v>0.2490648</v>
      </c>
      <c r="W50" s="151"/>
      <c r="X50" s="151" t="s">
        <v>172</v>
      </c>
      <c r="Y50" s="151" t="s">
        <v>113</v>
      </c>
      <c r="Z50" s="145"/>
      <c r="AA50" s="145"/>
      <c r="AB50" s="145"/>
      <c r="AC50" s="145"/>
      <c r="AD50" s="145"/>
      <c r="AE50" s="145"/>
      <c r="AF50" s="145"/>
      <c r="AG50" s="145" t="s">
        <v>173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x14ac:dyDescent="0.2">
      <c r="A51" s="160">
        <v>27</v>
      </c>
      <c r="B51" s="161" t="s">
        <v>182</v>
      </c>
      <c r="C51" s="175" t="s">
        <v>183</v>
      </c>
      <c r="D51" s="162" t="s">
        <v>147</v>
      </c>
      <c r="E51" s="163">
        <v>0.26440000000000002</v>
      </c>
      <c r="F51" s="164">
        <v>0</v>
      </c>
      <c r="G51" s="165">
        <v>0</v>
      </c>
      <c r="H51" s="151">
        <v>0</v>
      </c>
      <c r="I51" s="151">
        <v>0</v>
      </c>
      <c r="J51" s="151">
        <v>300</v>
      </c>
      <c r="K51" s="151">
        <v>79.320000000000007</v>
      </c>
      <c r="L51" s="151">
        <v>21</v>
      </c>
      <c r="M51" s="151">
        <v>95.977199999999996</v>
      </c>
      <c r="N51" s="150">
        <v>0</v>
      </c>
      <c r="O51" s="150">
        <v>0</v>
      </c>
      <c r="P51" s="150">
        <v>0</v>
      </c>
      <c r="Q51" s="150">
        <v>0</v>
      </c>
      <c r="R51" s="151"/>
      <c r="S51" s="151" t="s">
        <v>184</v>
      </c>
      <c r="T51" s="151" t="s">
        <v>111</v>
      </c>
      <c r="U51" s="151">
        <v>0</v>
      </c>
      <c r="V51" s="151">
        <v>0</v>
      </c>
      <c r="W51" s="151"/>
      <c r="X51" s="151" t="s">
        <v>172</v>
      </c>
      <c r="Y51" s="151" t="s">
        <v>113</v>
      </c>
      <c r="Z51" s="145"/>
      <c r="AA51" s="145"/>
      <c r="AB51" s="145"/>
      <c r="AC51" s="145"/>
      <c r="AD51" s="145"/>
      <c r="AE51" s="145"/>
      <c r="AF51" s="145"/>
      <c r="AG51" s="145" t="s">
        <v>173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x14ac:dyDescent="0.2">
      <c r="A52" s="3"/>
      <c r="B52" s="4"/>
      <c r="C52" s="176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v>12</v>
      </c>
      <c r="AF52">
        <v>21</v>
      </c>
      <c r="AG52" t="s">
        <v>91</v>
      </c>
    </row>
    <row r="53" spans="1:60" x14ac:dyDescent="0.2">
      <c r="C53" s="177"/>
      <c r="D53" s="10"/>
      <c r="AG53" t="s">
        <v>185</v>
      </c>
    </row>
    <row r="54" spans="1:60" x14ac:dyDescent="0.2">
      <c r="D54" s="10"/>
    </row>
    <row r="55" spans="1:60" x14ac:dyDescent="0.2">
      <c r="D55" s="10"/>
    </row>
    <row r="56" spans="1:60" x14ac:dyDescent="0.2">
      <c r="D56" s="10"/>
    </row>
    <row r="57" spans="1:60" x14ac:dyDescent="0.2">
      <c r="D57" s="10"/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1">
    <mergeCell ref="C39:G39"/>
    <mergeCell ref="C45:G45"/>
    <mergeCell ref="C46:G46"/>
    <mergeCell ref="C47:G47"/>
    <mergeCell ref="C48:G48"/>
    <mergeCell ref="C35:G35"/>
    <mergeCell ref="A1:G1"/>
    <mergeCell ref="C2:G2"/>
    <mergeCell ref="C3:G3"/>
    <mergeCell ref="C4:G4"/>
    <mergeCell ref="C18:G1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001 24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'001 24 Pol'!Názvy_tisku</vt:lpstr>
      <vt:lpstr>oadresa</vt:lpstr>
      <vt:lpstr>Stavba!Objednatel</vt:lpstr>
      <vt:lpstr>Stavba!Objekt</vt:lpstr>
      <vt:lpstr>'001 24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admin</cp:lastModifiedBy>
  <cp:lastPrinted>2019-03-19T12:27:02Z</cp:lastPrinted>
  <dcterms:created xsi:type="dcterms:W3CDTF">2009-04-08T07:15:50Z</dcterms:created>
  <dcterms:modified xsi:type="dcterms:W3CDTF">2025-09-04T08:35:02Z</dcterms:modified>
</cp:coreProperties>
</file>