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kovacikova11\Desktop\VšZP\ZMLUVY\Zmluvy\2025\10_Jira\PHZ\"/>
    </mc:Choice>
  </mc:AlternateContent>
  <xr:revisionPtr revIDLastSave="0" documentId="8_{D0531D81-C687-4B08-A073-4C86743FE3F8}" xr6:coauthVersionLast="47" xr6:coauthVersionMax="47" xr10:uidLastSave="{00000000-0000-0000-0000-000000000000}"/>
  <bookViews>
    <workbookView xWindow="-120" yWindow="-120" windowWidth="29040" windowHeight="1572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F29" i="1"/>
  <c r="E24" i="1"/>
  <c r="D38" i="1"/>
  <c r="E38" i="1" s="1"/>
  <c r="G20" i="1" l="1"/>
  <c r="C42" i="1" l="1"/>
  <c r="E42" i="1" s="1"/>
  <c r="C47" i="1"/>
  <c r="E47" i="1" s="1"/>
  <c r="D47" i="1" s="1"/>
  <c r="C46" i="1"/>
  <c r="E46" i="1" s="1"/>
  <c r="D46" i="1" s="1"/>
  <c r="C43" i="1" l="1"/>
  <c r="E43" i="1" s="1"/>
  <c r="C45" i="1"/>
  <c r="C44" i="1"/>
  <c r="E45" i="1" l="1"/>
  <c r="D45" i="1" s="1"/>
  <c r="E44" i="1"/>
  <c r="D43" i="1"/>
  <c r="D42" i="1"/>
  <c r="E48" i="1" l="1"/>
  <c r="D44" i="1"/>
</calcChain>
</file>

<file path=xl/sharedStrings.xml><?xml version="1.0" encoding="utf-8"?>
<sst xmlns="http://schemas.openxmlformats.org/spreadsheetml/2006/main" count="90" uniqueCount="64">
  <si>
    <t>Popis služby</t>
  </si>
  <si>
    <t>Služba - A</t>
  </si>
  <si>
    <t>Služba - B</t>
  </si>
  <si>
    <t>Služba - C</t>
  </si>
  <si>
    <t>Popis</t>
  </si>
  <si>
    <t>Cena bez DPH</t>
  </si>
  <si>
    <t>Spolu</t>
  </si>
  <si>
    <t>Cena spolu s DPH</t>
  </si>
  <si>
    <t>Confluence Data Center</t>
  </si>
  <si>
    <t xml:space="preserve">Služba rozvoja </t>
  </si>
  <si>
    <t>Jednotková cena za 1 mesiac v € bez DPH</t>
  </si>
  <si>
    <t>Cena v € bez DPH</t>
  </si>
  <si>
    <t xml:space="preserve">B) Licencie pre nástroje Jira a Confluence </t>
  </si>
  <si>
    <t>C) Služba servisná podpora</t>
  </si>
  <si>
    <t xml:space="preserve">D) Služba rozvoja </t>
  </si>
  <si>
    <t>* ČH - človekohodina</t>
  </si>
  <si>
    <t>Služba - D</t>
  </si>
  <si>
    <t>E) Školenie obsluhy</t>
  </si>
  <si>
    <t>Služba - E</t>
  </si>
  <si>
    <t>* Neplatiteľ DPH uvádza v tabuľke cenu celkom</t>
  </si>
  <si>
    <t>Cena za 1 ČH v € bez DPH</t>
  </si>
  <si>
    <t>Scriptrunner for Confluence</t>
  </si>
  <si>
    <t xml:space="preserve">draw.io Diagrams </t>
  </si>
  <si>
    <t xml:space="preserve">EasyMind </t>
  </si>
  <si>
    <t>Jira Service Management</t>
  </si>
  <si>
    <t>Jira</t>
  </si>
  <si>
    <t xml:space="preserve">Scriptrunner for JIRA </t>
  </si>
  <si>
    <t>Configuration Manager for Jira</t>
  </si>
  <si>
    <t>Ric Filters for Jira</t>
  </si>
  <si>
    <t>Issue matrix</t>
  </si>
  <si>
    <t xml:space="preserve">Predpokladaný počet ks za 36 mesiacov </t>
  </si>
  <si>
    <t xml:space="preserve">Cena spolu za 36 mesiacov v € bez DPH </t>
  </si>
  <si>
    <t>Cena za 12 mesiacov v € bez DPH</t>
  </si>
  <si>
    <t>Servisná podpora</t>
  </si>
  <si>
    <t>Cena spolu za 36 mesiacov v € bez DPH</t>
  </si>
  <si>
    <t>Cena spolu za 1800 ČH za 36 mesiacov v € bez DPH</t>
  </si>
  <si>
    <t xml:space="preserve">Školenie </t>
  </si>
  <si>
    <t>Cena spolu za 100 ČH za 36 mesiacov v € bez DPH</t>
  </si>
  <si>
    <t>F) Nepomenované licencie</t>
  </si>
  <si>
    <t>Nepomenované licencie pre nástroje Atlassian</t>
  </si>
  <si>
    <t>Objem € bez DPH</t>
  </si>
  <si>
    <t>Služba - F</t>
  </si>
  <si>
    <t>DPH 23%</t>
  </si>
  <si>
    <t>Cena spolu za 36 mesiacov v € bez DPH (celkový finančý limit)</t>
  </si>
  <si>
    <t>A) Migrácia aktuálnej cloud Jira a Confluence na variant Jira a Confluencte Data Center</t>
  </si>
  <si>
    <t>Migračné práce z cloudového riešenia do on-premise riešenia Jira</t>
  </si>
  <si>
    <t>Migračné práce z cloudového riešenia do on-premise riešenia Confluence</t>
  </si>
  <si>
    <t>Smart attachments</t>
  </si>
  <si>
    <t>Poznámky:</t>
  </si>
  <si>
    <t>1. Jednotková cena za licencie zodpovedá ..... % (údaje budú doplnené podľa ponuky úspešného uchádzača) aktuálnej cenníkovej ceny licencie k dátumu stanovenia PHZ, uvedenej v cenníku držiteľa majetkových práv k licenčnému softvéru, ku ktorému sa licencie poskytujú.</t>
  </si>
  <si>
    <t>4. Verejný obstarávateľ požaduje licencie v predpokladanom množstve formou ročného predplatného (v odôvodnených prípadoch výnimočne aj vo forme mesačného predplatného za účelom zosúladenia dátumu ukončenia platnosti), pričom predplatné bude obnovované každých 12 mesiacov počas celkového obdobia 36 mesiacov (t. j. predpokladané množstvo 500 ks ročne počas troch rokov).</t>
  </si>
  <si>
    <r>
      <t>3. Ak príde k zvýšeniu cenníkovej ceny ktorejkoľvek licencie po uplynutí 6 mesiacov od nadobudnutia účinnosti Rámcovej dohody o viac ako .... % (bude doplnené podľa ponuky úspešného uchádzača) oproti jednotkovej cene príslušnej licencie, a súčasne nepríde k uzavretiu dodatku podľa Rámcovej dohody, poskytovateľ nie je povinný dodať na základe Rámcovej dohody také objednané licencie objednávateľovi, teda nepríde zo strany poskytovateľa nedodaním objednaného plnenia k porušeniu zmluvnej povinnosti podľa Rámcovej dohody.</t>
    </r>
    <r>
      <rPr>
        <i/>
        <sz val="8"/>
        <color theme="1"/>
        <rFont val="Calibri"/>
        <family val="2"/>
        <charset val="238"/>
      </rPr>
      <t> </t>
    </r>
  </si>
  <si>
    <r>
      <t>2. V prípade, ak sa po uplynutí 6 mesiacov</t>
    </r>
    <r>
      <rPr>
        <i/>
        <sz val="8"/>
        <color theme="1"/>
        <rFont val="Calibri"/>
        <family val="2"/>
        <charset val="238"/>
      </rPr>
      <t>  </t>
    </r>
    <r>
      <rPr>
        <i/>
        <sz val="11"/>
        <color theme="1"/>
        <rFont val="Arial"/>
        <family val="2"/>
        <charset val="238"/>
      </rPr>
      <t>zmenia cenníkové ceny licencií, poskytovateľ sa zaväzuje s objednávateľom uzavrieť dodatok k Rámcovej dohode, predmetom ktorého bude zmena bodu Rámcovej dohody v rozsahu zmeny jednotkovej ceny príslušnej licencie, a to tak že jednotková cena licencie bude vypočítaná ako</t>
    </r>
    <r>
      <rPr>
        <i/>
        <sz val="8"/>
        <color theme="1"/>
        <rFont val="Calibri"/>
        <family val="2"/>
        <charset val="238"/>
      </rPr>
      <t>   </t>
    </r>
    <r>
      <rPr>
        <i/>
        <sz val="11"/>
        <color theme="1"/>
        <rFont val="Arial"/>
        <family val="2"/>
        <charset val="238"/>
      </rPr>
      <t xml:space="preserve"> ....% (bude doplnená hodnota %) cenníkovej ceny príslušnej licencie. Objednávateľ nie je povinný dodatok podľa tohto bodu uzavrieť.</t>
    </r>
  </si>
  <si>
    <t xml:space="preserve">Cena spolu za 36 mesiacov v € s DPH </t>
  </si>
  <si>
    <t>Cena v € s DPH</t>
  </si>
  <si>
    <t xml:space="preserve">Merná jednotka </t>
  </si>
  <si>
    <t>ks</t>
  </si>
  <si>
    <t>Cena spolu za 36 mesiacov v € s DPH</t>
  </si>
  <si>
    <t>Cena spolu za 36 mesiacov v € s DPH (celkový finančý limit)</t>
  </si>
  <si>
    <t>ČH</t>
  </si>
  <si>
    <t xml:space="preserve">Predpokladaný počet ČH </t>
  </si>
  <si>
    <t>Cena spolu za 1800 ČH za 36 mesiacov v € s DPH</t>
  </si>
  <si>
    <t>Predpokladaný počet ČH</t>
  </si>
  <si>
    <t>Cena spolu za 100 ČH za 36 mesiacov v € s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</si>
</sst>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charset val="238"/>
      <scheme val="minor"/>
    </font>
    <font>
      <b/>
      <sz val="11"/>
      <color rgb="FF000000"/>
      <name val="Arial"/>
      <family val="2"/>
      <charset val="238"/>
    </font>
    <font>
      <sz val="11"/>
      <color theme="1"/>
      <name val="Arial"/>
      <family val="2"/>
      <charset val="238"/>
    </font>
    <font>
      <b/>
      <sz val="11"/>
      <color theme="1"/>
      <name val="Arial"/>
      <family val="2"/>
      <charset val="238"/>
    </font>
    <font>
      <sz val="11"/>
      <color rgb="FF000000"/>
      <name val="Arial"/>
      <family val="2"/>
      <charset val="238"/>
    </font>
    <font>
      <sz val="11"/>
      <color theme="1"/>
      <name val="Arial"/>
      <family val="2"/>
    </font>
    <font>
      <b/>
      <sz val="14"/>
      <color theme="1"/>
      <name val="Calibri"/>
      <family val="2"/>
      <scheme val="minor"/>
    </font>
    <font>
      <i/>
      <sz val="11"/>
      <color theme="1"/>
      <name val="Arial"/>
      <family val="2"/>
      <charset val="238"/>
    </font>
    <font>
      <i/>
      <sz val="8"/>
      <color theme="1"/>
      <name val="Calibri"/>
      <family val="2"/>
      <charset val="238"/>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1">
    <xf numFmtId="0" fontId="0" fillId="0" borderId="0"/>
  </cellStyleXfs>
  <cellXfs count="80">
    <xf numFmtId="0" fontId="0" fillId="0" borderId="0" xfId="0"/>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4" xfId="0" applyFont="1" applyBorder="1" applyAlignment="1">
      <alignment vertical="center" wrapText="1"/>
    </xf>
    <xf numFmtId="0" fontId="1" fillId="2"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0" xfId="0" applyFont="1" applyBorder="1" applyAlignment="1">
      <alignment horizontal="center" vertical="center" wrapText="1"/>
    </xf>
    <xf numFmtId="164" fontId="2" fillId="0" borderId="25"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0" fontId="4" fillId="0" borderId="15" xfId="0" applyFont="1" applyBorder="1" applyAlignment="1">
      <alignment vertical="center" wrapText="1"/>
    </xf>
    <xf numFmtId="164" fontId="2" fillId="0" borderId="0" xfId="0" applyNumberFormat="1" applyFont="1" applyBorder="1" applyAlignment="1">
      <alignment horizontal="center" vertical="center" wrapText="1"/>
    </xf>
    <xf numFmtId="164" fontId="2" fillId="0" borderId="18" xfId="0" applyNumberFormat="1" applyFont="1" applyBorder="1"/>
    <xf numFmtId="164" fontId="2" fillId="0" borderId="19" xfId="0" applyNumberFormat="1" applyFont="1" applyBorder="1"/>
    <xf numFmtId="164" fontId="2" fillId="0" borderId="20" xfId="0" applyNumberFormat="1" applyFont="1" applyBorder="1"/>
    <xf numFmtId="0" fontId="2" fillId="0" borderId="22" xfId="0" applyFont="1" applyBorder="1"/>
    <xf numFmtId="164" fontId="2" fillId="0" borderId="6" xfId="0" applyNumberFormat="1" applyFont="1" applyBorder="1"/>
    <xf numFmtId="0" fontId="3" fillId="0" borderId="0" xfId="0" applyFont="1"/>
    <xf numFmtId="0" fontId="2" fillId="0" borderId="0" xfId="0" applyFont="1"/>
    <xf numFmtId="0" fontId="2" fillId="0" borderId="0" xfId="0" applyFont="1" applyBorder="1"/>
    <xf numFmtId="0" fontId="3" fillId="0" borderId="12" xfId="0" applyFont="1" applyBorder="1" applyAlignment="1">
      <alignment wrapText="1"/>
    </xf>
    <xf numFmtId="0" fontId="2" fillId="0" borderId="22" xfId="0" applyFont="1" applyBorder="1" applyAlignment="1">
      <alignment horizontal="center"/>
    </xf>
    <xf numFmtId="0" fontId="2" fillId="0" borderId="23" xfId="0" applyFont="1" applyBorder="1" applyAlignment="1">
      <alignment wrapText="1"/>
    </xf>
    <xf numFmtId="164" fontId="2" fillId="0" borderId="24" xfId="0" applyNumberFormat="1" applyFont="1" applyBorder="1" applyAlignment="1">
      <alignment horizontal="center"/>
    </xf>
    <xf numFmtId="0" fontId="3" fillId="0" borderId="0" xfId="0" applyFont="1" applyBorder="1" applyAlignment="1">
      <alignment wrapText="1"/>
    </xf>
    <xf numFmtId="0" fontId="2" fillId="0" borderId="0" xfId="0" applyFont="1" applyBorder="1" applyAlignment="1">
      <alignment horizontal="center"/>
    </xf>
    <xf numFmtId="0" fontId="2" fillId="0" borderId="0" xfId="0" applyFont="1" applyBorder="1" applyAlignment="1">
      <alignment wrapText="1"/>
    </xf>
    <xf numFmtId="164" fontId="2" fillId="0" borderId="0" xfId="0" applyNumberFormat="1" applyFont="1" applyBorder="1" applyAlignment="1">
      <alignment horizontal="center"/>
    </xf>
    <xf numFmtId="0" fontId="2" fillId="0" borderId="8" xfId="0" applyFont="1" applyFill="1" applyBorder="1" applyAlignment="1">
      <alignment wrapText="1"/>
    </xf>
    <xf numFmtId="164" fontId="2" fillId="0" borderId="7" xfId="0" applyNumberFormat="1" applyFont="1" applyBorder="1"/>
    <xf numFmtId="164" fontId="2" fillId="0" borderId="9" xfId="0" applyNumberFormat="1" applyFont="1" applyBorder="1"/>
    <xf numFmtId="164" fontId="2" fillId="0" borderId="10" xfId="0" applyNumberFormat="1" applyFont="1" applyBorder="1"/>
    <xf numFmtId="164" fontId="2" fillId="0" borderId="11" xfId="0" applyNumberFormat="1" applyFont="1" applyBorder="1"/>
    <xf numFmtId="0" fontId="3" fillId="0" borderId="1" xfId="0" applyFont="1" applyBorder="1"/>
    <xf numFmtId="164" fontId="2" fillId="0" borderId="2" xfId="0" applyNumberFormat="1" applyFont="1" applyBorder="1"/>
    <xf numFmtId="164" fontId="2" fillId="0" borderId="3" xfId="0" applyNumberFormat="1" applyFont="1" applyBorder="1"/>
    <xf numFmtId="0" fontId="2" fillId="0" borderId="0" xfId="0" applyFont="1" applyFill="1" applyBorder="1" applyAlignment="1">
      <alignment wrapText="1"/>
    </xf>
    <xf numFmtId="164" fontId="2" fillId="0" borderId="20" xfId="0" applyNumberFormat="1" applyFont="1" applyBorder="1" applyAlignment="1">
      <alignment horizontal="right"/>
    </xf>
    <xf numFmtId="164" fontId="2" fillId="0" borderId="19" xfId="0" applyNumberFormat="1" applyFont="1" applyBorder="1" applyAlignment="1">
      <alignment horizontal="right"/>
    </xf>
    <xf numFmtId="164" fontId="2" fillId="0" borderId="28" xfId="0" applyNumberFormat="1" applyFont="1" applyBorder="1" applyAlignment="1">
      <alignment horizontal="right"/>
    </xf>
    <xf numFmtId="0" fontId="4" fillId="0" borderId="29" xfId="0" applyFont="1" applyBorder="1" applyAlignment="1">
      <alignment vertical="center" wrapText="1"/>
    </xf>
    <xf numFmtId="164" fontId="2" fillId="0" borderId="0" xfId="0" applyNumberFormat="1" applyFont="1" applyBorder="1"/>
    <xf numFmtId="164" fontId="2" fillId="0" borderId="21" xfId="0" applyNumberFormat="1" applyFont="1" applyBorder="1"/>
    <xf numFmtId="0" fontId="4" fillId="0" borderId="16" xfId="0" applyFont="1" applyBorder="1" applyAlignment="1">
      <alignment vertical="center" wrapText="1"/>
    </xf>
    <xf numFmtId="164" fontId="2" fillId="0" borderId="18" xfId="0" applyNumberFormat="1" applyFont="1" applyBorder="1" applyAlignment="1">
      <alignment horizontal="right" vertical="center" wrapText="1"/>
    </xf>
    <xf numFmtId="164" fontId="2" fillId="0" borderId="21" xfId="0" applyNumberFormat="1" applyFont="1" applyBorder="1" applyAlignment="1">
      <alignment horizontal="right"/>
    </xf>
    <xf numFmtId="0" fontId="5" fillId="0" borderId="4" xfId="0" applyFont="1" applyBorder="1" applyAlignment="1">
      <alignment vertical="center" wrapText="1"/>
    </xf>
    <xf numFmtId="0" fontId="2" fillId="0" borderId="16" xfId="0" applyFont="1" applyBorder="1" applyAlignment="1">
      <alignment vertical="center" wrapText="1"/>
    </xf>
    <xf numFmtId="164" fontId="4" fillId="4" borderId="25" xfId="0" applyNumberFormat="1" applyFont="1" applyFill="1" applyBorder="1" applyAlignment="1">
      <alignment horizontal="center" vertical="center" wrapText="1"/>
    </xf>
    <xf numFmtId="164" fontId="2" fillId="0" borderId="14" xfId="0" applyNumberFormat="1" applyFont="1" applyBorder="1" applyAlignment="1">
      <alignment horizontal="right"/>
    </xf>
    <xf numFmtId="0" fontId="7" fillId="0" borderId="26" xfId="0" applyFont="1" applyBorder="1" applyAlignment="1">
      <alignment horizontal="justify" vertical="center"/>
    </xf>
    <xf numFmtId="0" fontId="7" fillId="0" borderId="6" xfId="0" applyFont="1" applyBorder="1" applyAlignment="1">
      <alignment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7" xfId="0" applyFont="1" applyBorder="1" applyAlignment="1">
      <alignment horizontal="center" vertical="center"/>
    </xf>
    <xf numFmtId="0" fontId="4" fillId="0" borderId="32" xfId="0" applyFont="1" applyBorder="1" applyAlignment="1">
      <alignment horizontal="center" vertical="center" wrapText="1"/>
    </xf>
    <xf numFmtId="0" fontId="4" fillId="0" borderId="20" xfId="0" applyFont="1" applyBorder="1" applyAlignment="1">
      <alignment horizontal="center" vertical="center"/>
    </xf>
    <xf numFmtId="0" fontId="4" fillId="0" borderId="33" xfId="0" applyFont="1" applyBorder="1" applyAlignment="1">
      <alignment horizontal="center" vertical="center"/>
    </xf>
    <xf numFmtId="0" fontId="1" fillId="2" borderId="12" xfId="0" applyFont="1" applyFill="1" applyBorder="1" applyAlignment="1">
      <alignment horizontal="center" vertical="center" wrapText="1"/>
    </xf>
    <xf numFmtId="0" fontId="3" fillId="3" borderId="22" xfId="0" applyFont="1" applyFill="1" applyBorder="1" applyAlignment="1">
      <alignment horizontal="center" vertical="center" wrapText="1"/>
    </xf>
    <xf numFmtId="164" fontId="2" fillId="0" borderId="34" xfId="0" applyNumberFormat="1" applyFont="1" applyBorder="1"/>
    <xf numFmtId="164" fontId="2" fillId="0" borderId="35" xfId="0" applyNumberFormat="1" applyFont="1" applyBorder="1"/>
    <xf numFmtId="164" fontId="2" fillId="0" borderId="16" xfId="0" applyNumberFormat="1" applyFont="1" applyBorder="1"/>
    <xf numFmtId="164" fontId="2" fillId="0" borderId="36" xfId="0" applyNumberFormat="1" applyFont="1" applyBorder="1"/>
    <xf numFmtId="0" fontId="1" fillId="2" borderId="22" xfId="0" applyFont="1" applyFill="1" applyBorder="1" applyAlignment="1">
      <alignment horizontal="center" vertical="center" wrapText="1"/>
    </xf>
    <xf numFmtId="164" fontId="2" fillId="0" borderId="12" xfId="0" applyNumberFormat="1" applyFont="1" applyBorder="1"/>
    <xf numFmtId="164" fontId="2" fillId="0" borderId="27" xfId="0" applyNumberFormat="1" applyFont="1" applyBorder="1"/>
    <xf numFmtId="0" fontId="1"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wrapText="1"/>
    </xf>
    <xf numFmtId="164" fontId="2" fillId="0" borderId="37" xfId="0" applyNumberFormat="1" applyFont="1" applyBorder="1" applyAlignment="1">
      <alignment horizontal="center"/>
    </xf>
    <xf numFmtId="0" fontId="2" fillId="0" borderId="6" xfId="0" applyFont="1" applyBorder="1" applyAlignment="1">
      <alignment horizontal="center" vertical="center"/>
    </xf>
    <xf numFmtId="0" fontId="3" fillId="3" borderId="6" xfId="0" applyFont="1" applyFill="1" applyBorder="1" applyAlignment="1">
      <alignment horizontal="center" vertical="center"/>
    </xf>
    <xf numFmtId="0" fontId="2" fillId="0" borderId="13" xfId="0" applyFont="1" applyBorder="1"/>
    <xf numFmtId="0" fontId="2" fillId="0" borderId="14" xfId="0" applyFont="1" applyBorder="1"/>
    <xf numFmtId="0" fontId="2" fillId="0" borderId="17" xfId="0" applyFont="1" applyBorder="1"/>
    <xf numFmtId="0" fontId="2" fillId="0" borderId="13" xfId="0" applyFont="1" applyBorder="1" applyAlignment="1">
      <alignment horizontal="center"/>
    </xf>
    <xf numFmtId="0" fontId="2" fillId="0" borderId="14" xfId="0" applyFont="1" applyBorder="1" applyAlignment="1">
      <alignment horizontal="center"/>
    </xf>
    <xf numFmtId="0" fontId="2" fillId="0" borderId="17" xfId="0" applyFont="1" applyBorder="1" applyAlignment="1">
      <alignment horizontal="center"/>
    </xf>
    <xf numFmtId="0" fontId="2" fillId="0" borderId="27" xfId="0" applyFont="1" applyBorder="1" applyAlignment="1">
      <alignment horizontal="center"/>
    </xf>
    <xf numFmtId="164" fontId="0" fillId="0" borderId="6" xfId="0" applyNumberFormat="1" applyBorder="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tabSelected="1" zoomScale="70" zoomScaleNormal="70" workbookViewId="0">
      <selection activeCell="M50" sqref="M50"/>
    </sheetView>
  </sheetViews>
  <sheetFormatPr defaultRowHeight="15" x14ac:dyDescent="0.25"/>
  <cols>
    <col min="1" max="1" width="26.42578125" customWidth="1"/>
    <col min="2" max="2" width="51.140625" customWidth="1"/>
    <col min="3" max="3" width="26.5703125" customWidth="1"/>
    <col min="4" max="4" width="34.7109375" customWidth="1"/>
    <col min="5" max="5" width="25.42578125" customWidth="1"/>
    <col min="6" max="6" width="23.42578125" customWidth="1"/>
    <col min="7" max="7" width="26.85546875" customWidth="1"/>
    <col min="8" max="8" width="29.7109375" customWidth="1"/>
  </cols>
  <sheetData>
    <row r="1" spans="2:8" ht="15.75" thickBot="1" x14ac:dyDescent="0.3">
      <c r="B1" s="16" t="s">
        <v>44</v>
      </c>
      <c r="C1" s="17"/>
      <c r="D1" s="17"/>
      <c r="E1" s="17"/>
      <c r="F1" s="17"/>
    </row>
    <row r="2" spans="2:8" ht="15.75" thickBot="1" x14ac:dyDescent="0.3">
      <c r="B2" s="1" t="s">
        <v>0</v>
      </c>
      <c r="C2" s="2" t="s">
        <v>11</v>
      </c>
      <c r="D2" s="2" t="s">
        <v>54</v>
      </c>
      <c r="E2" s="18"/>
      <c r="F2" s="17"/>
    </row>
    <row r="3" spans="2:8" ht="29.25" thickBot="1" x14ac:dyDescent="0.3">
      <c r="B3" s="45" t="s">
        <v>46</v>
      </c>
      <c r="C3" s="47">
        <v>0</v>
      </c>
      <c r="D3" s="66"/>
      <c r="E3" s="18"/>
      <c r="F3" s="17"/>
    </row>
    <row r="4" spans="2:8" ht="29.25" thickBot="1" x14ac:dyDescent="0.3">
      <c r="B4" s="3" t="s">
        <v>45</v>
      </c>
      <c r="C4" s="8">
        <v>0</v>
      </c>
      <c r="D4" s="67"/>
      <c r="E4" s="18"/>
      <c r="F4" s="17"/>
    </row>
    <row r="5" spans="2:8" x14ac:dyDescent="0.25">
      <c r="B5" s="17"/>
      <c r="C5" s="17"/>
      <c r="D5" s="17"/>
      <c r="E5" s="17"/>
      <c r="F5" s="17"/>
    </row>
    <row r="6" spans="2:8" ht="15.75" thickBot="1" x14ac:dyDescent="0.3">
      <c r="B6" s="16" t="s">
        <v>12</v>
      </c>
      <c r="C6" s="17"/>
      <c r="D6" s="17"/>
      <c r="E6" s="17"/>
      <c r="F6" s="17"/>
    </row>
    <row r="7" spans="2:8" ht="62.25" customHeight="1" thickBot="1" x14ac:dyDescent="0.3">
      <c r="B7" s="57" t="s">
        <v>0</v>
      </c>
      <c r="C7" s="71" t="s">
        <v>55</v>
      </c>
      <c r="D7" s="58" t="s">
        <v>30</v>
      </c>
      <c r="E7" s="5" t="s">
        <v>10</v>
      </c>
      <c r="F7" s="4" t="s">
        <v>32</v>
      </c>
      <c r="G7" s="63" t="s">
        <v>31</v>
      </c>
      <c r="H7" s="4" t="s">
        <v>53</v>
      </c>
    </row>
    <row r="8" spans="2:8" ht="21.6" customHeight="1" x14ac:dyDescent="0.25">
      <c r="B8" s="39" t="s">
        <v>8</v>
      </c>
      <c r="C8" s="75" t="s">
        <v>56</v>
      </c>
      <c r="D8" s="54">
        <v>500</v>
      </c>
      <c r="E8" s="43"/>
      <c r="F8" s="11"/>
      <c r="G8" s="59"/>
      <c r="H8" s="72"/>
    </row>
    <row r="9" spans="2:8" ht="17.45" customHeight="1" x14ac:dyDescent="0.25">
      <c r="B9" s="42" t="s">
        <v>21</v>
      </c>
      <c r="C9" s="76" t="s">
        <v>56</v>
      </c>
      <c r="D9" s="55">
        <v>500</v>
      </c>
      <c r="E9" s="36"/>
      <c r="F9" s="12"/>
      <c r="G9" s="60"/>
      <c r="H9" s="73"/>
    </row>
    <row r="10" spans="2:8" ht="18.95" customHeight="1" x14ac:dyDescent="0.25">
      <c r="B10" s="42" t="s">
        <v>22</v>
      </c>
      <c r="C10" s="76" t="s">
        <v>56</v>
      </c>
      <c r="D10" s="55">
        <v>500</v>
      </c>
      <c r="E10" s="37"/>
      <c r="F10" s="12"/>
      <c r="G10" s="60"/>
      <c r="H10" s="73"/>
    </row>
    <row r="11" spans="2:8" ht="19.5" customHeight="1" x14ac:dyDescent="0.25">
      <c r="B11" s="42" t="s">
        <v>23</v>
      </c>
      <c r="C11" s="76" t="s">
        <v>56</v>
      </c>
      <c r="D11" s="55">
        <v>500</v>
      </c>
      <c r="E11" s="36"/>
      <c r="F11" s="13"/>
      <c r="G11" s="61"/>
      <c r="H11" s="73"/>
    </row>
    <row r="12" spans="2:8" ht="18" customHeight="1" x14ac:dyDescent="0.25">
      <c r="B12" s="42" t="s">
        <v>24</v>
      </c>
      <c r="C12" s="76" t="s">
        <v>56</v>
      </c>
      <c r="D12" s="55">
        <v>500</v>
      </c>
      <c r="E12" s="36"/>
      <c r="F12" s="13"/>
      <c r="G12" s="61"/>
      <c r="H12" s="73"/>
    </row>
    <row r="13" spans="2:8" ht="18.600000000000001" customHeight="1" x14ac:dyDescent="0.25">
      <c r="B13" s="42" t="s">
        <v>25</v>
      </c>
      <c r="C13" s="76" t="s">
        <v>56</v>
      </c>
      <c r="D13" s="55">
        <v>500</v>
      </c>
      <c r="E13" s="36"/>
      <c r="F13" s="13"/>
      <c r="G13" s="61"/>
      <c r="H13" s="73"/>
    </row>
    <row r="14" spans="2:8" ht="29.1" customHeight="1" x14ac:dyDescent="0.25">
      <c r="B14" s="42" t="s">
        <v>26</v>
      </c>
      <c r="C14" s="76" t="s">
        <v>56</v>
      </c>
      <c r="D14" s="55">
        <v>500</v>
      </c>
      <c r="E14" s="36"/>
      <c r="F14" s="13"/>
      <c r="G14" s="61"/>
      <c r="H14" s="73"/>
    </row>
    <row r="15" spans="2:8" ht="31.5" customHeight="1" x14ac:dyDescent="0.25">
      <c r="B15" s="42" t="s">
        <v>27</v>
      </c>
      <c r="C15" s="76" t="s">
        <v>56</v>
      </c>
      <c r="D15" s="55">
        <v>500</v>
      </c>
      <c r="E15" s="48"/>
      <c r="F15" s="13"/>
      <c r="G15" s="61"/>
      <c r="H15" s="73"/>
    </row>
    <row r="16" spans="2:8" ht="31.5" customHeight="1" x14ac:dyDescent="0.25">
      <c r="B16" s="46" t="s">
        <v>47</v>
      </c>
      <c r="C16" s="76" t="s">
        <v>56</v>
      </c>
      <c r="D16" s="55">
        <v>500</v>
      </c>
      <c r="E16" s="38"/>
      <c r="F16" s="40"/>
      <c r="G16" s="61"/>
      <c r="H16" s="73"/>
    </row>
    <row r="17" spans="2:8" x14ac:dyDescent="0.25">
      <c r="B17" s="42" t="s">
        <v>26</v>
      </c>
      <c r="C17" s="76" t="s">
        <v>56</v>
      </c>
      <c r="D17" s="55">
        <v>500</v>
      </c>
      <c r="E17" s="36"/>
      <c r="F17" s="13"/>
      <c r="G17" s="61"/>
      <c r="H17" s="73"/>
    </row>
    <row r="18" spans="2:8" ht="19.5" customHeight="1" x14ac:dyDescent="0.25">
      <c r="B18" s="42" t="s">
        <v>28</v>
      </c>
      <c r="C18" s="76" t="s">
        <v>56</v>
      </c>
      <c r="D18" s="55">
        <v>500</v>
      </c>
      <c r="E18" s="36"/>
      <c r="F18" s="13"/>
      <c r="G18" s="61"/>
      <c r="H18" s="73"/>
    </row>
    <row r="19" spans="2:8" ht="19.5" customHeight="1" thickBot="1" x14ac:dyDescent="0.3">
      <c r="B19" s="9" t="s">
        <v>29</v>
      </c>
      <c r="C19" s="77" t="s">
        <v>56</v>
      </c>
      <c r="D19" s="56">
        <v>500</v>
      </c>
      <c r="E19" s="44"/>
      <c r="F19" s="41"/>
      <c r="G19" s="62"/>
      <c r="H19" s="74"/>
    </row>
    <row r="20" spans="2:8" ht="20.45" customHeight="1" thickBot="1" x14ac:dyDescent="0.3">
      <c r="B20" s="19" t="s">
        <v>6</v>
      </c>
      <c r="C20" s="78"/>
      <c r="D20" s="20"/>
      <c r="E20" s="14"/>
      <c r="F20" s="14"/>
      <c r="G20" s="64">
        <f>SUM(G8:G19)</f>
        <v>0</v>
      </c>
      <c r="H20" s="65">
        <v>0</v>
      </c>
    </row>
    <row r="21" spans="2:8" x14ac:dyDescent="0.25">
      <c r="B21" s="17"/>
      <c r="C21" s="17"/>
      <c r="D21" s="17"/>
      <c r="E21" s="17"/>
      <c r="F21" s="17"/>
    </row>
    <row r="22" spans="2:8" ht="15.75" thickBot="1" x14ac:dyDescent="0.3">
      <c r="B22" s="16" t="s">
        <v>13</v>
      </c>
      <c r="C22" s="17"/>
      <c r="D22" s="17"/>
      <c r="E22" s="17"/>
      <c r="F22" s="17"/>
    </row>
    <row r="23" spans="2:8" ht="30.75" thickBot="1" x14ac:dyDescent="0.3">
      <c r="B23" s="57" t="s">
        <v>0</v>
      </c>
      <c r="C23" s="71" t="s">
        <v>55</v>
      </c>
      <c r="D23" s="1" t="s">
        <v>10</v>
      </c>
      <c r="E23" s="2" t="s">
        <v>34</v>
      </c>
      <c r="F23" s="2" t="s">
        <v>57</v>
      </c>
    </row>
    <row r="24" spans="2:8" ht="15.75" thickBot="1" x14ac:dyDescent="0.3">
      <c r="B24" s="68" t="s">
        <v>33</v>
      </c>
      <c r="C24" s="70" t="s">
        <v>59</v>
      </c>
      <c r="D24" s="69"/>
      <c r="E24" s="7">
        <f>D24*36</f>
        <v>0</v>
      </c>
      <c r="F24" s="15">
        <v>0</v>
      </c>
    </row>
    <row r="25" spans="2:8" x14ac:dyDescent="0.25">
      <c r="B25" s="23" t="s">
        <v>15</v>
      </c>
      <c r="C25" s="18"/>
      <c r="D25" s="18"/>
      <c r="E25" s="17"/>
      <c r="F25" s="17"/>
    </row>
    <row r="26" spans="2:8" x14ac:dyDescent="0.25">
      <c r="B26" s="23"/>
      <c r="C26" s="18"/>
      <c r="D26" s="18"/>
      <c r="E26" s="17"/>
      <c r="F26" s="17"/>
    </row>
    <row r="27" spans="2:8" ht="15.75" thickBot="1" x14ac:dyDescent="0.3">
      <c r="B27" s="16" t="s">
        <v>14</v>
      </c>
      <c r="C27" s="17"/>
      <c r="D27" s="17"/>
      <c r="E27" s="17"/>
      <c r="F27" s="17"/>
    </row>
    <row r="28" spans="2:8" ht="45.75" thickBot="1" x14ac:dyDescent="0.3">
      <c r="B28" s="1" t="s">
        <v>0</v>
      </c>
      <c r="C28" s="71" t="s">
        <v>55</v>
      </c>
      <c r="D28" s="71" t="s">
        <v>60</v>
      </c>
      <c r="E28" s="1" t="s">
        <v>20</v>
      </c>
      <c r="F28" s="2" t="s">
        <v>35</v>
      </c>
      <c r="G28" s="2" t="s">
        <v>61</v>
      </c>
    </row>
    <row r="29" spans="2:8" ht="15.75" thickBot="1" x14ac:dyDescent="0.3">
      <c r="B29" s="68" t="s">
        <v>9</v>
      </c>
      <c r="C29" s="70" t="s">
        <v>59</v>
      </c>
      <c r="D29" s="70">
        <v>1800</v>
      </c>
      <c r="E29" s="69"/>
      <c r="F29" s="7">
        <f>E29*1800</f>
        <v>0</v>
      </c>
      <c r="G29" s="79">
        <v>0</v>
      </c>
    </row>
    <row r="30" spans="2:8" x14ac:dyDescent="0.25">
      <c r="B30" s="23"/>
      <c r="C30" s="24"/>
      <c r="D30" s="18"/>
      <c r="E30" s="17"/>
      <c r="F30" s="17"/>
    </row>
    <row r="31" spans="2:8" x14ac:dyDescent="0.25">
      <c r="B31" s="23"/>
      <c r="C31" s="24"/>
      <c r="D31" s="18"/>
      <c r="E31" s="17"/>
      <c r="F31" s="17"/>
    </row>
    <row r="32" spans="2:8" ht="15.75" thickBot="1" x14ac:dyDescent="0.3">
      <c r="B32" s="23" t="s">
        <v>17</v>
      </c>
      <c r="C32" s="24"/>
      <c r="D32" s="18"/>
      <c r="E32" s="17"/>
      <c r="F32" s="17"/>
    </row>
    <row r="33" spans="2:7" ht="45.75" thickBot="1" x14ac:dyDescent="0.3">
      <c r="B33" s="1" t="s">
        <v>0</v>
      </c>
      <c r="C33" s="71" t="s">
        <v>55</v>
      </c>
      <c r="D33" s="71" t="s">
        <v>62</v>
      </c>
      <c r="E33" s="1" t="s">
        <v>20</v>
      </c>
      <c r="F33" s="2" t="s">
        <v>37</v>
      </c>
      <c r="G33" s="2" t="s">
        <v>63</v>
      </c>
    </row>
    <row r="34" spans="2:7" ht="15.75" thickBot="1" x14ac:dyDescent="0.3">
      <c r="B34" s="68" t="s">
        <v>36</v>
      </c>
      <c r="C34" s="70" t="s">
        <v>59</v>
      </c>
      <c r="D34" s="70">
        <v>100</v>
      </c>
      <c r="E34" s="69"/>
      <c r="F34" s="7">
        <f>E34*100</f>
        <v>0</v>
      </c>
      <c r="G34" s="79">
        <v>0</v>
      </c>
    </row>
    <row r="35" spans="2:7" x14ac:dyDescent="0.25">
      <c r="B35" s="25"/>
      <c r="C35" s="26"/>
      <c r="D35" s="10"/>
      <c r="E35" s="17"/>
      <c r="F35" s="17"/>
    </row>
    <row r="36" spans="2:7" ht="15.75" thickBot="1" x14ac:dyDescent="0.3">
      <c r="B36" s="23" t="s">
        <v>38</v>
      </c>
      <c r="C36" s="26"/>
      <c r="D36" s="10"/>
      <c r="E36" s="17"/>
      <c r="F36" s="17"/>
    </row>
    <row r="37" spans="2:7" ht="45.75" thickBot="1" x14ac:dyDescent="0.3">
      <c r="B37" s="1" t="s">
        <v>0</v>
      </c>
      <c r="C37" s="1" t="s">
        <v>40</v>
      </c>
      <c r="D37" s="2" t="s">
        <v>43</v>
      </c>
      <c r="E37" s="2" t="s">
        <v>58</v>
      </c>
      <c r="F37" s="17"/>
    </row>
    <row r="38" spans="2:7" ht="15.75" thickBot="1" x14ac:dyDescent="0.3">
      <c r="B38" s="21" t="s">
        <v>39</v>
      </c>
      <c r="C38" s="22">
        <v>100000</v>
      </c>
      <c r="D38" s="7">
        <f>C38</f>
        <v>100000</v>
      </c>
      <c r="E38" s="15">
        <f>D38*1.23</f>
        <v>123000</v>
      </c>
      <c r="F38" s="17"/>
    </row>
    <row r="39" spans="2:7" x14ac:dyDescent="0.25">
      <c r="B39" s="25"/>
      <c r="C39" s="24"/>
      <c r="D39" s="6"/>
      <c r="E39" s="17"/>
      <c r="F39" s="17"/>
    </row>
    <row r="40" spans="2:7" ht="15.75" thickBot="1" x14ac:dyDescent="0.3">
      <c r="B40" s="16" t="s">
        <v>6</v>
      </c>
      <c r="C40" s="17"/>
      <c r="D40" s="17"/>
      <c r="E40" s="17"/>
      <c r="F40" s="17"/>
    </row>
    <row r="41" spans="2:7" ht="27.95" customHeight="1" thickBot="1" x14ac:dyDescent="0.3">
      <c r="B41" s="1" t="s">
        <v>4</v>
      </c>
      <c r="C41" s="1" t="s">
        <v>5</v>
      </c>
      <c r="D41" s="1" t="s">
        <v>42</v>
      </c>
      <c r="E41" s="4" t="s">
        <v>7</v>
      </c>
      <c r="F41" s="17"/>
    </row>
    <row r="42" spans="2:7" x14ac:dyDescent="0.25">
      <c r="B42" s="27" t="s">
        <v>1</v>
      </c>
      <c r="C42" s="28">
        <f>C4</f>
        <v>0</v>
      </c>
      <c r="D42" s="28">
        <f t="shared" ref="D42:D47" si="0">E42-C42</f>
        <v>0</v>
      </c>
      <c r="E42" s="29">
        <f>C42*1.23</f>
        <v>0</v>
      </c>
      <c r="F42" s="17"/>
    </row>
    <row r="43" spans="2:7" x14ac:dyDescent="0.25">
      <c r="B43" s="27" t="s">
        <v>2</v>
      </c>
      <c r="C43" s="28">
        <f>G20</f>
        <v>0</v>
      </c>
      <c r="D43" s="28">
        <f t="shared" si="0"/>
        <v>0</v>
      </c>
      <c r="E43" s="29">
        <f t="shared" ref="E43:E47" si="1">C43*1.23</f>
        <v>0</v>
      </c>
      <c r="F43" s="17"/>
    </row>
    <row r="44" spans="2:7" x14ac:dyDescent="0.25">
      <c r="B44" s="27" t="s">
        <v>3</v>
      </c>
      <c r="C44" s="30">
        <f>E24</f>
        <v>0</v>
      </c>
      <c r="D44" s="30">
        <f t="shared" si="0"/>
        <v>0</v>
      </c>
      <c r="E44" s="31">
        <f t="shared" si="1"/>
        <v>0</v>
      </c>
      <c r="F44" s="17"/>
    </row>
    <row r="45" spans="2:7" x14ac:dyDescent="0.25">
      <c r="B45" s="27" t="s">
        <v>16</v>
      </c>
      <c r="C45" s="30">
        <f>F29</f>
        <v>0</v>
      </c>
      <c r="D45" s="30">
        <f t="shared" si="0"/>
        <v>0</v>
      </c>
      <c r="E45" s="31">
        <f t="shared" si="1"/>
        <v>0</v>
      </c>
      <c r="F45" s="17"/>
    </row>
    <row r="46" spans="2:7" x14ac:dyDescent="0.25">
      <c r="B46" s="27" t="s">
        <v>18</v>
      </c>
      <c r="C46" s="30">
        <f>F34</f>
        <v>0</v>
      </c>
      <c r="D46" s="30">
        <f t="shared" si="0"/>
        <v>0</v>
      </c>
      <c r="E46" s="31">
        <f t="shared" si="1"/>
        <v>0</v>
      </c>
      <c r="F46" s="17"/>
    </row>
    <row r="47" spans="2:7" ht="15.75" thickBot="1" x14ac:dyDescent="0.3">
      <c r="B47" s="27" t="s">
        <v>41</v>
      </c>
      <c r="C47" s="30">
        <f>D38</f>
        <v>100000</v>
      </c>
      <c r="D47" s="30">
        <f t="shared" si="0"/>
        <v>23000</v>
      </c>
      <c r="E47" s="31">
        <f t="shared" si="1"/>
        <v>123000</v>
      </c>
      <c r="F47" s="17"/>
    </row>
    <row r="48" spans="2:7" ht="15.75" thickBot="1" x14ac:dyDescent="0.3">
      <c r="B48" s="32" t="s">
        <v>6</v>
      </c>
      <c r="C48" s="33"/>
      <c r="D48" s="33"/>
      <c r="E48" s="34">
        <f>SUM(E42:E47)</f>
        <v>123000</v>
      </c>
      <c r="F48" s="17"/>
    </row>
    <row r="49" spans="1:6" x14ac:dyDescent="0.25">
      <c r="B49" s="35" t="s">
        <v>19</v>
      </c>
      <c r="C49" s="17"/>
      <c r="D49" s="17"/>
      <c r="E49" s="17"/>
      <c r="F49" s="17"/>
    </row>
    <row r="50" spans="1:6" ht="15.75" thickBot="1" x14ac:dyDescent="0.3">
      <c r="B50" s="17"/>
      <c r="C50" s="17"/>
      <c r="D50" s="17"/>
      <c r="E50" s="17"/>
      <c r="F50" s="17"/>
    </row>
    <row r="51" spans="1:6" ht="86.25" thickBot="1" x14ac:dyDescent="0.3">
      <c r="A51" s="51" t="s">
        <v>48</v>
      </c>
      <c r="B51" s="49" t="s">
        <v>49</v>
      </c>
      <c r="C51" s="17"/>
      <c r="D51" s="17"/>
      <c r="E51" s="17"/>
      <c r="F51" s="17"/>
    </row>
    <row r="52" spans="1:6" ht="143.25" thickBot="1" x14ac:dyDescent="0.3">
      <c r="A52" s="52"/>
      <c r="B52" s="49" t="s">
        <v>52</v>
      </c>
      <c r="C52" s="17"/>
      <c r="D52" s="17"/>
      <c r="E52" s="17"/>
      <c r="F52" s="17"/>
    </row>
    <row r="53" spans="1:6" ht="171.75" thickBot="1" x14ac:dyDescent="0.3">
      <c r="A53" s="52"/>
      <c r="B53" s="49" t="s">
        <v>51</v>
      </c>
      <c r="C53" s="17"/>
      <c r="D53" s="17"/>
      <c r="E53" s="17"/>
      <c r="F53" s="17"/>
    </row>
    <row r="54" spans="1:6" ht="129.75" thickBot="1" x14ac:dyDescent="0.3">
      <c r="A54" s="53"/>
      <c r="B54" s="50" t="s">
        <v>50</v>
      </c>
    </row>
  </sheetData>
  <mergeCells count="1">
    <mergeCell ref="A51:A5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VšZP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Dolníková Kristína, Ing.</dc:creator>
  <cp:lastModifiedBy>Miľová Nikola, Mgr., DiS. art.</cp:lastModifiedBy>
  <dcterms:created xsi:type="dcterms:W3CDTF">2023-01-13T07:28:44Z</dcterms:created>
  <dcterms:modified xsi:type="dcterms:W3CDTF">2025-09-16T11:59:49Z</dcterms:modified>
</cp:coreProperties>
</file>