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ZP\2025\usługi leśne 2026-2029 Umowa ramowa\"/>
    </mc:Choice>
  </mc:AlternateContent>
  <xr:revisionPtr revIDLastSave="0" documentId="8_{5508B4D5-0736-45B3-94EC-07E508357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L56" i="1" l="1"/>
  <c r="M56" i="1" s="1"/>
  <c r="L57" i="1"/>
  <c r="M57" i="1" s="1"/>
  <c r="L58" i="1"/>
  <c r="L60" i="1"/>
  <c r="L64" i="1"/>
  <c r="M64" i="1"/>
  <c r="L67" i="1"/>
  <c r="L71" i="1"/>
  <c r="M71" i="1"/>
  <c r="L72" i="1"/>
  <c r="M72" i="1" s="1"/>
  <c r="L75" i="1"/>
  <c r="L77" i="1"/>
  <c r="M77" i="1" s="1"/>
  <c r="L80" i="1"/>
  <c r="M80" i="1" s="1"/>
  <c r="L83" i="1"/>
  <c r="L87" i="1"/>
  <c r="M87" i="1"/>
  <c r="L88" i="1"/>
  <c r="M88" i="1" s="1"/>
  <c r="L91" i="1"/>
  <c r="L96" i="1"/>
  <c r="M96" i="1" s="1"/>
  <c r="L99" i="1"/>
  <c r="L103" i="1"/>
  <c r="M103" i="1"/>
  <c r="L104" i="1"/>
  <c r="M104" i="1" s="1"/>
  <c r="L52" i="1"/>
  <c r="M52" i="1" s="1"/>
  <c r="J56" i="1"/>
  <c r="J57" i="1"/>
  <c r="J58" i="1"/>
  <c r="M58" i="1" s="1"/>
  <c r="J59" i="1"/>
  <c r="L59" i="1" s="1"/>
  <c r="M59" i="1" s="1"/>
  <c r="J60" i="1"/>
  <c r="M60" i="1" s="1"/>
  <c r="J61" i="1"/>
  <c r="L61" i="1" s="1"/>
  <c r="M61" i="1" s="1"/>
  <c r="J62" i="1"/>
  <c r="L62" i="1" s="1"/>
  <c r="J63" i="1"/>
  <c r="L63" i="1" s="1"/>
  <c r="J64" i="1"/>
  <c r="J65" i="1"/>
  <c r="L65" i="1" s="1"/>
  <c r="M65" i="1" s="1"/>
  <c r="J66" i="1"/>
  <c r="L66" i="1" s="1"/>
  <c r="M66" i="1" s="1"/>
  <c r="J67" i="1"/>
  <c r="M67" i="1" s="1"/>
  <c r="J68" i="1"/>
  <c r="L68" i="1" s="1"/>
  <c r="M68" i="1" s="1"/>
  <c r="J69" i="1"/>
  <c r="L69" i="1" s="1"/>
  <c r="M69" i="1" s="1"/>
  <c r="J70" i="1"/>
  <c r="L70" i="1" s="1"/>
  <c r="J71" i="1"/>
  <c r="J72" i="1"/>
  <c r="J73" i="1"/>
  <c r="L73" i="1" s="1"/>
  <c r="M73" i="1" s="1"/>
  <c r="J74" i="1"/>
  <c r="J75" i="1"/>
  <c r="M75" i="1" s="1"/>
  <c r="J76" i="1"/>
  <c r="L76" i="1" s="1"/>
  <c r="M76" i="1" s="1"/>
  <c r="J77" i="1"/>
  <c r="J78" i="1"/>
  <c r="J79" i="1"/>
  <c r="L79" i="1" s="1"/>
  <c r="M79" i="1" s="1"/>
  <c r="J80" i="1"/>
  <c r="J81" i="1"/>
  <c r="L81" i="1" s="1"/>
  <c r="M81" i="1" s="1"/>
  <c r="J82" i="1"/>
  <c r="L82" i="1" s="1"/>
  <c r="M82" i="1" s="1"/>
  <c r="J83" i="1"/>
  <c r="M83" i="1" s="1"/>
  <c r="J84" i="1"/>
  <c r="L84" i="1" s="1"/>
  <c r="M84" i="1" s="1"/>
  <c r="J85" i="1"/>
  <c r="L85" i="1" s="1"/>
  <c r="M85" i="1" s="1"/>
  <c r="J86" i="1"/>
  <c r="L86" i="1" s="1"/>
  <c r="J87" i="1"/>
  <c r="J88" i="1"/>
  <c r="J89" i="1"/>
  <c r="L89" i="1" s="1"/>
  <c r="M89" i="1" s="1"/>
  <c r="J90" i="1"/>
  <c r="J91" i="1"/>
  <c r="M91" i="1" s="1"/>
  <c r="J92" i="1"/>
  <c r="L92" i="1" s="1"/>
  <c r="M92" i="1" s="1"/>
  <c r="J93" i="1"/>
  <c r="L93" i="1" s="1"/>
  <c r="M93" i="1" s="1"/>
  <c r="J94" i="1"/>
  <c r="J95" i="1"/>
  <c r="L95" i="1" s="1"/>
  <c r="M95" i="1" s="1"/>
  <c r="J96" i="1"/>
  <c r="J97" i="1"/>
  <c r="L97" i="1" s="1"/>
  <c r="M97" i="1" s="1"/>
  <c r="J98" i="1"/>
  <c r="L98" i="1" s="1"/>
  <c r="M98" i="1" s="1"/>
  <c r="J99" i="1"/>
  <c r="M99" i="1" s="1"/>
  <c r="J100" i="1"/>
  <c r="L100" i="1" s="1"/>
  <c r="M100" i="1" s="1"/>
  <c r="J101" i="1"/>
  <c r="L101" i="1" s="1"/>
  <c r="M101" i="1" s="1"/>
  <c r="J102" i="1"/>
  <c r="L102" i="1" s="1"/>
  <c r="J103" i="1"/>
  <c r="J104" i="1"/>
  <c r="J55" i="1"/>
  <c r="L55" i="1" s="1"/>
  <c r="M55" i="1" s="1"/>
  <c r="J52" i="1"/>
  <c r="J47" i="1"/>
  <c r="L47" i="1" s="1"/>
  <c r="J42" i="1"/>
  <c r="L42" i="1" s="1"/>
  <c r="M42" i="1" s="1"/>
  <c r="J37" i="1"/>
  <c r="L37" i="1" s="1"/>
  <c r="M37" i="1" s="1"/>
  <c r="J32" i="1"/>
  <c r="L32" i="1" s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55" i="1"/>
  <c r="H52" i="1"/>
  <c r="H47" i="1"/>
  <c r="H42" i="1"/>
  <c r="H37" i="1"/>
  <c r="H32" i="1"/>
  <c r="M78" i="1" l="1"/>
  <c r="M90" i="1"/>
  <c r="M74" i="1"/>
  <c r="M62" i="1"/>
  <c r="M102" i="1"/>
  <c r="M86" i="1"/>
  <c r="M70" i="1"/>
  <c r="L90" i="1"/>
  <c r="L74" i="1"/>
  <c r="M63" i="1"/>
  <c r="L94" i="1"/>
  <c r="M94" i="1" s="1"/>
  <c r="L78" i="1"/>
  <c r="M47" i="1"/>
  <c r="M32" i="1"/>
  <c r="F106" i="1"/>
  <c r="F107" i="1" l="1"/>
  <c r="Q52" i="1"/>
  <c r="P52" i="1"/>
  <c r="P106" i="1" l="1"/>
</calcChain>
</file>

<file path=xl/sharedStrings.xml><?xml version="1.0" encoding="utf-8"?>
<sst xmlns="http://schemas.openxmlformats.org/spreadsheetml/2006/main" count="323" uniqueCount="199">
  <si>
    <t>Lp.</t>
  </si>
  <si>
    <t>Nr poz.
w STWPL</t>
  </si>
  <si>
    <t>Kod czynności do rozliczenia</t>
  </si>
  <si>
    <t>Czynność - opis prac</t>
  </si>
  <si>
    <t>Jedn. miary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</si>
  <si>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</si>
  <si>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</si>
  <si>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</si>
  <si>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</si>
  <si>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</si>
  <si>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</si>
  <si>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</si>
  <si>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</si>
  <si>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</si>
  <si>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19</t>
  </si>
  <si>
    <t>WPOD N</t>
  </si>
  <si>
    <t>Wycinanie podszytów i podrostów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</si>
  <si>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</si>
  <si>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</si>
  <si>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</si>
  <si>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</si>
  <si>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</si>
  <si>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</si>
  <si>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</si>
  <si>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40</t>
  </si>
  <si>
    <t>ROZDR-PGL</t>
  </si>
  <si>
    <t>Rozdrabnianie pozostałości drzewnych na całej powierzchni wraz z mieszaniem z glebą</t>
  </si>
  <si>
    <t>42</t>
  </si>
  <si>
    <t>ROZME-KRZ</t>
  </si>
  <si>
    <t>Mechaniczne rozdrabnianie krzewów, malin, jeżyn itp.</t>
  </si>
  <si>
    <t>44</t>
  </si>
  <si>
    <t>SIEW N</t>
  </si>
  <si>
    <t>Rozsiew nawozów mineralnych</t>
  </si>
  <si>
    <t>46</t>
  </si>
  <si>
    <t>OPR-UC</t>
  </si>
  <si>
    <t>Opryskiwanie upraw opryskiwaczem - ciągnikowym (nie dotyczy szkółek)</t>
  </si>
  <si>
    <t>47</t>
  </si>
  <si>
    <t>OPR-PSPAL</t>
  </si>
  <si>
    <t>Opryski środkami ochrony roślin opryskiwaczem plecakowym z napędem spalinowym</t>
  </si>
  <si>
    <t>59</t>
  </si>
  <si>
    <t>WYK-TAL60</t>
  </si>
  <si>
    <t>Zdarcie pokrywy na talerzach 60 cm x 60 cm</t>
  </si>
  <si>
    <t>TSZT</t>
  </si>
  <si>
    <t>77</t>
  </si>
  <si>
    <t>WYK-POGCZ</t>
  </si>
  <si>
    <t>Wyorywanie bruzd pługiem leśnym z pogłębiaczem na powierzchni pow. 0,5 ha</t>
  </si>
  <si>
    <t>KMTR</t>
  </si>
  <si>
    <t>78</t>
  </si>
  <si>
    <t>WYK-P5GCP</t>
  </si>
  <si>
    <t>Wyorywanie bruzd pługiem leśnym z pogłębiaczem na pow. do 0,5 ha</t>
  </si>
  <si>
    <t>84</t>
  </si>
  <si>
    <t>WYK WAŁK</t>
  </si>
  <si>
    <t>Przygotowanie gleby pługofrezarką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</si>
  <si>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</si>
  <si>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</si>
  <si>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</si>
  <si>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</si>
  <si>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</si>
  <si>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</si>
  <si>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</si>
  <si>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</si>
  <si>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</si>
  <si>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</si>
  <si>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</si>
  <si>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</si>
  <si>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</si>
  <si>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</si>
  <si>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</si>
  <si>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</si>
  <si>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</si>
  <si>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</si>
  <si>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</si>
  <si>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</si>
  <si>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</si>
  <si>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</si>
  <si>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</si>
  <si>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</si>
  <si>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</si>
  <si>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</si>
  <si>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</si>
  <si>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</si>
  <si>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</si>
  <si>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</si>
  <si>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</si>
  <si>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</si>
  <si>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</si>
  <si>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</si>
  <si>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</si>
  <si>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</si>
  <si>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139</t>
  </si>
  <si>
    <t>ZAB-OSŁON</t>
  </si>
  <si>
    <t>Zabezpieczanie drzewek przed spałowaniem osłonkami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</si>
  <si>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</si>
  <si>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</si>
  <si>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</si>
  <si>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</si>
  <si>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</si>
  <si>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</si>
  <si>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</si>
  <si>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147</t>
  </si>
  <si>
    <t>GRODZ-ZUL</t>
  </si>
  <si>
    <t>Grodzenie upraw przed zwierzyną siatką z materiałów Wykonawcy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</si>
  <si>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</si>
  <si>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</si>
  <si>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</si>
  <si>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</si>
  <si>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</si>
  <si>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</si>
  <si>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</si>
  <si>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157</t>
  </si>
  <si>
    <t>PUŁF</t>
  </si>
  <si>
    <t>Wykładanie lub zdejmowanie pułapek feromonowych na szkodniki wtórne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</si>
  <si>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</si>
  <si>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</si>
  <si>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</si>
  <si>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</si>
  <si>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</si>
  <si>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</si>
  <si>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</si>
  <si>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</si>
  <si>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</si>
  <si>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</si>
  <si>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</si>
  <si>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</si>
  <si>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</si>
  <si>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</si>
  <si>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</si>
  <si>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</si>
  <si>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</si>
  <si>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</si>
  <si>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211</t>
  </si>
  <si>
    <t>GODZ MH23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</si>
  <si>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</si>
  <si>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</si>
  <si>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</si>
  <si>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</si>
  <si>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</si>
  <si>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</si>
  <si>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</si>
  <si>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</si>
  <si>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</si>
  <si>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</si>
  <si>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</si>
  <si>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</si>
  <si>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</si>
  <si>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</si>
  <si>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</si>
  <si>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</si>
  <si>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</si>
  <si>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</si>
  <si>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</si>
  <si>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</si>
  <si>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</si>
  <si>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</si>
  <si>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</si>
  <si>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</si>
  <si>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</si>
  <si>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</si>
  <si>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</si>
  <si>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</si>
  <si>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Świerklaniec</t>
  </si>
  <si>
    <t xml:space="preserve">42-622 Świerklaniec; Oświęcimska;19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</si>
  <si>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</si>
  <si>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</si>
  <si>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</si>
  <si>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</si>
  <si>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</si>
  <si>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</si>
  <si>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</si>
  <si>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</si>
  <si>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</si>
  <si>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</si>
  <si>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</si>
  <si>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</si>
  <si>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</si>
  <si>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</si>
  <si>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</si>
  <si>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</si>
  <si>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135</t>
  </si>
  <si>
    <t>ZAB-MCHRN</t>
  </si>
  <si>
    <t>Zabezpieczenie młodników przed spałowaniem przy użyciu repelentów</t>
  </si>
  <si>
    <t>140</t>
  </si>
  <si>
    <t>ZAB-OSŁZD</t>
  </si>
  <si>
    <t>Zdejmowanie osłonek z drzewek zabezpieczonych przed spałowaniem</t>
  </si>
  <si>
    <t>141</t>
  </si>
  <si>
    <t>ZAB-UPAL</t>
  </si>
  <si>
    <t>Zabezpieczenie drzewek przed zwierzyną palikami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</si>
  <si>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</si>
  <si>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</si>
  <si>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</si>
  <si>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</si>
  <si>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</si>
  <si>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</si>
  <si>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</si>
  <si>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</si>
  <si>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</si>
  <si>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r>
      <t xml:space="preserve">Odpowiadając na ogłoszenie o przetargu nieograniczonym na „Wykonywanie usług z zakresu gospodarki leśnej na terenie Nadleśnictwa Świerklaniec w latach 2026 - 2029 </t>
    </r>
    <r>
      <rPr>
        <i/>
        <sz val="11"/>
        <color rgb="FF333333"/>
        <rFont val="Arial"/>
        <family val="2"/>
        <charset val="238"/>
      </rPr>
      <t>UMOWA RAMOWA</t>
    </r>
    <r>
      <rPr>
        <sz val="11"/>
        <color rgb="FF333333"/>
        <rFont val="Arial"/>
        <family val="2"/>
        <charset val="238"/>
      </rPr>
      <t>''  składamy niniejszym ofertę na pakiet 3 tego zamówienia:</t>
    </r>
  </si>
  <si>
    <t>Ilość - plan 2026r</t>
  </si>
  <si>
    <t>szacunkowa ilość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</si>
</sst>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i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3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39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0" borderId="0" xfId="0"/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39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/>
    </xf>
    <xf numFmtId="49" fontId="1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</cellXfs>
  <cellStyles count="2"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39"/>
  <sheetViews>
    <sheetView tabSelected="1" workbookViewId="0">
      <selection activeCell="F107" sqref="F107:M10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8" width="10" customWidth="1"/>
    <col min="9" max="9" width="11.140625" customWidth="1"/>
    <col min="10" max="10" width="12.7109375" customWidth="1"/>
    <col min="11" max="11" width="6.85546875" customWidth="1"/>
    <col min="12" max="12" width="9.5703125" customWidth="1"/>
    <col min="13" max="13" width="13.7109375" customWidth="1"/>
    <col min="14" max="14" width="3.5703125" customWidth="1"/>
    <col min="15" max="15" width="0.7109375" customWidth="1"/>
    <col min="16" max="16" width="0.5703125" customWidth="1"/>
    <col min="17" max="17" width="0.140625" customWidth="1"/>
  </cols>
  <sheetData>
    <row r="1" spans="2:17" s="1" customFormat="1" ht="5.25" customHeight="1" x14ac:dyDescent="0.2"/>
    <row r="2" spans="2:17" s="1" customFormat="1" ht="17.100000000000001" customHeight="1" x14ac:dyDescent="0.2">
      <c r="K2" s="9" t="s">
        <v>154</v>
      </c>
      <c r="L2" s="9"/>
      <c r="M2" s="9"/>
      <c r="N2" s="9"/>
      <c r="O2" s="9"/>
      <c r="P2" s="9"/>
      <c r="Q2" s="9"/>
    </row>
    <row r="3" spans="2:17" s="1" customFormat="1" ht="28.7" customHeight="1" x14ac:dyDescent="0.2"/>
    <row r="4" spans="2:17" s="1" customFormat="1" ht="2.65" customHeight="1" x14ac:dyDescent="0.2">
      <c r="B4" s="10"/>
      <c r="C4" s="10"/>
      <c r="D4" s="10"/>
      <c r="E4" s="10"/>
    </row>
    <row r="5" spans="2:17" s="1" customFormat="1" ht="28.7" customHeight="1" x14ac:dyDescent="0.2"/>
    <row r="6" spans="2:17" s="1" customFormat="1" ht="2.65" customHeight="1" x14ac:dyDescent="0.2">
      <c r="B6" s="10"/>
      <c r="C6" s="10"/>
      <c r="D6" s="10"/>
      <c r="E6" s="10"/>
    </row>
    <row r="7" spans="2:17" s="1" customFormat="1" ht="28.7" customHeight="1" x14ac:dyDescent="0.2"/>
    <row r="8" spans="2:17" s="1" customFormat="1" ht="5.25" customHeight="1" x14ac:dyDescent="0.2">
      <c r="B8" s="10"/>
      <c r="C8" s="10"/>
      <c r="D8" s="10"/>
      <c r="E8" s="10"/>
    </row>
    <row r="9" spans="2:17" s="1" customFormat="1" ht="4.3499999999999996" customHeight="1" x14ac:dyDescent="0.2"/>
    <row r="10" spans="2:17" s="1" customFormat="1" ht="6.95" customHeight="1" x14ac:dyDescent="0.2">
      <c r="B10" s="22" t="s">
        <v>155</v>
      </c>
      <c r="C10" s="22"/>
      <c r="D10" s="22"/>
      <c r="E10" s="22"/>
    </row>
    <row r="11" spans="2:17" s="1" customFormat="1" ht="12.2" customHeight="1" x14ac:dyDescent="0.2">
      <c r="B11" s="22"/>
      <c r="C11" s="22"/>
      <c r="D11" s="22"/>
      <c r="E11" s="22"/>
      <c r="I11" s="16" t="s">
        <v>156</v>
      </c>
      <c r="J11" s="16"/>
      <c r="K11" s="16"/>
      <c r="L11" s="16"/>
      <c r="M11" s="16"/>
      <c r="N11" s="16"/>
      <c r="O11" s="16"/>
      <c r="P11" s="16"/>
    </row>
    <row r="12" spans="2:17" s="1" customFormat="1" ht="7.9" customHeight="1" x14ac:dyDescent="0.2">
      <c r="I12" s="16"/>
      <c r="J12" s="16"/>
      <c r="K12" s="16"/>
      <c r="L12" s="16"/>
      <c r="M12" s="16"/>
      <c r="N12" s="16"/>
      <c r="O12" s="16"/>
      <c r="P12" s="16"/>
    </row>
    <row r="13" spans="2:17" s="1" customFormat="1" ht="20.25" customHeight="1" x14ac:dyDescent="0.2"/>
    <row r="14" spans="2:17" s="1" customFormat="1" ht="24" customHeight="1" x14ac:dyDescent="0.2">
      <c r="F14" s="15" t="s">
        <v>157</v>
      </c>
      <c r="G14" s="15"/>
      <c r="H14" s="15"/>
      <c r="I14" s="15"/>
      <c r="J14" s="15"/>
    </row>
    <row r="15" spans="2:17" s="1" customFormat="1" ht="43.15" customHeight="1" x14ac:dyDescent="0.2"/>
    <row r="16" spans="2:17" s="1" customFormat="1" ht="20.85" customHeight="1" x14ac:dyDescent="0.2">
      <c r="C16" s="11" t="s">
        <v>158</v>
      </c>
      <c r="D16" s="11"/>
      <c r="E16" s="11"/>
    </row>
    <row r="17" spans="2:14" s="1" customFormat="1" ht="2.65" customHeight="1" x14ac:dyDescent="0.2"/>
    <row r="18" spans="2:14" s="1" customFormat="1" ht="20.85" customHeight="1" x14ac:dyDescent="0.2">
      <c r="C18" s="11" t="s">
        <v>159</v>
      </c>
      <c r="D18" s="11"/>
      <c r="E18" s="11"/>
    </row>
    <row r="19" spans="2:14" s="1" customFormat="1" ht="2.65" customHeight="1" x14ac:dyDescent="0.2"/>
    <row r="20" spans="2:14" s="1" customFormat="1" ht="20.85" customHeight="1" x14ac:dyDescent="0.2">
      <c r="C20" s="11" t="s">
        <v>160</v>
      </c>
      <c r="D20" s="11"/>
      <c r="E20" s="11"/>
    </row>
    <row r="21" spans="2:14" s="1" customFormat="1" ht="2.65" customHeight="1" x14ac:dyDescent="0.2"/>
    <row r="22" spans="2:14" s="1" customFormat="1" ht="20.85" customHeight="1" x14ac:dyDescent="0.2">
      <c r="C22" s="11" t="s">
        <v>161</v>
      </c>
      <c r="D22" s="11"/>
      <c r="E22" s="11"/>
    </row>
    <row r="23" spans="2:14" s="1" customFormat="1" ht="34.700000000000003" customHeight="1" x14ac:dyDescent="0.2"/>
    <row r="24" spans="2:14" s="1" customFormat="1" ht="50.1" customHeight="1" x14ac:dyDescent="0.2">
      <c r="B24" s="19" t="s">
        <v>196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2:14" s="1" customFormat="1" ht="2.65" customHeight="1" x14ac:dyDescent="0.2"/>
    <row r="26" spans="2:14" s="1" customFormat="1" ht="50.1" customHeight="1" x14ac:dyDescent="0.2">
      <c r="B26" s="17" t="s">
        <v>162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2:14" s="1" customFormat="1" ht="70.900000000000006" customHeight="1" x14ac:dyDescent="0.2"/>
    <row r="28" spans="2:14" s="1" customFormat="1" ht="3.2" customHeight="1" x14ac:dyDescent="0.2"/>
    <row r="29" spans="2:14" s="1" customFormat="1" ht="18.2" customHeight="1" x14ac:dyDescent="0.2">
      <c r="B29" s="11" t="s">
        <v>163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14" s="1" customFormat="1" ht="5.25" customHeight="1" x14ac:dyDescent="0.2"/>
    <row r="31" spans="2:14" s="1" customFormat="1" ht="56.25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197</v>
      </c>
      <c r="H31" s="4" t="s">
        <v>198</v>
      </c>
      <c r="I31" s="4" t="s">
        <v>5</v>
      </c>
      <c r="J31" s="3" t="s">
        <v>6</v>
      </c>
      <c r="K31" s="4" t="s">
        <v>7</v>
      </c>
      <c r="L31" s="4" t="s">
        <v>8</v>
      </c>
      <c r="M31" s="3" t="s">
        <v>9</v>
      </c>
    </row>
    <row r="32" spans="2:14" s="1" customFormat="1" ht="19.7" customHeight="1" x14ac:dyDescent="0.2">
      <c r="B32" s="5">
        <v>1</v>
      </c>
      <c r="C32" s="6" t="s">
        <v>10</v>
      </c>
      <c r="D32" s="6" t="s">
        <v>11</v>
      </c>
      <c r="E32" s="7" t="s">
        <v>12</v>
      </c>
      <c r="F32" s="6" t="s">
        <v>13</v>
      </c>
      <c r="G32" s="8">
        <v>4472</v>
      </c>
      <c r="H32" s="8">
        <f>G32*4</f>
        <v>17888</v>
      </c>
      <c r="I32" s="8"/>
      <c r="J32" s="8">
        <f>I32*H32</f>
        <v>0</v>
      </c>
      <c r="K32" s="38">
        <v>0.08</v>
      </c>
      <c r="L32" s="8">
        <f>K32*J32</f>
        <v>0</v>
      </c>
      <c r="M32" s="8">
        <f>J32+L32</f>
        <v>0</v>
      </c>
    </row>
    <row r="33" spans="2:13" s="1" customFormat="1" ht="3.2" customHeight="1" x14ac:dyDescent="0.2"/>
    <row r="34" spans="2:13" s="1" customFormat="1" ht="18.2" customHeight="1" x14ac:dyDescent="0.2">
      <c r="B34" s="11" t="s">
        <v>164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5.25" customHeight="1" x14ac:dyDescent="0.2"/>
    <row r="36" spans="2:13" s="1" customFormat="1" ht="56.25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197</v>
      </c>
      <c r="H36" s="4" t="s">
        <v>198</v>
      </c>
      <c r="I36" s="4" t="s">
        <v>5</v>
      </c>
      <c r="J36" s="3" t="s">
        <v>6</v>
      </c>
      <c r="K36" s="4" t="s">
        <v>7</v>
      </c>
      <c r="L36" s="4" t="s">
        <v>8</v>
      </c>
      <c r="M36" s="3" t="s">
        <v>9</v>
      </c>
    </row>
    <row r="37" spans="2:13" s="1" customFormat="1" ht="19.7" customHeight="1" x14ac:dyDescent="0.2">
      <c r="B37" s="5">
        <v>2</v>
      </c>
      <c r="C37" s="6" t="s">
        <v>10</v>
      </c>
      <c r="D37" s="6" t="s">
        <v>11</v>
      </c>
      <c r="E37" s="7" t="s">
        <v>12</v>
      </c>
      <c r="F37" s="6" t="s">
        <v>13</v>
      </c>
      <c r="G37" s="8">
        <v>1932</v>
      </c>
      <c r="H37" s="8">
        <f>G37*4</f>
        <v>7728</v>
      </c>
      <c r="I37" s="8"/>
      <c r="J37" s="8">
        <f>I37*H37</f>
        <v>0</v>
      </c>
      <c r="K37" s="38">
        <v>0.08</v>
      </c>
      <c r="L37" s="8">
        <f>K37*J37</f>
        <v>0</v>
      </c>
      <c r="M37" s="8">
        <f>J37+L37</f>
        <v>0</v>
      </c>
    </row>
    <row r="38" spans="2:13" s="1" customFormat="1" ht="3.2" customHeight="1" x14ac:dyDescent="0.2"/>
    <row r="39" spans="2:13" s="1" customFormat="1" ht="18.2" customHeight="1" x14ac:dyDescent="0.2">
      <c r="B39" s="11" t="s">
        <v>165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s="1" customFormat="1" ht="5.25" customHeight="1" x14ac:dyDescent="0.2"/>
    <row r="41" spans="2:13" s="1" customFormat="1" ht="56.25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197</v>
      </c>
      <c r="H41" s="4" t="s">
        <v>198</v>
      </c>
      <c r="I41" s="4" t="s">
        <v>5</v>
      </c>
      <c r="J41" s="3" t="s">
        <v>6</v>
      </c>
      <c r="K41" s="4" t="s">
        <v>7</v>
      </c>
      <c r="L41" s="4" t="s">
        <v>8</v>
      </c>
      <c r="M41" s="3" t="s">
        <v>9</v>
      </c>
    </row>
    <row r="42" spans="2:13" s="1" customFormat="1" ht="19.7" customHeight="1" x14ac:dyDescent="0.2">
      <c r="B42" s="5">
        <v>3</v>
      </c>
      <c r="C42" s="6" t="s">
        <v>10</v>
      </c>
      <c r="D42" s="6" t="s">
        <v>11</v>
      </c>
      <c r="E42" s="7" t="s">
        <v>12</v>
      </c>
      <c r="F42" s="6" t="s">
        <v>13</v>
      </c>
      <c r="G42" s="8">
        <v>5442</v>
      </c>
      <c r="H42" s="8">
        <f>G42*4</f>
        <v>21768</v>
      </c>
      <c r="I42" s="8"/>
      <c r="J42" s="8">
        <f>I42*H42</f>
        <v>0</v>
      </c>
      <c r="K42" s="38">
        <v>0.08</v>
      </c>
      <c r="L42" s="8">
        <f>K42*J42</f>
        <v>0</v>
      </c>
      <c r="M42" s="8">
        <f>J42+L42</f>
        <v>0</v>
      </c>
    </row>
    <row r="43" spans="2:13" s="1" customFormat="1" ht="3.2" customHeight="1" x14ac:dyDescent="0.2"/>
    <row r="44" spans="2:13" s="1" customFormat="1" ht="18.2" customHeight="1" x14ac:dyDescent="0.2">
      <c r="B44" s="11" t="s">
        <v>166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2:13" s="1" customFormat="1" ht="5.25" customHeight="1" x14ac:dyDescent="0.2"/>
    <row r="46" spans="2:13" s="1" customFormat="1" ht="56.25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197</v>
      </c>
      <c r="H46" s="4" t="s">
        <v>198</v>
      </c>
      <c r="I46" s="4" t="s">
        <v>5</v>
      </c>
      <c r="J46" s="3" t="s">
        <v>6</v>
      </c>
      <c r="K46" s="4" t="s">
        <v>7</v>
      </c>
      <c r="L46" s="4" t="s">
        <v>8</v>
      </c>
      <c r="M46" s="3" t="s">
        <v>9</v>
      </c>
    </row>
    <row r="47" spans="2:13" s="1" customFormat="1" ht="19.7" customHeight="1" x14ac:dyDescent="0.2">
      <c r="B47" s="5">
        <v>4</v>
      </c>
      <c r="C47" s="6" t="s">
        <v>10</v>
      </c>
      <c r="D47" s="6" t="s">
        <v>11</v>
      </c>
      <c r="E47" s="7" t="s">
        <v>12</v>
      </c>
      <c r="F47" s="6" t="s">
        <v>13</v>
      </c>
      <c r="G47" s="8">
        <v>4605</v>
      </c>
      <c r="H47" s="8">
        <f>G47*4</f>
        <v>18420</v>
      </c>
      <c r="I47" s="8"/>
      <c r="J47" s="8">
        <f>I47*H47</f>
        <v>0</v>
      </c>
      <c r="K47" s="38">
        <v>0.08</v>
      </c>
      <c r="L47" s="8">
        <f>K47*J47</f>
        <v>0</v>
      </c>
      <c r="M47" s="8">
        <f>J47+L47</f>
        <v>0</v>
      </c>
    </row>
    <row r="48" spans="2:13" s="1" customFormat="1" ht="3.2" customHeight="1" x14ac:dyDescent="0.2"/>
    <row r="49" spans="2:17" s="1" customFormat="1" ht="18.2" customHeight="1" x14ac:dyDescent="0.2">
      <c r="B49" s="11" t="s">
        <v>167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2:17" s="1" customFormat="1" ht="5.25" customHeight="1" x14ac:dyDescent="0.2"/>
    <row r="51" spans="2:17" s="1" customFormat="1" ht="56.25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197</v>
      </c>
      <c r="H51" s="4" t="s">
        <v>198</v>
      </c>
      <c r="I51" s="4" t="s">
        <v>5</v>
      </c>
      <c r="J51" s="3" t="s">
        <v>6</v>
      </c>
      <c r="K51" s="4" t="s">
        <v>7</v>
      </c>
      <c r="L51" s="4" t="s">
        <v>8</v>
      </c>
      <c r="M51" s="3" t="s">
        <v>9</v>
      </c>
    </row>
    <row r="52" spans="2:17" s="1" customFormat="1" ht="19.7" customHeight="1" x14ac:dyDescent="0.2">
      <c r="B52" s="5">
        <v>5</v>
      </c>
      <c r="C52" s="6" t="s">
        <v>10</v>
      </c>
      <c r="D52" s="6" t="s">
        <v>11</v>
      </c>
      <c r="E52" s="7" t="s">
        <v>12</v>
      </c>
      <c r="F52" s="6" t="s">
        <v>13</v>
      </c>
      <c r="G52" s="8">
        <v>2180</v>
      </c>
      <c r="H52" s="8">
        <f>G52*4</f>
        <v>8720</v>
      </c>
      <c r="I52" s="8"/>
      <c r="J52" s="8">
        <f>I52*H52</f>
        <v>0</v>
      </c>
      <c r="K52" s="38">
        <v>0.08</v>
      </c>
      <c r="L52" s="8">
        <f>K52*J52</f>
        <v>0</v>
      </c>
      <c r="M52" s="8">
        <f>J52+L52</f>
        <v>0</v>
      </c>
      <c r="P52" s="24">
        <f>J52+J47+J42+J32+J37</f>
        <v>0</v>
      </c>
      <c r="Q52" s="24">
        <f>M52+M47+M42+M37+M32</f>
        <v>0</v>
      </c>
    </row>
    <row r="53" spans="2:17" s="1" customFormat="1" ht="9" customHeight="1" x14ac:dyDescent="0.2"/>
    <row r="54" spans="2:17" s="1" customFormat="1" ht="56.25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197</v>
      </c>
      <c r="H54" s="4" t="s">
        <v>198</v>
      </c>
      <c r="I54" s="4" t="s">
        <v>5</v>
      </c>
      <c r="J54" s="3" t="s">
        <v>6</v>
      </c>
      <c r="K54" s="4" t="s">
        <v>7</v>
      </c>
      <c r="L54" s="4" t="s">
        <v>8</v>
      </c>
      <c r="M54" s="3" t="s">
        <v>9</v>
      </c>
    </row>
    <row r="55" spans="2:17" s="1" customFormat="1" ht="19.7" customHeight="1" x14ac:dyDescent="0.2">
      <c r="B55" s="5">
        <v>6</v>
      </c>
      <c r="C55" s="6" t="s">
        <v>14</v>
      </c>
      <c r="D55" s="6" t="s">
        <v>15</v>
      </c>
      <c r="E55" s="7" t="s">
        <v>16</v>
      </c>
      <c r="F55" s="6" t="s">
        <v>17</v>
      </c>
      <c r="G55" s="8">
        <v>14.83</v>
      </c>
      <c r="H55" s="8">
        <f>G55*4</f>
        <v>59.32</v>
      </c>
      <c r="I55" s="8"/>
      <c r="J55" s="8">
        <f>I55*H55</f>
        <v>0</v>
      </c>
      <c r="K55" s="38">
        <v>0.08</v>
      </c>
      <c r="L55" s="8">
        <f>K55*J55</f>
        <v>0</v>
      </c>
      <c r="M55" s="8">
        <f>J55+L55</f>
        <v>0</v>
      </c>
    </row>
    <row r="56" spans="2:17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17</v>
      </c>
      <c r="G56" s="8">
        <v>3.13</v>
      </c>
      <c r="H56" s="8">
        <f t="shared" ref="H56:H104" si="0">G56*4</f>
        <v>12.52</v>
      </c>
      <c r="I56" s="8"/>
      <c r="J56" s="8">
        <f t="shared" ref="J56:J104" si="1">I56*H56</f>
        <v>0</v>
      </c>
      <c r="K56" s="38">
        <v>0.08</v>
      </c>
      <c r="L56" s="8">
        <f t="shared" ref="L56:L104" si="2">K56*J56</f>
        <v>0</v>
      </c>
      <c r="M56" s="8">
        <f t="shared" ref="M56:M104" si="3">J56+L56</f>
        <v>0</v>
      </c>
    </row>
    <row r="57" spans="2:17" s="1" customFormat="1" ht="38.85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17</v>
      </c>
      <c r="G57" s="8">
        <v>23.12</v>
      </c>
      <c r="H57" s="8">
        <f t="shared" si="0"/>
        <v>92.48</v>
      </c>
      <c r="I57" s="8"/>
      <c r="J57" s="8">
        <f t="shared" si="1"/>
        <v>0</v>
      </c>
      <c r="K57" s="38">
        <v>0.08</v>
      </c>
      <c r="L57" s="8">
        <f t="shared" si="2"/>
        <v>0</v>
      </c>
      <c r="M57" s="8">
        <f t="shared" si="3"/>
        <v>0</v>
      </c>
    </row>
    <row r="58" spans="2:17" s="1" customFormat="1" ht="28.7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17</v>
      </c>
      <c r="G58" s="8">
        <v>3.8</v>
      </c>
      <c r="H58" s="8">
        <f t="shared" si="0"/>
        <v>15.2</v>
      </c>
      <c r="I58" s="8"/>
      <c r="J58" s="8">
        <f t="shared" si="1"/>
        <v>0</v>
      </c>
      <c r="K58" s="38">
        <v>0.08</v>
      </c>
      <c r="L58" s="8">
        <f t="shared" si="2"/>
        <v>0</v>
      </c>
      <c r="M58" s="8">
        <f t="shared" si="3"/>
        <v>0</v>
      </c>
    </row>
    <row r="59" spans="2:17" s="1" customFormat="1" ht="19.7" customHeight="1" x14ac:dyDescent="0.2">
      <c r="B59" s="5">
        <v>10</v>
      </c>
      <c r="C59" s="6" t="s">
        <v>27</v>
      </c>
      <c r="D59" s="6" t="s">
        <v>28</v>
      </c>
      <c r="E59" s="7" t="s">
        <v>29</v>
      </c>
      <c r="F59" s="6" t="s">
        <v>17</v>
      </c>
      <c r="G59" s="8">
        <v>0.15</v>
      </c>
      <c r="H59" s="8">
        <f t="shared" si="0"/>
        <v>0.6</v>
      </c>
      <c r="I59" s="8"/>
      <c r="J59" s="8">
        <f t="shared" si="1"/>
        <v>0</v>
      </c>
      <c r="K59" s="38">
        <v>0.08</v>
      </c>
      <c r="L59" s="8">
        <f t="shared" si="2"/>
        <v>0</v>
      </c>
      <c r="M59" s="8">
        <f t="shared" si="3"/>
        <v>0</v>
      </c>
    </row>
    <row r="60" spans="2:17" s="1" customFormat="1" ht="19.7" customHeight="1" x14ac:dyDescent="0.2">
      <c r="B60" s="5">
        <v>11</v>
      </c>
      <c r="C60" s="6" t="s">
        <v>30</v>
      </c>
      <c r="D60" s="6" t="s">
        <v>31</v>
      </c>
      <c r="E60" s="7" t="s">
        <v>32</v>
      </c>
      <c r="F60" s="6" t="s">
        <v>17</v>
      </c>
      <c r="G60" s="8">
        <v>6.91</v>
      </c>
      <c r="H60" s="8">
        <f t="shared" si="0"/>
        <v>27.64</v>
      </c>
      <c r="I60" s="8"/>
      <c r="J60" s="8">
        <f t="shared" si="1"/>
        <v>0</v>
      </c>
      <c r="K60" s="38">
        <v>0.08</v>
      </c>
      <c r="L60" s="8">
        <f t="shared" si="2"/>
        <v>0</v>
      </c>
      <c r="M60" s="8">
        <f t="shared" si="3"/>
        <v>0</v>
      </c>
    </row>
    <row r="61" spans="2:17" s="1" customFormat="1" ht="28.7" customHeight="1" x14ac:dyDescent="0.2">
      <c r="B61" s="5">
        <v>12</v>
      </c>
      <c r="C61" s="6" t="s">
        <v>33</v>
      </c>
      <c r="D61" s="6" t="s">
        <v>34</v>
      </c>
      <c r="E61" s="7" t="s">
        <v>35</v>
      </c>
      <c r="F61" s="6" t="s">
        <v>17</v>
      </c>
      <c r="G61" s="8">
        <v>5.7</v>
      </c>
      <c r="H61" s="8">
        <f t="shared" si="0"/>
        <v>22.8</v>
      </c>
      <c r="I61" s="8"/>
      <c r="J61" s="8">
        <f t="shared" si="1"/>
        <v>0</v>
      </c>
      <c r="K61" s="38">
        <v>0.08</v>
      </c>
      <c r="L61" s="8">
        <f t="shared" si="2"/>
        <v>0</v>
      </c>
      <c r="M61" s="8">
        <f t="shared" si="3"/>
        <v>0</v>
      </c>
    </row>
    <row r="62" spans="2:17" s="1" customFormat="1" ht="28.7" customHeight="1" x14ac:dyDescent="0.2">
      <c r="B62" s="5">
        <v>13</v>
      </c>
      <c r="C62" s="6" t="s">
        <v>36</v>
      </c>
      <c r="D62" s="6" t="s">
        <v>37</v>
      </c>
      <c r="E62" s="7" t="s">
        <v>38</v>
      </c>
      <c r="F62" s="6" t="s">
        <v>17</v>
      </c>
      <c r="G62" s="8">
        <v>3.13</v>
      </c>
      <c r="H62" s="8">
        <f t="shared" si="0"/>
        <v>12.52</v>
      </c>
      <c r="I62" s="8"/>
      <c r="J62" s="8">
        <f t="shared" si="1"/>
        <v>0</v>
      </c>
      <c r="K62" s="38">
        <v>0.08</v>
      </c>
      <c r="L62" s="8">
        <f t="shared" si="2"/>
        <v>0</v>
      </c>
      <c r="M62" s="8">
        <f t="shared" si="3"/>
        <v>0</v>
      </c>
    </row>
    <row r="63" spans="2:17" s="1" customFormat="1" ht="19.7" customHeight="1" x14ac:dyDescent="0.2">
      <c r="B63" s="5">
        <v>14</v>
      </c>
      <c r="C63" s="6" t="s">
        <v>39</v>
      </c>
      <c r="D63" s="6" t="s">
        <v>40</v>
      </c>
      <c r="E63" s="7" t="s">
        <v>41</v>
      </c>
      <c r="F63" s="6" t="s">
        <v>42</v>
      </c>
      <c r="G63" s="8">
        <v>28.4</v>
      </c>
      <c r="H63" s="8">
        <f t="shared" si="0"/>
        <v>113.6</v>
      </c>
      <c r="I63" s="8"/>
      <c r="J63" s="8">
        <f t="shared" si="1"/>
        <v>0</v>
      </c>
      <c r="K63" s="38">
        <v>0.08</v>
      </c>
      <c r="L63" s="8">
        <f t="shared" si="2"/>
        <v>0</v>
      </c>
      <c r="M63" s="8">
        <f t="shared" si="3"/>
        <v>0</v>
      </c>
    </row>
    <row r="64" spans="2:17" s="1" customFormat="1" ht="28.7" customHeight="1" x14ac:dyDescent="0.2">
      <c r="B64" s="5">
        <v>15</v>
      </c>
      <c r="C64" s="6" t="s">
        <v>43</v>
      </c>
      <c r="D64" s="6" t="s">
        <v>44</v>
      </c>
      <c r="E64" s="7" t="s">
        <v>45</v>
      </c>
      <c r="F64" s="6" t="s">
        <v>46</v>
      </c>
      <c r="G64" s="8">
        <v>77.06</v>
      </c>
      <c r="H64" s="8">
        <f t="shared" si="0"/>
        <v>308.24</v>
      </c>
      <c r="I64" s="8"/>
      <c r="J64" s="8">
        <f t="shared" si="1"/>
        <v>0</v>
      </c>
      <c r="K64" s="38">
        <v>0.08</v>
      </c>
      <c r="L64" s="8">
        <f t="shared" si="2"/>
        <v>0</v>
      </c>
      <c r="M64" s="8">
        <f t="shared" si="3"/>
        <v>0</v>
      </c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46</v>
      </c>
      <c r="G65" s="8">
        <v>1.45</v>
      </c>
      <c r="H65" s="8">
        <f t="shared" si="0"/>
        <v>5.8</v>
      </c>
      <c r="I65" s="8"/>
      <c r="J65" s="8">
        <f t="shared" si="1"/>
        <v>0</v>
      </c>
      <c r="K65" s="38">
        <v>0.08</v>
      </c>
      <c r="L65" s="8">
        <f t="shared" si="2"/>
        <v>0</v>
      </c>
      <c r="M65" s="8">
        <f t="shared" si="3"/>
        <v>0</v>
      </c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46</v>
      </c>
      <c r="G66" s="8">
        <v>221.24</v>
      </c>
      <c r="H66" s="8">
        <f t="shared" si="0"/>
        <v>884.96</v>
      </c>
      <c r="I66" s="8"/>
      <c r="J66" s="8">
        <f t="shared" si="1"/>
        <v>0</v>
      </c>
      <c r="K66" s="38">
        <v>0.08</v>
      </c>
      <c r="L66" s="8">
        <f t="shared" si="2"/>
        <v>0</v>
      </c>
      <c r="M66" s="8">
        <f t="shared" si="3"/>
        <v>0</v>
      </c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13</v>
      </c>
      <c r="G67" s="8">
        <v>15</v>
      </c>
      <c r="H67" s="8">
        <f t="shared" si="0"/>
        <v>60</v>
      </c>
      <c r="I67" s="8"/>
      <c r="J67" s="8">
        <f t="shared" si="1"/>
        <v>0</v>
      </c>
      <c r="K67" s="38">
        <v>0.08</v>
      </c>
      <c r="L67" s="8">
        <f t="shared" si="2"/>
        <v>0</v>
      </c>
      <c r="M67" s="8">
        <f t="shared" si="3"/>
        <v>0</v>
      </c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42</v>
      </c>
      <c r="G68" s="8">
        <v>15.45</v>
      </c>
      <c r="H68" s="8">
        <f t="shared" si="0"/>
        <v>61.8</v>
      </c>
      <c r="I68" s="8"/>
      <c r="J68" s="8">
        <f t="shared" si="1"/>
        <v>0</v>
      </c>
      <c r="K68" s="38">
        <v>0.08</v>
      </c>
      <c r="L68" s="8">
        <f t="shared" si="2"/>
        <v>0</v>
      </c>
      <c r="M68" s="8">
        <f t="shared" si="3"/>
        <v>0</v>
      </c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42</v>
      </c>
      <c r="G69" s="8">
        <v>156.80000000000001</v>
      </c>
      <c r="H69" s="8">
        <f t="shared" si="0"/>
        <v>627.20000000000005</v>
      </c>
      <c r="I69" s="8"/>
      <c r="J69" s="8">
        <f t="shared" si="1"/>
        <v>0</v>
      </c>
      <c r="K69" s="38">
        <v>0.08</v>
      </c>
      <c r="L69" s="8">
        <f t="shared" si="2"/>
        <v>0</v>
      </c>
      <c r="M69" s="8">
        <f t="shared" si="3"/>
        <v>0</v>
      </c>
    </row>
    <row r="70" spans="2:13" s="1" customFormat="1" ht="28.7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42</v>
      </c>
      <c r="G70" s="8">
        <v>89.34</v>
      </c>
      <c r="H70" s="8">
        <f t="shared" si="0"/>
        <v>357.36</v>
      </c>
      <c r="I70" s="8"/>
      <c r="J70" s="8">
        <f t="shared" si="1"/>
        <v>0</v>
      </c>
      <c r="K70" s="38">
        <v>0.08</v>
      </c>
      <c r="L70" s="8">
        <f t="shared" si="2"/>
        <v>0</v>
      </c>
      <c r="M70" s="8">
        <f t="shared" si="3"/>
        <v>0</v>
      </c>
    </row>
    <row r="71" spans="2:13" s="1" customFormat="1" ht="19.7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42</v>
      </c>
      <c r="G71" s="8">
        <v>261.58999999999997</v>
      </c>
      <c r="H71" s="8">
        <f t="shared" si="0"/>
        <v>1046.3599999999999</v>
      </c>
      <c r="I71" s="8"/>
      <c r="J71" s="8">
        <f t="shared" si="1"/>
        <v>0</v>
      </c>
      <c r="K71" s="38">
        <v>0.08</v>
      </c>
      <c r="L71" s="8">
        <f t="shared" si="2"/>
        <v>0</v>
      </c>
      <c r="M71" s="8">
        <f t="shared" si="3"/>
        <v>0</v>
      </c>
    </row>
    <row r="72" spans="2:13" s="1" customFormat="1" ht="28.7" customHeight="1" x14ac:dyDescent="0.2">
      <c r="B72" s="5">
        <v>23</v>
      </c>
      <c r="C72" s="6" t="s">
        <v>68</v>
      </c>
      <c r="D72" s="6" t="s">
        <v>69</v>
      </c>
      <c r="E72" s="7" t="s">
        <v>70</v>
      </c>
      <c r="F72" s="6" t="s">
        <v>17</v>
      </c>
      <c r="G72" s="8">
        <v>59</v>
      </c>
      <c r="H72" s="8">
        <f t="shared" si="0"/>
        <v>236</v>
      </c>
      <c r="I72" s="8"/>
      <c r="J72" s="8">
        <f t="shared" si="1"/>
        <v>0</v>
      </c>
      <c r="K72" s="38">
        <v>0.08</v>
      </c>
      <c r="L72" s="8">
        <f t="shared" si="2"/>
        <v>0</v>
      </c>
      <c r="M72" s="8">
        <f t="shared" si="3"/>
        <v>0</v>
      </c>
    </row>
    <row r="73" spans="2:13" s="1" customFormat="1" ht="28.7" customHeight="1" x14ac:dyDescent="0.2">
      <c r="B73" s="5">
        <v>24</v>
      </c>
      <c r="C73" s="6" t="s">
        <v>71</v>
      </c>
      <c r="D73" s="6" t="s">
        <v>72</v>
      </c>
      <c r="E73" s="7" t="s">
        <v>73</v>
      </c>
      <c r="F73" s="6" t="s">
        <v>17</v>
      </c>
      <c r="G73" s="8">
        <v>52</v>
      </c>
      <c r="H73" s="8">
        <f t="shared" si="0"/>
        <v>208</v>
      </c>
      <c r="I73" s="8"/>
      <c r="J73" s="8">
        <f t="shared" si="1"/>
        <v>0</v>
      </c>
      <c r="K73" s="38">
        <v>0.08</v>
      </c>
      <c r="L73" s="8">
        <f t="shared" si="2"/>
        <v>0</v>
      </c>
      <c r="M73" s="8">
        <f t="shared" si="3"/>
        <v>0</v>
      </c>
    </row>
    <row r="74" spans="2:13" s="1" customFormat="1" ht="28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17</v>
      </c>
      <c r="G74" s="8">
        <v>4</v>
      </c>
      <c r="H74" s="8">
        <f t="shared" si="0"/>
        <v>16</v>
      </c>
      <c r="I74" s="8"/>
      <c r="J74" s="8">
        <f t="shared" si="1"/>
        <v>0</v>
      </c>
      <c r="K74" s="38">
        <v>0.08</v>
      </c>
      <c r="L74" s="8">
        <f t="shared" si="2"/>
        <v>0</v>
      </c>
      <c r="M74" s="8">
        <f t="shared" si="3"/>
        <v>0</v>
      </c>
    </row>
    <row r="75" spans="2:13" s="34" customFormat="1" ht="19.7" customHeight="1" x14ac:dyDescent="0.2">
      <c r="B75" s="30">
        <v>26</v>
      </c>
      <c r="C75" s="31" t="s">
        <v>77</v>
      </c>
      <c r="D75" s="31" t="s">
        <v>78</v>
      </c>
      <c r="E75" s="32" t="s">
        <v>79</v>
      </c>
      <c r="F75" s="31" t="s">
        <v>17</v>
      </c>
      <c r="G75" s="33">
        <v>0.3</v>
      </c>
      <c r="H75" s="8">
        <f t="shared" si="0"/>
        <v>1.2</v>
      </c>
      <c r="I75" s="33"/>
      <c r="J75" s="8">
        <f t="shared" si="1"/>
        <v>0</v>
      </c>
      <c r="K75" s="38">
        <v>0.08</v>
      </c>
      <c r="L75" s="8">
        <f t="shared" si="2"/>
        <v>0</v>
      </c>
      <c r="M75" s="8">
        <f t="shared" si="3"/>
        <v>0</v>
      </c>
    </row>
    <row r="76" spans="2:13" s="34" customFormat="1" ht="19.7" customHeight="1" x14ac:dyDescent="0.2">
      <c r="B76" s="30">
        <v>27</v>
      </c>
      <c r="C76" s="31" t="s">
        <v>80</v>
      </c>
      <c r="D76" s="31" t="s">
        <v>81</v>
      </c>
      <c r="E76" s="32" t="s">
        <v>82</v>
      </c>
      <c r="F76" s="31" t="s">
        <v>17</v>
      </c>
      <c r="G76" s="33">
        <v>32.869999999999997</v>
      </c>
      <c r="H76" s="8">
        <f t="shared" si="0"/>
        <v>131.47999999999999</v>
      </c>
      <c r="I76" s="33"/>
      <c r="J76" s="8">
        <f t="shared" si="1"/>
        <v>0</v>
      </c>
      <c r="K76" s="38">
        <v>0.08</v>
      </c>
      <c r="L76" s="8">
        <f t="shared" si="2"/>
        <v>0</v>
      </c>
      <c r="M76" s="8">
        <f t="shared" si="3"/>
        <v>0</v>
      </c>
    </row>
    <row r="77" spans="2:13" s="34" customFormat="1" ht="19.7" customHeight="1" x14ac:dyDescent="0.2">
      <c r="B77" s="30">
        <v>28</v>
      </c>
      <c r="C77" s="31" t="s">
        <v>83</v>
      </c>
      <c r="D77" s="31" t="s">
        <v>84</v>
      </c>
      <c r="E77" s="32" t="s">
        <v>85</v>
      </c>
      <c r="F77" s="31" t="s">
        <v>17</v>
      </c>
      <c r="G77" s="33">
        <v>59.37</v>
      </c>
      <c r="H77" s="8">
        <f t="shared" si="0"/>
        <v>237.48</v>
      </c>
      <c r="I77" s="33"/>
      <c r="J77" s="8">
        <f t="shared" si="1"/>
        <v>0</v>
      </c>
      <c r="K77" s="38">
        <v>0.08</v>
      </c>
      <c r="L77" s="8">
        <f t="shared" si="2"/>
        <v>0</v>
      </c>
      <c r="M77" s="8">
        <f t="shared" si="3"/>
        <v>0</v>
      </c>
    </row>
    <row r="78" spans="2:13" s="34" customFormat="1" ht="28.7" customHeight="1" x14ac:dyDescent="0.2">
      <c r="B78" s="30">
        <v>29</v>
      </c>
      <c r="C78" s="31" t="s">
        <v>86</v>
      </c>
      <c r="D78" s="31" t="s">
        <v>87</v>
      </c>
      <c r="E78" s="32" t="s">
        <v>88</v>
      </c>
      <c r="F78" s="31" t="s">
        <v>17</v>
      </c>
      <c r="G78" s="33">
        <v>81.81</v>
      </c>
      <c r="H78" s="8">
        <f t="shared" si="0"/>
        <v>327.24</v>
      </c>
      <c r="I78" s="33"/>
      <c r="J78" s="8">
        <f t="shared" si="1"/>
        <v>0</v>
      </c>
      <c r="K78" s="38">
        <v>0.08</v>
      </c>
      <c r="L78" s="8">
        <f t="shared" si="2"/>
        <v>0</v>
      </c>
      <c r="M78" s="8">
        <f t="shared" si="3"/>
        <v>0</v>
      </c>
    </row>
    <row r="79" spans="2:13" s="34" customFormat="1" ht="28.7" customHeight="1" x14ac:dyDescent="0.2">
      <c r="B79" s="30">
        <v>30</v>
      </c>
      <c r="C79" s="35" t="s">
        <v>178</v>
      </c>
      <c r="D79" s="35" t="s">
        <v>179</v>
      </c>
      <c r="E79" s="36" t="s">
        <v>180</v>
      </c>
      <c r="F79" s="31" t="s">
        <v>42</v>
      </c>
      <c r="G79" s="33">
        <v>0.01</v>
      </c>
      <c r="H79" s="8">
        <f t="shared" si="0"/>
        <v>0.04</v>
      </c>
      <c r="I79" s="33"/>
      <c r="J79" s="8">
        <f t="shared" si="1"/>
        <v>0</v>
      </c>
      <c r="K79" s="38">
        <v>0.08</v>
      </c>
      <c r="L79" s="8">
        <f t="shared" si="2"/>
        <v>0</v>
      </c>
      <c r="M79" s="8">
        <f t="shared" si="3"/>
        <v>0</v>
      </c>
    </row>
    <row r="80" spans="2:13" s="34" customFormat="1" ht="19.7" customHeight="1" x14ac:dyDescent="0.2">
      <c r="B80" s="30">
        <v>31</v>
      </c>
      <c r="C80" s="31" t="s">
        <v>89</v>
      </c>
      <c r="D80" s="31" t="s">
        <v>90</v>
      </c>
      <c r="E80" s="32" t="s">
        <v>91</v>
      </c>
      <c r="F80" s="31" t="s">
        <v>42</v>
      </c>
      <c r="G80" s="33">
        <v>7</v>
      </c>
      <c r="H80" s="8">
        <f t="shared" si="0"/>
        <v>28</v>
      </c>
      <c r="I80" s="33"/>
      <c r="J80" s="8">
        <f t="shared" si="1"/>
        <v>0</v>
      </c>
      <c r="K80" s="38">
        <v>0.08</v>
      </c>
      <c r="L80" s="8">
        <f t="shared" si="2"/>
        <v>0</v>
      </c>
      <c r="M80" s="8">
        <f t="shared" si="3"/>
        <v>0</v>
      </c>
    </row>
    <row r="81" spans="2:13" s="34" customFormat="1" ht="19.7" customHeight="1" x14ac:dyDescent="0.2">
      <c r="B81" s="30">
        <v>32</v>
      </c>
      <c r="C81" s="35" t="s">
        <v>181</v>
      </c>
      <c r="D81" s="35" t="s">
        <v>182</v>
      </c>
      <c r="E81" s="36" t="s">
        <v>183</v>
      </c>
      <c r="F81" s="31" t="s">
        <v>42</v>
      </c>
      <c r="G81" s="33">
        <v>0.01</v>
      </c>
      <c r="H81" s="8">
        <f t="shared" si="0"/>
        <v>0.04</v>
      </c>
      <c r="I81" s="33"/>
      <c r="J81" s="8">
        <f t="shared" si="1"/>
        <v>0</v>
      </c>
      <c r="K81" s="38">
        <v>0.08</v>
      </c>
      <c r="L81" s="8">
        <f t="shared" si="2"/>
        <v>0</v>
      </c>
      <c r="M81" s="8">
        <f t="shared" si="3"/>
        <v>0</v>
      </c>
    </row>
    <row r="82" spans="2:13" s="34" customFormat="1" ht="19.7" customHeight="1" x14ac:dyDescent="0.2">
      <c r="B82" s="30">
        <v>33</v>
      </c>
      <c r="C82" s="35" t="s">
        <v>184</v>
      </c>
      <c r="D82" s="35" t="s">
        <v>185</v>
      </c>
      <c r="E82" s="37" t="s">
        <v>186</v>
      </c>
      <c r="F82" s="31" t="s">
        <v>42</v>
      </c>
      <c r="G82" s="33">
        <v>0.01</v>
      </c>
      <c r="H82" s="8">
        <f t="shared" si="0"/>
        <v>0.04</v>
      </c>
      <c r="I82" s="33"/>
      <c r="J82" s="8">
        <f t="shared" si="1"/>
        <v>0</v>
      </c>
      <c r="K82" s="38">
        <v>0.08</v>
      </c>
      <c r="L82" s="8">
        <f t="shared" si="2"/>
        <v>0</v>
      </c>
      <c r="M82" s="8">
        <f t="shared" si="3"/>
        <v>0</v>
      </c>
    </row>
    <row r="83" spans="2:13" s="34" customFormat="1" ht="19.7" customHeight="1" x14ac:dyDescent="0.2">
      <c r="B83" s="30">
        <v>34</v>
      </c>
      <c r="C83" s="31" t="s">
        <v>92</v>
      </c>
      <c r="D83" s="31" t="s">
        <v>93</v>
      </c>
      <c r="E83" s="32" t="s">
        <v>94</v>
      </c>
      <c r="F83" s="31" t="s">
        <v>95</v>
      </c>
      <c r="G83" s="33">
        <v>26.1</v>
      </c>
      <c r="H83" s="8">
        <f t="shared" si="0"/>
        <v>104.4</v>
      </c>
      <c r="I83" s="33"/>
      <c r="J83" s="8">
        <f t="shared" si="1"/>
        <v>0</v>
      </c>
      <c r="K83" s="39">
        <v>0.23</v>
      </c>
      <c r="L83" s="8">
        <f t="shared" si="2"/>
        <v>0</v>
      </c>
      <c r="M83" s="8">
        <f t="shared" si="3"/>
        <v>0</v>
      </c>
    </row>
    <row r="84" spans="2:13" s="34" customFormat="1" ht="19.7" customHeight="1" x14ac:dyDescent="0.2">
      <c r="B84" s="30">
        <v>35</v>
      </c>
      <c r="C84" s="31" t="s">
        <v>96</v>
      </c>
      <c r="D84" s="31" t="s">
        <v>97</v>
      </c>
      <c r="E84" s="32" t="s">
        <v>98</v>
      </c>
      <c r="F84" s="31" t="s">
        <v>95</v>
      </c>
      <c r="G84" s="33">
        <v>26.3</v>
      </c>
      <c r="H84" s="8">
        <f t="shared" si="0"/>
        <v>105.2</v>
      </c>
      <c r="I84" s="33"/>
      <c r="J84" s="8">
        <f t="shared" si="1"/>
        <v>0</v>
      </c>
      <c r="K84" s="39">
        <v>0.23</v>
      </c>
      <c r="L84" s="8">
        <f t="shared" si="2"/>
        <v>0</v>
      </c>
      <c r="M84" s="8">
        <f t="shared" si="3"/>
        <v>0</v>
      </c>
    </row>
    <row r="85" spans="2:13" s="34" customFormat="1" ht="28.7" customHeight="1" x14ac:dyDescent="0.2">
      <c r="B85" s="30">
        <v>36</v>
      </c>
      <c r="C85" s="31" t="s">
        <v>99</v>
      </c>
      <c r="D85" s="31" t="s">
        <v>100</v>
      </c>
      <c r="E85" s="32" t="s">
        <v>101</v>
      </c>
      <c r="F85" s="31" t="s">
        <v>95</v>
      </c>
      <c r="G85" s="33">
        <v>11.5</v>
      </c>
      <c r="H85" s="8">
        <f t="shared" si="0"/>
        <v>46</v>
      </c>
      <c r="I85" s="33"/>
      <c r="J85" s="8">
        <f t="shared" si="1"/>
        <v>0</v>
      </c>
      <c r="K85" s="39">
        <v>0.23</v>
      </c>
      <c r="L85" s="8">
        <f t="shared" si="2"/>
        <v>0</v>
      </c>
      <c r="M85" s="8">
        <f t="shared" si="3"/>
        <v>0</v>
      </c>
    </row>
    <row r="86" spans="2:13" s="34" customFormat="1" ht="19.7" customHeight="1" x14ac:dyDescent="0.2">
      <c r="B86" s="30">
        <v>37</v>
      </c>
      <c r="C86" s="31" t="s">
        <v>102</v>
      </c>
      <c r="D86" s="31" t="s">
        <v>103</v>
      </c>
      <c r="E86" s="32" t="s">
        <v>104</v>
      </c>
      <c r="F86" s="31" t="s">
        <v>95</v>
      </c>
      <c r="G86" s="33">
        <v>113.71</v>
      </c>
      <c r="H86" s="8">
        <f t="shared" si="0"/>
        <v>454.84</v>
      </c>
      <c r="I86" s="33"/>
      <c r="J86" s="8">
        <f t="shared" si="1"/>
        <v>0</v>
      </c>
      <c r="K86" s="39">
        <v>0.23</v>
      </c>
      <c r="L86" s="8">
        <f t="shared" si="2"/>
        <v>0</v>
      </c>
      <c r="M86" s="8">
        <f t="shared" si="3"/>
        <v>0</v>
      </c>
    </row>
    <row r="87" spans="2:13" s="34" customFormat="1" ht="19.7" customHeight="1" x14ac:dyDescent="0.2">
      <c r="B87" s="30">
        <v>38</v>
      </c>
      <c r="C87" s="31" t="s">
        <v>105</v>
      </c>
      <c r="D87" s="31" t="s">
        <v>106</v>
      </c>
      <c r="E87" s="32" t="s">
        <v>107</v>
      </c>
      <c r="F87" s="31" t="s">
        <v>108</v>
      </c>
      <c r="G87" s="33">
        <v>780</v>
      </c>
      <c r="H87" s="8">
        <f t="shared" si="0"/>
        <v>3120</v>
      </c>
      <c r="I87" s="33"/>
      <c r="J87" s="8">
        <f t="shared" si="1"/>
        <v>0</v>
      </c>
      <c r="K87" s="39">
        <v>0.23</v>
      </c>
      <c r="L87" s="8">
        <f t="shared" si="2"/>
        <v>0</v>
      </c>
      <c r="M87" s="8">
        <f t="shared" si="3"/>
        <v>0</v>
      </c>
    </row>
    <row r="88" spans="2:13" s="34" customFormat="1" ht="19.7" customHeight="1" x14ac:dyDescent="0.2">
      <c r="B88" s="30">
        <v>39</v>
      </c>
      <c r="C88" s="35" t="s">
        <v>187</v>
      </c>
      <c r="D88" s="35" t="s">
        <v>188</v>
      </c>
      <c r="E88" s="37" t="s">
        <v>189</v>
      </c>
      <c r="F88" s="31" t="s">
        <v>112</v>
      </c>
      <c r="G88" s="33">
        <v>1</v>
      </c>
      <c r="H88" s="8">
        <f t="shared" si="0"/>
        <v>4</v>
      </c>
      <c r="I88" s="33"/>
      <c r="J88" s="8">
        <f t="shared" si="1"/>
        <v>0</v>
      </c>
      <c r="K88" s="39">
        <v>0.08</v>
      </c>
      <c r="L88" s="8">
        <f t="shared" si="2"/>
        <v>0</v>
      </c>
      <c r="M88" s="8">
        <f t="shared" si="3"/>
        <v>0</v>
      </c>
    </row>
    <row r="89" spans="2:13" s="34" customFormat="1" ht="19.7" customHeight="1" x14ac:dyDescent="0.2">
      <c r="B89" s="30">
        <v>40</v>
      </c>
      <c r="C89" s="35" t="s">
        <v>190</v>
      </c>
      <c r="D89" s="35" t="s">
        <v>191</v>
      </c>
      <c r="E89" s="37" t="s">
        <v>192</v>
      </c>
      <c r="F89" s="31" t="s">
        <v>13</v>
      </c>
      <c r="G89" s="33">
        <v>1</v>
      </c>
      <c r="H89" s="8">
        <f t="shared" si="0"/>
        <v>4</v>
      </c>
      <c r="I89" s="33"/>
      <c r="J89" s="8">
        <f t="shared" si="1"/>
        <v>0</v>
      </c>
      <c r="K89" s="39">
        <v>0.08</v>
      </c>
      <c r="L89" s="8">
        <f t="shared" si="2"/>
        <v>0</v>
      </c>
      <c r="M89" s="8">
        <f t="shared" si="3"/>
        <v>0</v>
      </c>
    </row>
    <row r="90" spans="2:13" s="34" customFormat="1" ht="19.7" customHeight="1" x14ac:dyDescent="0.2">
      <c r="B90" s="30">
        <v>41</v>
      </c>
      <c r="C90" s="35" t="s">
        <v>193</v>
      </c>
      <c r="D90" s="35" t="s">
        <v>194</v>
      </c>
      <c r="E90" s="37" t="s">
        <v>195</v>
      </c>
      <c r="F90" s="31" t="s">
        <v>13</v>
      </c>
      <c r="G90" s="33">
        <v>1</v>
      </c>
      <c r="H90" s="8">
        <f t="shared" si="0"/>
        <v>4</v>
      </c>
      <c r="I90" s="33"/>
      <c r="J90" s="8">
        <f t="shared" si="1"/>
        <v>0</v>
      </c>
      <c r="K90" s="39">
        <v>0.08</v>
      </c>
      <c r="L90" s="8">
        <f t="shared" si="2"/>
        <v>0</v>
      </c>
      <c r="M90" s="8">
        <f t="shared" si="3"/>
        <v>0</v>
      </c>
    </row>
    <row r="91" spans="2:13" s="1" customFormat="1" ht="28.7" customHeight="1" x14ac:dyDescent="0.2">
      <c r="B91" s="5">
        <v>42</v>
      </c>
      <c r="C91" s="6" t="s">
        <v>109</v>
      </c>
      <c r="D91" s="6" t="s">
        <v>110</v>
      </c>
      <c r="E91" s="7" t="s">
        <v>111</v>
      </c>
      <c r="F91" s="6" t="s">
        <v>112</v>
      </c>
      <c r="G91" s="8">
        <v>24</v>
      </c>
      <c r="H91" s="8">
        <f t="shared" si="0"/>
        <v>96</v>
      </c>
      <c r="I91" s="8"/>
      <c r="J91" s="8">
        <f t="shared" si="1"/>
        <v>0</v>
      </c>
      <c r="K91" s="39">
        <v>0.08</v>
      </c>
      <c r="L91" s="8">
        <f t="shared" si="2"/>
        <v>0</v>
      </c>
      <c r="M91" s="8">
        <f t="shared" si="3"/>
        <v>0</v>
      </c>
    </row>
    <row r="92" spans="2:13" s="1" customFormat="1" ht="19.7" customHeight="1" x14ac:dyDescent="0.2">
      <c r="B92" s="5">
        <v>43</v>
      </c>
      <c r="C92" s="6" t="s">
        <v>113</v>
      </c>
      <c r="D92" s="6" t="s">
        <v>114</v>
      </c>
      <c r="E92" s="7" t="s">
        <v>115</v>
      </c>
      <c r="F92" s="6" t="s">
        <v>112</v>
      </c>
      <c r="G92" s="8">
        <v>19</v>
      </c>
      <c r="H92" s="8">
        <f t="shared" si="0"/>
        <v>76</v>
      </c>
      <c r="I92" s="8"/>
      <c r="J92" s="8">
        <f t="shared" si="1"/>
        <v>0</v>
      </c>
      <c r="K92" s="39">
        <v>0.08</v>
      </c>
      <c r="L92" s="8">
        <f t="shared" si="2"/>
        <v>0</v>
      </c>
      <c r="M92" s="8">
        <f t="shared" si="3"/>
        <v>0</v>
      </c>
    </row>
    <row r="93" spans="2:13" s="1" customFormat="1" ht="19.7" customHeight="1" x14ac:dyDescent="0.2">
      <c r="B93" s="5">
        <v>44</v>
      </c>
      <c r="C93" s="6" t="s">
        <v>116</v>
      </c>
      <c r="D93" s="6" t="s">
        <v>117</v>
      </c>
      <c r="E93" s="7" t="s">
        <v>118</v>
      </c>
      <c r="F93" s="6" t="s">
        <v>108</v>
      </c>
      <c r="G93" s="8">
        <v>1399.83</v>
      </c>
      <c r="H93" s="8">
        <f t="shared" si="0"/>
        <v>5599.32</v>
      </c>
      <c r="I93" s="8"/>
      <c r="J93" s="8">
        <f t="shared" si="1"/>
        <v>0</v>
      </c>
      <c r="K93" s="39">
        <v>0.08</v>
      </c>
      <c r="L93" s="8">
        <f t="shared" si="2"/>
        <v>0</v>
      </c>
      <c r="M93" s="8">
        <f t="shared" si="3"/>
        <v>0</v>
      </c>
    </row>
    <row r="94" spans="2:13" s="1" customFormat="1" ht="19.7" customHeight="1" x14ac:dyDescent="0.2">
      <c r="B94" s="5">
        <v>45</v>
      </c>
      <c r="C94" s="6" t="s">
        <v>119</v>
      </c>
      <c r="D94" s="6" t="s">
        <v>120</v>
      </c>
      <c r="E94" s="7" t="s">
        <v>118</v>
      </c>
      <c r="F94" s="6" t="s">
        <v>108</v>
      </c>
      <c r="G94" s="8">
        <v>204</v>
      </c>
      <c r="H94" s="8">
        <f t="shared" si="0"/>
        <v>816</v>
      </c>
      <c r="I94" s="8"/>
      <c r="J94" s="8">
        <f t="shared" si="1"/>
        <v>0</v>
      </c>
      <c r="K94" s="38">
        <v>0.23</v>
      </c>
      <c r="L94" s="8">
        <f t="shared" si="2"/>
        <v>0</v>
      </c>
      <c r="M94" s="8">
        <f t="shared" si="3"/>
        <v>0</v>
      </c>
    </row>
    <row r="95" spans="2:13" s="1" customFormat="1" ht="19.7" customHeight="1" x14ac:dyDescent="0.2">
      <c r="B95" s="5">
        <v>46</v>
      </c>
      <c r="C95" s="6" t="s">
        <v>121</v>
      </c>
      <c r="D95" s="6" t="s">
        <v>122</v>
      </c>
      <c r="E95" s="7" t="s">
        <v>123</v>
      </c>
      <c r="F95" s="6" t="s">
        <v>108</v>
      </c>
      <c r="G95" s="8">
        <v>1</v>
      </c>
      <c r="H95" s="8">
        <f t="shared" si="0"/>
        <v>4</v>
      </c>
      <c r="I95" s="8"/>
      <c r="J95" s="8">
        <f t="shared" si="1"/>
        <v>0</v>
      </c>
      <c r="K95" s="38">
        <v>0.08</v>
      </c>
      <c r="L95" s="8">
        <f t="shared" si="2"/>
        <v>0</v>
      </c>
      <c r="M95" s="8">
        <f t="shared" si="3"/>
        <v>0</v>
      </c>
    </row>
    <row r="96" spans="2:13" s="1" customFormat="1" ht="19.7" customHeight="1" x14ac:dyDescent="0.2">
      <c r="B96" s="5">
        <v>47</v>
      </c>
      <c r="C96" s="6" t="s">
        <v>124</v>
      </c>
      <c r="D96" s="6" t="s">
        <v>125</v>
      </c>
      <c r="E96" s="7" t="s">
        <v>126</v>
      </c>
      <c r="F96" s="6" t="s">
        <v>108</v>
      </c>
      <c r="G96" s="8">
        <v>80</v>
      </c>
      <c r="H96" s="8">
        <f t="shared" si="0"/>
        <v>320</v>
      </c>
      <c r="I96" s="8"/>
      <c r="J96" s="8">
        <f t="shared" si="1"/>
        <v>0</v>
      </c>
      <c r="K96" s="38">
        <v>0.08</v>
      </c>
      <c r="L96" s="8">
        <f t="shared" si="2"/>
        <v>0</v>
      </c>
      <c r="M96" s="8">
        <f t="shared" si="3"/>
        <v>0</v>
      </c>
    </row>
    <row r="97" spans="2:16" s="1" customFormat="1" ht="19.7" customHeight="1" x14ac:dyDescent="0.2">
      <c r="B97" s="5">
        <v>48</v>
      </c>
      <c r="C97" s="6" t="s">
        <v>127</v>
      </c>
      <c r="D97" s="6" t="s">
        <v>128</v>
      </c>
      <c r="E97" s="7" t="s">
        <v>129</v>
      </c>
      <c r="F97" s="6" t="s">
        <v>108</v>
      </c>
      <c r="G97" s="8">
        <v>215.04</v>
      </c>
      <c r="H97" s="8">
        <f t="shared" si="0"/>
        <v>860.16</v>
      </c>
      <c r="I97" s="8"/>
      <c r="J97" s="8">
        <f t="shared" si="1"/>
        <v>0</v>
      </c>
      <c r="K97" s="38">
        <v>0.08</v>
      </c>
      <c r="L97" s="8">
        <f t="shared" si="2"/>
        <v>0</v>
      </c>
      <c r="M97" s="8">
        <f t="shared" si="3"/>
        <v>0</v>
      </c>
    </row>
    <row r="98" spans="2:16" s="1" customFormat="1" ht="19.7" customHeight="1" x14ac:dyDescent="0.2">
      <c r="B98" s="5">
        <v>49</v>
      </c>
      <c r="C98" s="6" t="s">
        <v>130</v>
      </c>
      <c r="D98" s="6" t="s">
        <v>131</v>
      </c>
      <c r="E98" s="7" t="s">
        <v>129</v>
      </c>
      <c r="F98" s="6" t="s">
        <v>108</v>
      </c>
      <c r="G98" s="8">
        <v>15</v>
      </c>
      <c r="H98" s="8">
        <f t="shared" si="0"/>
        <v>60</v>
      </c>
      <c r="I98" s="8"/>
      <c r="J98" s="8">
        <f t="shared" si="1"/>
        <v>0</v>
      </c>
      <c r="K98" s="38">
        <v>0.23</v>
      </c>
      <c r="L98" s="8">
        <f t="shared" si="2"/>
        <v>0</v>
      </c>
      <c r="M98" s="8">
        <f t="shared" si="3"/>
        <v>0</v>
      </c>
    </row>
    <row r="99" spans="2:16" s="1" customFormat="1" ht="19.7" customHeight="1" x14ac:dyDescent="0.2">
      <c r="B99" s="5">
        <v>50</v>
      </c>
      <c r="C99" s="6" t="s">
        <v>132</v>
      </c>
      <c r="D99" s="6" t="s">
        <v>133</v>
      </c>
      <c r="E99" s="7" t="s">
        <v>134</v>
      </c>
      <c r="F99" s="6" t="s">
        <v>42</v>
      </c>
      <c r="G99" s="8">
        <v>15.45</v>
      </c>
      <c r="H99" s="8">
        <f t="shared" si="0"/>
        <v>61.8</v>
      </c>
      <c r="I99" s="8"/>
      <c r="J99" s="8">
        <f t="shared" si="1"/>
        <v>0</v>
      </c>
      <c r="K99" s="38">
        <v>0.08</v>
      </c>
      <c r="L99" s="8">
        <f t="shared" si="2"/>
        <v>0</v>
      </c>
      <c r="M99" s="8">
        <f t="shared" si="3"/>
        <v>0</v>
      </c>
    </row>
    <row r="100" spans="2:16" s="1" customFormat="1" ht="19.7" customHeight="1" x14ac:dyDescent="0.2">
      <c r="B100" s="5">
        <v>51</v>
      </c>
      <c r="C100" s="6" t="s">
        <v>135</v>
      </c>
      <c r="D100" s="6" t="s">
        <v>136</v>
      </c>
      <c r="E100" s="7" t="s">
        <v>137</v>
      </c>
      <c r="F100" s="6" t="s">
        <v>42</v>
      </c>
      <c r="G100" s="8">
        <v>246.14</v>
      </c>
      <c r="H100" s="8">
        <f t="shared" si="0"/>
        <v>984.56</v>
      </c>
      <c r="I100" s="8"/>
      <c r="J100" s="8">
        <f t="shared" si="1"/>
        <v>0</v>
      </c>
      <c r="K100" s="38">
        <v>0.08</v>
      </c>
      <c r="L100" s="8">
        <f t="shared" si="2"/>
        <v>0</v>
      </c>
      <c r="M100" s="8">
        <f t="shared" si="3"/>
        <v>0</v>
      </c>
    </row>
    <row r="101" spans="2:16" s="1" customFormat="1" ht="19.7" customHeight="1" x14ac:dyDescent="0.2">
      <c r="B101" s="5">
        <v>52</v>
      </c>
      <c r="C101" s="6" t="s">
        <v>138</v>
      </c>
      <c r="D101" s="6" t="s">
        <v>139</v>
      </c>
      <c r="E101" s="7" t="s">
        <v>140</v>
      </c>
      <c r="F101" s="6" t="s">
        <v>17</v>
      </c>
      <c r="G101" s="8">
        <v>16.25</v>
      </c>
      <c r="H101" s="8">
        <f t="shared" si="0"/>
        <v>65</v>
      </c>
      <c r="I101" s="8"/>
      <c r="J101" s="8">
        <f t="shared" si="1"/>
        <v>0</v>
      </c>
      <c r="K101" s="38">
        <v>0.08</v>
      </c>
      <c r="L101" s="8">
        <f t="shared" si="2"/>
        <v>0</v>
      </c>
      <c r="M101" s="8">
        <f t="shared" si="3"/>
        <v>0</v>
      </c>
    </row>
    <row r="102" spans="2:16" s="1" customFormat="1" ht="19.7" customHeight="1" x14ac:dyDescent="0.2">
      <c r="B102" s="5">
        <v>53</v>
      </c>
      <c r="C102" s="6" t="s">
        <v>141</v>
      </c>
      <c r="D102" s="6" t="s">
        <v>142</v>
      </c>
      <c r="E102" s="7" t="s">
        <v>143</v>
      </c>
      <c r="F102" s="6" t="s">
        <v>46</v>
      </c>
      <c r="G102" s="8">
        <v>3.75</v>
      </c>
      <c r="H102" s="8">
        <f t="shared" si="0"/>
        <v>15</v>
      </c>
      <c r="I102" s="8"/>
      <c r="J102" s="8">
        <f t="shared" si="1"/>
        <v>0</v>
      </c>
      <c r="K102" s="38">
        <v>0.08</v>
      </c>
      <c r="L102" s="8">
        <f t="shared" si="2"/>
        <v>0</v>
      </c>
      <c r="M102" s="8">
        <f t="shared" si="3"/>
        <v>0</v>
      </c>
    </row>
    <row r="103" spans="2:16" s="1" customFormat="1" ht="19.7" customHeight="1" x14ac:dyDescent="0.2">
      <c r="B103" s="5">
        <v>54</v>
      </c>
      <c r="C103" s="6" t="s">
        <v>144</v>
      </c>
      <c r="D103" s="6" t="s">
        <v>145</v>
      </c>
      <c r="E103" s="7" t="s">
        <v>118</v>
      </c>
      <c r="F103" s="6" t="s">
        <v>108</v>
      </c>
      <c r="G103" s="8">
        <v>163.1</v>
      </c>
      <c r="H103" s="8">
        <f t="shared" si="0"/>
        <v>652.4</v>
      </c>
      <c r="I103" s="8"/>
      <c r="J103" s="8">
        <f t="shared" si="1"/>
        <v>0</v>
      </c>
      <c r="K103" s="38">
        <v>0.08</v>
      </c>
      <c r="L103" s="8">
        <f t="shared" si="2"/>
        <v>0</v>
      </c>
      <c r="M103" s="8">
        <f t="shared" si="3"/>
        <v>0</v>
      </c>
    </row>
    <row r="104" spans="2:16" s="1" customFormat="1" ht="19.7" customHeight="1" x14ac:dyDescent="0.2">
      <c r="B104" s="5">
        <v>55</v>
      </c>
      <c r="C104" s="6" t="s">
        <v>146</v>
      </c>
      <c r="D104" s="6" t="s">
        <v>147</v>
      </c>
      <c r="E104" s="7" t="s">
        <v>129</v>
      </c>
      <c r="F104" s="6" t="s">
        <v>108</v>
      </c>
      <c r="G104" s="8">
        <v>48.13</v>
      </c>
      <c r="H104" s="8">
        <f t="shared" si="0"/>
        <v>192.52</v>
      </c>
      <c r="I104" s="8"/>
      <c r="J104" s="8">
        <f t="shared" si="1"/>
        <v>0</v>
      </c>
      <c r="K104" s="38">
        <v>0.08</v>
      </c>
      <c r="L104" s="8">
        <f t="shared" si="2"/>
        <v>0</v>
      </c>
      <c r="M104" s="8">
        <f t="shared" si="3"/>
        <v>0</v>
      </c>
    </row>
    <row r="105" spans="2:16" s="1" customFormat="1" ht="55.9" customHeight="1" x14ac:dyDescent="0.2">
      <c r="J105" s="25"/>
      <c r="M105" s="26"/>
    </row>
    <row r="106" spans="2:16" s="1" customFormat="1" ht="21.4" customHeight="1" x14ac:dyDescent="0.2">
      <c r="B106" s="23" t="s">
        <v>148</v>
      </c>
      <c r="C106" s="23"/>
      <c r="D106" s="23"/>
      <c r="E106" s="23"/>
      <c r="F106" s="27">
        <f>SUM(J55:J104)+J52+J47+J42+J37+J32</f>
        <v>0</v>
      </c>
      <c r="G106" s="27"/>
      <c r="H106" s="27"/>
      <c r="I106" s="27"/>
      <c r="J106" s="27"/>
      <c r="K106" s="27"/>
      <c r="L106" s="27"/>
      <c r="M106" s="27"/>
      <c r="P106" s="25">
        <f>SUM(J55:J104)</f>
        <v>0</v>
      </c>
    </row>
    <row r="107" spans="2:16" s="1" customFormat="1" ht="21.4" customHeight="1" x14ac:dyDescent="0.2">
      <c r="B107" s="23" t="s">
        <v>149</v>
      </c>
      <c r="C107" s="23"/>
      <c r="D107" s="23"/>
      <c r="E107" s="23"/>
      <c r="F107" s="28">
        <f>SUM(M55:M104)+M52+M47+M42+M37+M32</f>
        <v>0</v>
      </c>
      <c r="G107" s="29"/>
      <c r="H107" s="29"/>
      <c r="I107" s="29"/>
      <c r="J107" s="29"/>
      <c r="K107" s="29"/>
      <c r="L107" s="29"/>
      <c r="M107" s="29"/>
    </row>
    <row r="108" spans="2:16" s="1" customFormat="1" ht="5.25" customHeight="1" x14ac:dyDescent="0.2"/>
    <row r="109" spans="2:16" s="1" customFormat="1" ht="37.9" customHeight="1" x14ac:dyDescent="0.2">
      <c r="C109" s="12" t="s">
        <v>150</v>
      </c>
      <c r="D109" s="12"/>
      <c r="E109" s="12"/>
      <c r="F109" s="14" t="s">
        <v>151</v>
      </c>
      <c r="G109" s="14"/>
      <c r="H109" s="14"/>
      <c r="I109" s="14"/>
      <c r="J109" s="14"/>
      <c r="K109" s="14"/>
      <c r="L109" s="14"/>
      <c r="M109" s="14"/>
    </row>
    <row r="110" spans="2:16" s="1" customFormat="1" ht="28.7" customHeight="1" x14ac:dyDescent="0.2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2:16" s="1" customFormat="1" ht="28.7" customHeight="1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2:16" s="1" customFormat="1" ht="28.7" customHeight="1" x14ac:dyDescent="0.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2:15" s="1" customFormat="1" ht="28.7" customHeight="1" x14ac:dyDescent="0.2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2:15" s="1" customFormat="1" ht="2.65" customHeight="1" x14ac:dyDescent="0.2"/>
    <row r="115" spans="2:15" s="1" customFormat="1" ht="158.44999999999999" customHeight="1" x14ac:dyDescent="0.2">
      <c r="B115" s="17" t="s">
        <v>168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2:15" s="1" customFormat="1" ht="2.65" customHeight="1" x14ac:dyDescent="0.2"/>
    <row r="117" spans="2:15" s="1" customFormat="1" ht="33.6" customHeight="1" x14ac:dyDescent="0.2">
      <c r="B117" s="19" t="s">
        <v>169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2:15" s="1" customFormat="1" ht="2.65" customHeight="1" x14ac:dyDescent="0.2"/>
    <row r="119" spans="2:15" s="1" customFormat="1" ht="37.9" customHeight="1" x14ac:dyDescent="0.2">
      <c r="C119" s="12" t="s">
        <v>152</v>
      </c>
      <c r="D119" s="12"/>
      <c r="E119" s="12"/>
      <c r="F119" s="20" t="s">
        <v>153</v>
      </c>
      <c r="G119" s="20"/>
      <c r="H119" s="20"/>
      <c r="I119" s="20"/>
      <c r="J119" s="20"/>
      <c r="K119" s="20"/>
      <c r="L119" s="20"/>
      <c r="M119" s="20"/>
    </row>
    <row r="120" spans="2:15" s="1" customFormat="1" ht="28.7" customHeight="1" x14ac:dyDescent="0.2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2:15" s="1" customFormat="1" ht="28.7" customHeight="1" x14ac:dyDescent="0.2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2:15" s="1" customFormat="1" ht="28.7" customHeight="1" x14ac:dyDescent="0.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2:15" s="1" customFormat="1" ht="28.7" customHeight="1" x14ac:dyDescent="0.2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2:15" s="1" customFormat="1" ht="2.65" customHeight="1" x14ac:dyDescent="0.2"/>
    <row r="125" spans="2:15" s="1" customFormat="1" ht="130.69999999999999" customHeight="1" x14ac:dyDescent="0.2">
      <c r="B125" s="17" t="s">
        <v>170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2:15" s="1" customFormat="1" ht="2.65" customHeight="1" x14ac:dyDescent="0.2"/>
    <row r="127" spans="2:15" s="1" customFormat="1" ht="47.45" customHeight="1" x14ac:dyDescent="0.2">
      <c r="B127" s="17" t="s">
        <v>171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2:15" s="1" customFormat="1" ht="2.65" customHeight="1" x14ac:dyDescent="0.2"/>
    <row r="129" spans="2:15" s="1" customFormat="1" ht="47.45" customHeight="1" x14ac:dyDescent="0.2">
      <c r="B129" s="17" t="s">
        <v>172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2:15" s="1" customFormat="1" ht="2.65" customHeight="1" x14ac:dyDescent="0.2"/>
    <row r="131" spans="2:15" s="1" customFormat="1" ht="33.6" customHeight="1" x14ac:dyDescent="0.2">
      <c r="B131" s="17" t="s">
        <v>173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2:15" s="1" customFormat="1" ht="2.65" customHeight="1" x14ac:dyDescent="0.2"/>
    <row r="133" spans="2:15" s="1" customFormat="1" ht="116.85" customHeight="1" x14ac:dyDescent="0.2">
      <c r="B133" s="17" t="s">
        <v>174</v>
      </c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spans="2:15" s="1" customFormat="1" ht="2.65" customHeight="1" x14ac:dyDescent="0.2"/>
    <row r="135" spans="2:15" s="1" customFormat="1" ht="75.2" customHeight="1" x14ac:dyDescent="0.2">
      <c r="B135" s="17" t="s">
        <v>175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2:15" s="1" customFormat="1" ht="86.85" customHeight="1" x14ac:dyDescent="0.2"/>
    <row r="137" spans="2:15" s="1" customFormat="1" ht="17.649999999999999" customHeight="1" x14ac:dyDescent="0.2">
      <c r="K137" s="21" t="s">
        <v>176</v>
      </c>
      <c r="L137" s="21"/>
      <c r="M137" s="21"/>
    </row>
    <row r="138" spans="2:15" s="1" customFormat="1" ht="145.15" customHeight="1" x14ac:dyDescent="0.2"/>
    <row r="139" spans="2:15" s="1" customFormat="1" ht="81.599999999999994" customHeight="1" x14ac:dyDescent="0.2">
      <c r="B139" s="18" t="s">
        <v>177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18"/>
    </row>
  </sheetData>
  <mergeCells count="52">
    <mergeCell ref="B106:E106"/>
    <mergeCell ref="F106:M106"/>
    <mergeCell ref="B107:E107"/>
    <mergeCell ref="F107:M107"/>
    <mergeCell ref="B10:E11"/>
    <mergeCell ref="B115:O115"/>
    <mergeCell ref="B117:O117"/>
    <mergeCell ref="B125:O125"/>
    <mergeCell ref="B127:O127"/>
    <mergeCell ref="B129:O129"/>
    <mergeCell ref="B131:O131"/>
    <mergeCell ref="B133:O133"/>
    <mergeCell ref="B135:O135"/>
    <mergeCell ref="B139:L139"/>
    <mergeCell ref="B24:N24"/>
    <mergeCell ref="B26:N26"/>
    <mergeCell ref="B29:M29"/>
    <mergeCell ref="B34:M34"/>
    <mergeCell ref="B39:M39"/>
    <mergeCell ref="C113:E113"/>
    <mergeCell ref="C119:E119"/>
    <mergeCell ref="C120:E120"/>
    <mergeCell ref="C121:E121"/>
    <mergeCell ref="C122:E122"/>
    <mergeCell ref="C123:E123"/>
    <mergeCell ref="F113:M113"/>
    <mergeCell ref="F119:M119"/>
    <mergeCell ref="F120:M120"/>
    <mergeCell ref="F121:M121"/>
    <mergeCell ref="F122:M122"/>
    <mergeCell ref="F123:M123"/>
    <mergeCell ref="K137:M137"/>
    <mergeCell ref="B4:E4"/>
    <mergeCell ref="B44:M44"/>
    <mergeCell ref="B49:M49"/>
    <mergeCell ref="B6:E6"/>
    <mergeCell ref="B8:E8"/>
    <mergeCell ref="C109:E109"/>
    <mergeCell ref="C110:E110"/>
    <mergeCell ref="C111:E111"/>
    <mergeCell ref="C112:E112"/>
    <mergeCell ref="C16:E16"/>
    <mergeCell ref="C18:E18"/>
    <mergeCell ref="C20:E20"/>
    <mergeCell ref="C22:E22"/>
    <mergeCell ref="F109:M109"/>
    <mergeCell ref="F110:M110"/>
    <mergeCell ref="F111:M111"/>
    <mergeCell ref="F112:M112"/>
    <mergeCell ref="F14:J14"/>
    <mergeCell ref="I11:P12"/>
    <mergeCell ref="K2:Q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Pasterak</cp:lastModifiedBy>
  <dcterms:created xsi:type="dcterms:W3CDTF">2025-10-06T18:34:41Z</dcterms:created>
  <dcterms:modified xsi:type="dcterms:W3CDTF">2025-10-09T18:17:05Z</dcterms:modified>
</cp:coreProperties>
</file>