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obilné a dátové služby\"/>
    </mc:Choice>
  </mc:AlternateContent>
  <xr:revisionPtr revIDLastSave="0" documentId="13_ncr:1_{4F76A53B-655C-4DA8-B9AF-0C9BEA2AA34B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Kritériá na vyhodnotenie ponúk" sheetId="1" r:id="rId1"/>
    <sheet name="Android" sheetId="2" r:id="rId2"/>
    <sheet name="iOS" sheetId="3" r:id="rId3"/>
  </sheets>
  <definedNames>
    <definedName name="_xlnm.Print_Area" localSheetId="1">Android!$A$1:$F$26</definedName>
    <definedName name="_xlnm.Print_Area" localSheetId="2">iOS!$A$1:$F$23</definedName>
    <definedName name="_xlnm.Print_Area" localSheetId="0">'Kritériá na vyhodnotenie ponúk'!$A$1:$G$65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4" i="1" l="1"/>
  <c r="E23" i="1"/>
  <c r="E22" i="1"/>
  <c r="E21" i="1"/>
  <c r="E20" i="1"/>
  <c r="E18" i="1"/>
  <c r="E58" i="1"/>
  <c r="E57" i="1"/>
  <c r="E51" i="1"/>
  <c r="E52" i="1" s="1"/>
  <c r="E48" i="1"/>
  <c r="E47" i="1"/>
  <c r="E46" i="1"/>
  <c r="E41" i="1"/>
  <c r="E40" i="1"/>
  <c r="E39" i="1"/>
  <c r="E38" i="1"/>
  <c r="E37" i="1"/>
  <c r="E36" i="1"/>
  <c r="E31" i="1"/>
  <c r="E32" i="1" s="1"/>
  <c r="E17" i="1"/>
  <c r="E16" i="1"/>
  <c r="E15" i="1"/>
  <c r="E14" i="1"/>
  <c r="E13" i="1"/>
  <c r="E12" i="1"/>
  <c r="E11" i="1"/>
  <c r="E10" i="1"/>
  <c r="E27" i="1" l="1"/>
  <c r="E49" i="1"/>
  <c r="E53" i="1" s="1"/>
  <c r="E59" i="1"/>
  <c r="E42" i="1"/>
  <c r="E61" i="1" l="1"/>
</calcChain>
</file>

<file path=xl/sharedStrings.xml><?xml version="1.0" encoding="utf-8"?>
<sst xmlns="http://schemas.openxmlformats.org/spreadsheetml/2006/main" count="228" uniqueCount="133">
  <si>
    <t>Názov položky</t>
  </si>
  <si>
    <t>Cena celkom v € bez DPH za položku
(C*D)</t>
  </si>
  <si>
    <t>A/ Mobilné elektronické komunikačné služby</t>
  </si>
  <si>
    <t>Balík č. 1</t>
  </si>
  <si>
    <t>Balík č. 2</t>
  </si>
  <si>
    <t>Balík č. 3</t>
  </si>
  <si>
    <t>Balík č. 4</t>
  </si>
  <si>
    <t>Balík č. 5</t>
  </si>
  <si>
    <t xml:space="preserve">Mobilný internet č. 1 </t>
  </si>
  <si>
    <t>Mobilný internet č. 2</t>
  </si>
  <si>
    <t>Mobilný internet č. 3</t>
  </si>
  <si>
    <t>Mobilný internet č. 4</t>
  </si>
  <si>
    <t>Cena za položky v "A" za 48 mesiacov</t>
  </si>
  <si>
    <t>Predpokladané množstvo mesiacov</t>
  </si>
  <si>
    <t>Cena v € bez DPH za 1 mesiac</t>
  </si>
  <si>
    <t>B/ Zriadenie a prevádzka prepojenia s hlasovým systémom IP PBX NBS</t>
  </si>
  <si>
    <t>Zriadenia a používanie prepojenia ku PBX NBS , prevádzka a údržba prepojenia medzi verejným operátorom a bodmi pripojenia ku IP PBX NBS</t>
  </si>
  <si>
    <t>Cena za položky v "B" za 48 mesiacov</t>
  </si>
  <si>
    <t>Predpokladané množstvo kusov</t>
  </si>
  <si>
    <t>Cena v € bez DPH za 1 kus</t>
  </si>
  <si>
    <t>C/ Koncové zariadenia mobilnej komunikácie (mobilné telefóny a tablety)</t>
  </si>
  <si>
    <t>HighEnd Android mobilný telefón</t>
  </si>
  <si>
    <t>Business Android mobilný telefón</t>
  </si>
  <si>
    <t>HighEnd Android tablet</t>
  </si>
  <si>
    <t>HighEnd iOS mobilný telefón</t>
  </si>
  <si>
    <t>Business iOS mobilný telefón</t>
  </si>
  <si>
    <t>HighEnd iOS tablet</t>
  </si>
  <si>
    <t>Cena za položky v "C"</t>
  </si>
  <si>
    <t>Predpokladané množstvo licencií za 1 mesiac</t>
  </si>
  <si>
    <t>Cena v € bez DPH za 1 licenciu 
za 1 mesiac</t>
  </si>
  <si>
    <t>D/ Mobile device management (MDM) a Mobile Threat defence (MTD) - vrátane úvodného nasadenia a manuálneho re-enrollment zariadení</t>
  </si>
  <si>
    <t>MDM - licencia UEM vrátane jednorázového aktivačného poplatku, nasadenia a prípadnej migrácie</t>
  </si>
  <si>
    <t>MDM - licencia MTD vrátane jednorazového aktivačného poplatku, nasadenia a prípadnej migrácie</t>
  </si>
  <si>
    <t>MDM - licencia eFota</t>
  </si>
  <si>
    <t xml:space="preserve">Podpora pre služby MDM a MTD </t>
  </si>
  <si>
    <t>Cena za podporu spolu</t>
  </si>
  <si>
    <t>Cena za položky v "D" za 48 mesiacov</t>
  </si>
  <si>
    <t>Predpokladané množstvo hodín</t>
  </si>
  <si>
    <t xml:space="preserve">Cena v € bez DPH za 1 hodinu </t>
  </si>
  <si>
    <t>E/ Služby Konzultácie a Školenia</t>
  </si>
  <si>
    <t xml:space="preserve">Cena za položky v "E" </t>
  </si>
  <si>
    <t>Celková cena</t>
  </si>
  <si>
    <t>Parameter</t>
  </si>
  <si>
    <t>Operačný systém</t>
  </si>
  <si>
    <t>Android 15 alebo novší</t>
  </si>
  <si>
    <t>Procesor</t>
  </si>
  <si>
    <t>minimálne 8-jadrový s výkonom porovnateľným s MediaTek Dimensity 9300+ alebo vyšším</t>
  </si>
  <si>
    <t>RAM</t>
  </si>
  <si>
    <t>minimálne 12 GB</t>
  </si>
  <si>
    <t>minimálne 8 GB</t>
  </si>
  <si>
    <t>Úložisko</t>
  </si>
  <si>
    <t>minimálne 256 GB</t>
  </si>
  <si>
    <t>Displej</t>
  </si>
  <si>
    <t>Dynamic AMOLED 2X, min. 6.1", min. FHD+ (2340×1080 px), min. 120 Hz, HDR10+</t>
  </si>
  <si>
    <t>Fotoaparát (zadný)</t>
  </si>
  <si>
    <t>minimálne 3 objektívy, hlavný snímač min. 50 Mpx, OIS, podpora nahrávania 4K a vyššie</t>
  </si>
  <si>
    <t>min. 13 Mpx, širokouhlý 8 Mpx, podpora nahrávania 4K a vyššie</t>
  </si>
  <si>
    <t>Predný fotoaparát</t>
  </si>
  <si>
    <t>min. 12 Mpx</t>
  </si>
  <si>
    <t>Odolnosť</t>
  </si>
  <si>
    <t>minimálne IP68</t>
  </si>
  <si>
    <t>minimálne IP67</t>
  </si>
  <si>
    <t>Konektivita</t>
  </si>
  <si>
    <t>5G, Wi‑Fi 6 alebo novšia, Bluetooth 5.3 alebo novší</t>
  </si>
  <si>
    <t>Biometria</t>
  </si>
  <si>
    <t>áno</t>
  </si>
  <si>
    <t>Minimálna dĺžka podpory</t>
  </si>
  <si>
    <t>Minimálne 5 rokov softvérovej a bezpečnostnej podpory od dátumu uvedenia modelu</t>
  </si>
  <si>
    <t>MDM/Enrollment</t>
  </si>
  <si>
    <t>Podpora MDM a Zero‑touch enrollment</t>
  </si>
  <si>
    <t>Riešenie správy aktualizácií</t>
  </si>
  <si>
    <t>Vlastné riešenie pre management aktualizácií</t>
  </si>
  <si>
    <t>Android Enterprise Recommended (AER)</t>
  </si>
  <si>
    <t>Zariadenie musí byť uvedené v Google Android Enterprise Recommended</t>
  </si>
  <si>
    <t>Stav zariadenia pri dodaní</t>
  </si>
  <si>
    <t>Zariadenie musí byť nové, neaktivované</t>
  </si>
  <si>
    <t>Dual SIM</t>
  </si>
  <si>
    <t>podpora eSIM + nanoSIM alebo 2× eSIM</t>
  </si>
  <si>
    <t>Konektor</t>
  </si>
  <si>
    <t>USB‑C</t>
  </si>
  <si>
    <t xml:space="preserve">Ponúkané zariadenie č. 1: </t>
  </si>
  <si>
    <t>Ponúkané zariadenie č. 2:</t>
  </si>
  <si>
    <t>Ponúkané zariadenie č. 3:</t>
  </si>
  <si>
    <t>vysvetlivky: uchádzač vyplní žltou podfarbené bunky (uvedie konkrétny model telefónu/tabletu, ktorý spĺňa požadované parametre)</t>
  </si>
  <si>
    <t>iOS 18 alebo novší</t>
  </si>
  <si>
    <t>Apple A18 alebo výkonovo porovnateľný</t>
  </si>
  <si>
    <t>minimálne Apple A18 alebo výkonovo porovnateľný</t>
  </si>
  <si>
    <t>Apple M4 alebo výkonovo porovnateľný</t>
  </si>
  <si>
    <t>minimálne 6 GB</t>
  </si>
  <si>
    <t>minimálne 128 GB</t>
  </si>
  <si>
    <t>OLED Super Retina XDR, min. 6.1", min. 2556×1179 px, HDR10+, ProMotion (min. 120 Hz)</t>
  </si>
  <si>
    <t>OLED Super Retina, min. 6.1", min. 2556×1179 px</t>
  </si>
  <si>
    <t>OLED Super Retina XDR, min. 11", min. 2420×1668 px, ProMotion (min. 120 Hz)</t>
  </si>
  <si>
    <t>min. 48 Mpx, s podporou ProRAW/ProRes a stabilizáciou</t>
  </si>
  <si>
    <t>min. 48 Mpx, optická stabilizácia obrazu</t>
  </si>
  <si>
    <t>min. 13 Mpx, s podporou ProRAW/ProRes a stabilizáciou</t>
  </si>
  <si>
    <t>min. 12 Mpx, Face ID</t>
  </si>
  <si>
    <t>min. 12 Mpx, podpora Face ID</t>
  </si>
  <si>
    <t>Plná kompatibilita s Apple Business Manager a MDM riešeniami</t>
  </si>
  <si>
    <t>Zariadenie musí byť nové, neaktivované, určené pre EÚ trh</t>
  </si>
  <si>
    <t>Podpora e‑SIM</t>
  </si>
  <si>
    <t>Ponúkané zariadenie:</t>
  </si>
  <si>
    <t>vysvetlivky: uchádzač vyplní žltou podfarbenú bunku (uvedie konkrétny model telefónu/tabletu, ktorý spĺňa požadované parametre)</t>
  </si>
  <si>
    <t>Cena za licencie za 48 mesiacov</t>
  </si>
  <si>
    <t>Cena celkom v € bez DPH 
za položku (C*D)</t>
  </si>
  <si>
    <t>Značka/typ licencie</t>
  </si>
  <si>
    <t>Služba Konzultácie</t>
  </si>
  <si>
    <t>Služba Školenia</t>
  </si>
  <si>
    <t>Mobilné komunikačné služby, správa koncových zariadení a dodávka koncových zariadení</t>
  </si>
  <si>
    <t xml:space="preserve">Obchodné meno uchádzača: </t>
  </si>
  <si>
    <t>Sídlo alebo miesto podnikania:</t>
  </si>
  <si>
    <t>IČO (v prípade skupiny dodávateľov za všetkých členov):</t>
  </si>
  <si>
    <t xml:space="preserve">Platca DPH: </t>
  </si>
  <si>
    <t>meno, priezvisko a podpis osoby oprávnenej konať za uchádzača</t>
  </si>
  <si>
    <t xml:space="preserve">miesto </t>
  </si>
  <si>
    <t>dátum</t>
  </si>
  <si>
    <t>minimálne 8-jadrový</t>
  </si>
  <si>
    <t>Minimálne 6 rokov softvérovej a bezpečnostnej podpory od dátumu uvedenia modelu</t>
  </si>
  <si>
    <t>min. 50 Mpx, OIS</t>
  </si>
  <si>
    <t>podpora eSIM + nanoSIM alebo 2× eSIM alebo 2× nanoSIM</t>
  </si>
  <si>
    <t>min. 11"; min. FHD+ (2560×1600 px); min. 100 Hz</t>
  </si>
  <si>
    <t>AMOLED, min. 6.5", FHD+ (2340×1080 px),  min. 120 Hz</t>
  </si>
  <si>
    <r>
      <t>Predpokladané množstvo paušálov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za 1 mesiac</t>
    </r>
  </si>
  <si>
    <t>Cena v € bez DPH za 1 paušál za 1 mesiac</t>
  </si>
  <si>
    <t xml:space="preserve">Cena v € bez DPH za 1 minútu </t>
  </si>
  <si>
    <t>Predpokladané množstvo minút mesačne pre 1000 klapiek</t>
  </si>
  <si>
    <t>Volací program č. 1 (pre 1000 klapiek) - Volania z PBX v rámci VPS</t>
  </si>
  <si>
    <t>Volací program č. 1 (pre 1000 klapiek) - Volania z PBX do mobilných sietí SR</t>
  </si>
  <si>
    <t>Volací program č. 1 (pre 1000 klapiek) - Volania z PBX do fixných sietí SR</t>
  </si>
  <si>
    <t>Volací program č. 1 (pre 1000 klapiek) - Volania z PBX Medzinárodné hovory do pevnej siete v EÚ</t>
  </si>
  <si>
    <t>Volací program č. 1 (pre 1000 klapiek) - Volania z PBX Medzinárodné hovory do mobilnej siete v EÚ</t>
  </si>
  <si>
    <r>
      <t>Predpokladané množstvo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za 1 mesiac</t>
    </r>
  </si>
  <si>
    <t>Mesačný fixný poplatok za účtovacie čísla pre volací program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</si>
</sst>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1" fontId="9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8" borderId="6" xfId="0" applyFont="1" applyFill="1" applyBorder="1" applyAlignment="1" applyProtection="1">
      <alignment vertical="center"/>
      <protection hidden="1"/>
    </xf>
    <xf numFmtId="1" fontId="0" fillId="8" borderId="7" xfId="0" applyNumberFormat="1" applyFill="1" applyBorder="1" applyAlignment="1" applyProtection="1">
      <alignment vertical="center"/>
      <protection hidden="1"/>
    </xf>
    <xf numFmtId="164" fontId="0" fillId="8" borderId="7" xfId="0" applyNumberFormat="1" applyFill="1" applyBorder="1" applyAlignment="1" applyProtection="1">
      <alignment vertical="center"/>
      <protection hidden="1"/>
    </xf>
    <xf numFmtId="164" fontId="0" fillId="8" borderId="8" xfId="0" applyNumberForma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12" xfId="0" applyBorder="1" applyAlignment="1" applyProtection="1">
      <alignment vertical="center"/>
      <protection hidden="1"/>
    </xf>
    <xf numFmtId="1" fontId="0" fillId="4" borderId="12" xfId="0" applyNumberFormat="1" applyFill="1" applyBorder="1" applyAlignment="1" applyProtection="1">
      <alignment vertical="center"/>
      <protection hidden="1"/>
    </xf>
    <xf numFmtId="164" fontId="0" fillId="0" borderId="12" xfId="0" applyNumberForma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1" fontId="0" fillId="4" borderId="5" xfId="0" applyNumberFormat="1" applyFill="1" applyBorder="1" applyAlignment="1" applyProtection="1">
      <alignment vertical="center"/>
      <protection hidden="1"/>
    </xf>
    <xf numFmtId="164" fontId="0" fillId="0" borderId="5" xfId="0" applyNumberFormat="1" applyBorder="1" applyAlignment="1" applyProtection="1">
      <alignment vertical="center"/>
      <protection hidden="1"/>
    </xf>
    <xf numFmtId="0" fontId="0" fillId="4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0" borderId="11" xfId="0" applyBorder="1" applyAlignment="1" applyProtection="1">
      <alignment vertical="center"/>
      <protection hidden="1"/>
    </xf>
    <xf numFmtId="1" fontId="0" fillId="4" borderId="11" xfId="0" applyNumberFormat="1" applyFill="1" applyBorder="1" applyAlignment="1" applyProtection="1">
      <alignment vertical="center"/>
      <protection hidden="1"/>
    </xf>
    <xf numFmtId="164" fontId="0" fillId="0" borderId="11" xfId="0" applyNumberFormat="1" applyBorder="1" applyAlignment="1" applyProtection="1">
      <alignment vertical="center"/>
      <protection hidden="1"/>
    </xf>
    <xf numFmtId="0" fontId="9" fillId="2" borderId="6" xfId="0" applyFont="1" applyFill="1" applyBorder="1" applyAlignment="1" applyProtection="1">
      <alignment vertical="center"/>
      <protection hidden="1"/>
    </xf>
    <xf numFmtId="1" fontId="1" fillId="2" borderId="7" xfId="0" applyNumberFormat="1" applyFont="1" applyFill="1" applyBorder="1" applyAlignment="1" applyProtection="1">
      <alignment vertical="center"/>
      <protection hidden="1"/>
    </xf>
    <xf numFmtId="164" fontId="1" fillId="2" borderId="7" xfId="0" applyNumberFormat="1" applyFont="1" applyFill="1" applyBorder="1" applyAlignment="1" applyProtection="1">
      <alignment vertical="center"/>
      <protection hidden="1"/>
    </xf>
    <xf numFmtId="164" fontId="1" fillId="2" borderId="8" xfId="0" applyNumberFormat="1" applyFont="1" applyFill="1" applyBorder="1" applyAlignment="1" applyProtection="1">
      <alignment vertical="center"/>
      <protection hidden="1"/>
    </xf>
    <xf numFmtId="0" fontId="1" fillId="4" borderId="6" xfId="0" applyFont="1" applyFill="1" applyBorder="1" applyAlignment="1" applyProtection="1">
      <alignment vertical="center"/>
      <protection hidden="1"/>
    </xf>
    <xf numFmtId="1" fontId="1" fillId="4" borderId="7" xfId="0" applyNumberFormat="1" applyFont="1" applyFill="1" applyBorder="1" applyAlignment="1" applyProtection="1">
      <alignment vertical="center"/>
      <protection hidden="1"/>
    </xf>
    <xf numFmtId="164" fontId="1" fillId="4" borderId="7" xfId="0" applyNumberFormat="1" applyFont="1" applyFill="1" applyBorder="1" applyAlignment="1" applyProtection="1">
      <alignment vertical="center"/>
      <protection hidden="1"/>
    </xf>
    <xf numFmtId="164" fontId="1" fillId="4" borderId="8" xfId="0" applyNumberFormat="1" applyFont="1" applyFill="1" applyBorder="1" applyAlignment="1" applyProtection="1">
      <alignment vertical="center"/>
      <protection hidden="1"/>
    </xf>
    <xf numFmtId="0" fontId="2" fillId="4" borderId="12" xfId="0" applyFont="1" applyFill="1" applyBorder="1" applyAlignment="1" applyProtection="1">
      <alignment vertical="center"/>
      <protection hidden="1"/>
    </xf>
    <xf numFmtId="164" fontId="0" fillId="4" borderId="12" xfId="0" applyNumberFormat="1" applyFill="1" applyBorder="1" applyAlignment="1" applyProtection="1">
      <alignment vertical="center"/>
      <protection hidden="1"/>
    </xf>
    <xf numFmtId="1" fontId="0" fillId="0" borderId="12" xfId="0" applyNumberFormat="1" applyBorder="1" applyAlignment="1" applyProtection="1">
      <alignment vertical="center"/>
      <protection hidden="1"/>
    </xf>
    <xf numFmtId="1" fontId="0" fillId="0" borderId="5" xfId="0" applyNumberFormat="1" applyBorder="1" applyAlignment="1" applyProtection="1">
      <alignment vertical="center"/>
      <protection hidden="1"/>
    </xf>
    <xf numFmtId="1" fontId="0" fillId="0" borderId="0" xfId="0" applyNumberFormat="1" applyProtection="1">
      <protection hidden="1"/>
    </xf>
    <xf numFmtId="1" fontId="0" fillId="0" borderId="11" xfId="0" applyNumberFormat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" fillId="4" borderId="13" xfId="0" applyFont="1" applyFill="1" applyBorder="1" applyAlignment="1" applyProtection="1">
      <alignment vertical="center"/>
      <protection hidden="1"/>
    </xf>
    <xf numFmtId="1" fontId="1" fillId="4" borderId="9" xfId="0" applyNumberFormat="1" applyFont="1" applyFill="1" applyBorder="1" applyAlignment="1" applyProtection="1">
      <alignment vertical="center"/>
      <protection hidden="1"/>
    </xf>
    <xf numFmtId="164" fontId="1" fillId="4" borderId="9" xfId="0" applyNumberFormat="1" applyFont="1" applyFill="1" applyBorder="1" applyAlignment="1" applyProtection="1">
      <alignment vertical="center"/>
      <protection hidden="1"/>
    </xf>
    <xf numFmtId="164" fontId="1" fillId="4" borderId="10" xfId="0" applyNumberFormat="1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1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5" xfId="0" applyFont="1" applyFill="1" applyBorder="1" applyProtection="1">
      <protection hidden="1"/>
    </xf>
    <xf numFmtId="1" fontId="0" fillId="8" borderId="5" xfId="0" applyNumberFormat="1" applyFill="1" applyBorder="1" applyProtection="1">
      <protection hidden="1"/>
    </xf>
    <xf numFmtId="164" fontId="0" fillId="8" borderId="5" xfId="0" applyNumberFormat="1" applyFill="1" applyBorder="1" applyProtection="1">
      <protection hidden="1"/>
    </xf>
    <xf numFmtId="164" fontId="0" fillId="8" borderId="5" xfId="0" applyNumberFormat="1" applyFill="1" applyBorder="1" applyAlignment="1" applyProtection="1">
      <alignment vertical="center"/>
      <protection hidden="1"/>
    </xf>
    <xf numFmtId="0" fontId="0" fillId="8" borderId="5" xfId="0" applyFill="1" applyBorder="1" applyAlignment="1" applyProtection="1">
      <alignment wrapText="1"/>
      <protection hidden="1"/>
    </xf>
    <xf numFmtId="0" fontId="1" fillId="5" borderId="6" xfId="0" applyFont="1" applyFill="1" applyBorder="1" applyAlignment="1" applyProtection="1">
      <alignment vertical="center"/>
      <protection hidden="1"/>
    </xf>
    <xf numFmtId="0" fontId="1" fillId="5" borderId="7" xfId="0" applyFont="1" applyFill="1" applyBorder="1" applyAlignment="1" applyProtection="1">
      <alignment vertical="center"/>
      <protection hidden="1"/>
    </xf>
    <xf numFmtId="164" fontId="1" fillId="5" borderId="7" xfId="0" applyNumberFormat="1" applyFont="1" applyFill="1" applyBorder="1" applyAlignment="1" applyProtection="1">
      <alignment vertical="center"/>
      <protection hidden="1"/>
    </xf>
    <xf numFmtId="164" fontId="1" fillId="5" borderId="8" xfId="0" applyNumberFormat="1" applyFont="1" applyFill="1" applyBorder="1" applyAlignment="1" applyProtection="1">
      <alignment vertic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1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15" xfId="0" applyFill="1" applyBorder="1" applyAlignment="1" applyProtection="1">
      <alignment vertical="center"/>
      <protection hidden="1"/>
    </xf>
    <xf numFmtId="1" fontId="0" fillId="0" borderId="15" xfId="0" applyNumberFormat="1" applyBorder="1" applyAlignment="1" applyProtection="1">
      <alignment vertical="center"/>
      <protection hidden="1"/>
    </xf>
    <xf numFmtId="164" fontId="0" fillId="0" borderId="15" xfId="0" applyNumberFormat="1" applyBorder="1" applyAlignment="1" applyProtection="1">
      <alignment vertical="center"/>
      <protection hidden="1"/>
    </xf>
    <xf numFmtId="0" fontId="9" fillId="2" borderId="14" xfId="0" applyFont="1" applyFill="1" applyBorder="1" applyAlignment="1" applyProtection="1">
      <alignment vertical="center"/>
      <protection hidden="1"/>
    </xf>
    <xf numFmtId="1" fontId="1" fillId="2" borderId="3" xfId="0" applyNumberFormat="1" applyFont="1" applyFill="1" applyBorder="1" applyProtection="1">
      <protection hidden="1"/>
    </xf>
    <xf numFmtId="164" fontId="1" fillId="2" borderId="3" xfId="0" applyNumberFormat="1" applyFont="1" applyFill="1" applyBorder="1" applyProtection="1">
      <protection hidden="1"/>
    </xf>
    <xf numFmtId="164" fontId="1" fillId="2" borderId="4" xfId="0" applyNumberFormat="1" applyFont="1" applyFill="1" applyBorder="1" applyProtection="1">
      <protection hidden="1"/>
    </xf>
    <xf numFmtId="1" fontId="1" fillId="4" borderId="7" xfId="0" applyNumberFormat="1" applyFont="1" applyFill="1" applyBorder="1" applyProtection="1">
      <protection hidden="1"/>
    </xf>
    <xf numFmtId="164" fontId="1" fillId="4" borderId="7" xfId="0" applyNumberFormat="1" applyFont="1" applyFill="1" applyBorder="1" applyProtection="1">
      <protection hidden="1"/>
    </xf>
    <xf numFmtId="164" fontId="1" fillId="4" borderId="8" xfId="0" applyNumberFormat="1" applyFont="1" applyFill="1" applyBorder="1" applyProtection="1">
      <protection hidden="1"/>
    </xf>
    <xf numFmtId="0" fontId="1" fillId="8" borderId="6" xfId="0" applyFont="1" applyFill="1" applyBorder="1" applyProtection="1">
      <protection hidden="1"/>
    </xf>
    <xf numFmtId="0" fontId="1" fillId="8" borderId="7" xfId="0" applyFont="1" applyFill="1" applyBorder="1" applyProtection="1">
      <protection hidden="1"/>
    </xf>
    <xf numFmtId="164" fontId="1" fillId="8" borderId="7" xfId="0" applyNumberFormat="1" applyFont="1" applyFill="1" applyBorder="1" applyProtection="1">
      <protection hidden="1"/>
    </xf>
    <xf numFmtId="0" fontId="1" fillId="8" borderId="8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164" fontId="1" fillId="2" borderId="7" xfId="0" applyNumberFormat="1" applyFont="1" applyFill="1" applyBorder="1" applyProtection="1">
      <protection hidden="1"/>
    </xf>
    <xf numFmtId="164" fontId="1" fillId="2" borderId="8" xfId="0" applyNumberFormat="1" applyFont="1" applyFill="1" applyBorder="1" applyProtection="1">
      <protection hidden="1"/>
    </xf>
    <xf numFmtId="0" fontId="1" fillId="4" borderId="7" xfId="0" applyFont="1" applyFill="1" applyBorder="1" applyProtection="1">
      <protection hidden="1"/>
    </xf>
    <xf numFmtId="0" fontId="8" fillId="9" borderId="6" xfId="0" applyFont="1" applyFill="1" applyBorder="1" applyAlignment="1" applyProtection="1">
      <alignment vertical="center"/>
      <protection hidden="1"/>
    </xf>
    <xf numFmtId="1" fontId="1" fillId="9" borderId="7" xfId="0" applyNumberFormat="1" applyFont="1" applyFill="1" applyBorder="1" applyProtection="1">
      <protection hidden="1"/>
    </xf>
    <xf numFmtId="164" fontId="1" fillId="9" borderId="7" xfId="0" applyNumberFormat="1" applyFont="1" applyFill="1" applyBorder="1" applyProtection="1">
      <protection hidden="1"/>
    </xf>
    <xf numFmtId="164" fontId="10" fillId="9" borderId="8" xfId="0" applyNumberFormat="1" applyFont="1" applyFill="1" applyBorder="1" applyProtection="1"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5" fillId="5" borderId="5" xfId="0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7" fillId="7" borderId="6" xfId="0" applyFont="1" applyFill="1" applyBorder="1" applyAlignment="1" applyProtection="1">
      <alignment horizontal="left" vertical="center"/>
      <protection hidden="1"/>
    </xf>
    <xf numFmtId="0" fontId="6" fillId="7" borderId="8" xfId="0" applyFont="1" applyFill="1" applyBorder="1" applyProtection="1"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3" fillId="6" borderId="5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0" fillId="7" borderId="8" xfId="0" applyFill="1" applyBorder="1" applyProtection="1">
      <protection hidden="1"/>
    </xf>
    <xf numFmtId="164" fontId="0" fillId="0" borderId="12" xfId="0" applyNumberFormat="1" applyBorder="1" applyAlignment="1" applyProtection="1">
      <alignment vertical="center"/>
      <protection locked="0" hidden="1"/>
    </xf>
    <xf numFmtId="164" fontId="0" fillId="0" borderId="5" xfId="0" applyNumberFormat="1" applyBorder="1" applyAlignment="1" applyProtection="1">
      <alignment vertical="center"/>
      <protection locked="0" hidden="1"/>
    </xf>
    <xf numFmtId="164" fontId="0" fillId="0" borderId="11" xfId="0" applyNumberFormat="1" applyBorder="1" applyAlignment="1" applyProtection="1">
      <alignment vertical="center"/>
      <protection locked="0" hidden="1"/>
    </xf>
    <xf numFmtId="164" fontId="0" fillId="4" borderId="12" xfId="0" applyNumberFormat="1" applyFill="1" applyBorder="1" applyAlignment="1" applyProtection="1">
      <alignment vertical="center"/>
      <protection locked="0" hidden="1"/>
    </xf>
    <xf numFmtId="164" fontId="0" fillId="0" borderId="12" xfId="0" applyNumberFormat="1" applyBorder="1" applyProtection="1">
      <protection locked="0" hidden="1"/>
    </xf>
    <xf numFmtId="164" fontId="0" fillId="0" borderId="5" xfId="0" applyNumberFormat="1" applyBorder="1" applyProtection="1">
      <protection locked="0" hidden="1"/>
    </xf>
    <xf numFmtId="164" fontId="0" fillId="0" borderId="11" xfId="0" applyNumberFormat="1" applyBorder="1" applyProtection="1">
      <protection locked="0" hidden="1"/>
    </xf>
    <xf numFmtId="164" fontId="0" fillId="0" borderId="15" xfId="0" applyNumberFormat="1" applyBorder="1" applyProtection="1">
      <protection locked="0" hidden="1"/>
    </xf>
    <xf numFmtId="0" fontId="0" fillId="0" borderId="12" xfId="0" applyBorder="1" applyAlignment="1" applyProtection="1">
      <alignment wrapText="1"/>
      <protection locked="0" hidden="1"/>
    </xf>
    <xf numFmtId="0" fontId="0" fillId="0" borderId="5" xfId="0" applyBorder="1" applyAlignment="1" applyProtection="1">
      <alignment wrapText="1"/>
      <protection locked="0" hidden="1"/>
    </xf>
    <xf numFmtId="0" fontId="5" fillId="5" borderId="5" xfId="0" applyFont="1" applyFill="1" applyBorder="1" applyAlignment="1" applyProtection="1">
      <alignment horizontal="righ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locked="0" hidden="1"/>
    </xf>
    <xf numFmtId="0" fontId="4" fillId="0" borderId="5" xfId="0" applyFont="1" applyBorder="1" applyAlignment="1" applyProtection="1">
      <alignment vertical="center" wrapText="1"/>
      <protection locked="0"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right" wrapText="1"/>
    </xf>
    <xf numFmtId="0" fontId="12" fillId="0" borderId="5" xfId="0" applyFont="1" applyBorder="1" applyAlignment="1" applyProtection="1">
      <alignment horizontal="center" vertical="top"/>
    </xf>
    <xf numFmtId="1" fontId="12" fillId="0" borderId="5" xfId="0" applyNumberFormat="1" applyFont="1" applyBorder="1" applyAlignment="1" applyProtection="1">
      <alignment horizontal="center" vertical="top"/>
    </xf>
    <xf numFmtId="164" fontId="12" fillId="0" borderId="5" xfId="0" applyNumberFormat="1" applyFont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vertical="center"/>
      <protection hidden="1"/>
    </xf>
    <xf numFmtId="1" fontId="13" fillId="4" borderId="11" xfId="0" applyNumberFormat="1" applyFont="1" applyFill="1" applyBorder="1" applyAlignment="1" applyProtection="1">
      <alignment vertical="center"/>
      <protection hidden="1"/>
    </xf>
    <xf numFmtId="0" fontId="11" fillId="10" borderId="5" xfId="0" applyFont="1" applyFill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7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4"/>
  <sheetViews>
    <sheetView tabSelected="1" topLeftCell="A26" zoomScale="80" zoomScaleNormal="80" workbookViewId="0">
      <selection activeCell="E61" sqref="E61"/>
    </sheetView>
  </sheetViews>
  <sheetFormatPr defaultColWidth="9.140625" defaultRowHeight="15" x14ac:dyDescent="0.25"/>
  <cols>
    <col min="1" max="1" width="9.140625" style="10"/>
    <col min="2" max="2" width="128.7109375" style="10" bestFit="1" customWidth="1"/>
    <col min="3" max="3" width="22.140625" style="34" customWidth="1"/>
    <col min="4" max="4" width="23.85546875" style="18" customWidth="1"/>
    <col min="5" max="5" width="27.5703125" style="18" customWidth="1"/>
    <col min="6" max="6" width="27.28515625" style="10" customWidth="1"/>
    <col min="7" max="16384" width="9.140625" style="10"/>
  </cols>
  <sheetData>
    <row r="2" spans="2:6" ht="28.5" customHeight="1" x14ac:dyDescent="0.45">
      <c r="B2" s="118" t="s">
        <v>108</v>
      </c>
      <c r="C2" s="118"/>
      <c r="D2" s="118"/>
      <c r="E2" s="118"/>
    </row>
    <row r="3" spans="2:6" x14ac:dyDescent="0.25">
      <c r="B3" s="109" t="s">
        <v>109</v>
      </c>
      <c r="C3" s="119"/>
      <c r="D3" s="120"/>
      <c r="E3" s="121"/>
    </row>
    <row r="4" spans="2:6" x14ac:dyDescent="0.25">
      <c r="B4" s="109" t="s">
        <v>110</v>
      </c>
      <c r="C4" s="119"/>
      <c r="D4" s="120"/>
      <c r="E4" s="121"/>
    </row>
    <row r="5" spans="2:6" x14ac:dyDescent="0.25">
      <c r="B5" s="109" t="s">
        <v>111</v>
      </c>
      <c r="C5" s="119"/>
      <c r="D5" s="120"/>
      <c r="E5" s="121"/>
    </row>
    <row r="6" spans="2:6" x14ac:dyDescent="0.25">
      <c r="B6" s="109" t="s">
        <v>112</v>
      </c>
      <c r="C6" s="119"/>
      <c r="D6" s="120"/>
      <c r="E6" s="121"/>
    </row>
    <row r="8" spans="2:6" s="5" customFormat="1" ht="60" customHeight="1" x14ac:dyDescent="0.25">
      <c r="B8" s="1" t="s">
        <v>0</v>
      </c>
      <c r="C8" s="2" t="s">
        <v>122</v>
      </c>
      <c r="D8" s="3" t="s">
        <v>123</v>
      </c>
      <c r="E8" s="4" t="s">
        <v>104</v>
      </c>
    </row>
    <row r="9" spans="2:6" x14ac:dyDescent="0.25">
      <c r="B9" s="6" t="s">
        <v>2</v>
      </c>
      <c r="C9" s="7"/>
      <c r="D9" s="8"/>
      <c r="E9" s="9"/>
    </row>
    <row r="10" spans="2:6" x14ac:dyDescent="0.25">
      <c r="B10" s="11" t="s">
        <v>3</v>
      </c>
      <c r="C10" s="12">
        <v>21</v>
      </c>
      <c r="D10" s="93"/>
      <c r="E10" s="13">
        <f t="shared" ref="E10:E18" si="0">D10*C10</f>
        <v>0</v>
      </c>
    </row>
    <row r="11" spans="2:6" x14ac:dyDescent="0.25">
      <c r="B11" s="14" t="s">
        <v>4</v>
      </c>
      <c r="C11" s="15">
        <v>4</v>
      </c>
      <c r="D11" s="94"/>
      <c r="E11" s="16">
        <f t="shared" si="0"/>
        <v>0</v>
      </c>
    </row>
    <row r="12" spans="2:6" x14ac:dyDescent="0.25">
      <c r="B12" s="14" t="s">
        <v>5</v>
      </c>
      <c r="C12" s="17">
        <v>1172</v>
      </c>
      <c r="D12" s="94"/>
      <c r="E12" s="16">
        <f t="shared" si="0"/>
        <v>0</v>
      </c>
    </row>
    <row r="13" spans="2:6" x14ac:dyDescent="0.25">
      <c r="B13" s="14" t="s">
        <v>6</v>
      </c>
      <c r="C13" s="15">
        <v>23</v>
      </c>
      <c r="D13" s="94"/>
      <c r="E13" s="16">
        <f t="shared" si="0"/>
        <v>0</v>
      </c>
    </row>
    <row r="14" spans="2:6" x14ac:dyDescent="0.25">
      <c r="B14" s="14" t="s">
        <v>7</v>
      </c>
      <c r="C14" s="15">
        <v>16</v>
      </c>
      <c r="D14" s="94"/>
      <c r="E14" s="16">
        <f t="shared" si="0"/>
        <v>0</v>
      </c>
      <c r="F14" s="18"/>
    </row>
    <row r="15" spans="2:6" x14ac:dyDescent="0.25">
      <c r="B15" s="14" t="s">
        <v>8</v>
      </c>
      <c r="C15" s="15">
        <v>120</v>
      </c>
      <c r="D15" s="94"/>
      <c r="E15" s="16">
        <f t="shared" si="0"/>
        <v>0</v>
      </c>
    </row>
    <row r="16" spans="2:6" x14ac:dyDescent="0.25">
      <c r="B16" s="14" t="s">
        <v>9</v>
      </c>
      <c r="C16" s="15">
        <v>60</v>
      </c>
      <c r="D16" s="94"/>
      <c r="E16" s="16">
        <f t="shared" si="0"/>
        <v>0</v>
      </c>
    </row>
    <row r="17" spans="2:5" x14ac:dyDescent="0.25">
      <c r="B17" s="14" t="s">
        <v>10</v>
      </c>
      <c r="C17" s="15">
        <v>23</v>
      </c>
      <c r="D17" s="94"/>
      <c r="E17" s="16">
        <f t="shared" si="0"/>
        <v>0</v>
      </c>
    </row>
    <row r="18" spans="2:5" x14ac:dyDescent="0.25">
      <c r="B18" s="19" t="s">
        <v>11</v>
      </c>
      <c r="C18" s="20">
        <v>4</v>
      </c>
      <c r="D18" s="95"/>
      <c r="E18" s="21">
        <f t="shared" si="0"/>
        <v>0</v>
      </c>
    </row>
    <row r="19" spans="2:5" ht="60" x14ac:dyDescent="0.25">
      <c r="B19" s="1" t="s">
        <v>0</v>
      </c>
      <c r="C19" s="2" t="s">
        <v>125</v>
      </c>
      <c r="D19" s="3" t="s">
        <v>124</v>
      </c>
      <c r="E19" s="4" t="s">
        <v>1</v>
      </c>
    </row>
    <row r="20" spans="2:5" x14ac:dyDescent="0.25">
      <c r="B20" s="116" t="s">
        <v>126</v>
      </c>
      <c r="C20" s="117">
        <v>1500</v>
      </c>
      <c r="D20" s="95"/>
      <c r="E20" s="21">
        <f t="shared" ref="E20" si="1">D20*C20</f>
        <v>0</v>
      </c>
    </row>
    <row r="21" spans="2:5" x14ac:dyDescent="0.25">
      <c r="B21" s="116" t="s">
        <v>127</v>
      </c>
      <c r="C21" s="117">
        <v>1500</v>
      </c>
      <c r="D21" s="95"/>
      <c r="E21" s="21">
        <f t="shared" ref="E21:E24" si="2">D21*C21</f>
        <v>0</v>
      </c>
    </row>
    <row r="22" spans="2:5" x14ac:dyDescent="0.25">
      <c r="B22" s="116" t="s">
        <v>128</v>
      </c>
      <c r="C22" s="117">
        <v>1500</v>
      </c>
      <c r="D22" s="95"/>
      <c r="E22" s="21">
        <f t="shared" si="2"/>
        <v>0</v>
      </c>
    </row>
    <row r="23" spans="2:5" x14ac:dyDescent="0.25">
      <c r="B23" s="116" t="s">
        <v>129</v>
      </c>
      <c r="C23" s="117">
        <v>250</v>
      </c>
      <c r="D23" s="95"/>
      <c r="E23" s="21">
        <f t="shared" si="2"/>
        <v>0</v>
      </c>
    </row>
    <row r="24" spans="2:5" x14ac:dyDescent="0.25">
      <c r="B24" s="116" t="s">
        <v>130</v>
      </c>
      <c r="C24" s="117">
        <v>250</v>
      </c>
      <c r="D24" s="95"/>
      <c r="E24" s="21">
        <f t="shared" si="2"/>
        <v>0</v>
      </c>
    </row>
    <row r="25" spans="2:5" ht="30" x14ac:dyDescent="0.25">
      <c r="B25" s="1" t="s">
        <v>0</v>
      </c>
      <c r="C25" s="2" t="s">
        <v>131</v>
      </c>
      <c r="D25" s="3" t="s">
        <v>14</v>
      </c>
      <c r="E25" s="4" t="s">
        <v>104</v>
      </c>
    </row>
    <row r="26" spans="2:5" x14ac:dyDescent="0.25">
      <c r="B26" s="116" t="s">
        <v>132</v>
      </c>
      <c r="C26" s="117">
        <v>1000</v>
      </c>
      <c r="D26" s="95"/>
      <c r="E26" s="21">
        <f>D26*C26</f>
        <v>0</v>
      </c>
    </row>
    <row r="27" spans="2:5" s="5" customFormat="1" x14ac:dyDescent="0.25">
      <c r="B27" s="22" t="s">
        <v>12</v>
      </c>
      <c r="C27" s="23"/>
      <c r="D27" s="24"/>
      <c r="E27" s="25">
        <f>SUM(E10:E26)*48</f>
        <v>0</v>
      </c>
    </row>
    <row r="28" spans="2:5" s="5" customFormat="1" x14ac:dyDescent="0.25">
      <c r="B28" s="26"/>
      <c r="C28" s="27"/>
      <c r="D28" s="28"/>
      <c r="E28" s="29"/>
    </row>
    <row r="29" spans="2:5" s="5" customFormat="1" ht="45" customHeight="1" x14ac:dyDescent="0.25">
      <c r="B29" s="1" t="s">
        <v>0</v>
      </c>
      <c r="C29" s="2" t="s">
        <v>13</v>
      </c>
      <c r="D29" s="3" t="s">
        <v>14</v>
      </c>
      <c r="E29" s="4" t="s">
        <v>1</v>
      </c>
    </row>
    <row r="30" spans="2:5" x14ac:dyDescent="0.25">
      <c r="B30" s="6" t="s">
        <v>15</v>
      </c>
      <c r="C30" s="7"/>
      <c r="D30" s="8"/>
      <c r="E30" s="9"/>
    </row>
    <row r="31" spans="2:5" x14ac:dyDescent="0.25">
      <c r="B31" s="30" t="s">
        <v>16</v>
      </c>
      <c r="C31" s="12">
        <v>48</v>
      </c>
      <c r="D31" s="96"/>
      <c r="E31" s="31">
        <f>D31*C31</f>
        <v>0</v>
      </c>
    </row>
    <row r="32" spans="2:5" s="5" customFormat="1" x14ac:dyDescent="0.25">
      <c r="B32" s="22" t="s">
        <v>17</v>
      </c>
      <c r="C32" s="23"/>
      <c r="D32" s="24"/>
      <c r="E32" s="25">
        <f>E31</f>
        <v>0</v>
      </c>
    </row>
    <row r="33" spans="2:8" s="5" customFormat="1" x14ac:dyDescent="0.25">
      <c r="B33" s="26"/>
      <c r="C33" s="27"/>
      <c r="D33" s="28"/>
      <c r="E33" s="29"/>
    </row>
    <row r="34" spans="2:8" s="5" customFormat="1" ht="45" customHeight="1" x14ac:dyDescent="0.25">
      <c r="B34" s="1" t="s">
        <v>0</v>
      </c>
      <c r="C34" s="2" t="s">
        <v>18</v>
      </c>
      <c r="D34" s="3" t="s">
        <v>19</v>
      </c>
      <c r="E34" s="4" t="s">
        <v>1</v>
      </c>
    </row>
    <row r="35" spans="2:8" x14ac:dyDescent="0.25">
      <c r="B35" s="6" t="s">
        <v>20</v>
      </c>
      <c r="C35" s="7"/>
      <c r="D35" s="8"/>
      <c r="E35" s="9"/>
    </row>
    <row r="36" spans="2:8" x14ac:dyDescent="0.25">
      <c r="B36" s="11" t="s">
        <v>21</v>
      </c>
      <c r="C36" s="32">
        <v>100</v>
      </c>
      <c r="D36" s="93"/>
      <c r="E36" s="13">
        <f t="shared" ref="E36:E41" si="3">D36*C36</f>
        <v>0</v>
      </c>
    </row>
    <row r="37" spans="2:8" x14ac:dyDescent="0.25">
      <c r="B37" s="14" t="s">
        <v>22</v>
      </c>
      <c r="C37" s="33">
        <v>400</v>
      </c>
      <c r="D37" s="94"/>
      <c r="E37" s="13">
        <f t="shared" si="3"/>
        <v>0</v>
      </c>
    </row>
    <row r="38" spans="2:8" x14ac:dyDescent="0.25">
      <c r="B38" s="14" t="s">
        <v>23</v>
      </c>
      <c r="C38" s="33">
        <v>50</v>
      </c>
      <c r="D38" s="94"/>
      <c r="E38" s="13">
        <f t="shared" si="3"/>
        <v>0</v>
      </c>
    </row>
    <row r="39" spans="2:8" x14ac:dyDescent="0.25">
      <c r="B39" s="14" t="s">
        <v>24</v>
      </c>
      <c r="C39" s="33">
        <v>345</v>
      </c>
      <c r="D39" s="94"/>
      <c r="E39" s="13">
        <f t="shared" si="3"/>
        <v>0</v>
      </c>
      <c r="H39" s="34"/>
    </row>
    <row r="40" spans="2:8" x14ac:dyDescent="0.25">
      <c r="B40" s="14" t="s">
        <v>25</v>
      </c>
      <c r="C40" s="33">
        <v>940</v>
      </c>
      <c r="D40" s="94"/>
      <c r="E40" s="13">
        <f t="shared" si="3"/>
        <v>0</v>
      </c>
    </row>
    <row r="41" spans="2:8" x14ac:dyDescent="0.25">
      <c r="B41" s="19" t="s">
        <v>26</v>
      </c>
      <c r="C41" s="35">
        <v>150</v>
      </c>
      <c r="D41" s="95"/>
      <c r="E41" s="13">
        <f t="shared" si="3"/>
        <v>0</v>
      </c>
    </row>
    <row r="42" spans="2:8" s="5" customFormat="1" x14ac:dyDescent="0.25">
      <c r="B42" s="36" t="s">
        <v>27</v>
      </c>
      <c r="C42" s="23"/>
      <c r="D42" s="24"/>
      <c r="E42" s="25">
        <f>SUM(E36:E41)</f>
        <v>0</v>
      </c>
    </row>
    <row r="43" spans="2:8" s="5" customFormat="1" x14ac:dyDescent="0.25">
      <c r="B43" s="37"/>
      <c r="C43" s="38"/>
      <c r="D43" s="39"/>
      <c r="E43" s="40"/>
    </row>
    <row r="44" spans="2:8" s="5" customFormat="1" ht="45" customHeight="1" x14ac:dyDescent="0.25">
      <c r="B44" s="41" t="s">
        <v>0</v>
      </c>
      <c r="C44" s="42" t="s">
        <v>28</v>
      </c>
      <c r="D44" s="43" t="s">
        <v>29</v>
      </c>
      <c r="E44" s="44" t="s">
        <v>1</v>
      </c>
      <c r="F44" s="41" t="s">
        <v>105</v>
      </c>
    </row>
    <row r="45" spans="2:8" x14ac:dyDescent="0.25">
      <c r="B45" s="45" t="s">
        <v>30</v>
      </c>
      <c r="C45" s="46"/>
      <c r="D45" s="47"/>
      <c r="E45" s="48"/>
      <c r="F45" s="49"/>
    </row>
    <row r="46" spans="2:8" x14ac:dyDescent="0.25">
      <c r="B46" s="11" t="s">
        <v>31</v>
      </c>
      <c r="C46" s="32">
        <v>1300</v>
      </c>
      <c r="D46" s="97"/>
      <c r="E46" s="13">
        <f>D46*C46</f>
        <v>0</v>
      </c>
      <c r="F46" s="101"/>
    </row>
    <row r="47" spans="2:8" x14ac:dyDescent="0.25">
      <c r="B47" s="14" t="s">
        <v>32</v>
      </c>
      <c r="C47" s="33">
        <v>1300</v>
      </c>
      <c r="D47" s="98"/>
      <c r="E47" s="16">
        <f>D47*C47</f>
        <v>0</v>
      </c>
      <c r="F47" s="102"/>
    </row>
    <row r="48" spans="2:8" x14ac:dyDescent="0.25">
      <c r="B48" s="19" t="s">
        <v>33</v>
      </c>
      <c r="C48" s="35">
        <v>600</v>
      </c>
      <c r="D48" s="99"/>
      <c r="E48" s="21">
        <f>D48*C48</f>
        <v>0</v>
      </c>
      <c r="F48" s="102"/>
    </row>
    <row r="49" spans="2:6" x14ac:dyDescent="0.25">
      <c r="B49" s="50" t="s">
        <v>103</v>
      </c>
      <c r="C49" s="51"/>
      <c r="D49" s="52"/>
      <c r="E49" s="53">
        <f>SUM(E46:E48)*48</f>
        <v>0</v>
      </c>
      <c r="F49" s="5"/>
    </row>
    <row r="50" spans="2:6" ht="45" customHeight="1" x14ac:dyDescent="0.25">
      <c r="B50" s="54" t="s">
        <v>0</v>
      </c>
      <c r="C50" s="55" t="s">
        <v>13</v>
      </c>
      <c r="D50" s="56" t="s">
        <v>14</v>
      </c>
      <c r="E50" s="57" t="s">
        <v>1</v>
      </c>
    </row>
    <row r="51" spans="2:6" x14ac:dyDescent="0.25">
      <c r="B51" s="58" t="s">
        <v>34</v>
      </c>
      <c r="C51" s="59">
        <v>48</v>
      </c>
      <c r="D51" s="100"/>
      <c r="E51" s="60">
        <f>C51*D51</f>
        <v>0</v>
      </c>
    </row>
    <row r="52" spans="2:6" x14ac:dyDescent="0.25">
      <c r="B52" s="50" t="s">
        <v>35</v>
      </c>
      <c r="C52" s="51"/>
      <c r="D52" s="52"/>
      <c r="E52" s="53">
        <f>E51</f>
        <v>0</v>
      </c>
    </row>
    <row r="53" spans="2:6" s="5" customFormat="1" x14ac:dyDescent="0.25">
      <c r="B53" s="61" t="s">
        <v>36</v>
      </c>
      <c r="C53" s="62"/>
      <c r="D53" s="63"/>
      <c r="E53" s="64">
        <f>E49+E52</f>
        <v>0</v>
      </c>
    </row>
    <row r="54" spans="2:6" s="5" customFormat="1" x14ac:dyDescent="0.25">
      <c r="B54" s="26"/>
      <c r="C54" s="65"/>
      <c r="D54" s="66"/>
      <c r="E54" s="67"/>
    </row>
    <row r="55" spans="2:6" s="5" customFormat="1" ht="45" customHeight="1" x14ac:dyDescent="0.25">
      <c r="B55" s="1" t="s">
        <v>0</v>
      </c>
      <c r="C55" s="2" t="s">
        <v>37</v>
      </c>
      <c r="D55" s="3" t="s">
        <v>38</v>
      </c>
      <c r="E55" s="4" t="s">
        <v>1</v>
      </c>
    </row>
    <row r="56" spans="2:6" s="5" customFormat="1" x14ac:dyDescent="0.25">
      <c r="B56" s="68" t="s">
        <v>39</v>
      </c>
      <c r="C56" s="69"/>
      <c r="D56" s="70"/>
      <c r="E56" s="71"/>
    </row>
    <row r="57" spans="2:6" s="5" customFormat="1" x14ac:dyDescent="0.25">
      <c r="B57" s="11" t="s">
        <v>106</v>
      </c>
      <c r="C57" s="11">
        <v>80</v>
      </c>
      <c r="D57" s="93"/>
      <c r="E57" s="13">
        <f>C57*D57</f>
        <v>0</v>
      </c>
    </row>
    <row r="58" spans="2:6" s="5" customFormat="1" x14ac:dyDescent="0.25">
      <c r="B58" s="19" t="s">
        <v>107</v>
      </c>
      <c r="C58" s="19">
        <v>192</v>
      </c>
      <c r="D58" s="95"/>
      <c r="E58" s="21">
        <f>C58*D58</f>
        <v>0</v>
      </c>
    </row>
    <row r="59" spans="2:6" x14ac:dyDescent="0.25">
      <c r="B59" s="36" t="s">
        <v>40</v>
      </c>
      <c r="C59" s="72"/>
      <c r="D59" s="73"/>
      <c r="E59" s="74">
        <f>E58+E57</f>
        <v>0</v>
      </c>
    </row>
    <row r="60" spans="2:6" x14ac:dyDescent="0.25">
      <c r="B60" s="26"/>
      <c r="C60" s="75"/>
      <c r="D60" s="66"/>
      <c r="E60" s="67"/>
    </row>
    <row r="61" spans="2:6" s="5" customFormat="1" ht="26.25" customHeight="1" x14ac:dyDescent="0.3">
      <c r="B61" s="76" t="s">
        <v>41</v>
      </c>
      <c r="C61" s="77"/>
      <c r="D61" s="78"/>
      <c r="E61" s="79">
        <f>SUM(E27+E32+E42+E53+E59)</f>
        <v>0</v>
      </c>
    </row>
    <row r="63" spans="2:6" ht="33.75" customHeight="1" x14ac:dyDescent="0.25">
      <c r="B63" s="113"/>
      <c r="C63" s="114"/>
      <c r="D63" s="115"/>
    </row>
    <row r="64" spans="2:6" ht="30" customHeight="1" x14ac:dyDescent="0.25">
      <c r="B64" s="110" t="s">
        <v>113</v>
      </c>
      <c r="C64" s="111" t="s">
        <v>114</v>
      </c>
      <c r="D64" s="112" t="s">
        <v>115</v>
      </c>
    </row>
  </sheetData>
  <sheetProtection algorithmName="SHA-512" hashValue="KGt/bwfCG2mEJ7jfTnYE2WQZIyF+1bg5tMGDw0imvkwzjDW5SEGdQcw8XXznAtiYCrNJVDfYm1gKqaHIC/ZjAA==" saltValue="MnO/M32EwxpD8VfdO6Xm4A==" spinCount="100000" sheet="1" objects="1" scenarios="1"/>
  <mergeCells count="5">
    <mergeCell ref="B2:E2"/>
    <mergeCell ref="C3:E3"/>
    <mergeCell ref="C4:E4"/>
    <mergeCell ref="C5:E5"/>
    <mergeCell ref="C6:E6"/>
  </mergeCells>
  <conditionalFormatting sqref="C3:E6">
    <cfRule type="containsBlanks" dxfId="6" priority="3">
      <formula>LEN(TRIM(C3))=0</formula>
    </cfRule>
  </conditionalFormatting>
  <conditionalFormatting sqref="D10:D18 D31 D36:D41 D46:D48 D51 D57:D58">
    <cfRule type="containsBlanks" dxfId="5" priority="4">
      <formula>LEN(TRIM(D10))=0</formula>
    </cfRule>
  </conditionalFormatting>
  <conditionalFormatting sqref="D20:D24 B63:D63">
    <cfRule type="containsBlanks" dxfId="4" priority="2">
      <formula>LEN(TRIM(B20))=0</formula>
    </cfRule>
  </conditionalFormatting>
  <conditionalFormatting sqref="D26">
    <cfRule type="containsBlanks" dxfId="3" priority="1">
      <formula>LEN(TRIM(D26))=0</formula>
    </cfRule>
  </conditionalFormatting>
  <conditionalFormatting sqref="F46:F48">
    <cfRule type="containsBlanks" dxfId="2" priority="5">
      <formula>LEN(TRIM(F46))=0</formula>
    </cfRule>
  </conditionalFormatting>
  <dataValidations count="2">
    <dataValidation type="custom" allowBlank="1" showInputMessage="1" showErrorMessage="1" errorTitle="Neplatná hodnota" error="Povolené sú len kladné čísla s max. dvoma desatinnými miestami (napr. 10,25). 0 nie je povolená." sqref="D57:D58 D51 D31 D36:D41 D46:D48 D10:D18 D20:D24 D26" xr:uid="{00000000-0002-0000-0000-000000000000}">
      <formula1>AND(ISNUMBER(D10),D10&gt;0,ROUND(D10,2)=D10)</formula1>
    </dataValidation>
    <dataValidation type="list" allowBlank="1" showInputMessage="1" showErrorMessage="1" sqref="C6:E6" xr:uid="{E6174018-3E3E-4BCA-949F-E6D3C6C6EA16}">
      <formula1>"áno, nie"</formula1>
    </dataValidation>
  </dataValidations>
  <pageMargins left="0.7" right="0.7" top="0.75" bottom="0.7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5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9.140625" style="10"/>
    <col min="2" max="2" width="38.42578125" style="10" bestFit="1" customWidth="1"/>
    <col min="3" max="3" width="75.140625" style="10" customWidth="1"/>
    <col min="4" max="4" width="73.7109375" style="10" customWidth="1"/>
    <col min="5" max="5" width="77.28515625" style="10" customWidth="1"/>
    <col min="6" max="16384" width="9.140625" style="10"/>
  </cols>
  <sheetData>
    <row r="2" spans="2:5" x14ac:dyDescent="0.25">
      <c r="B2" s="80" t="s">
        <v>42</v>
      </c>
      <c r="C2" s="106" t="s">
        <v>21</v>
      </c>
      <c r="D2" s="106" t="s">
        <v>22</v>
      </c>
      <c r="E2" s="106" t="s">
        <v>23</v>
      </c>
    </row>
    <row r="3" spans="2:5" x14ac:dyDescent="0.25">
      <c r="B3" s="81" t="s">
        <v>43</v>
      </c>
      <c r="C3" s="107" t="s">
        <v>44</v>
      </c>
      <c r="D3" s="107" t="s">
        <v>44</v>
      </c>
      <c r="E3" s="107" t="s">
        <v>44</v>
      </c>
    </row>
    <row r="4" spans="2:5" x14ac:dyDescent="0.25">
      <c r="B4" s="81" t="s">
        <v>45</v>
      </c>
      <c r="C4" s="107" t="s">
        <v>116</v>
      </c>
      <c r="D4" s="107" t="s">
        <v>116</v>
      </c>
      <c r="E4" s="107" t="s">
        <v>46</v>
      </c>
    </row>
    <row r="5" spans="2:5" x14ac:dyDescent="0.25">
      <c r="B5" s="81" t="s">
        <v>47</v>
      </c>
      <c r="C5" s="107" t="s">
        <v>48</v>
      </c>
      <c r="D5" s="107" t="s">
        <v>49</v>
      </c>
      <c r="E5" s="107" t="s">
        <v>48</v>
      </c>
    </row>
    <row r="6" spans="2:5" x14ac:dyDescent="0.25">
      <c r="B6" s="81" t="s">
        <v>50</v>
      </c>
      <c r="C6" s="107" t="s">
        <v>51</v>
      </c>
      <c r="D6" s="107" t="s">
        <v>89</v>
      </c>
      <c r="E6" s="107" t="s">
        <v>51</v>
      </c>
    </row>
    <row r="7" spans="2:5" x14ac:dyDescent="0.25">
      <c r="B7" s="81" t="s">
        <v>52</v>
      </c>
      <c r="C7" s="107" t="s">
        <v>53</v>
      </c>
      <c r="D7" s="107" t="s">
        <v>121</v>
      </c>
      <c r="E7" s="107" t="s">
        <v>120</v>
      </c>
    </row>
    <row r="8" spans="2:5" x14ac:dyDescent="0.25">
      <c r="B8" s="81" t="s">
        <v>54</v>
      </c>
      <c r="C8" s="107" t="s">
        <v>55</v>
      </c>
      <c r="D8" s="107" t="s">
        <v>118</v>
      </c>
      <c r="E8" s="107" t="s">
        <v>56</v>
      </c>
    </row>
    <row r="9" spans="2:5" x14ac:dyDescent="0.25">
      <c r="B9" s="81" t="s">
        <v>57</v>
      </c>
      <c r="C9" s="107" t="s">
        <v>58</v>
      </c>
      <c r="D9" s="107" t="s">
        <v>58</v>
      </c>
      <c r="E9" s="107" t="s">
        <v>58</v>
      </c>
    </row>
    <row r="10" spans="2:5" x14ac:dyDescent="0.25">
      <c r="B10" s="81" t="s">
        <v>59</v>
      </c>
      <c r="C10" s="107" t="s">
        <v>60</v>
      </c>
      <c r="D10" s="107" t="s">
        <v>61</v>
      </c>
      <c r="E10" s="107" t="s">
        <v>60</v>
      </c>
    </row>
    <row r="11" spans="2:5" x14ac:dyDescent="0.25">
      <c r="B11" s="81" t="s">
        <v>62</v>
      </c>
      <c r="C11" s="107" t="s">
        <v>63</v>
      </c>
      <c r="D11" s="107" t="s">
        <v>63</v>
      </c>
      <c r="E11" s="107" t="s">
        <v>63</v>
      </c>
    </row>
    <row r="12" spans="2:5" x14ac:dyDescent="0.25">
      <c r="B12" s="81" t="s">
        <v>64</v>
      </c>
      <c r="C12" s="107" t="s">
        <v>65</v>
      </c>
      <c r="D12" s="107" t="s">
        <v>65</v>
      </c>
      <c r="E12" s="107" t="s">
        <v>65</v>
      </c>
    </row>
    <row r="13" spans="2:5" x14ac:dyDescent="0.25">
      <c r="B13" s="81" t="s">
        <v>66</v>
      </c>
      <c r="C13" s="107" t="s">
        <v>117</v>
      </c>
      <c r="D13" s="107" t="s">
        <v>67</v>
      </c>
      <c r="E13" s="107" t="s">
        <v>117</v>
      </c>
    </row>
    <row r="14" spans="2:5" x14ac:dyDescent="0.25">
      <c r="B14" s="81" t="s">
        <v>68</v>
      </c>
      <c r="C14" s="107" t="s">
        <v>69</v>
      </c>
      <c r="D14" s="107" t="s">
        <v>69</v>
      </c>
      <c r="E14" s="107" t="s">
        <v>69</v>
      </c>
    </row>
    <row r="15" spans="2:5" x14ac:dyDescent="0.25">
      <c r="B15" s="81" t="s">
        <v>70</v>
      </c>
      <c r="C15" s="107" t="s">
        <v>71</v>
      </c>
      <c r="D15" s="107" t="s">
        <v>71</v>
      </c>
      <c r="E15" s="107" t="s">
        <v>71</v>
      </c>
    </row>
    <row r="16" spans="2:5" x14ac:dyDescent="0.25">
      <c r="B16" s="81" t="s">
        <v>72</v>
      </c>
      <c r="C16" s="107" t="s">
        <v>73</v>
      </c>
      <c r="D16" s="107" t="s">
        <v>73</v>
      </c>
      <c r="E16" s="107" t="s">
        <v>73</v>
      </c>
    </row>
    <row r="17" spans="2:5" x14ac:dyDescent="0.25">
      <c r="B17" s="81" t="s">
        <v>74</v>
      </c>
      <c r="C17" s="107" t="s">
        <v>75</v>
      </c>
      <c r="D17" s="107" t="s">
        <v>75</v>
      </c>
      <c r="E17" s="107" t="s">
        <v>75</v>
      </c>
    </row>
    <row r="18" spans="2:5" x14ac:dyDescent="0.25">
      <c r="B18" s="81" t="s">
        <v>76</v>
      </c>
      <c r="C18" s="107" t="s">
        <v>77</v>
      </c>
      <c r="D18" s="107" t="s">
        <v>119</v>
      </c>
      <c r="E18" s="107" t="s">
        <v>77</v>
      </c>
    </row>
    <row r="19" spans="2:5" x14ac:dyDescent="0.25">
      <c r="B19" s="81" t="s">
        <v>78</v>
      </c>
      <c r="C19" s="107" t="s">
        <v>79</v>
      </c>
      <c r="D19" s="107" t="s">
        <v>79</v>
      </c>
      <c r="E19" s="107" t="s">
        <v>79</v>
      </c>
    </row>
    <row r="20" spans="2:5" x14ac:dyDescent="0.25">
      <c r="B20" s="84"/>
      <c r="C20" s="82"/>
      <c r="D20" s="82"/>
      <c r="E20" s="83"/>
    </row>
    <row r="21" spans="2:5" x14ac:dyDescent="0.25">
      <c r="B21" s="103" t="s">
        <v>80</v>
      </c>
      <c r="C21" s="104"/>
      <c r="D21" s="104"/>
      <c r="E21" s="104"/>
    </row>
    <row r="22" spans="2:5" x14ac:dyDescent="0.25">
      <c r="B22" s="103" t="s">
        <v>81</v>
      </c>
      <c r="C22" s="104"/>
      <c r="D22" s="104"/>
      <c r="E22" s="104"/>
    </row>
    <row r="23" spans="2:5" x14ac:dyDescent="0.25">
      <c r="B23" s="103" t="s">
        <v>82</v>
      </c>
      <c r="C23" s="104"/>
      <c r="D23" s="104"/>
      <c r="E23" s="104"/>
    </row>
    <row r="25" spans="2:5" x14ac:dyDescent="0.25">
      <c r="B25" s="85" t="s">
        <v>83</v>
      </c>
      <c r="C25" s="86"/>
    </row>
  </sheetData>
  <sheetProtection algorithmName="SHA-512" hashValue="qrAGFHTcBvJIbVg0ycg4w4vjMZp6dbnC3YDdywJIFQHh4YTvDDqy5bkBZSLPS84DNv0FcOrfld1SHf66fir/Vg==" saltValue="O5VkFtXsRskkZtZZwlNJQw==" spinCount="100000" sheet="1" objects="1" scenarios="1"/>
  <conditionalFormatting sqref="C21:E23">
    <cfRule type="containsBlanks" dxfId="1" priority="1">
      <formula>LEN(TRIM(C21))=0</formula>
    </cfRule>
  </conditionalFormatting>
  <pageMargins left="0.7" right="0.7" top="0.75" bottom="0.75" header="0.3" footer="0.3"/>
  <pageSetup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2"/>
  <sheetViews>
    <sheetView zoomScale="80" zoomScaleNormal="80" zoomScaleSheetLayoutView="80" workbookViewId="0">
      <selection activeCell="C40" sqref="C40"/>
    </sheetView>
  </sheetViews>
  <sheetFormatPr defaultColWidth="9.140625" defaultRowHeight="15" x14ac:dyDescent="0.25"/>
  <cols>
    <col min="1" max="1" width="9.140625" style="10"/>
    <col min="2" max="2" width="26.28515625" style="10" bestFit="1" customWidth="1"/>
    <col min="3" max="3" width="93.85546875" style="10" customWidth="1"/>
    <col min="4" max="5" width="77.28515625" style="10" bestFit="1" customWidth="1"/>
    <col min="6" max="16384" width="9.140625" style="10"/>
  </cols>
  <sheetData>
    <row r="2" spans="2:5" x14ac:dyDescent="0.25">
      <c r="B2" s="87" t="s">
        <v>42</v>
      </c>
      <c r="C2" s="88" t="s">
        <v>24</v>
      </c>
      <c r="D2" s="88" t="s">
        <v>25</v>
      </c>
      <c r="E2" s="88" t="s">
        <v>26</v>
      </c>
    </row>
    <row r="3" spans="2:5" x14ac:dyDescent="0.25">
      <c r="B3" s="81" t="s">
        <v>43</v>
      </c>
      <c r="C3" s="108" t="s">
        <v>84</v>
      </c>
      <c r="D3" s="108" t="s">
        <v>84</v>
      </c>
      <c r="E3" s="108" t="s">
        <v>84</v>
      </c>
    </row>
    <row r="4" spans="2:5" x14ac:dyDescent="0.25">
      <c r="B4" s="81" t="s">
        <v>45</v>
      </c>
      <c r="C4" s="108" t="s">
        <v>85</v>
      </c>
      <c r="D4" s="108" t="s">
        <v>86</v>
      </c>
      <c r="E4" s="108" t="s">
        <v>87</v>
      </c>
    </row>
    <row r="5" spans="2:5" x14ac:dyDescent="0.25">
      <c r="B5" s="81" t="s">
        <v>47</v>
      </c>
      <c r="C5" s="108" t="s">
        <v>49</v>
      </c>
      <c r="D5" s="108" t="s">
        <v>88</v>
      </c>
      <c r="E5" s="108" t="s">
        <v>49</v>
      </c>
    </row>
    <row r="6" spans="2:5" x14ac:dyDescent="0.25">
      <c r="B6" s="81" t="s">
        <v>50</v>
      </c>
      <c r="C6" s="108" t="s">
        <v>51</v>
      </c>
      <c r="D6" s="108" t="s">
        <v>89</v>
      </c>
      <c r="E6" s="108" t="s">
        <v>51</v>
      </c>
    </row>
    <row r="7" spans="2:5" x14ac:dyDescent="0.25">
      <c r="B7" s="81" t="s">
        <v>52</v>
      </c>
      <c r="C7" s="108" t="s">
        <v>90</v>
      </c>
      <c r="D7" s="108" t="s">
        <v>91</v>
      </c>
      <c r="E7" s="108" t="s">
        <v>92</v>
      </c>
    </row>
    <row r="8" spans="2:5" x14ac:dyDescent="0.25">
      <c r="B8" s="81" t="s">
        <v>54</v>
      </c>
      <c r="C8" s="108" t="s">
        <v>93</v>
      </c>
      <c r="D8" s="108" t="s">
        <v>94</v>
      </c>
      <c r="E8" s="108" t="s">
        <v>95</v>
      </c>
    </row>
    <row r="9" spans="2:5" x14ac:dyDescent="0.25">
      <c r="B9" s="81" t="s">
        <v>57</v>
      </c>
      <c r="C9" s="108" t="s">
        <v>96</v>
      </c>
      <c r="D9" s="108" t="s">
        <v>97</v>
      </c>
      <c r="E9" s="108" t="s">
        <v>96</v>
      </c>
    </row>
    <row r="10" spans="2:5" x14ac:dyDescent="0.25">
      <c r="B10" s="81" t="s">
        <v>59</v>
      </c>
      <c r="C10" s="108" t="s">
        <v>60</v>
      </c>
      <c r="D10" s="108" t="s">
        <v>60</v>
      </c>
      <c r="E10" s="108" t="s">
        <v>60</v>
      </c>
    </row>
    <row r="11" spans="2:5" x14ac:dyDescent="0.25">
      <c r="B11" s="81" t="s">
        <v>62</v>
      </c>
      <c r="C11" s="108" t="s">
        <v>63</v>
      </c>
      <c r="D11" s="108" t="s">
        <v>63</v>
      </c>
      <c r="E11" s="108" t="s">
        <v>63</v>
      </c>
    </row>
    <row r="12" spans="2:5" x14ac:dyDescent="0.25">
      <c r="B12" s="81" t="s">
        <v>64</v>
      </c>
      <c r="C12" s="108" t="s">
        <v>65</v>
      </c>
      <c r="D12" s="108" t="s">
        <v>65</v>
      </c>
      <c r="E12" s="108" t="s">
        <v>65</v>
      </c>
    </row>
    <row r="13" spans="2:5" x14ac:dyDescent="0.25">
      <c r="B13" s="81" t="s">
        <v>66</v>
      </c>
      <c r="C13" s="108" t="s">
        <v>67</v>
      </c>
      <c r="D13" s="108" t="s">
        <v>67</v>
      </c>
      <c r="E13" s="108" t="s">
        <v>67</v>
      </c>
    </row>
    <row r="14" spans="2:5" x14ac:dyDescent="0.25">
      <c r="B14" s="81" t="s">
        <v>68</v>
      </c>
      <c r="C14" s="108" t="s">
        <v>98</v>
      </c>
      <c r="D14" s="108" t="s">
        <v>98</v>
      </c>
      <c r="E14" s="108" t="s">
        <v>98</v>
      </c>
    </row>
    <row r="15" spans="2:5" x14ac:dyDescent="0.25">
      <c r="B15" s="81" t="s">
        <v>70</v>
      </c>
      <c r="C15" s="108" t="s">
        <v>71</v>
      </c>
      <c r="D15" s="108" t="s">
        <v>71</v>
      </c>
      <c r="E15" s="108" t="s">
        <v>71</v>
      </c>
    </row>
    <row r="16" spans="2:5" x14ac:dyDescent="0.25">
      <c r="B16" s="81" t="s">
        <v>74</v>
      </c>
      <c r="C16" s="108" t="s">
        <v>99</v>
      </c>
      <c r="D16" s="108" t="s">
        <v>99</v>
      </c>
      <c r="E16" s="108" t="s">
        <v>99</v>
      </c>
    </row>
    <row r="17" spans="2:5" x14ac:dyDescent="0.25">
      <c r="B17" s="81" t="s">
        <v>76</v>
      </c>
      <c r="C17" s="108" t="s">
        <v>77</v>
      </c>
      <c r="D17" s="108" t="s">
        <v>77</v>
      </c>
      <c r="E17" s="108" t="s">
        <v>100</v>
      </c>
    </row>
    <row r="18" spans="2:5" x14ac:dyDescent="0.25">
      <c r="B18" s="81" t="s">
        <v>78</v>
      </c>
      <c r="C18" s="108" t="s">
        <v>79</v>
      </c>
      <c r="D18" s="108" t="s">
        <v>79</v>
      </c>
      <c r="E18" s="108" t="s">
        <v>79</v>
      </c>
    </row>
    <row r="19" spans="2:5" x14ac:dyDescent="0.25">
      <c r="B19" s="91"/>
      <c r="C19" s="89"/>
      <c r="D19" s="89"/>
      <c r="E19" s="90"/>
    </row>
    <row r="20" spans="2:5" x14ac:dyDescent="0.25">
      <c r="B20" s="103" t="s">
        <v>101</v>
      </c>
      <c r="C20" s="105"/>
      <c r="D20" s="105"/>
      <c r="E20" s="105"/>
    </row>
    <row r="22" spans="2:5" x14ac:dyDescent="0.25">
      <c r="B22" s="85" t="s">
        <v>102</v>
      </c>
      <c r="C22" s="92"/>
    </row>
  </sheetData>
  <sheetProtection algorithmName="SHA-512" hashValue="yvdZeWwL2pcB1xYokT1DRMJsKInl1w7gZ2cGByoOBxoVkpIPW5DWkxM74A6/5OdIJdvJ+iVxalVxconxzVoKEg==" saltValue="J6sLGFIhsgkTnEg1dd2wBA==" spinCount="100000" sheet="1" objects="1" scenarios="1"/>
  <conditionalFormatting sqref="C20:E20">
    <cfRule type="containsBlanks" dxfId="0" priority="1">
      <formula>LEN(TRIM(C20))=0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Kritériá na vyhodnotenie ponúk</vt:lpstr>
      <vt:lpstr>Android</vt:lpstr>
      <vt:lpstr>iOS</vt:lpstr>
      <vt:lpstr>Android!Oblasť_tlače</vt:lpstr>
      <vt:lpstr>iOS!Oblasť_tlače</vt:lpstr>
      <vt:lpstr>'Kritériá na vyhodnotenie ponúk'!Oblasť_tlače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Hačko Maroš</dc:creator>
  <cp:lastModifiedBy>Hačko Maroš</cp:lastModifiedBy>
  <cp:lastPrinted>2025-10-13T07:31:48Z</cp:lastPrinted>
  <dcterms:created xsi:type="dcterms:W3CDTF">2025-09-11T09:33:31Z</dcterms:created>
  <dcterms:modified xsi:type="dcterms:W3CDTF">2025-11-19T14:05:01Z</dcterms:modified>
</cp:coreProperties>
</file>