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43 Audítorské služby 2026 - 2029/žov/vysvetlenie  8 -/"/>
    </mc:Choice>
  </mc:AlternateContent>
  <xr:revisionPtr revIDLastSave="14" documentId="8_{F327E827-A17A-4FD7-9D82-2245983C70FE}" xr6:coauthVersionLast="47" xr6:coauthVersionMax="47" xr10:uidLastSave="{4E6A56D4-1E63-4FF4-BDB9-ECB1E2CA7D70}"/>
  <bookViews>
    <workbookView xWindow="-120" yWindow="-120" windowWidth="29040" windowHeight="15720" firstSheet="1" activeTab="2" xr2:uid="{89D3062A-3E8C-407B-A16C-9D1AA0F43D56}"/>
  </bookViews>
  <sheets>
    <sheet name="Zákl. nastavenie" sheetId="7" state="hidden" r:id="rId1"/>
    <sheet name="Ponuka " sheetId="10" r:id="rId2"/>
    <sheet name="Návrh na plnenie kritérií" sheetId="13" r:id="rId3"/>
    <sheet name="Podmienky účasti" sheetId="12" r:id="rId4"/>
    <sheet name="Osobné postavenie" sheetId="14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2">'Návrh na plnenie kritérií'!$A$2:$I$40</definedName>
    <definedName name="_xlnm.Print_Area" localSheetId="4">'Osobné postavenie'!$B$1:$B$19</definedName>
    <definedName name="_xlnm.Print_Area" localSheetId="3">'Podmienky účasti'!$B$2:$J$18</definedName>
    <definedName name="_xlnm.Print_Area" localSheetId="1">'Ponuka '!$B$1:$G$30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3" l="1"/>
  <c r="G4" i="13"/>
  <c r="G36" i="13"/>
  <c r="H36" i="13" s="1"/>
  <c r="G31" i="13"/>
  <c r="H31" i="13" s="1"/>
  <c r="I31" i="13" s="1"/>
  <c r="G26" i="13"/>
  <c r="H26" i="13" s="1"/>
  <c r="G21" i="13"/>
  <c r="G16" i="13"/>
  <c r="H16" i="13" s="1"/>
  <c r="C23" i="10"/>
  <c r="I36" i="13" l="1"/>
  <c r="H11" i="13"/>
  <c r="I11" i="13" s="1"/>
  <c r="H4" i="13"/>
  <c r="I4" i="13" s="1"/>
  <c r="I26" i="13"/>
  <c r="H21" i="13"/>
  <c r="I21" i="13" s="1"/>
  <c r="I16" i="13"/>
  <c r="G39" i="13"/>
  <c r="G38" i="13"/>
  <c r="G37" i="13"/>
  <c r="H37" i="13" s="1"/>
  <c r="I37" i="13" s="1"/>
  <c r="G35" i="13"/>
  <c r="G34" i="13"/>
  <c r="H34" i="13" s="1"/>
  <c r="I34" i="13" s="1"/>
  <c r="G33" i="13"/>
  <c r="G32" i="13"/>
  <c r="G30" i="13"/>
  <c r="H30" i="13" s="1"/>
  <c r="I30" i="13" s="1"/>
  <c r="G29" i="13"/>
  <c r="H29" i="13" s="1"/>
  <c r="G28" i="13"/>
  <c r="G27" i="13"/>
  <c r="H27" i="13" s="1"/>
  <c r="I27" i="13" s="1"/>
  <c r="G25" i="13"/>
  <c r="H25" i="13" s="1"/>
  <c r="I25" i="13" s="1"/>
  <c r="G24" i="13"/>
  <c r="H24" i="13" s="1"/>
  <c r="I24" i="13" s="1"/>
  <c r="G23" i="13"/>
  <c r="G22" i="13"/>
  <c r="H22" i="13" s="1"/>
  <c r="I22" i="13" s="1"/>
  <c r="G20" i="13"/>
  <c r="H20" i="13" s="1"/>
  <c r="I20" i="13" s="1"/>
  <c r="G19" i="13"/>
  <c r="H19" i="13" s="1"/>
  <c r="G18" i="13"/>
  <c r="G17" i="13"/>
  <c r="H17" i="13" s="1"/>
  <c r="I17" i="13" s="1"/>
  <c r="G15" i="13"/>
  <c r="H15" i="13" s="1"/>
  <c r="I15" i="13" s="1"/>
  <c r="G14" i="13"/>
  <c r="H14" i="13" s="1"/>
  <c r="I14" i="13" s="1"/>
  <c r="G13" i="13"/>
  <c r="G12" i="13"/>
  <c r="H12" i="13" s="1"/>
  <c r="I12" i="13" s="1"/>
  <c r="G10" i="13"/>
  <c r="H10" i="13" s="1"/>
  <c r="I10" i="13" s="1"/>
  <c r="G9" i="13"/>
  <c r="H9" i="13" s="1"/>
  <c r="G8" i="13"/>
  <c r="H8" i="13" s="1"/>
  <c r="G7" i="13"/>
  <c r="H7" i="13" s="1"/>
  <c r="I7" i="13" s="1"/>
  <c r="G6" i="13"/>
  <c r="H6" i="13" s="1"/>
  <c r="I6" i="13" s="1"/>
  <c r="G5" i="13"/>
  <c r="H5" i="13" l="1"/>
  <c r="I5" i="13" s="1"/>
  <c r="G40" i="13"/>
  <c r="D25" i="10" s="1"/>
  <c r="H28" i="13"/>
  <c r="I28" i="13" s="1"/>
  <c r="H35" i="13"/>
  <c r="I35" i="13" s="1"/>
  <c r="H38" i="13"/>
  <c r="I38" i="13" s="1"/>
  <c r="H18" i="13"/>
  <c r="I18" i="13" s="1"/>
  <c r="I8" i="13"/>
  <c r="H32" i="13"/>
  <c r="I32" i="13" s="1"/>
  <c r="H39" i="13"/>
  <c r="I39" i="13" s="1"/>
  <c r="I9" i="13"/>
  <c r="H13" i="13"/>
  <c r="I13" i="13" s="1"/>
  <c r="I19" i="13"/>
  <c r="H23" i="13"/>
  <c r="I23" i="13" s="1"/>
  <c r="I29" i="13"/>
  <c r="H33" i="13"/>
  <c r="I33" i="13" s="1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H40" i="13" l="1"/>
  <c r="I40" i="13" s="1"/>
  <c r="E25" i="10"/>
  <c r="F25" i="10" s="1"/>
  <c r="F26" i="10" s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s="1"/>
  <c r="J24" i="7" l="1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<sst xmlns="http://schemas.openxmlformats.org/spreadsheetml/2006/main" count="287" uniqueCount="180">
  <si>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</si>
  <si>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</si>
  <si>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</si>
  <si>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</si>
  <si>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</si>
  <si>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</si>
  <si>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</si>
  <si>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</si>
  <si>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</si>
  <si>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</si>
  <si>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</si>
  <si>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</si>
  <si>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</si>
  <si>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</si>
  <si>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</si>
  <si>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</si>
  <si>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</si>
  <si>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</si>
  <si>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</si>
  <si>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</si>
  <si>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</si>
  <si>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</si>
  <si>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</si>
  <si>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</si>
  <si>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</si>
  <si>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</si>
  <si>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</si>
  <si>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</si>
  <si>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</si>
  <si>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</si>
  <si>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</si>
  <si>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</si>
  <si>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</si>
  <si>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</si>
  <si>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</si>
  <si>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</si>
  <si>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</si>
  <si>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</si>
  <si>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</si>
  <si>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</si>
  <si>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</si>
  <si>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</si>
  <si>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</si>
  <si>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</si>
  <si>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</si>
  <si>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</si>
  <si>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</si>
  <si>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</si>
  <si>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</si>
  <si>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</si>
  <si>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</si>
  <si>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</si>
  <si>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</si>
  <si>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</si>
  <si>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</si>
  <si>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</si>
  <si>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</si>
  <si>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</si>
  <si>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</si>
  <si>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</si>
  <si>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</si>
  <si>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</si>
  <si>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</si>
  <si>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</si>
  <si>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</si>
  <si>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</si>
  <si>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</si>
  <si>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</si>
  <si>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</si>
  <si>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</si>
  <si>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</si>
  <si>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žiadna</t>
  </si>
  <si>
    <t>čím viac, tým lepšie</t>
  </si>
  <si>
    <t>počet</t>
  </si>
  <si>
    <t>Som platcom DPH</t>
  </si>
  <si>
    <t>Suma v EUR s DPH</t>
  </si>
  <si>
    <t>Ponuková cena za celý predmet zákazky</t>
  </si>
  <si>
    <t>Dňa</t>
  </si>
  <si>
    <t>Podmienka účasti podľa</t>
  </si>
  <si>
    <r>
      <t>Čestne vyhlasujem</t>
    </r>
    <r>
      <rPr>
        <sz val="11"/>
        <rFont val="Calibri"/>
        <family val="2"/>
        <charset val="238"/>
        <scheme val="minor"/>
      </rPr>
      <t>, že daný odborník je v čase predloženia ponuky v pracovnoprávnom pomere s uchádzačom</t>
    </r>
  </si>
  <si>
    <t>Kritérium K1:</t>
  </si>
  <si>
    <r>
      <t>Čestne vyhlasujem</t>
    </r>
    <r>
      <rPr>
        <sz val="11"/>
        <color theme="1"/>
        <rFont val="Calibri"/>
        <family val="2"/>
        <charset val="238"/>
        <scheme val="minor"/>
      </rPr>
      <t>, že daný odborník je v čase predloženia ponuky v pracovnoprávnom pomere s uchádzačom</t>
    </r>
  </si>
  <si>
    <r>
      <t>Príloha č. 2</t>
    </r>
    <r>
      <rPr>
        <sz val="16"/>
        <color theme="3"/>
        <rFont val="Calibri Light"/>
        <family val="2"/>
        <charset val="238"/>
        <scheme val="major"/>
      </rPr>
      <t xml:space="preserve"> </t>
    </r>
    <r>
      <rPr>
        <sz val="16"/>
        <color theme="4" tint="-0.249977111117893"/>
        <rFont val="Calibri Light"/>
        <family val="2"/>
        <charset val="238"/>
        <scheme val="major"/>
      </rPr>
      <t>- Ponuka v zákazke „Audítorské služby na auditované obdobie 2026 - 2029“</t>
    </r>
  </si>
  <si>
    <t>Cena spolu za poskytnutie služieb</t>
  </si>
  <si>
    <t>Organizácia</t>
  </si>
  <si>
    <t>majetková účasť HMBA</t>
  </si>
  <si>
    <t>položka</t>
  </si>
  <si>
    <t>m.j.</t>
  </si>
  <si>
    <t>množstvo</t>
  </si>
  <si>
    <t>HM SR BA</t>
  </si>
  <si>
    <t>Audit konsolidovanej účtovnej závierky - Hlavné mesto Slovenskej republiky Bratislava</t>
  </si>
  <si>
    <t>ks</t>
  </si>
  <si>
    <t>Audit individuálnej účtovnej závierky  - Hlavné mesto Slovenskej republiky Bratislava</t>
  </si>
  <si>
    <t>Overenie hospodárenia podľa rozpočtu - Hlavné mesto Slovenskej republiky Bratislava</t>
  </si>
  <si>
    <t>Overenie súladu výročnej správy s auditovanou účtovnou závierkou - Hlavné mesto Slovenskej republiky Bratislava</t>
  </si>
  <si>
    <t>List odporúčaní - Hlavné mesto Slovenskej republiky Bratislava</t>
  </si>
  <si>
    <t>Doplnkové overovacie alebo potvrdzovacie služby v zmysle Prílohy č. 1 Opis predmetu dohody
Overenie a potvrdenie výpočtu finančných ukazovateľov Hlavné mesto Slovenskej republiky Bratislava</t>
  </si>
  <si>
    <t>hod</t>
  </si>
  <si>
    <t>METRO</t>
  </si>
  <si>
    <t>Audit individuálnej účtovnej závierky - METRO Bratislava a.s.</t>
  </si>
  <si>
    <t>Overenie súladu výročnej správy s auditovanou účtovnou závierkou - METRO Bratislava a.s.</t>
  </si>
  <si>
    <t>List odporúčaní - METRO Bratislava a.s.</t>
  </si>
  <si>
    <t>Doplnkové overovacie alebo potvrdzovacie služby v zmysle Prílohy č. 1 Opis predmetu dohody
Overenie a potvrdenie výpočtu finančných ukazovateľov METRO Bratislava a.s.</t>
  </si>
  <si>
    <t>OLO</t>
  </si>
  <si>
    <t>Audit individuálnej účtovnej závierky - Odvoz a likvidácia odpadu a.s.</t>
  </si>
  <si>
    <t>Overenie súladu výročnej správy s auditovanou účtovnou závierkou - Odvoz a likvidácia odpadu a.s.</t>
  </si>
  <si>
    <t>List odporúčaní - Odvoz a likvidácia odpadu a.s.</t>
  </si>
  <si>
    <t>Doplnkové overovacie alebo potvrdzovacie služby v zmysle Prílohy č. 1 Opis predmetu dohody
Overenie a potvrdenie výpočtu finančných ukazovateľov  Odvoz a likvidácia odpadu a.s.</t>
  </si>
  <si>
    <t>DPB</t>
  </si>
  <si>
    <t>Audit individuálnej účtovnej závierky -  Dopravný podnik Bratislava a.s.</t>
  </si>
  <si>
    <t>Overenie súladu výročnej správy s auditovanou účtovnou závierkou - Dopravný podnik Bratislava a.s.</t>
  </si>
  <si>
    <t>List odporúčaní - Dopravný podnik Bratislava a.s.</t>
  </si>
  <si>
    <t>Doplnkové overovacie alebo potvrdzovacie služby v zmysle Prílohy č. 1 Opis predmetu dohody
Overenie a potvrdenie výpočtu finančných ukazovateľov Dopravný podnik Bratislava a.s.</t>
  </si>
  <si>
    <t>PAAS s.r.o.</t>
  </si>
  <si>
    <t>Audit individuálnej účtovnej závierky - PAAS s.r.o.</t>
  </si>
  <si>
    <t>Overenie súladu výročnej správy s auditovanou účtovnou závierkou - PAAS s.r.o.</t>
  </si>
  <si>
    <t>List odporúčaní - PAAS s.r.o.</t>
  </si>
  <si>
    <t>Doplnkové overovacie alebo potvrdzovacie služby v zmysle Prílohy č. 1 Opis predmetu dohody
Overenie a potvrdenie výpočtu finančných ukazovateľov PAAS s.r.o.</t>
  </si>
  <si>
    <t>TSB a.s.</t>
  </si>
  <si>
    <t>Audit individuálnej účtovnej závierky  - Technické siete Bratislava, a.s.</t>
  </si>
  <si>
    <t>Overenie súladu výročnej správy s auditovanou účtovnou závierkou - Technické siete Bratislava, a.s.</t>
  </si>
  <si>
    <t>List odporúčaní - Technické siete Bratislava, a.s.</t>
  </si>
  <si>
    <t>Doplnkové overovacie alebo potvrdzovacie služby v zmysle Prílohy č. 1 Opis predmetu dohody
Overenie a potvrdenie výpočtu finančných ukazovateľov Technické siete Bratislava, a.s.</t>
  </si>
  <si>
    <t>BSSM, s.r.o.</t>
  </si>
  <si>
    <t>Audit individuálnej účtovnej závierky  - Bratislavská spoločnosť pre správu majetku, s.r.o.</t>
  </si>
  <si>
    <t>Overenie súladu výročnej správy s auditovanou účtovnou závierkou - Bratislavská spoločnosť pre správu majetku, s.r.o.</t>
  </si>
  <si>
    <t>List odporúčaní - Bratislavská spoločnosť pre správu majetku, s.r.o.</t>
  </si>
  <si>
    <t>Doplnkové overovacie alebo potvrdzovacie služby v zmysle Prílohy č. 1 Opis predmetu dohody
Overenie a potvrdenie výpočtu finančných ukazovateľov Bratislavská spoločnosť pre správu majetku, s.r.o. republiky Bratislava</t>
  </si>
  <si>
    <t>Celková cena za celý predmet zákazky</t>
  </si>
  <si>
    <t>jednotková cena v Eur bez DPH</t>
  </si>
  <si>
    <t>celková cena v Eur bez DPH</t>
  </si>
  <si>
    <t>výška DPH</t>
  </si>
  <si>
    <t>celková cena v Eur s DPH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</si>
  <si>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</si>
  <si>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</si>
  <si>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</si>
  <si>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</si>
  <si>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</si>
  <si>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</si>
  <si>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</si>
  <si>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</si>
  <si>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</si>
  <si>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</si>
  <si>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Kritérium č. 1 - Cena za celý predmet zákazky</t>
  </si>
  <si>
    <t>Celková cena v Eur s DPH</t>
  </si>
  <si>
    <t>Vyhlásenie k participácii na vypracovaní ponuky inou osobou</t>
  </si>
  <si>
    <t>Áno</t>
  </si>
  <si>
    <r>
      <t xml:space="preserve">Vypracoval uchádzač ponuku sám? - </t>
    </r>
    <r>
      <rPr>
        <sz val="11"/>
        <color rgb="FFC00000"/>
        <rFont val="Calibri"/>
        <family val="2"/>
        <charset val="238"/>
      </rPr>
      <t xml:space="preserve">vybrať odpoveď z rozbaľovacieho hárku	</t>
    </r>
  </si>
  <si>
    <r>
      <t xml:space="preserve">Ak uchádzač nevypracoval ponuku sám, uvedie </t>
    </r>
    <r>
      <rPr>
        <b/>
        <sz val="11"/>
        <rFont val="Calibri"/>
        <family val="2"/>
        <charset val="238"/>
      </rPr>
      <t>Identifikačné údaje osoby, kt. participovala na príprave ponuky</t>
    </r>
  </si>
  <si>
    <t>Meno a priezvisko:</t>
  </si>
  <si>
    <t xml:space="preserve"> RIADIACI PRACOVNÍK (AUDÍTOR) č. 3</t>
  </si>
  <si>
    <t xml:space="preserve"> RIADIACI PRACOVNÍK (AUDÍTOR) č. 2</t>
  </si>
  <si>
    <t>Názov zákazky</t>
  </si>
  <si>
    <t>Odberateľ</t>
  </si>
  <si>
    <t>Predmet plnenia</t>
  </si>
  <si>
    <t>[názov zákazky]</t>
  </si>
  <si>
    <t>[názov a adresa organizácie]</t>
  </si>
  <si>
    <t>[popis audítorských služieb]</t>
  </si>
  <si>
    <t>[rok]</t>
  </si>
  <si>
    <t>[MM/RRRR -MM/RRRR]</t>
  </si>
  <si>
    <t>[hodnota]</t>
  </si>
  <si>
    <t>Lehota poskytnutia služby
(od – do, v tvare MM/RRRR)</t>
  </si>
  <si>
    <t>Auditovaný rok</t>
  </si>
  <si>
    <t>Kontaktná osoba u odberateľa  tel./ e-mail na overenie</t>
  </si>
  <si>
    <t>[meno osoby]
[kontaktné údaje]</t>
  </si>
  <si>
    <t xml:space="preserve">§ 34 ods. 1 písm. a) ZVO - Zoznam poskytnutých služieb </t>
  </si>
  <si>
    <t xml:space="preserve">§ 34 ods. 1 písm. g) ZVO - Osoby určené na plnenie zmluvy </t>
  </si>
  <si>
    <t>[registračné číslo]
[link]</t>
  </si>
  <si>
    <r>
      <t xml:space="preserve">Tržby objednávateľa/odberateľa za vlastné výkony a tovar, alebo skutočné bežné a kapitálové príjmy objednávateľa/odberateľa </t>
    </r>
    <r>
      <rPr>
        <sz val="11"/>
        <color theme="1"/>
        <rFont val="Calibri"/>
        <family val="2"/>
        <charset val="238"/>
        <scheme val="minor"/>
      </rPr>
      <t>v auditovanom roku (min. 50 mil. EUR)</t>
    </r>
  </si>
  <si>
    <t>Registračné číslo referencie (UVO) / link na overenie referencie</t>
  </si>
  <si>
    <r>
      <t xml:space="preserve"> </t>
    </r>
    <r>
      <rPr>
        <b/>
        <sz val="12"/>
        <rFont val="Calibri"/>
        <family val="2"/>
        <charset val="238"/>
        <scheme val="minor"/>
      </rPr>
      <t>RIADIACI PRACOVNÍK (AUDÍTOR) č. 1</t>
    </r>
  </si>
  <si>
    <r>
      <rPr>
        <b/>
        <sz val="11"/>
        <rFont val="Calibri"/>
        <family val="2"/>
        <charset val="238"/>
        <scheme val="minor"/>
      </rPr>
      <t>Doklad preukazujúci splnenie podmienky účasti</t>
    </r>
    <r>
      <rPr>
        <sz val="11"/>
        <rFont val="Calibri"/>
        <family val="2"/>
        <charset val="238"/>
        <scheme val="minor"/>
      </rPr>
      <t xml:space="preserve">
Číslo licencie/ link na zápis v SKAU</t>
    </r>
  </si>
  <si>
    <r>
      <rPr>
        <b/>
        <sz val="11"/>
        <rFont val="Calibri"/>
        <family val="2"/>
        <charset val="238"/>
        <scheme val="minor"/>
      </rPr>
      <t>Doklad preukazujúci splnenie podmienky účasti</t>
    </r>
    <r>
      <rPr>
        <sz val="11"/>
        <rFont val="Calibri"/>
        <family val="2"/>
        <charset val="238"/>
        <scheme val="minor"/>
      </rPr>
      <t xml:space="preserve">
 Číslo licencie/ link na zápis v SKAU</t>
    </r>
  </si>
  <si>
    <r>
      <rPr>
        <b/>
        <sz val="11"/>
        <rFont val="Calibri"/>
        <family val="2"/>
        <charset val="238"/>
        <scheme val="minor"/>
      </rPr>
      <t>Doklad preukazujúci splnenie podmienky účasti</t>
    </r>
    <r>
      <rPr>
        <sz val="11"/>
        <rFont val="Calibri"/>
        <family val="2"/>
        <charset val="238"/>
        <scheme val="minor"/>
      </rPr>
      <t xml:space="preserve">
Číslo licencie/ link na zápis v SKAU  </t>
    </r>
  </si>
  <si>
    <t>Audit účtovnej závierky podľa medzinárodných štandardov finančného výkazníctva (IFRS) METRO Bratislava a.s.</t>
  </si>
  <si>
    <t>Audit účtovnej závierky podľa medzinárodných štandardov finančného výkazníctva (IFRS) Odvoz a likvidácia odpadu a.s.</t>
  </si>
  <si>
    <t>Audit účtovnej závierky podľa medzinárodných štandardov finančného výkazníctva (IFRS) Dopravný podnik Bratislava a.s.</t>
  </si>
  <si>
    <t>Audit účtovnej závierky podľa medzinárodných štandardov  finančného výkazníctva (IFRS) PAAS s.r.o.</t>
  </si>
  <si>
    <t>Audit účtovnej závierky podľa medzinárodných štandardov finančného výkazníctva (IFRS)  Technické siete Bratislava, a.s.</t>
  </si>
  <si>
    <t>Audit účtovnej závierky podľa medzinárodných štandardov finančného výkazníctva (IFRS)  Bratislavská spoločnosť pre správu majetku,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</si>
</sst>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6"/>
      <color theme="3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3" borderId="2" applyNumberFormat="0" applyFont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31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50" xfId="0" applyFont="1" applyBorder="1" applyAlignment="1">
      <alignment horizontal="center" vertical="center"/>
    </xf>
    <xf numFmtId="0" fontId="7" fillId="0" borderId="31" xfId="0" applyFont="1" applyBorder="1" applyAlignment="1">
      <alignment horizontal="justify" vertical="center"/>
    </xf>
    <xf numFmtId="0" fontId="0" fillId="0" borderId="31" xfId="0" applyBorder="1" applyAlignment="1">
      <alignment horizontal="left" vertical="center" wrapText="1" indent="1"/>
    </xf>
    <xf numFmtId="0" fontId="7" fillId="0" borderId="31" xfId="0" applyFont="1" applyBorder="1" applyAlignment="1">
      <alignment horizontal="left" vertical="center" wrapText="1" indent="1"/>
    </xf>
    <xf numFmtId="0" fontId="2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left" wrapText="1" indent="1"/>
    </xf>
    <xf numFmtId="0" fontId="7" fillId="0" borderId="32" xfId="0" applyFont="1" applyBorder="1" applyAlignment="1">
      <alignment vertical="center"/>
    </xf>
    <xf numFmtId="0" fontId="0" fillId="0" borderId="31" xfId="0" applyBorder="1" applyAlignment="1">
      <alignment horizontal="left" vertical="center" indent="1"/>
    </xf>
    <xf numFmtId="0" fontId="2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justify" vertical="center"/>
    </xf>
    <xf numFmtId="0" fontId="0" fillId="0" borderId="3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36" xfId="0" applyFill="1" applyBorder="1" applyAlignment="1" applyProtection="1">
      <alignment horizontal="center" wrapText="1"/>
      <protection hidden="1"/>
    </xf>
    <xf numFmtId="0" fontId="2" fillId="5" borderId="37" xfId="0" applyFont="1" applyFill="1" applyBorder="1" applyAlignment="1" applyProtection="1">
      <alignment wrapText="1"/>
      <protection hidden="1"/>
    </xf>
    <xf numFmtId="0" fontId="2" fillId="5" borderId="38" xfId="0" applyFont="1" applyFill="1" applyBorder="1" applyAlignment="1" applyProtection="1">
      <alignment wrapText="1"/>
      <protection hidden="1"/>
    </xf>
    <xf numFmtId="0" fontId="2" fillId="5" borderId="39" xfId="0" applyFont="1" applyFill="1" applyBorder="1" applyAlignment="1" applyProtection="1">
      <alignment wrapText="1"/>
      <protection hidden="1"/>
    </xf>
    <xf numFmtId="0" fontId="2" fillId="5" borderId="34" xfId="0" applyFont="1" applyFill="1" applyBorder="1" applyAlignment="1" applyProtection="1">
      <alignment wrapText="1"/>
      <protection hidden="1"/>
    </xf>
    <xf numFmtId="0" fontId="2" fillId="5" borderId="36" xfId="0" applyFont="1" applyFill="1" applyBorder="1" applyAlignment="1" applyProtection="1">
      <alignment wrapText="1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5" xfId="0" applyBorder="1" applyAlignment="1" applyProtection="1">
      <alignment wrapText="1"/>
      <protection locked="0" hidden="1"/>
    </xf>
    <xf numFmtId="2" fontId="0" fillId="0" borderId="25" xfId="4" applyNumberFormat="1" applyFont="1" applyFill="1" applyBorder="1" applyAlignment="1" applyProtection="1">
      <alignment wrapText="1"/>
      <protection locked="0" hidden="1"/>
    </xf>
    <xf numFmtId="0" fontId="1" fillId="0" borderId="25" xfId="2" applyFont="1" applyFill="1" applyBorder="1" applyProtection="1">
      <protection locked="0" hidden="1"/>
    </xf>
    <xf numFmtId="2" fontId="0" fillId="0" borderId="41" xfId="4" applyNumberFormat="1" applyFont="1" applyFill="1" applyBorder="1" applyAlignment="1" applyProtection="1">
      <alignment wrapText="1"/>
      <protection locked="0" hidden="1"/>
    </xf>
    <xf numFmtId="2" fontId="0" fillId="5" borderId="41" xfId="0" applyNumberFormat="1" applyFill="1" applyBorder="1" applyProtection="1">
      <protection hidden="1"/>
    </xf>
    <xf numFmtId="2" fontId="0" fillId="5" borderId="14" xfId="0" applyNumberFormat="1" applyFill="1" applyBorder="1" applyProtection="1">
      <protection hidden="1"/>
    </xf>
    <xf numFmtId="2" fontId="0" fillId="5" borderId="48" xfId="0" applyNumberFormat="1" applyFill="1" applyBorder="1" applyProtection="1">
      <protection hidden="1"/>
    </xf>
    <xf numFmtId="0" fontId="0" fillId="0" borderId="15" xfId="0" applyBorder="1" applyAlignment="1" applyProtection="1">
      <alignment wrapText="1"/>
      <protection locked="0" hidden="1"/>
    </xf>
    <xf numFmtId="0" fontId="0" fillId="0" borderId="14" xfId="0" applyBorder="1" applyAlignment="1" applyProtection="1">
      <alignment wrapText="1"/>
      <protection locked="0" hidden="1"/>
    </xf>
    <xf numFmtId="2" fontId="0" fillId="0" borderId="14" xfId="4" applyNumberFormat="1" applyFont="1" applyFill="1" applyBorder="1" applyAlignment="1" applyProtection="1">
      <alignment wrapText="1"/>
      <protection locked="0" hidden="1"/>
    </xf>
    <xf numFmtId="2" fontId="0" fillId="0" borderId="28" xfId="4" applyNumberFormat="1" applyFont="1" applyFill="1" applyBorder="1" applyAlignment="1" applyProtection="1">
      <alignment wrapText="1"/>
      <protection locked="0" hidden="1"/>
    </xf>
    <xf numFmtId="2" fontId="0" fillId="5" borderId="28" xfId="0" applyNumberFormat="1" applyFill="1" applyBorder="1" applyProtection="1">
      <protection hidden="1"/>
    </xf>
    <xf numFmtId="0" fontId="0" fillId="0" borderId="22" xfId="0" applyBorder="1" applyAlignment="1" applyProtection="1">
      <alignment wrapText="1"/>
      <protection locked="0" hidden="1"/>
    </xf>
    <xf numFmtId="0" fontId="0" fillId="0" borderId="23" xfId="0" applyBorder="1" applyAlignment="1" applyProtection="1">
      <alignment wrapText="1"/>
      <protection locked="0" hidden="1"/>
    </xf>
    <xf numFmtId="2" fontId="0" fillId="0" borderId="23" xfId="4" applyNumberFormat="1" applyFont="1" applyFill="1" applyBorder="1" applyAlignment="1" applyProtection="1">
      <alignment wrapText="1"/>
      <protection locked="0" hidden="1"/>
    </xf>
    <xf numFmtId="2" fontId="0" fillId="0" borderId="40" xfId="4" applyNumberFormat="1" applyFont="1" applyFill="1" applyBorder="1" applyAlignment="1" applyProtection="1">
      <alignment wrapText="1"/>
      <protection locked="0" hidden="1"/>
    </xf>
    <xf numFmtId="0" fontId="0" fillId="5" borderId="32" xfId="0" applyFill="1" applyBorder="1" applyProtection="1">
      <protection hidden="1"/>
    </xf>
    <xf numFmtId="0" fontId="0" fillId="5" borderId="17" xfId="0" applyFill="1" applyBorder="1" applyAlignment="1" applyProtection="1">
      <alignment wrapText="1"/>
      <protection hidden="1"/>
    </xf>
    <xf numFmtId="0" fontId="0" fillId="5" borderId="18" xfId="0" applyFill="1" applyBorder="1" applyAlignment="1" applyProtection="1">
      <alignment wrapText="1"/>
      <protection hidden="1"/>
    </xf>
    <xf numFmtId="2" fontId="0" fillId="5" borderId="42" xfId="0" applyNumberFormat="1" applyFill="1" applyBorder="1" applyAlignment="1" applyProtection="1">
      <alignment wrapText="1"/>
      <protection hidden="1"/>
    </xf>
    <xf numFmtId="2" fontId="0" fillId="5" borderId="42" xfId="0" applyNumberFormat="1" applyFill="1" applyBorder="1" applyProtection="1">
      <protection hidden="1"/>
    </xf>
    <xf numFmtId="2" fontId="0" fillId="5" borderId="18" xfId="0" applyNumberFormat="1" applyFill="1" applyBorder="1" applyProtection="1">
      <protection hidden="1"/>
    </xf>
    <xf numFmtId="0" fontId="0" fillId="5" borderId="49" xfId="0" applyFill="1" applyBorder="1" applyProtection="1">
      <protection hidden="1"/>
    </xf>
    <xf numFmtId="0" fontId="0" fillId="6" borderId="15" xfId="0" applyFill="1" applyBorder="1" applyProtection="1">
      <protection hidden="1"/>
    </xf>
    <xf numFmtId="0" fontId="0" fillId="6" borderId="16" xfId="0" applyFill="1" applyBorder="1" applyProtection="1">
      <protection hidden="1"/>
    </xf>
    <xf numFmtId="0" fontId="0" fillId="5" borderId="15" xfId="0" applyFill="1" applyBorder="1" applyProtection="1">
      <protection hidden="1"/>
    </xf>
    <xf numFmtId="0" fontId="0" fillId="5" borderId="16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5" borderId="14" xfId="0" applyFill="1" applyBorder="1" applyProtection="1">
      <protection hidden="1"/>
    </xf>
    <xf numFmtId="0" fontId="0" fillId="5" borderId="28" xfId="0" applyFill="1" applyBorder="1" applyAlignment="1" applyProtection="1">
      <alignment horizontal="center"/>
      <protection hidden="1"/>
    </xf>
    <xf numFmtId="2" fontId="0" fillId="0" borderId="15" xfId="0" applyNumberFormat="1" applyBorder="1" applyProtection="1">
      <protection locked="0" hidden="1"/>
    </xf>
    <xf numFmtId="2" fontId="0" fillId="6" borderId="16" xfId="0" applyNumberFormat="1" applyFill="1" applyBorder="1" applyProtection="1">
      <protection hidden="1"/>
    </xf>
    <xf numFmtId="2" fontId="0" fillId="5" borderId="16" xfId="0" applyNumberFormat="1" applyFill="1" applyBorder="1" applyProtection="1">
      <protection hidden="1"/>
    </xf>
    <xf numFmtId="0" fontId="0" fillId="6" borderId="17" xfId="0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0" fillId="5" borderId="42" xfId="0" applyFill="1" applyBorder="1" applyAlignment="1" applyProtection="1">
      <alignment horizontal="center"/>
      <protection hidden="1"/>
    </xf>
    <xf numFmtId="0" fontId="0" fillId="6" borderId="37" xfId="0" applyFill="1" applyBorder="1" applyProtection="1">
      <protection hidden="1"/>
    </xf>
    <xf numFmtId="0" fontId="0" fillId="6" borderId="38" xfId="0" applyFill="1" applyBorder="1" applyAlignment="1" applyProtection="1">
      <alignment wrapText="1"/>
      <protection hidden="1"/>
    </xf>
    <xf numFmtId="0" fontId="0" fillId="6" borderId="38" xfId="0" applyFill="1" applyBorder="1" applyAlignment="1" applyProtection="1">
      <alignment horizontal="center" wrapText="1"/>
      <protection hidden="1"/>
    </xf>
    <xf numFmtId="164" fontId="2" fillId="6" borderId="38" xfId="0" applyNumberFormat="1" applyFont="1" applyFill="1" applyBorder="1" applyAlignment="1" applyProtection="1">
      <alignment wrapText="1"/>
      <protection hidden="1"/>
    </xf>
    <xf numFmtId="2" fontId="2" fillId="6" borderId="38" xfId="0" applyNumberFormat="1" applyFont="1" applyFill="1" applyBorder="1" applyAlignment="1" applyProtection="1">
      <alignment wrapText="1"/>
      <protection hidden="1"/>
    </xf>
    <xf numFmtId="164" fontId="2" fillId="6" borderId="39" xfId="0" applyNumberFormat="1" applyFont="1" applyFill="1" applyBorder="1" applyAlignment="1" applyProtection="1">
      <alignment wrapText="1"/>
      <protection hidden="1"/>
    </xf>
    <xf numFmtId="0" fontId="0" fillId="9" borderId="15" xfId="0" applyFill="1" applyBorder="1" applyAlignment="1" applyProtection="1">
      <alignment wrapText="1"/>
      <protection hidden="1"/>
    </xf>
    <xf numFmtId="0" fontId="0" fillId="9" borderId="16" xfId="0" applyFill="1" applyBorder="1" applyAlignment="1" applyProtection="1">
      <alignment wrapText="1"/>
      <protection hidden="1"/>
    </xf>
    <xf numFmtId="0" fontId="0" fillId="8" borderId="15" xfId="0" applyFill="1" applyBorder="1" applyAlignment="1" applyProtection="1">
      <alignment wrapText="1"/>
      <protection hidden="1"/>
    </xf>
    <xf numFmtId="0" fontId="0" fillId="8" borderId="16" xfId="0" applyFill="1" applyBorder="1" applyAlignment="1" applyProtection="1">
      <alignment wrapText="1"/>
      <protection hidden="1"/>
    </xf>
    <xf numFmtId="0" fontId="0" fillId="9" borderId="27" xfId="0" applyFill="1" applyBorder="1" applyProtection="1">
      <protection hidden="1"/>
    </xf>
    <xf numFmtId="0" fontId="0" fillId="9" borderId="16" xfId="0" applyFill="1" applyBorder="1" applyProtection="1">
      <protection hidden="1"/>
    </xf>
    <xf numFmtId="0" fontId="0" fillId="9" borderId="15" xfId="0" applyFill="1" applyBorder="1" applyProtection="1">
      <protection hidden="1"/>
    </xf>
    <xf numFmtId="0" fontId="0" fillId="8" borderId="14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7" borderId="15" xfId="0" applyNumberFormat="1" applyFill="1" applyBorder="1" applyProtection="1">
      <protection hidden="1"/>
    </xf>
    <xf numFmtId="2" fontId="0" fillId="9" borderId="16" xfId="0" applyNumberFormat="1" applyFill="1" applyBorder="1" applyAlignment="1" applyProtection="1">
      <alignment wrapText="1"/>
      <protection hidden="1"/>
    </xf>
    <xf numFmtId="2" fontId="0" fillId="8" borderId="16" xfId="0" applyNumberFormat="1" applyFill="1" applyBorder="1" applyAlignment="1" applyProtection="1">
      <alignment wrapText="1"/>
      <protection hidden="1"/>
    </xf>
    <xf numFmtId="2" fontId="0" fillId="9" borderId="16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8" borderId="40" xfId="0" applyFill="1" applyBorder="1" applyAlignment="1" applyProtection="1">
      <alignment wrapText="1"/>
      <protection hidden="1"/>
    </xf>
    <xf numFmtId="0" fontId="0" fillId="9" borderId="37" xfId="0" applyFill="1" applyBorder="1" applyProtection="1">
      <protection hidden="1"/>
    </xf>
    <xf numFmtId="0" fontId="0" fillId="9" borderId="38" xfId="0" applyFill="1" applyBorder="1" applyAlignment="1" applyProtection="1">
      <alignment wrapText="1"/>
      <protection hidden="1"/>
    </xf>
    <xf numFmtId="2" fontId="0" fillId="9" borderId="38" xfId="0" applyNumberFormat="1" applyFill="1" applyBorder="1" applyAlignment="1" applyProtection="1">
      <alignment wrapText="1"/>
      <protection hidden="1"/>
    </xf>
    <xf numFmtId="2" fontId="0" fillId="9" borderId="39" xfId="0" applyNumberFormat="1" applyFill="1" applyBorder="1" applyAlignment="1" applyProtection="1">
      <alignment wrapText="1"/>
      <protection hidden="1"/>
    </xf>
    <xf numFmtId="0" fontId="0" fillId="10" borderId="15" xfId="0" applyFill="1" applyBorder="1" applyAlignment="1" applyProtection="1">
      <alignment wrapText="1"/>
      <protection hidden="1"/>
    </xf>
    <xf numFmtId="0" fontId="0" fillId="10" borderId="16" xfId="0" applyFill="1" applyBorder="1" applyAlignment="1" applyProtection="1">
      <alignment wrapText="1"/>
      <protection hidden="1"/>
    </xf>
    <xf numFmtId="0" fontId="0" fillId="11" borderId="15" xfId="0" applyFill="1" applyBorder="1" applyAlignment="1" applyProtection="1">
      <alignment wrapText="1"/>
      <protection hidden="1"/>
    </xf>
    <xf numFmtId="0" fontId="0" fillId="11" borderId="16" xfId="0" applyFill="1" applyBorder="1" applyAlignment="1" applyProtection="1">
      <alignment wrapText="1"/>
      <protection hidden="1"/>
    </xf>
    <xf numFmtId="0" fontId="0" fillId="10" borderId="27" xfId="0" applyFill="1" applyBorder="1" applyProtection="1">
      <protection hidden="1"/>
    </xf>
    <xf numFmtId="0" fontId="0" fillId="10" borderId="16" xfId="0" applyFill="1" applyBorder="1" applyProtection="1">
      <protection hidden="1"/>
    </xf>
    <xf numFmtId="0" fontId="0" fillId="10" borderId="15" xfId="0" applyFill="1" applyBorder="1" applyProtection="1">
      <protection hidden="1"/>
    </xf>
    <xf numFmtId="0" fontId="0" fillId="11" borderId="14" xfId="0" applyFill="1" applyBorder="1" applyProtection="1">
      <protection hidden="1"/>
    </xf>
    <xf numFmtId="0" fontId="0" fillId="11" borderId="28" xfId="0" applyFill="1" applyBorder="1" applyAlignment="1" applyProtection="1">
      <alignment wrapText="1"/>
      <protection hidden="1"/>
    </xf>
    <xf numFmtId="2" fontId="0" fillId="10" borderId="16" xfId="0" applyNumberFormat="1" applyFill="1" applyBorder="1" applyAlignment="1" applyProtection="1">
      <alignment wrapText="1"/>
      <protection hidden="1"/>
    </xf>
    <xf numFmtId="2" fontId="0" fillId="11" borderId="16" xfId="0" applyNumberFormat="1" applyFill="1" applyBorder="1" applyAlignment="1" applyProtection="1">
      <alignment wrapText="1"/>
      <protection hidden="1"/>
    </xf>
    <xf numFmtId="2" fontId="0" fillId="10" borderId="16" xfId="0" applyNumberFormat="1" applyFill="1" applyBorder="1" applyProtection="1">
      <protection hidden="1"/>
    </xf>
    <xf numFmtId="0" fontId="0" fillId="10" borderId="17" xfId="0" applyFill="1" applyBorder="1" applyProtection="1">
      <protection hidden="1"/>
    </xf>
    <xf numFmtId="0" fontId="0" fillId="11" borderId="18" xfId="0" applyFill="1" applyBorder="1" applyProtection="1">
      <protection hidden="1"/>
    </xf>
    <xf numFmtId="0" fontId="0" fillId="11" borderId="42" xfId="0" applyFill="1" applyBorder="1" applyAlignment="1" applyProtection="1">
      <alignment wrapText="1"/>
      <protection hidden="1"/>
    </xf>
    <xf numFmtId="0" fontId="0" fillId="10" borderId="37" xfId="0" applyFill="1" applyBorder="1" applyProtection="1">
      <protection hidden="1"/>
    </xf>
    <xf numFmtId="0" fontId="0" fillId="10" borderId="38" xfId="0" applyFill="1" applyBorder="1" applyAlignment="1" applyProtection="1">
      <alignment wrapText="1"/>
      <protection hidden="1"/>
    </xf>
    <xf numFmtId="2" fontId="0" fillId="10" borderId="38" xfId="0" applyNumberFormat="1" applyFill="1" applyBorder="1" applyAlignment="1" applyProtection="1">
      <alignment wrapText="1"/>
      <protection hidden="1"/>
    </xf>
    <xf numFmtId="2" fontId="0" fillId="10" borderId="39" xfId="0" applyNumberFormat="1" applyFill="1" applyBorder="1" applyAlignment="1" applyProtection="1">
      <alignment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3" xfId="2" applyFont="1" applyFill="1" applyBorder="1" applyAlignment="1" applyProtection="1">
      <alignment wrapText="1"/>
      <protection hidden="1"/>
    </xf>
    <xf numFmtId="0" fontId="12" fillId="0" borderId="4" xfId="2" applyFont="1" applyFill="1" applyBorder="1" applyAlignment="1" applyProtection="1">
      <alignment horizontal="center" vertical="center" wrapText="1"/>
      <protection hidden="1"/>
    </xf>
    <xf numFmtId="0" fontId="12" fillId="0" borderId="58" xfId="2" applyFont="1" applyFill="1" applyBorder="1" applyAlignment="1" applyProtection="1">
      <alignment horizontal="center" vertical="center" wrapText="1"/>
      <protection hidden="1"/>
    </xf>
    <xf numFmtId="0" fontId="11" fillId="0" borderId="11" xfId="2" applyFont="1" applyFill="1" applyBorder="1" applyAlignment="1" applyProtection="1">
      <alignment vertical="center" wrapText="1"/>
      <protection hidden="1"/>
    </xf>
    <xf numFmtId="0" fontId="11" fillId="0" borderId="10" xfId="2" applyFont="1" applyFill="1" applyBorder="1" applyAlignment="1" applyProtection="1">
      <alignment vertical="center" wrapText="1"/>
      <protection hidden="1"/>
    </xf>
    <xf numFmtId="0" fontId="11" fillId="0" borderId="52" xfId="2" applyFont="1" applyFill="1" applyBorder="1" applyAlignment="1" applyProtection="1">
      <alignment vertical="center" wrapText="1"/>
      <protection hidden="1"/>
    </xf>
    <xf numFmtId="0" fontId="11" fillId="0" borderId="8" xfId="2" applyFont="1" applyFill="1" applyBorder="1" applyAlignment="1" applyProtection="1">
      <alignment horizontal="center" vertical="center"/>
      <protection hidden="1"/>
    </xf>
    <xf numFmtId="0" fontId="11" fillId="0" borderId="5" xfId="2" applyFont="1" applyFill="1" applyBorder="1" applyAlignment="1" applyProtection="1">
      <alignment horizontal="left" vertical="center" wrapText="1"/>
      <protection hidden="1"/>
    </xf>
    <xf numFmtId="2" fontId="11" fillId="0" borderId="9" xfId="2" applyNumberFormat="1" applyFont="1" applyFill="1" applyBorder="1" applyAlignment="1" applyProtection="1">
      <alignment horizontal="center" vertical="center"/>
      <protection hidden="1"/>
    </xf>
    <xf numFmtId="0" fontId="10" fillId="0" borderId="34" xfId="2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" fontId="11" fillId="8" borderId="1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4" xfId="0" applyNumberFormat="1" applyFont="1" applyBorder="1" applyAlignment="1" applyProtection="1">
      <alignment horizontal="center" vertical="center" wrapText="1"/>
      <protection hidden="1"/>
    </xf>
    <xf numFmtId="4" fontId="11" fillId="0" borderId="16" xfId="0" applyNumberFormat="1" applyFont="1" applyBorder="1" applyAlignment="1" applyProtection="1">
      <alignment horizontal="center" vertical="center" wrapText="1"/>
      <protection hidden="1"/>
    </xf>
    <xf numFmtId="3" fontId="11" fillId="8" borderId="14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8" xfId="0" applyNumberFormat="1" applyFont="1" applyBorder="1" applyAlignment="1" applyProtection="1">
      <alignment horizontal="center" vertical="center" wrapText="1"/>
      <protection hidden="1"/>
    </xf>
    <xf numFmtId="4" fontId="12" fillId="0" borderId="59" xfId="0" applyNumberFormat="1" applyFont="1" applyBorder="1" applyAlignment="1" applyProtection="1">
      <alignment horizontal="center" vertical="center" wrapText="1"/>
      <protection hidden="1"/>
    </xf>
    <xf numFmtId="0" fontId="20" fillId="0" borderId="31" xfId="7" applyBorder="1" applyAlignment="1">
      <alignment horizontal="left" vertical="center" wrapText="1" indent="1"/>
    </xf>
    <xf numFmtId="0" fontId="11" fillId="12" borderId="0" xfId="2" applyFont="1" applyFill="1" applyBorder="1" applyAlignment="1" applyProtection="1">
      <alignment horizontal="left" vertical="center" wrapText="1"/>
      <protection hidden="1"/>
    </xf>
    <xf numFmtId="0" fontId="4" fillId="12" borderId="0" xfId="2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4" fontId="11" fillId="5" borderId="14" xfId="2" applyNumberFormat="1" applyFont="1" applyFill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center" vertical="center" wrapText="1"/>
      <protection hidden="1"/>
    </xf>
    <xf numFmtId="0" fontId="2" fillId="0" borderId="23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11" fillId="0" borderId="14" xfId="0" applyFont="1" applyBorder="1" applyAlignment="1" applyProtection="1">
      <alignment horizontal="center" vertical="center" wrapText="1"/>
      <protection hidden="1"/>
    </xf>
    <xf numFmtId="3" fontId="11" fillId="0" borderId="14" xfId="0" applyNumberFormat="1" applyFont="1" applyBorder="1" applyAlignment="1" applyProtection="1">
      <alignment horizontal="center" vertical="center" wrapText="1"/>
      <protection hidden="1"/>
    </xf>
    <xf numFmtId="0" fontId="0" fillId="5" borderId="15" xfId="0" applyFill="1" applyBorder="1" applyAlignment="1" applyProtection="1">
      <alignment vertical="top" wrapText="1"/>
      <protection locked="0"/>
    </xf>
    <xf numFmtId="0" fontId="17" fillId="5" borderId="14" xfId="0" applyFont="1" applyFill="1" applyBorder="1" applyAlignment="1" applyProtection="1">
      <alignment vertical="top" wrapText="1"/>
      <protection locked="0"/>
    </xf>
    <xf numFmtId="0" fontId="0" fillId="5" borderId="14" xfId="0" applyFill="1" applyBorder="1" applyAlignment="1" applyProtection="1">
      <alignment vertical="top" wrapText="1"/>
      <protection locked="0"/>
    </xf>
    <xf numFmtId="0" fontId="17" fillId="5" borderId="16" xfId="0" applyFont="1" applyFill="1" applyBorder="1" applyAlignment="1" applyProtection="1">
      <alignment vertical="top" wrapText="1"/>
      <protection locked="0"/>
    </xf>
    <xf numFmtId="0" fontId="0" fillId="5" borderId="17" xfId="0" applyFill="1" applyBorder="1" applyAlignment="1" applyProtection="1">
      <alignment vertical="top" wrapText="1"/>
      <protection locked="0"/>
    </xf>
    <xf numFmtId="0" fontId="17" fillId="5" borderId="18" xfId="0" applyFont="1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17" fillId="5" borderId="59" xfId="0" applyFont="1" applyFill="1" applyBorder="1" applyAlignment="1" applyProtection="1">
      <alignment vertical="top" wrapText="1"/>
      <protection locked="0"/>
    </xf>
    <xf numFmtId="0" fontId="10" fillId="0" borderId="37" xfId="2" applyFont="1" applyFill="1" applyBorder="1" applyAlignment="1" applyProtection="1">
      <alignment horizontal="left" vertical="center" wrapText="1"/>
    </xf>
    <xf numFmtId="0" fontId="25" fillId="0" borderId="24" xfId="0" applyFont="1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10" fillId="0" borderId="19" xfId="2" applyFont="1" applyFill="1" applyBorder="1" applyAlignment="1" applyProtection="1">
      <alignment horizontal="left" vertical="center" wrapText="1"/>
    </xf>
    <xf numFmtId="0" fontId="0" fillId="5" borderId="14" xfId="0" applyFill="1" applyBorder="1"/>
    <xf numFmtId="0" fontId="0" fillId="5" borderId="18" xfId="0" applyFill="1" applyBorder="1"/>
    <xf numFmtId="0" fontId="0" fillId="5" borderId="31" xfId="0" applyFill="1" applyBorder="1" applyAlignment="1" applyProtection="1">
      <alignment horizontal="left" vertical="center" wrapText="1" indent="1"/>
      <protection locked="0"/>
    </xf>
    <xf numFmtId="0" fontId="3" fillId="0" borderId="14" xfId="0" applyFont="1" applyBorder="1" applyAlignment="1" applyProtection="1">
      <alignment horizontal="center" vertical="center" wrapText="1"/>
      <protection hidden="1"/>
    </xf>
    <xf numFmtId="3" fontId="3" fillId="0" borderId="14" xfId="0" applyNumberFormat="1" applyFont="1" applyBorder="1" applyAlignment="1" applyProtection="1">
      <alignment horizontal="center" vertical="center" wrapText="1"/>
      <protection hidden="1"/>
    </xf>
    <xf numFmtId="0" fontId="2" fillId="11" borderId="20" xfId="0" applyFont="1" applyFill="1" applyBorder="1" applyAlignment="1" applyProtection="1">
      <alignment horizontal="left" vertical="center" wrapText="1"/>
      <protection hidden="1"/>
    </xf>
    <xf numFmtId="0" fontId="2" fillId="11" borderId="46" xfId="0" applyFont="1" applyFill="1" applyBorder="1" applyAlignment="1" applyProtection="1">
      <alignment horizontal="left" vertical="center" wrapText="1"/>
      <protection hidden="1"/>
    </xf>
    <xf numFmtId="0" fontId="2" fillId="11" borderId="14" xfId="0" applyFont="1" applyFill="1" applyBorder="1" applyAlignment="1" applyProtection="1">
      <alignment horizontal="left" vertic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0" fillId="10" borderId="19" xfId="0" applyFill="1" applyBorder="1" applyAlignment="1" applyProtection="1">
      <alignment horizontal="center" wrapText="1"/>
      <protection hidden="1"/>
    </xf>
    <xf numFmtId="0" fontId="0" fillId="10" borderId="21" xfId="0" applyFill="1" applyBorder="1" applyAlignment="1" applyProtection="1">
      <alignment horizontal="center" wrapText="1"/>
      <protection hidden="1"/>
    </xf>
    <xf numFmtId="0" fontId="0" fillId="11" borderId="19" xfId="0" applyFill="1" applyBorder="1" applyAlignment="1" applyProtection="1">
      <alignment horizontal="center" wrapText="1"/>
      <protection hidden="1"/>
    </xf>
    <xf numFmtId="0" fontId="0" fillId="11" borderId="21" xfId="0" applyFill="1" applyBorder="1" applyAlignment="1" applyProtection="1">
      <alignment horizontal="center" wrapText="1"/>
      <protection hidden="1"/>
    </xf>
    <xf numFmtId="0" fontId="0" fillId="10" borderId="47" xfId="0" applyFill="1" applyBorder="1" applyAlignment="1" applyProtection="1">
      <alignment horizontal="center"/>
      <protection hidden="1"/>
    </xf>
    <xf numFmtId="0" fontId="0" fillId="10" borderId="21" xfId="0" applyFill="1" applyBorder="1" applyAlignment="1" applyProtection="1">
      <alignment horizontal="center"/>
      <protection hidden="1"/>
    </xf>
    <xf numFmtId="0" fontId="14" fillId="6" borderId="44" xfId="0" applyFont="1" applyFill="1" applyBorder="1" applyAlignment="1" applyProtection="1">
      <alignment horizontal="center" vertical="center"/>
      <protection hidden="1"/>
    </xf>
    <xf numFmtId="0" fontId="14" fillId="6" borderId="45" xfId="0" applyFont="1" applyFill="1" applyBorder="1" applyAlignment="1" applyProtection="1">
      <alignment horizontal="center" vertical="center"/>
      <protection hidden="1"/>
    </xf>
    <xf numFmtId="0" fontId="14" fillId="6" borderId="43" xfId="0" applyFont="1" applyFill="1" applyBorder="1" applyAlignment="1" applyProtection="1">
      <alignment horizontal="center" vertical="center"/>
      <protection hidden="1"/>
    </xf>
    <xf numFmtId="0" fontId="0" fillId="6" borderId="19" xfId="0" applyFill="1" applyBorder="1" applyAlignment="1" applyProtection="1">
      <alignment horizontal="center" wrapText="1"/>
      <protection hidden="1"/>
    </xf>
    <xf numFmtId="0" fontId="0" fillId="6" borderId="15" xfId="0" applyFill="1" applyBorder="1" applyAlignment="1" applyProtection="1">
      <alignment horizontal="center" wrapText="1"/>
      <protection hidden="1"/>
    </xf>
    <xf numFmtId="0" fontId="0" fillId="6" borderId="19" xfId="0" applyFill="1" applyBorder="1" applyAlignment="1" applyProtection="1">
      <alignment horizontal="center"/>
      <protection hidden="1"/>
    </xf>
    <xf numFmtId="0" fontId="0" fillId="6" borderId="21" xfId="0" applyFill="1" applyBorder="1" applyAlignment="1" applyProtection="1">
      <alignment horizontal="center"/>
      <protection hidden="1"/>
    </xf>
    <xf numFmtId="0" fontId="0" fillId="5" borderId="19" xfId="0" applyFill="1" applyBorder="1" applyAlignment="1" applyProtection="1">
      <alignment horizontal="center"/>
      <protection hidden="1"/>
    </xf>
    <xf numFmtId="0" fontId="0" fillId="5" borderId="21" xfId="0" applyFill="1" applyBorder="1" applyAlignment="1" applyProtection="1">
      <alignment horizontal="center"/>
      <protection hidden="1"/>
    </xf>
    <xf numFmtId="0" fontId="0" fillId="6" borderId="47" xfId="0" applyFill="1" applyBorder="1" applyAlignment="1" applyProtection="1">
      <alignment horizontal="center"/>
      <protection hidden="1"/>
    </xf>
    <xf numFmtId="0" fontId="14" fillId="10" borderId="30" xfId="0" applyFont="1" applyFill="1" applyBorder="1" applyAlignment="1" applyProtection="1">
      <alignment horizontal="center" vertical="center"/>
      <protection hidden="1"/>
    </xf>
    <xf numFmtId="0" fontId="14" fillId="10" borderId="1" xfId="0" applyFont="1" applyFill="1" applyBorder="1" applyAlignment="1" applyProtection="1">
      <alignment horizontal="center" vertical="center"/>
      <protection hidden="1"/>
    </xf>
    <xf numFmtId="0" fontId="14" fillId="10" borderId="29" xfId="0" applyFont="1" applyFill="1" applyBorder="1" applyAlignment="1" applyProtection="1">
      <alignment horizontal="center" vertical="center"/>
      <protection hidden="1"/>
    </xf>
    <xf numFmtId="0" fontId="0" fillId="10" borderId="15" xfId="0" applyFill="1" applyBorder="1" applyAlignment="1" applyProtection="1">
      <alignment horizontal="center" wrapText="1"/>
      <protection hidden="1"/>
    </xf>
    <xf numFmtId="0" fontId="14" fillId="6" borderId="34" xfId="0" applyFont="1" applyFill="1" applyBorder="1" applyAlignment="1" applyProtection="1">
      <alignment horizontal="center" vertical="center"/>
      <protection hidden="1"/>
    </xf>
    <xf numFmtId="0" fontId="14" fillId="6" borderId="12" xfId="0" applyFont="1" applyFill="1" applyBorder="1" applyAlignment="1" applyProtection="1">
      <alignment horizontal="center" vertical="center"/>
      <protection hidden="1"/>
    </xf>
    <xf numFmtId="0" fontId="14" fillId="6" borderId="35" xfId="0" applyFont="1" applyFill="1" applyBorder="1" applyAlignment="1" applyProtection="1">
      <alignment horizontal="center" vertical="center"/>
      <protection hidden="1"/>
    </xf>
    <xf numFmtId="0" fontId="0" fillId="5" borderId="46" xfId="0" applyFill="1" applyBorder="1" applyAlignment="1" applyProtection="1">
      <alignment horizontal="center" vertical="center"/>
      <protection hidden="1"/>
    </xf>
    <xf numFmtId="0" fontId="0" fillId="5" borderId="28" xfId="0" applyFill="1" applyBorder="1" applyAlignment="1" applyProtection="1">
      <alignment horizontal="center" vertical="center"/>
      <protection hidden="1"/>
    </xf>
    <xf numFmtId="0" fontId="2" fillId="5" borderId="20" xfId="0" applyFont="1" applyFill="1" applyBorder="1" applyAlignment="1" applyProtection="1">
      <alignment horizontal="left" vertical="center" wrapText="1"/>
      <protection hidden="1"/>
    </xf>
    <xf numFmtId="0" fontId="2" fillId="5" borderId="14" xfId="0" applyFont="1" applyFill="1" applyBorder="1" applyAlignment="1" applyProtection="1">
      <alignment horizontal="left" vertical="center" wrapText="1"/>
      <protection hidden="1"/>
    </xf>
    <xf numFmtId="0" fontId="14" fillId="9" borderId="37" xfId="0" applyFont="1" applyFill="1" applyBorder="1" applyAlignment="1" applyProtection="1">
      <alignment horizontal="center" vertical="center"/>
      <protection hidden="1"/>
    </xf>
    <xf numFmtId="0" fontId="14" fillId="9" borderId="38" xfId="0" applyFont="1" applyFill="1" applyBorder="1" applyAlignment="1" applyProtection="1">
      <alignment horizontal="center" vertical="center"/>
      <protection hidden="1"/>
    </xf>
    <xf numFmtId="0" fontId="14" fillId="9" borderId="39" xfId="0" applyFont="1" applyFill="1" applyBorder="1" applyAlignment="1" applyProtection="1">
      <alignment horizontal="center" vertical="center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15" xfId="0" applyFill="1" applyBorder="1" applyAlignment="1" applyProtection="1">
      <alignment horizontal="center" wrapText="1"/>
      <protection hidden="1"/>
    </xf>
    <xf numFmtId="0" fontId="2" fillId="8" borderId="25" xfId="0" applyFont="1" applyFill="1" applyBorder="1" applyAlignment="1" applyProtection="1">
      <alignment horizontal="left" vertical="center" wrapText="1"/>
      <protection hidden="1"/>
    </xf>
    <xf numFmtId="0" fontId="2" fillId="8" borderId="41" xfId="0" applyFont="1" applyFill="1" applyBorder="1" applyAlignment="1" applyProtection="1">
      <alignment horizontal="left" vertical="center" wrapText="1"/>
      <protection hidden="1"/>
    </xf>
    <xf numFmtId="0" fontId="2" fillId="8" borderId="14" xfId="0" applyFont="1" applyFill="1" applyBorder="1" applyAlignment="1" applyProtection="1">
      <alignment horizontal="left" vertical="center" wrapText="1"/>
      <protection hidden="1"/>
    </xf>
    <xf numFmtId="0" fontId="2" fillId="8" borderId="28" xfId="0" applyFont="1" applyFill="1" applyBorder="1" applyAlignment="1" applyProtection="1">
      <alignment horizontal="left" vertical="center" wrapText="1"/>
      <protection hidden="1"/>
    </xf>
    <xf numFmtId="0" fontId="0" fillId="9" borderId="33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0" fillId="8" borderId="19" xfId="0" applyFill="1" applyBorder="1" applyAlignment="1" applyProtection="1">
      <alignment horizontal="center" wrapText="1"/>
      <protection hidden="1"/>
    </xf>
    <xf numFmtId="0" fontId="0" fillId="8" borderId="21" xfId="0" applyFill="1" applyBorder="1" applyAlignment="1" applyProtection="1">
      <alignment horizontal="center" wrapText="1"/>
      <protection hidden="1"/>
    </xf>
    <xf numFmtId="0" fontId="0" fillId="9" borderId="19" xfId="0" applyFill="1" applyBorder="1" applyAlignment="1" applyProtection="1">
      <alignment horizontal="center" wrapText="1"/>
      <protection hidden="1"/>
    </xf>
    <xf numFmtId="0" fontId="0" fillId="9" borderId="21" xfId="0" applyFill="1" applyBorder="1" applyAlignment="1" applyProtection="1">
      <alignment horizontal="center" wrapText="1"/>
      <protection hidden="1"/>
    </xf>
    <xf numFmtId="0" fontId="5" fillId="0" borderId="51" xfId="1" applyFill="1" applyBorder="1" applyAlignment="1" applyProtection="1">
      <alignment horizontal="center"/>
      <protection hidden="1"/>
    </xf>
    <xf numFmtId="0" fontId="11" fillId="0" borderId="24" xfId="2" applyFont="1" applyFill="1" applyBorder="1" applyAlignment="1" applyProtection="1">
      <alignment vertical="center" wrapText="1"/>
      <protection hidden="1"/>
    </xf>
    <xf numFmtId="0" fontId="11" fillId="0" borderId="25" xfId="2" applyFont="1" applyFill="1" applyBorder="1" applyAlignment="1" applyProtection="1">
      <alignment vertical="center" wrapText="1"/>
      <protection hidden="1"/>
    </xf>
    <xf numFmtId="0" fontId="4" fillId="5" borderId="14" xfId="2" applyFont="1" applyFill="1" applyBorder="1" applyAlignment="1" applyProtection="1">
      <alignment horizontal="center"/>
      <protection hidden="1"/>
    </xf>
    <xf numFmtId="0" fontId="4" fillId="5" borderId="16" xfId="2" applyFont="1" applyFill="1" applyBorder="1" applyAlignment="1" applyProtection="1">
      <alignment horizontal="center"/>
      <protection hidden="1"/>
    </xf>
    <xf numFmtId="0" fontId="10" fillId="0" borderId="34" xfId="2" applyFont="1" applyFill="1" applyBorder="1" applyAlignment="1" applyProtection="1">
      <alignment horizontal="center" vertical="center" wrapText="1"/>
      <protection hidden="1"/>
    </xf>
    <xf numFmtId="0" fontId="10" fillId="0" borderId="12" xfId="2" applyFont="1" applyFill="1" applyBorder="1" applyAlignment="1" applyProtection="1">
      <alignment horizontal="center" vertical="center" wrapText="1"/>
      <protection hidden="1"/>
    </xf>
    <xf numFmtId="0" fontId="10" fillId="0" borderId="35" xfId="2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15" xfId="2" applyFont="1" applyFill="1" applyBorder="1" applyAlignment="1" applyProtection="1">
      <alignment vertical="center" wrapText="1"/>
      <protection hidden="1"/>
    </xf>
    <xf numFmtId="0" fontId="11" fillId="0" borderId="14" xfId="2" applyFont="1" applyFill="1" applyBorder="1" applyAlignment="1" applyProtection="1">
      <alignment vertical="center" wrapText="1"/>
      <protection hidden="1"/>
    </xf>
    <xf numFmtId="2" fontId="12" fillId="5" borderId="34" xfId="2" applyNumberFormat="1" applyFont="1" applyFill="1" applyBorder="1" applyAlignment="1" applyProtection="1">
      <alignment horizontal="center"/>
      <protection hidden="1"/>
    </xf>
    <xf numFmtId="2" fontId="12" fillId="5" borderId="35" xfId="2" applyNumberFormat="1" applyFont="1" applyFill="1" applyBorder="1" applyAlignment="1" applyProtection="1">
      <alignment horizontal="center"/>
      <protection hidden="1"/>
    </xf>
    <xf numFmtId="0" fontId="4" fillId="0" borderId="61" xfId="2" applyFont="1" applyFill="1" applyBorder="1" applyAlignment="1" applyProtection="1">
      <alignment horizontal="center"/>
      <protection hidden="1"/>
    </xf>
    <xf numFmtId="0" fontId="4" fillId="0" borderId="1" xfId="2" applyFont="1" applyFill="1" applyBorder="1" applyAlignment="1" applyProtection="1">
      <alignment horizontal="center"/>
      <protection hidden="1"/>
    </xf>
    <xf numFmtId="0" fontId="4" fillId="0" borderId="62" xfId="2" applyFont="1" applyFill="1" applyBorder="1" applyAlignment="1" applyProtection="1">
      <alignment horizontal="center"/>
      <protection hidden="1"/>
    </xf>
    <xf numFmtId="0" fontId="4" fillId="0" borderId="51" xfId="2" applyFont="1" applyFill="1" applyBorder="1" applyAlignment="1" applyProtection="1">
      <alignment horizontal="center"/>
      <protection hidden="1"/>
    </xf>
    <xf numFmtId="0" fontId="1" fillId="5" borderId="14" xfId="3" applyFill="1" applyBorder="1" applyAlignment="1" applyProtection="1">
      <alignment horizontal="center" vertical="center" wrapText="1"/>
      <protection locked="0"/>
    </xf>
    <xf numFmtId="0" fontId="1" fillId="5" borderId="16" xfId="3" applyFill="1" applyBorder="1" applyAlignment="1" applyProtection="1">
      <alignment horizontal="center" vertical="center" wrapText="1"/>
      <protection locked="0"/>
    </xf>
    <xf numFmtId="0" fontId="0" fillId="5" borderId="18" xfId="3" applyFont="1" applyFill="1" applyBorder="1" applyAlignment="1" applyProtection="1">
      <alignment horizontal="center" vertical="center" wrapText="1"/>
      <protection locked="0"/>
    </xf>
    <xf numFmtId="0" fontId="0" fillId="5" borderId="59" xfId="3" applyFont="1" applyFill="1" applyBorder="1" applyAlignment="1" applyProtection="1">
      <alignment horizontal="center" vertical="center" wrapText="1"/>
      <protection locked="0"/>
    </xf>
    <xf numFmtId="0" fontId="4" fillId="5" borderId="25" xfId="2" applyFont="1" applyFill="1" applyBorder="1" applyAlignment="1" applyProtection="1">
      <alignment horizontal="center"/>
      <protection hidden="1"/>
    </xf>
    <xf numFmtId="0" fontId="4" fillId="5" borderId="26" xfId="2" applyFont="1" applyFill="1" applyBorder="1" applyAlignment="1" applyProtection="1">
      <alignment horizontal="center"/>
      <protection hidden="1"/>
    </xf>
    <xf numFmtId="0" fontId="10" fillId="0" borderId="30" xfId="2" applyFont="1" applyFill="1" applyBorder="1" applyAlignment="1" applyProtection="1">
      <alignment horizontal="center" vertical="center" wrapText="1"/>
      <protection hidden="1"/>
    </xf>
    <xf numFmtId="0" fontId="10" fillId="0" borderId="1" xfId="2" applyFont="1" applyFill="1" applyBorder="1" applyAlignment="1" applyProtection="1">
      <alignment horizontal="center" vertical="center" wrapText="1"/>
      <protection hidden="1"/>
    </xf>
    <xf numFmtId="0" fontId="10" fillId="0" borderId="29" xfId="2" applyFont="1" applyFill="1" applyBorder="1" applyAlignment="1" applyProtection="1">
      <alignment horizontal="center" vertical="center" wrapText="1"/>
      <protection hidden="1"/>
    </xf>
    <xf numFmtId="0" fontId="1" fillId="5" borderId="20" xfId="3" applyFill="1" applyBorder="1" applyAlignment="1" applyProtection="1">
      <alignment horizontal="center" vertical="center" wrapText="1"/>
      <protection locked="0"/>
    </xf>
    <xf numFmtId="0" fontId="1" fillId="5" borderId="21" xfId="3" applyFill="1" applyBorder="1" applyAlignment="1" applyProtection="1">
      <alignment horizontal="center" vertical="center" wrapText="1"/>
      <protection locked="0"/>
    </xf>
    <xf numFmtId="0" fontId="12" fillId="0" borderId="34" xfId="2" applyFont="1" applyFill="1" applyBorder="1" applyAlignment="1" applyProtection="1">
      <alignment horizontal="left" vertical="center"/>
      <protection hidden="1"/>
    </xf>
    <xf numFmtId="0" fontId="12" fillId="0" borderId="12" xfId="2" applyFont="1" applyFill="1" applyBorder="1" applyAlignment="1" applyProtection="1">
      <alignment horizontal="left" vertical="center"/>
      <protection hidden="1"/>
    </xf>
    <xf numFmtId="0" fontId="11" fillId="0" borderId="15" xfId="2" applyFont="1" applyFill="1" applyBorder="1" applyAlignment="1" applyProtection="1">
      <alignment horizontal="left" vertical="center" wrapText="1"/>
      <protection hidden="1"/>
    </xf>
    <xf numFmtId="0" fontId="11" fillId="0" borderId="14" xfId="2" applyFont="1" applyFill="1" applyBorder="1" applyAlignment="1" applyProtection="1">
      <alignment horizontal="left" vertical="center" wrapText="1"/>
      <protection hidden="1"/>
    </xf>
    <xf numFmtId="0" fontId="11" fillId="0" borderId="17" xfId="2" applyFont="1" applyFill="1" applyBorder="1" applyAlignment="1" applyProtection="1">
      <alignment horizontal="left" vertical="center" wrapText="1"/>
      <protection hidden="1"/>
    </xf>
    <xf numFmtId="0" fontId="11" fillId="0" borderId="18" xfId="2" applyFont="1" applyFill="1" applyBorder="1" applyAlignment="1" applyProtection="1">
      <alignment horizontal="left" vertical="center" wrapText="1"/>
      <protection hidden="1"/>
    </xf>
    <xf numFmtId="0" fontId="11" fillId="0" borderId="19" xfId="2" applyFont="1" applyFill="1" applyBorder="1" applyAlignment="1" applyProtection="1">
      <alignment vertical="center" wrapText="1"/>
      <protection hidden="1"/>
    </xf>
    <xf numFmtId="0" fontId="11" fillId="0" borderId="20" xfId="2" applyFont="1" applyFill="1" applyBorder="1" applyAlignment="1" applyProtection="1">
      <alignment vertical="center" wrapText="1"/>
      <protection hidden="1"/>
    </xf>
    <xf numFmtId="0" fontId="4" fillId="5" borderId="20" xfId="2" applyFont="1" applyFill="1" applyBorder="1" applyAlignment="1" applyProtection="1">
      <alignment horizontal="center"/>
      <protection hidden="1"/>
    </xf>
    <xf numFmtId="0" fontId="4" fillId="5" borderId="21" xfId="2" applyFont="1" applyFill="1" applyBorder="1" applyAlignment="1" applyProtection="1">
      <alignment horizontal="center"/>
      <protection hidden="1"/>
    </xf>
    <xf numFmtId="0" fontId="21" fillId="0" borderId="19" xfId="5" applyFont="1" applyFill="1" applyBorder="1" applyAlignment="1" applyProtection="1">
      <alignment horizontal="center" vertical="center" wrapText="1"/>
      <protection hidden="1"/>
    </xf>
    <xf numFmtId="0" fontId="21" fillId="0" borderId="20" xfId="5" applyFont="1" applyFill="1" applyBorder="1" applyAlignment="1" applyProtection="1">
      <alignment horizontal="center" vertical="center" wrapText="1"/>
      <protection hidden="1"/>
    </xf>
    <xf numFmtId="0" fontId="21" fillId="0" borderId="17" xfId="5" applyFont="1" applyFill="1" applyBorder="1" applyAlignment="1" applyProtection="1">
      <alignment horizontal="center" vertical="center" wrapText="1"/>
      <protection hidden="1"/>
    </xf>
    <xf numFmtId="0" fontId="21" fillId="0" borderId="18" xfId="5" applyFont="1" applyFill="1" applyBorder="1" applyAlignment="1" applyProtection="1">
      <alignment horizontal="center" vertical="center" wrapText="1"/>
      <protection hidden="1"/>
    </xf>
    <xf numFmtId="0" fontId="24" fillId="5" borderId="20" xfId="2" applyFont="1" applyFill="1" applyBorder="1" applyAlignment="1" applyProtection="1">
      <alignment horizontal="center" vertical="center"/>
      <protection locked="0"/>
    </xf>
    <xf numFmtId="0" fontId="24" fillId="5" borderId="21" xfId="2" applyFont="1" applyFill="1" applyBorder="1" applyAlignment="1" applyProtection="1">
      <alignment horizontal="center" vertical="center"/>
      <protection locked="0"/>
    </xf>
    <xf numFmtId="2" fontId="11" fillId="0" borderId="60" xfId="2" applyNumberFormat="1" applyFont="1" applyFill="1" applyBorder="1" applyAlignment="1" applyProtection="1">
      <alignment horizontal="center" vertical="center"/>
      <protection hidden="1"/>
    </xf>
    <xf numFmtId="2" fontId="11" fillId="0" borderId="56" xfId="2" applyNumberFormat="1" applyFont="1" applyFill="1" applyBorder="1" applyAlignment="1" applyProtection="1">
      <alignment horizontal="center" vertical="center"/>
      <protection hidden="1"/>
    </xf>
    <xf numFmtId="0" fontId="4" fillId="5" borderId="18" xfId="2" applyFont="1" applyFill="1" applyBorder="1" applyAlignment="1" applyProtection="1">
      <alignment horizontal="center"/>
      <protection hidden="1"/>
    </xf>
    <xf numFmtId="0" fontId="4" fillId="5" borderId="59" xfId="2" applyFont="1" applyFill="1" applyBorder="1" applyAlignment="1" applyProtection="1">
      <alignment horizontal="center"/>
      <protection hidden="1"/>
    </xf>
    <xf numFmtId="0" fontId="12" fillId="0" borderId="61" xfId="2" applyFont="1" applyFill="1" applyBorder="1" applyAlignment="1" applyProtection="1">
      <alignment horizontal="center" vertical="center" wrapText="1"/>
      <protection hidden="1"/>
    </xf>
    <xf numFmtId="0" fontId="12" fillId="0" borderId="29" xfId="2" applyFont="1" applyFill="1" applyBorder="1" applyAlignment="1" applyProtection="1">
      <alignment horizontal="center" vertical="center" wrapText="1"/>
      <protection hidden="1"/>
    </xf>
    <xf numFmtId="0" fontId="21" fillId="13" borderId="18" xfId="5" applyFont="1" applyFill="1" applyBorder="1" applyAlignment="1" applyProtection="1">
      <alignment horizontal="center" vertical="center" wrapText="1"/>
      <protection locked="0"/>
    </xf>
    <xf numFmtId="0" fontId="21" fillId="13" borderId="59" xfId="5" applyFont="1" applyFill="1" applyBorder="1" applyAlignment="1" applyProtection="1">
      <alignment horizontal="center" vertical="center" wrapText="1"/>
      <protection locked="0"/>
    </xf>
    <xf numFmtId="0" fontId="21" fillId="0" borderId="12" xfId="5" applyFont="1" applyFill="1" applyBorder="1" applyAlignment="1" applyProtection="1">
      <alignment horizontal="center" vertical="center" wrapText="1"/>
      <protection hidden="1"/>
    </xf>
    <xf numFmtId="0" fontId="11" fillId="5" borderId="30" xfId="2" applyFont="1" applyFill="1" applyBorder="1" applyAlignment="1" applyProtection="1">
      <alignment horizontal="center" wrapText="1"/>
      <protection locked="0"/>
    </xf>
    <xf numFmtId="0" fontId="11" fillId="5" borderId="1" xfId="2" applyFont="1" applyFill="1" applyBorder="1" applyAlignment="1" applyProtection="1">
      <alignment horizontal="center" wrapText="1"/>
      <protection locked="0"/>
    </xf>
    <xf numFmtId="0" fontId="11" fillId="5" borderId="29" xfId="2" applyFont="1" applyFill="1" applyBorder="1" applyAlignment="1" applyProtection="1">
      <alignment horizontal="center" wrapText="1"/>
      <protection locked="0"/>
    </xf>
    <xf numFmtId="0" fontId="11" fillId="5" borderId="53" xfId="2" applyFont="1" applyFill="1" applyBorder="1" applyAlignment="1" applyProtection="1">
      <alignment horizontal="center" wrapText="1"/>
      <protection locked="0"/>
    </xf>
    <xf numFmtId="0" fontId="11" fillId="5" borderId="51" xfId="2" applyFont="1" applyFill="1" applyBorder="1" applyAlignment="1" applyProtection="1">
      <alignment horizontal="center" wrapText="1"/>
      <protection locked="0"/>
    </xf>
    <xf numFmtId="0" fontId="11" fillId="5" borderId="57" xfId="2" applyFont="1" applyFill="1" applyBorder="1" applyAlignment="1" applyProtection="1">
      <alignment horizontal="center" wrapText="1"/>
      <protection locked="0"/>
    </xf>
    <xf numFmtId="0" fontId="11" fillId="5" borderId="3" xfId="2" applyFont="1" applyFill="1" applyBorder="1" applyAlignment="1" applyProtection="1">
      <alignment horizontal="left" wrapText="1"/>
      <protection locked="0"/>
    </xf>
    <xf numFmtId="0" fontId="11" fillId="5" borderId="6" xfId="2" applyFont="1" applyFill="1" applyBorder="1" applyAlignment="1" applyProtection="1">
      <alignment horizontal="left" wrapText="1"/>
      <protection locked="0"/>
    </xf>
    <xf numFmtId="0" fontId="11" fillId="5" borderId="4" xfId="2" applyFont="1" applyFill="1" applyBorder="1" applyAlignment="1" applyProtection="1">
      <alignment horizontal="left" wrapText="1"/>
      <protection locked="0"/>
    </xf>
    <xf numFmtId="0" fontId="11" fillId="5" borderId="54" xfId="2" applyFont="1" applyFill="1" applyBorder="1" applyAlignment="1" applyProtection="1">
      <alignment horizontal="left" wrapText="1"/>
      <protection locked="0"/>
    </xf>
    <xf numFmtId="0" fontId="11" fillId="5" borderId="7" xfId="2" applyFont="1" applyFill="1" applyBorder="1" applyAlignment="1" applyProtection="1">
      <alignment horizontal="left" wrapText="1"/>
      <protection locked="0"/>
    </xf>
    <xf numFmtId="0" fontId="11" fillId="5" borderId="13" xfId="2" applyFont="1" applyFill="1" applyBorder="1" applyAlignment="1" applyProtection="1">
      <alignment horizontal="left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hidden="1"/>
    </xf>
    <xf numFmtId="0" fontId="12" fillId="0" borderId="67" xfId="0" applyFont="1" applyBorder="1" applyAlignment="1" applyProtection="1">
      <alignment horizontal="center" vertical="center" wrapText="1"/>
      <protection hidden="1"/>
    </xf>
    <xf numFmtId="0" fontId="2" fillId="0" borderId="67" xfId="0" applyFont="1" applyBorder="1" applyAlignment="1" applyProtection="1">
      <alignment horizontal="center" vertical="center" wrapText="1"/>
      <protection hidden="1"/>
    </xf>
    <xf numFmtId="0" fontId="2" fillId="0" borderId="24" xfId="0" applyFont="1" applyBorder="1" applyAlignment="1" applyProtection="1">
      <alignment horizontal="center" vertical="center" wrapText="1"/>
      <protection hidden="1"/>
    </xf>
    <xf numFmtId="10" fontId="11" fillId="0" borderId="23" xfId="6" applyNumberFormat="1" applyFont="1" applyFill="1" applyBorder="1" applyAlignment="1" applyProtection="1">
      <alignment horizontal="center" vertical="center" wrapText="1"/>
      <protection hidden="1"/>
    </xf>
    <xf numFmtId="10" fontId="11" fillId="0" borderId="68" xfId="6" applyNumberFormat="1" applyFont="1" applyFill="1" applyBorder="1" applyAlignment="1" applyProtection="1">
      <alignment horizontal="center" vertical="center" wrapText="1"/>
      <protection hidden="1"/>
    </xf>
    <xf numFmtId="0" fontId="0" fillId="0" borderId="68" xfId="0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 wrapText="1"/>
      <protection hidden="1"/>
    </xf>
    <xf numFmtId="0" fontId="12" fillId="0" borderId="24" xfId="0" applyFont="1" applyBorder="1" applyAlignment="1" applyProtection="1">
      <alignment horizontal="center" vertical="center" wrapText="1"/>
      <protection hidden="1"/>
    </xf>
    <xf numFmtId="0" fontId="11" fillId="0" borderId="68" xfId="0" applyFont="1" applyBorder="1" applyAlignment="1" applyProtection="1">
      <alignment horizontal="center" vertical="center" wrapText="1"/>
      <protection hidden="1"/>
    </xf>
    <xf numFmtId="0" fontId="11" fillId="0" borderId="25" xfId="0" applyFont="1" applyBorder="1" applyAlignment="1" applyProtection="1">
      <alignment horizontal="center" vertical="center" wrapText="1"/>
      <protection hidden="1"/>
    </xf>
    <xf numFmtId="0" fontId="19" fillId="0" borderId="69" xfId="0" applyFont="1" applyBorder="1" applyAlignment="1" applyProtection="1">
      <alignment horizontal="center" vertical="center"/>
      <protection hidden="1"/>
    </xf>
    <xf numFmtId="0" fontId="19" fillId="0" borderId="70" xfId="0" applyFont="1" applyBorder="1" applyAlignment="1" applyProtection="1">
      <alignment horizontal="center" vertical="center"/>
      <protection hidden="1"/>
    </xf>
    <xf numFmtId="0" fontId="19" fillId="0" borderId="71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hidden="1"/>
    </xf>
    <xf numFmtId="0" fontId="10" fillId="0" borderId="12" xfId="2" applyFont="1" applyFill="1" applyBorder="1" applyAlignment="1" applyProtection="1">
      <alignment horizontal="left" vertical="center" wrapText="1"/>
    </xf>
    <xf numFmtId="0" fontId="10" fillId="0" borderId="35" xfId="2" applyFont="1" applyFill="1" applyBorder="1" applyAlignment="1" applyProtection="1">
      <alignment horizontal="left" vertical="center" wrapText="1"/>
    </xf>
    <xf numFmtId="0" fontId="17" fillId="5" borderId="14" xfId="0" applyFont="1" applyFill="1" applyBorder="1" applyAlignment="1" applyProtection="1">
      <alignment horizontal="center" vertical="top" wrapText="1"/>
      <protection locked="0"/>
    </xf>
    <xf numFmtId="0" fontId="17" fillId="5" borderId="18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center" vertical="center" wrapText="1"/>
    </xf>
    <xf numFmtId="0" fontId="0" fillId="5" borderId="14" xfId="0" applyFill="1" applyBorder="1" applyAlignment="1" applyProtection="1">
      <alignment horizontal="center" vertical="top" wrapText="1"/>
      <protection locked="0"/>
    </xf>
    <xf numFmtId="0" fontId="2" fillId="0" borderId="69" xfId="2" applyFont="1" applyFill="1" applyBorder="1" applyAlignment="1" applyProtection="1">
      <alignment horizontal="center" vertical="center" wrapText="1"/>
    </xf>
    <xf numFmtId="0" fontId="2" fillId="0" borderId="71" xfId="2" applyFont="1" applyFill="1" applyBorder="1" applyAlignment="1" applyProtection="1">
      <alignment horizontal="center" vertical="center" wrapText="1"/>
    </xf>
    <xf numFmtId="0" fontId="2" fillId="0" borderId="63" xfId="2" applyFont="1" applyFill="1" applyBorder="1" applyAlignment="1" applyProtection="1">
      <alignment horizontal="center" vertical="center" wrapText="1"/>
    </xf>
    <xf numFmtId="0" fontId="2" fillId="0" borderId="27" xfId="2" applyFont="1" applyFill="1" applyBorder="1" applyAlignment="1" applyProtection="1">
      <alignment horizontal="center" vertical="center" wrapText="1"/>
    </xf>
    <xf numFmtId="0" fontId="12" fillId="0" borderId="15" xfId="2" applyFont="1" applyFill="1" applyBorder="1" applyAlignment="1" applyProtection="1">
      <alignment horizontal="center" vertical="center" wrapText="1"/>
    </xf>
    <xf numFmtId="0" fontId="11" fillId="0" borderId="14" xfId="2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center" vertical="center" wrapText="1"/>
    </xf>
    <xf numFmtId="0" fontId="12" fillId="12" borderId="14" xfId="2" applyFont="1" applyFill="1" applyBorder="1" applyAlignment="1" applyProtection="1">
      <alignment horizontal="center" vertical="center" wrapText="1"/>
    </xf>
    <xf numFmtId="0" fontId="11" fillId="12" borderId="14" xfId="2" applyFont="1" applyFill="1" applyBorder="1" applyAlignment="1" applyProtection="1">
      <alignment horizontal="center" vertical="center" wrapText="1"/>
    </xf>
    <xf numFmtId="0" fontId="11" fillId="12" borderId="16" xfId="2" applyFont="1" applyFill="1" applyBorder="1" applyAlignment="1" applyProtection="1">
      <alignment horizontal="center" vertical="center" wrapText="1"/>
    </xf>
    <xf numFmtId="0" fontId="12" fillId="5" borderId="14" xfId="2" applyFont="1" applyFill="1" applyBorder="1" applyAlignment="1" applyProtection="1">
      <alignment horizontal="center" vertical="top" wrapText="1"/>
      <protection locked="0"/>
    </xf>
    <xf numFmtId="0" fontId="11" fillId="5" borderId="14" xfId="2" applyFont="1" applyFill="1" applyBorder="1" applyAlignment="1" applyProtection="1">
      <alignment horizontal="center" vertical="top" wrapText="1"/>
      <protection locked="0"/>
    </xf>
    <xf numFmtId="0" fontId="11" fillId="5" borderId="16" xfId="2" applyFont="1" applyFill="1" applyBorder="1" applyAlignment="1" applyProtection="1">
      <alignment horizontal="center" vertical="top" wrapText="1"/>
      <protection locked="0"/>
    </xf>
    <xf numFmtId="0" fontId="0" fillId="5" borderId="42" xfId="0" applyFill="1" applyBorder="1" applyAlignment="1">
      <alignment horizontal="center"/>
    </xf>
    <xf numFmtId="0" fontId="0" fillId="5" borderId="70" xfId="0" applyFill="1" applyBorder="1" applyAlignment="1">
      <alignment horizontal="center"/>
    </xf>
    <xf numFmtId="0" fontId="0" fillId="5" borderId="49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66" xfId="0" applyFill="1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12" fillId="0" borderId="63" xfId="2" applyFont="1" applyFill="1" applyBorder="1" applyAlignment="1" applyProtection="1">
      <alignment horizontal="center" vertical="center" wrapText="1"/>
    </xf>
    <xf numFmtId="0" fontId="12" fillId="0" borderId="27" xfId="2" applyFont="1" applyFill="1" applyBorder="1" applyAlignment="1" applyProtection="1">
      <alignment horizontal="center" vertical="center" wrapText="1"/>
    </xf>
    <xf numFmtId="0" fontId="12" fillId="0" borderId="73" xfId="2" applyFont="1" applyFill="1" applyBorder="1" applyAlignment="1" applyProtection="1">
      <alignment horizontal="center" vertical="center" wrapText="1"/>
    </xf>
    <xf numFmtId="0" fontId="12" fillId="0" borderId="74" xfId="2" applyFont="1" applyFill="1" applyBorder="1" applyAlignment="1" applyProtection="1">
      <alignment horizontal="center" vertical="center" wrapText="1"/>
    </xf>
    <xf numFmtId="0" fontId="12" fillId="0" borderId="72" xfId="2" applyFont="1" applyFill="1" applyBorder="1" applyAlignment="1" applyProtection="1">
      <alignment horizontal="center" vertical="center" wrapText="1"/>
    </xf>
    <xf numFmtId="0" fontId="12" fillId="0" borderId="33" xfId="2" applyFont="1" applyFill="1" applyBorder="1" applyAlignment="1" applyProtection="1">
      <alignment horizontal="center" vertical="center" wrapText="1"/>
    </xf>
    <xf numFmtId="0" fontId="12" fillId="12" borderId="28" xfId="2" applyFont="1" applyFill="1" applyBorder="1" applyAlignment="1" applyProtection="1">
      <alignment horizontal="center" vertical="center" wrapText="1"/>
    </xf>
    <xf numFmtId="0" fontId="12" fillId="12" borderId="27" xfId="2" applyFont="1" applyFill="1" applyBorder="1" applyAlignment="1" applyProtection="1">
      <alignment horizontal="center" vertical="center" wrapText="1"/>
    </xf>
    <xf numFmtId="0" fontId="11" fillId="12" borderId="28" xfId="2" applyFont="1" applyFill="1" applyBorder="1" applyAlignment="1" applyProtection="1">
      <alignment horizontal="center" vertical="center" wrapText="1"/>
    </xf>
    <xf numFmtId="0" fontId="11" fillId="12" borderId="48" xfId="2" applyFont="1" applyFill="1" applyBorder="1" applyAlignment="1" applyProtection="1">
      <alignment horizontal="center" vertical="center" wrapText="1"/>
    </xf>
    <xf numFmtId="0" fontId="12" fillId="5" borderId="28" xfId="2" applyFont="1" applyFill="1" applyBorder="1" applyAlignment="1" applyProtection="1">
      <alignment horizontal="center" vertical="top" wrapText="1"/>
      <protection locked="0"/>
    </xf>
    <xf numFmtId="0" fontId="12" fillId="5" borderId="27" xfId="2" applyFont="1" applyFill="1" applyBorder="1" applyAlignment="1" applyProtection="1">
      <alignment horizontal="center" vertical="top" wrapText="1"/>
      <protection locked="0"/>
    </xf>
    <xf numFmtId="0" fontId="11" fillId="5" borderId="28" xfId="2" applyFont="1" applyFill="1" applyBorder="1" applyAlignment="1" applyProtection="1">
      <alignment horizontal="center" vertical="top" wrapText="1"/>
      <protection locked="0"/>
    </xf>
    <xf numFmtId="0" fontId="11" fillId="5" borderId="48" xfId="2" applyFont="1" applyFill="1" applyBorder="1" applyAlignment="1" applyProtection="1">
      <alignment horizontal="center" vertical="top" wrapText="1"/>
      <protection locked="0"/>
    </xf>
    <xf numFmtId="0" fontId="10" fillId="0" borderId="46" xfId="2" applyFont="1" applyFill="1" applyBorder="1" applyAlignment="1" applyProtection="1">
      <alignment horizontal="left" vertical="center" wrapText="1"/>
    </xf>
    <xf numFmtId="0" fontId="10" fillId="0" borderId="65" xfId="2" applyFont="1" applyFill="1" applyBorder="1" applyAlignment="1" applyProtection="1">
      <alignment horizontal="left" vertical="center" wrapText="1"/>
    </xf>
    <xf numFmtId="0" fontId="10" fillId="0" borderId="64" xfId="2" applyFont="1" applyFill="1" applyBorder="1" applyAlignment="1" applyProtection="1">
      <alignment horizontal="left" vertical="center" wrapText="1"/>
    </xf>
    <xf numFmtId="0" fontId="12" fillId="0" borderId="55" xfId="2" applyFont="1" applyFill="1" applyBorder="1" applyAlignment="1" applyProtection="1">
      <alignment horizontal="center" vertical="center" wrapText="1"/>
    </xf>
    <xf numFmtId="0" fontId="12" fillId="0" borderId="75" xfId="2" applyFont="1" applyFill="1" applyBorder="1" applyAlignment="1" applyProtection="1">
      <alignment horizontal="center" vertical="center" wrapText="1"/>
    </xf>
    <xf numFmtId="0" fontId="12" fillId="12" borderId="41" xfId="2" applyFont="1" applyFill="1" applyBorder="1" applyAlignment="1" applyProtection="1">
      <alignment horizontal="center" vertical="center" wrapText="1"/>
    </xf>
    <xf numFmtId="0" fontId="12" fillId="12" borderId="33" xfId="2" applyFont="1" applyFill="1" applyBorder="1" applyAlignment="1" applyProtection="1">
      <alignment horizontal="center" vertical="center" wrapText="1"/>
    </xf>
    <xf numFmtId="0" fontId="11" fillId="12" borderId="41" xfId="2" applyFont="1" applyFill="1" applyBorder="1" applyAlignment="1" applyProtection="1">
      <alignment horizontal="center" vertical="center" wrapText="1"/>
    </xf>
    <xf numFmtId="0" fontId="11" fillId="12" borderId="76" xfId="2" applyFont="1" applyFill="1" applyBorder="1" applyAlignment="1" applyProtection="1">
      <alignment horizontal="center" vertical="center" wrapText="1"/>
    </xf>
  </cellXfs>
  <cellStyles count="8">
    <cellStyle name="20 % - zvýraznenie3" xfId="3" builtinId="38"/>
    <cellStyle name="Čiarka" xfId="4" builtinId="3"/>
    <cellStyle name="Hypertextové prepojenie" xfId="7" builtinId="8"/>
    <cellStyle name="Normálna" xfId="0" builtinId="0"/>
    <cellStyle name="Percentá" xfId="6" builtinId="5"/>
    <cellStyle name="Poznámka" xfId="2" builtinId="10"/>
    <cellStyle name="Poznámka 2" xfId="5" xr:uid="{AC494AB3-6670-4A6B-B50C-40406A3F481E}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219075</xdr:colOff>
          <xdr:row>14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219075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219075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219075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219075</xdr:colOff>
          <xdr:row>13</xdr:row>
          <xdr:rowOff>123825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1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1704975</xdr:colOff>
          <xdr:row>11</xdr:row>
          <xdr:rowOff>390525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3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1743075</xdr:colOff>
          <xdr:row>14</xdr:row>
          <xdr:rowOff>371475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3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1704975</xdr:colOff>
          <xdr:row>17</xdr:row>
          <xdr:rowOff>381000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3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6</xdr:col>
          <xdr:colOff>1400175</xdr:colOff>
          <xdr:row>11</xdr:row>
          <xdr:rowOff>390525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3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3.2, časť B. SP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6</xdr:col>
          <xdr:colOff>809625</xdr:colOff>
          <xdr:row>15</xdr:row>
          <xdr:rowOff>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3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3.2, časť B. SP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6</xdr:col>
          <xdr:colOff>809625</xdr:colOff>
          <xdr:row>17</xdr:row>
          <xdr:rowOff>390525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3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3.2, časť B. SP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Relationship Id="rId9" Type="http://schemas.openxmlformats.org/officeDocument/2006/relationships/ctrlProp" Target="../ctrlProps/ctrlProp1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C5" sqref="C5"/>
    </sheetView>
  </sheetViews>
  <sheetFormatPr defaultColWidth="9.140625" defaultRowHeight="15" x14ac:dyDescent="0.25"/>
  <cols>
    <col min="1" max="1" width="3" style="14" customWidth="1"/>
    <col min="2" max="2" width="4.5703125" style="14" customWidth="1"/>
    <col min="3" max="3" width="38" style="15" customWidth="1"/>
    <col min="4" max="4" width="19" style="15" customWidth="1"/>
    <col min="5" max="5" width="15.5703125" style="15" customWidth="1"/>
    <col min="6" max="6" width="14.85546875" style="15" customWidth="1"/>
    <col min="7" max="7" width="19.85546875" style="15" customWidth="1"/>
    <col min="8" max="8" width="18.5703125" style="15" customWidth="1"/>
    <col min="9" max="9" width="14" style="14" customWidth="1"/>
    <col min="10" max="10" width="14.570312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42578125" style="14" customWidth="1"/>
    <col min="15" max="15" width="15.42578125" style="14" bestFit="1" customWidth="1"/>
    <col min="16" max="16" width="12.5703125" style="14" customWidth="1"/>
    <col min="17" max="17" width="15.42578125" style="14" bestFit="1" customWidth="1"/>
    <col min="18" max="18" width="12.425781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80" t="s">
        <v>0</v>
      </c>
      <c r="C2" s="181"/>
      <c r="D2" s="181"/>
      <c r="E2" s="181"/>
      <c r="F2" s="181"/>
      <c r="G2" s="181"/>
      <c r="H2" s="181"/>
      <c r="I2" s="181"/>
      <c r="J2" s="181"/>
      <c r="K2" s="182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144</v>
      </c>
      <c r="D4" s="24" t="s">
        <v>70</v>
      </c>
      <c r="E4" s="25"/>
      <c r="F4" s="25">
        <v>0</v>
      </c>
      <c r="G4" s="26" t="s">
        <v>11</v>
      </c>
      <c r="H4" s="27"/>
      <c r="I4" s="28">
        <f>H4/H$14*100</f>
        <v>0</v>
      </c>
      <c r="J4" s="29">
        <f t="shared" ref="J4:J6" si="0">IF(I4=0,0,(E4-F4)/I4)</f>
        <v>0</v>
      </c>
      <c r="K4" s="30">
        <f t="shared" ref="K4:K5" si="1">IF((E4-F4)=0,0,H4/(E4-F4))</f>
        <v>0</v>
      </c>
    </row>
    <row r="5" spans="2:11" x14ac:dyDescent="0.25">
      <c r="B5" s="22">
        <v>2</v>
      </c>
      <c r="C5" s="31"/>
      <c r="D5" s="32" t="s">
        <v>73</v>
      </c>
      <c r="E5" s="33">
        <v>10</v>
      </c>
      <c r="F5" s="33">
        <v>0</v>
      </c>
      <c r="G5" s="26" t="s">
        <v>72</v>
      </c>
      <c r="H5" s="34">
        <v>10</v>
      </c>
      <c r="I5" s="35">
        <f t="shared" ref="I5:I13" si="2">H5/H$14*100</f>
        <v>83.333333333333343</v>
      </c>
      <c r="J5" s="29">
        <f t="shared" si="0"/>
        <v>0.11999999999999998</v>
      </c>
      <c r="K5" s="30">
        <f t="shared" si="1"/>
        <v>1</v>
      </c>
    </row>
    <row r="6" spans="2:11" x14ac:dyDescent="0.25">
      <c r="B6" s="22">
        <v>3</v>
      </c>
      <c r="C6" s="31"/>
      <c r="D6" s="32" t="s">
        <v>73</v>
      </c>
      <c r="E6" s="33">
        <v>2</v>
      </c>
      <c r="F6" s="33">
        <v>0</v>
      </c>
      <c r="G6" s="26" t="s">
        <v>71</v>
      </c>
      <c r="H6" s="34">
        <v>2</v>
      </c>
      <c r="I6" s="35">
        <f t="shared" si="2"/>
        <v>16.666666666666664</v>
      </c>
      <c r="J6" s="29">
        <f t="shared" si="0"/>
        <v>0.12000000000000002</v>
      </c>
      <c r="K6" s="30">
        <f>IF((E6-F6)=0,0,H6/(E6-F6))</f>
        <v>1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12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166" t="s">
        <v>14</v>
      </c>
      <c r="C16" s="167"/>
      <c r="D16" s="167"/>
      <c r="E16" s="167"/>
      <c r="F16" s="167"/>
      <c r="G16" s="167"/>
      <c r="H16" s="167"/>
      <c r="I16" s="167"/>
      <c r="J16" s="168"/>
    </row>
    <row r="17" spans="2:10" x14ac:dyDescent="0.25">
      <c r="B17" s="169" t="s">
        <v>1</v>
      </c>
      <c r="C17" s="185" t="s">
        <v>2</v>
      </c>
      <c r="D17" s="183" t="s">
        <v>15</v>
      </c>
      <c r="E17" s="171" t="s">
        <v>16</v>
      </c>
      <c r="F17" s="172"/>
      <c r="G17" s="173" t="s">
        <v>17</v>
      </c>
      <c r="H17" s="174"/>
      <c r="I17" s="175" t="s">
        <v>18</v>
      </c>
      <c r="J17" s="172"/>
    </row>
    <row r="18" spans="2:10" x14ac:dyDescent="0.25">
      <c r="B18" s="170"/>
      <c r="C18" s="186"/>
      <c r="D18" s="184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Celková cena v Eur s DPH</v>
      </c>
      <c r="D19" s="53" cm="1">
        <f t="array" ref="D19:D28">I4:I13</f>
        <v>0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0</v>
      </c>
      <c r="I19" s="54">
        <v>0</v>
      </c>
      <c r="J19" s="55">
        <f>IF(I4=100,"0",IF((E4-F4)=0,0,IF(G4="čím menej, tým lepšie",(I4*(E4-I19)/(E4-F4)),(I4*(I19-F4)/(E4-F4)))))</f>
        <v>0</v>
      </c>
    </row>
    <row r="20" spans="2:10" ht="15" customHeight="1" x14ac:dyDescent="0.25">
      <c r="B20" s="47">
        <v>2</v>
      </c>
      <c r="C20" s="52">
        <v>0</v>
      </c>
      <c r="D20" s="53">
        <v>83.333333333333343</v>
      </c>
      <c r="E20" s="54">
        <v>3</v>
      </c>
      <c r="F20" s="55">
        <f>IF(I5=100,"0",IF((E5-F5)=0,0,(IF(G5="čím menej, tým lepšie",(I5*(E5-E20)/(E5-F5)),(I5*(E20-F5)/(E5-F5))))))</f>
        <v>25.000000000000004</v>
      </c>
      <c r="G20" s="54">
        <v>18</v>
      </c>
      <c r="H20" s="56">
        <f t="shared" ref="H20:H28" si="5">IF(I5=100,"0",IF((E5-F5)=0,0,IF(G5="čím menej, tým lepšie",(I5*(E5-G20)/(E5-F5)),(I5*(G20-F5)/(E5-F5)))))</f>
        <v>150.00000000000003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>
        <v>0</v>
      </c>
      <c r="D21" s="53">
        <v>16.666666666666664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100</v>
      </c>
      <c r="E29" s="61"/>
      <c r="F29" s="63">
        <f>SUM(F19:F28)</f>
        <v>25.000000000000004</v>
      </c>
      <c r="G29" s="64"/>
      <c r="H29" s="63">
        <f t="shared" ref="H29:J29" si="8">SUM(H19:H28)</f>
        <v>150.00000000000003</v>
      </c>
      <c r="I29" s="64"/>
      <c r="J29" s="65">
        <f t="shared" si="8"/>
        <v>0</v>
      </c>
    </row>
    <row r="31" spans="2:10" ht="36.75" customHeight="1" x14ac:dyDescent="0.25">
      <c r="B31" s="187" t="s">
        <v>23</v>
      </c>
      <c r="C31" s="188"/>
      <c r="D31" s="188"/>
      <c r="E31" s="188"/>
      <c r="F31" s="188"/>
      <c r="G31" s="188"/>
      <c r="H31" s="188"/>
      <c r="I31" s="188"/>
      <c r="J31" s="189"/>
    </row>
    <row r="32" spans="2:10" x14ac:dyDescent="0.25">
      <c r="B32" s="190" t="s">
        <v>1</v>
      </c>
      <c r="C32" s="192" t="s">
        <v>2</v>
      </c>
      <c r="D32" s="193"/>
      <c r="E32" s="200" t="s">
        <v>16</v>
      </c>
      <c r="F32" s="201"/>
      <c r="G32" s="198" t="s">
        <v>17</v>
      </c>
      <c r="H32" s="199"/>
      <c r="I32" s="196" t="s">
        <v>18</v>
      </c>
      <c r="J32" s="197"/>
    </row>
    <row r="33" spans="2:10" x14ac:dyDescent="0.25">
      <c r="B33" s="191"/>
      <c r="C33" s="194"/>
      <c r="D33" s="195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Celková cena v Eur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>
        <v>0</v>
      </c>
      <c r="D35" s="74"/>
      <c r="E35" s="75">
        <f>E20</f>
        <v>3</v>
      </c>
      <c r="F35" s="76">
        <f>IF(I5=100,"0",IF((E5-F5)=0,0,IF(G5="čím menej, tým lepšie",(-(E5-E35)*(H5/(E5-F5))),-(E35-F5)*(H5/(E5-F5)))))</f>
        <v>-3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-18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>
        <v>0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29997</v>
      </c>
      <c r="G44" s="84"/>
      <c r="H44" s="84">
        <f t="shared" ref="H44:J44" si="15">SUM(H34:H43)</f>
        <v>14982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76" t="s">
        <v>69</v>
      </c>
      <c r="C46" s="177"/>
      <c r="D46" s="177"/>
      <c r="E46" s="177"/>
      <c r="F46" s="177"/>
      <c r="G46" s="177"/>
      <c r="H46" s="177"/>
      <c r="I46" s="177"/>
      <c r="J46" s="178"/>
    </row>
    <row r="47" spans="2:10" ht="15.75" customHeight="1" x14ac:dyDescent="0.25">
      <c r="B47" s="160" t="s">
        <v>1</v>
      </c>
      <c r="C47" s="156" t="s">
        <v>2</v>
      </c>
      <c r="D47" s="157"/>
      <c r="E47" s="160" t="s">
        <v>16</v>
      </c>
      <c r="F47" s="161"/>
      <c r="G47" s="162" t="s">
        <v>17</v>
      </c>
      <c r="H47" s="163"/>
      <c r="I47" s="164" t="s">
        <v>18</v>
      </c>
      <c r="J47" s="165"/>
    </row>
    <row r="48" spans="2:10" x14ac:dyDescent="0.25">
      <c r="B48" s="179"/>
      <c r="C48" s="158"/>
      <c r="D48" s="159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Celková cena v Eur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>
        <v>0</v>
      </c>
      <c r="D50" s="94"/>
      <c r="E50" s="75">
        <f t="shared" ref="E50:E58" si="16">E20</f>
        <v>3</v>
      </c>
      <c r="F50" s="95">
        <f>IF(I5=100,"0",IF((E5-F5)=0,0,IF(G5="čím menej, tým lepšie",((E50-F5)*H5/(E5-F5)),(E5-E50)*(H5/(E5-F5)))))</f>
        <v>7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-8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10</v>
      </c>
    </row>
    <row r="51" spans="2:10" x14ac:dyDescent="0.25">
      <c r="B51" s="92">
        <v>3</v>
      </c>
      <c r="C51" s="93">
        <v>0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2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2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2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30009</v>
      </c>
      <c r="G59" s="103"/>
      <c r="H59" s="103">
        <f t="shared" ref="H59:J59" si="22">SUM(H49:H58)</f>
        <v>14994</v>
      </c>
      <c r="I59" s="103"/>
      <c r="J59" s="104">
        <f t="shared" si="22"/>
        <v>12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  <pageSetUpPr fitToPage="1"/>
  </sheetPr>
  <dimension ref="A1:K30"/>
  <sheetViews>
    <sheetView view="pageBreakPreview" zoomScale="110" zoomScaleNormal="100" zoomScaleSheetLayoutView="110" workbookViewId="0">
      <selection activeCell="B29" sqref="B29:B30"/>
    </sheetView>
  </sheetViews>
  <sheetFormatPr defaultColWidth="9.140625" defaultRowHeight="15" x14ac:dyDescent="0.25"/>
  <cols>
    <col min="1" max="1" width="3.42578125" style="14" customWidth="1"/>
    <col min="2" max="2" width="31.85546875" style="14" customWidth="1"/>
    <col min="3" max="3" width="20.5703125" style="14" customWidth="1"/>
    <col min="4" max="4" width="22.85546875" style="14" customWidth="1"/>
    <col min="5" max="5" width="20" style="14" customWidth="1"/>
    <col min="6" max="6" width="25.42578125" style="14" customWidth="1"/>
    <col min="7" max="7" width="12.5703125" style="14" customWidth="1"/>
    <col min="8" max="16384" width="9.140625" style="14"/>
  </cols>
  <sheetData>
    <row r="1" spans="1:8" ht="15.75" thickBot="1" x14ac:dyDescent="0.3">
      <c r="A1" s="210"/>
      <c r="B1" s="202"/>
      <c r="C1" s="202"/>
      <c r="D1" s="202"/>
      <c r="E1" s="202"/>
      <c r="F1" s="202"/>
      <c r="G1" s="202"/>
    </row>
    <row r="2" spans="1:8" ht="45.75" customHeight="1" thickBot="1" x14ac:dyDescent="0.3">
      <c r="A2" s="210"/>
      <c r="B2" s="207" t="s">
        <v>82</v>
      </c>
      <c r="C2" s="208"/>
      <c r="D2" s="208"/>
      <c r="E2" s="208"/>
      <c r="F2" s="208"/>
      <c r="G2" s="209"/>
    </row>
    <row r="3" spans="1:8" ht="15.75" thickBot="1" x14ac:dyDescent="0.3">
      <c r="A3" s="210"/>
      <c r="B3" s="215"/>
      <c r="C3" s="216"/>
      <c r="D3" s="216"/>
      <c r="E3" s="216"/>
      <c r="F3" s="216"/>
      <c r="G3" s="216"/>
    </row>
    <row r="4" spans="1:8" x14ac:dyDescent="0.25">
      <c r="A4" s="210"/>
      <c r="B4" s="109" t="s">
        <v>26</v>
      </c>
      <c r="C4" s="228"/>
      <c r="D4" s="228"/>
      <c r="E4" s="228"/>
      <c r="F4" s="228"/>
      <c r="G4" s="229"/>
    </row>
    <row r="5" spans="1:8" x14ac:dyDescent="0.25">
      <c r="A5" s="210"/>
      <c r="B5" s="110" t="s">
        <v>27</v>
      </c>
      <c r="C5" s="219"/>
      <c r="D5" s="219"/>
      <c r="E5" s="219"/>
      <c r="F5" s="219"/>
      <c r="G5" s="220"/>
      <c r="H5" s="105"/>
    </row>
    <row r="6" spans="1:8" x14ac:dyDescent="0.25">
      <c r="A6" s="210"/>
      <c r="B6" s="110" t="s">
        <v>28</v>
      </c>
      <c r="C6" s="219"/>
      <c r="D6" s="219"/>
      <c r="E6" s="219"/>
      <c r="F6" s="219"/>
      <c r="G6" s="220"/>
    </row>
    <row r="7" spans="1:8" x14ac:dyDescent="0.25">
      <c r="A7" s="210"/>
      <c r="B7" s="110" t="s">
        <v>29</v>
      </c>
      <c r="C7" s="219"/>
      <c r="D7" s="219"/>
      <c r="E7" s="219"/>
      <c r="F7" s="219"/>
      <c r="G7" s="220"/>
    </row>
    <row r="8" spans="1:8" x14ac:dyDescent="0.25">
      <c r="A8" s="210"/>
      <c r="B8" s="110" t="s">
        <v>30</v>
      </c>
      <c r="C8" s="219"/>
      <c r="D8" s="219"/>
      <c r="E8" s="219"/>
      <c r="F8" s="219"/>
      <c r="G8" s="220"/>
    </row>
    <row r="9" spans="1:8" x14ac:dyDescent="0.25">
      <c r="A9" s="210"/>
      <c r="B9" s="110" t="s">
        <v>31</v>
      </c>
      <c r="C9" s="219"/>
      <c r="D9" s="219"/>
      <c r="E9" s="219"/>
      <c r="F9" s="219"/>
      <c r="G9" s="220"/>
    </row>
    <row r="10" spans="1:8" ht="15.75" thickBot="1" x14ac:dyDescent="0.3">
      <c r="A10" s="210"/>
      <c r="B10" s="111" t="s">
        <v>32</v>
      </c>
      <c r="C10" s="221" t="s">
        <v>74</v>
      </c>
      <c r="D10" s="221"/>
      <c r="E10" s="221"/>
      <c r="F10" s="221"/>
      <c r="G10" s="222"/>
    </row>
    <row r="11" spans="1:8" ht="15.75" thickBot="1" x14ac:dyDescent="0.3">
      <c r="A11" s="210"/>
      <c r="B11" s="217"/>
      <c r="C11" s="218"/>
      <c r="D11" s="218"/>
      <c r="E11" s="218"/>
      <c r="F11" s="218"/>
      <c r="G11" s="218"/>
    </row>
    <row r="12" spans="1:8" ht="30" customHeight="1" thickBot="1" x14ac:dyDescent="0.3">
      <c r="A12" s="210"/>
      <c r="B12" s="225" t="s">
        <v>33</v>
      </c>
      <c r="C12" s="226"/>
      <c r="D12" s="226"/>
      <c r="E12" s="226"/>
      <c r="F12" s="226"/>
      <c r="G12" s="227"/>
    </row>
    <row r="13" spans="1:8" ht="35.25" customHeight="1" x14ac:dyDescent="0.25">
      <c r="A13" s="210"/>
      <c r="B13" s="236" t="s">
        <v>133</v>
      </c>
      <c r="C13" s="237"/>
      <c r="D13" s="237"/>
      <c r="E13" s="237"/>
      <c r="F13" s="238"/>
      <c r="G13" s="239"/>
    </row>
    <row r="14" spans="1:8" ht="45" customHeight="1" x14ac:dyDescent="0.25">
      <c r="A14" s="210"/>
      <c r="B14" s="203" t="s">
        <v>34</v>
      </c>
      <c r="C14" s="204"/>
      <c r="D14" s="204"/>
      <c r="E14" s="204"/>
      <c r="F14" s="223"/>
      <c r="G14" s="224"/>
    </row>
    <row r="15" spans="1:8" ht="45" customHeight="1" x14ac:dyDescent="0.25">
      <c r="A15" s="210"/>
      <c r="B15" s="211" t="s">
        <v>35</v>
      </c>
      <c r="C15" s="212"/>
      <c r="D15" s="212"/>
      <c r="E15" s="212"/>
      <c r="F15" s="205"/>
      <c r="G15" s="206"/>
    </row>
    <row r="16" spans="1:8" ht="45" customHeight="1" x14ac:dyDescent="0.25">
      <c r="A16" s="210"/>
      <c r="B16" s="232" t="s">
        <v>36</v>
      </c>
      <c r="C16" s="233"/>
      <c r="D16" s="233"/>
      <c r="E16" s="233"/>
      <c r="F16" s="205"/>
      <c r="G16" s="206"/>
    </row>
    <row r="17" spans="1:11" ht="46.5" customHeight="1" thickBot="1" x14ac:dyDescent="0.3">
      <c r="A17" s="210"/>
      <c r="B17" s="234" t="s">
        <v>134</v>
      </c>
      <c r="C17" s="235"/>
      <c r="D17" s="235"/>
      <c r="E17" s="235"/>
      <c r="F17" s="248"/>
      <c r="G17" s="249"/>
    </row>
    <row r="18" spans="1:11" ht="27.75" customHeight="1" thickBot="1" x14ac:dyDescent="0.3">
      <c r="A18" s="210"/>
      <c r="B18" s="128"/>
      <c r="C18" s="128"/>
      <c r="D18" s="128"/>
      <c r="E18" s="128"/>
      <c r="F18" s="129"/>
      <c r="G18" s="129"/>
    </row>
    <row r="19" spans="1:11" ht="21.75" customHeight="1" thickBot="1" x14ac:dyDescent="0.3">
      <c r="A19" s="210"/>
      <c r="B19" s="225" t="s">
        <v>145</v>
      </c>
      <c r="C19" s="226"/>
      <c r="D19" s="226"/>
      <c r="E19" s="226"/>
      <c r="F19" s="226"/>
      <c r="G19" s="227"/>
    </row>
    <row r="20" spans="1:11" ht="32.25" customHeight="1" x14ac:dyDescent="0.25">
      <c r="A20" s="210"/>
      <c r="B20" s="240" t="s">
        <v>147</v>
      </c>
      <c r="C20" s="241"/>
      <c r="D20" s="241"/>
      <c r="E20" s="241"/>
      <c r="F20" s="244" t="s">
        <v>146</v>
      </c>
      <c r="G20" s="245"/>
    </row>
    <row r="21" spans="1:11" ht="50.25" customHeight="1" thickBot="1" x14ac:dyDescent="0.3">
      <c r="A21" s="210"/>
      <c r="B21" s="242" t="s">
        <v>148</v>
      </c>
      <c r="C21" s="243"/>
      <c r="D21" s="252"/>
      <c r="E21" s="252"/>
      <c r="F21" s="252"/>
      <c r="G21" s="253"/>
    </row>
    <row r="22" spans="1:11" ht="23.25" customHeight="1" thickBot="1" x14ac:dyDescent="0.3">
      <c r="A22" s="210"/>
      <c r="B22" s="254"/>
      <c r="C22" s="254"/>
      <c r="D22" s="254"/>
      <c r="E22" s="254"/>
      <c r="F22" s="254"/>
      <c r="G22" s="254"/>
    </row>
    <row r="23" spans="1:11" ht="45" customHeight="1" thickBot="1" x14ac:dyDescent="0.3">
      <c r="A23" s="210"/>
      <c r="B23" s="115" t="s">
        <v>80</v>
      </c>
      <c r="C23" s="207" t="str">
        <f>'Zákl. nastavenie'!C4</f>
        <v>Celková cena v Eur s DPH</v>
      </c>
      <c r="D23" s="208"/>
      <c r="E23" s="208"/>
      <c r="F23" s="208"/>
      <c r="G23" s="209"/>
    </row>
    <row r="24" spans="1:11" x14ac:dyDescent="0.25">
      <c r="A24" s="210"/>
      <c r="B24" s="106" t="s">
        <v>37</v>
      </c>
      <c r="C24" s="107" t="s">
        <v>73</v>
      </c>
      <c r="D24" s="108" t="s">
        <v>38</v>
      </c>
      <c r="E24" s="107" t="s">
        <v>39</v>
      </c>
      <c r="F24" s="250" t="s">
        <v>75</v>
      </c>
      <c r="G24" s="251"/>
    </row>
    <row r="25" spans="1:11" ht="33.75" customHeight="1" thickBot="1" x14ac:dyDescent="0.3">
      <c r="A25" s="210"/>
      <c r="B25" s="113" t="s">
        <v>83</v>
      </c>
      <c r="C25" s="112">
        <v>1</v>
      </c>
      <c r="D25" s="131">
        <f>'Návrh na plnenie kritérií'!G40</f>
        <v>0</v>
      </c>
      <c r="E25" s="114">
        <f>IF(C$10="Som platcom DPH",D25*0.23,0)</f>
        <v>0</v>
      </c>
      <c r="F25" s="246">
        <f>(SUM(D25+E25))*C25</f>
        <v>0</v>
      </c>
      <c r="G25" s="247"/>
    </row>
    <row r="26" spans="1:11" ht="15.75" thickBot="1" x14ac:dyDescent="0.3">
      <c r="A26" s="210"/>
      <c r="B26" s="230" t="s">
        <v>76</v>
      </c>
      <c r="C26" s="231"/>
      <c r="D26" s="231"/>
      <c r="E26" s="231"/>
      <c r="F26" s="213">
        <f>SUM(F24:F25)</f>
        <v>0</v>
      </c>
      <c r="G26" s="214"/>
    </row>
    <row r="27" spans="1:11" ht="15" customHeight="1" x14ac:dyDescent="0.25">
      <c r="A27" s="210"/>
      <c r="B27" s="216"/>
      <c r="C27" s="216"/>
      <c r="D27" s="216"/>
      <c r="E27" s="216"/>
      <c r="F27" s="216"/>
      <c r="G27" s="216"/>
    </row>
    <row r="28" spans="1:11" ht="15.75" thickBot="1" x14ac:dyDescent="0.3">
      <c r="B28" s="210"/>
      <c r="C28" s="210"/>
      <c r="D28" s="210"/>
      <c r="E28" s="210"/>
      <c r="F28" s="210"/>
      <c r="G28" s="210"/>
      <c r="K28" s="130"/>
    </row>
    <row r="29" spans="1:11" x14ac:dyDescent="0.25">
      <c r="B29" s="261" t="s">
        <v>40</v>
      </c>
      <c r="C29" s="263" t="s">
        <v>77</v>
      </c>
      <c r="D29" s="264"/>
      <c r="E29" s="255" t="s">
        <v>41</v>
      </c>
      <c r="F29" s="256"/>
      <c r="G29" s="257"/>
    </row>
    <row r="30" spans="1:11" ht="15.75" thickBot="1" x14ac:dyDescent="0.3">
      <c r="B30" s="262"/>
      <c r="C30" s="265"/>
      <c r="D30" s="266"/>
      <c r="E30" s="258"/>
      <c r="F30" s="259"/>
      <c r="G30" s="260"/>
    </row>
  </sheetData>
  <sheetProtection algorithmName="SHA-512" hashValue="TlI2X8AcragXoWpvDvJEFM8GfK7wOEC4iv7uqrq9WqLIcx6iMCp6SjBb5Um+npa9TIhOngLaUGnOoVnERglAPg==" saltValue="JRswb08hP2M8tAzy8N5Njw==" spinCount="100000" sheet="1" selectLockedCells="1"/>
  <mergeCells count="39">
    <mergeCell ref="D21:G21"/>
    <mergeCell ref="B22:G22"/>
    <mergeCell ref="E29:G30"/>
    <mergeCell ref="B29:B30"/>
    <mergeCell ref="C29:D30"/>
    <mergeCell ref="B28:G28"/>
    <mergeCell ref="B27:G27"/>
    <mergeCell ref="C5:G5"/>
    <mergeCell ref="B26:E26"/>
    <mergeCell ref="B16:E16"/>
    <mergeCell ref="B17:E17"/>
    <mergeCell ref="F16:G16"/>
    <mergeCell ref="B13:E13"/>
    <mergeCell ref="F13:G13"/>
    <mergeCell ref="B20:E20"/>
    <mergeCell ref="B21:C21"/>
    <mergeCell ref="B19:G19"/>
    <mergeCell ref="F20:G20"/>
    <mergeCell ref="F25:G25"/>
    <mergeCell ref="F17:G17"/>
    <mergeCell ref="C23:G23"/>
    <mergeCell ref="F24:G24"/>
    <mergeCell ref="C6:G6"/>
    <mergeCell ref="B1:G1"/>
    <mergeCell ref="B14:E14"/>
    <mergeCell ref="F15:G15"/>
    <mergeCell ref="B2:G2"/>
    <mergeCell ref="A1:A27"/>
    <mergeCell ref="B15:E15"/>
    <mergeCell ref="F26:G26"/>
    <mergeCell ref="B3:G3"/>
    <mergeCell ref="B11:G11"/>
    <mergeCell ref="C7:G7"/>
    <mergeCell ref="C8:G8"/>
    <mergeCell ref="C9:G9"/>
    <mergeCell ref="C10:G10"/>
    <mergeCell ref="F14:G14"/>
    <mergeCell ref="B12:G12"/>
    <mergeCell ref="C4:G4"/>
  </mergeCells>
  <dataValidations count="2">
    <dataValidation type="list" allowBlank="1" showInputMessage="1" showErrorMessage="1" sqref="C10" xr:uid="{3546BA0E-2E3C-441D-95B6-F2406CA5B066}">
      <formula1>"Som platcom DPH,Nie som platcom DPH"</formula1>
    </dataValidation>
    <dataValidation type="list" allowBlank="1" showInputMessage="1" showErrorMessage="1" sqref="F20" xr:uid="{75F0969F-4108-4D38-8680-102BC7C03D8A}">
      <formula1>"Áno,Nie"</formula1>
    </dataValidation>
  </dataValidations>
  <pageMargins left="0.7" right="0.7" top="0.75" bottom="0.75" header="0.3" footer="0.3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219075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219075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219075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219075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219075</xdr:colOff>
                    <xdr:row>13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C252-23DA-455E-B366-19586D1BACC7}">
  <sheetPr>
    <pageSetUpPr fitToPage="1"/>
  </sheetPr>
  <dimension ref="A1:I43"/>
  <sheetViews>
    <sheetView tabSelected="1" view="pageBreakPreview" topLeftCell="A39" zoomScale="130" zoomScaleNormal="100" zoomScaleSheetLayoutView="130" workbookViewId="0">
      <selection activeCell="F31" sqref="F31"/>
    </sheetView>
  </sheetViews>
  <sheetFormatPr defaultColWidth="9.140625" defaultRowHeight="15" x14ac:dyDescent="0.25"/>
  <cols>
    <col min="1" max="1" width="15.140625" style="116" customWidth="1"/>
    <col min="2" max="2" width="11.85546875" style="116" customWidth="1"/>
    <col min="3" max="3" width="28.42578125" style="116" customWidth="1"/>
    <col min="4" max="4" width="9.42578125" style="116" customWidth="1"/>
    <col min="5" max="5" width="10.42578125" style="116" customWidth="1"/>
    <col min="6" max="7" width="15" style="116" customWidth="1"/>
    <col min="8" max="8" width="17" style="116" customWidth="1"/>
    <col min="9" max="9" width="17.5703125" style="116" customWidth="1"/>
    <col min="10" max="16384" width="9.140625" style="116"/>
  </cols>
  <sheetData>
    <row r="1" spans="1:9" ht="14.1" customHeight="1" thickBot="1" x14ac:dyDescent="0.3">
      <c r="B1" s="117"/>
      <c r="C1" s="117"/>
      <c r="D1" s="281"/>
      <c r="E1" s="281"/>
    </row>
    <row r="2" spans="1:9" ht="37.5" customHeight="1" thickBot="1" x14ac:dyDescent="0.3">
      <c r="A2" s="207" t="s">
        <v>143</v>
      </c>
      <c r="B2" s="208"/>
      <c r="C2" s="208"/>
      <c r="D2" s="208"/>
      <c r="E2" s="208"/>
      <c r="F2" s="208"/>
      <c r="G2" s="208"/>
      <c r="H2" s="208"/>
      <c r="I2" s="208"/>
    </row>
    <row r="3" spans="1:9" s="118" customFormat="1" ht="44.25" customHeight="1" x14ac:dyDescent="0.25">
      <c r="A3" s="132" t="s">
        <v>84</v>
      </c>
      <c r="B3" s="133" t="s">
        <v>85</v>
      </c>
      <c r="C3" s="133" t="s">
        <v>86</v>
      </c>
      <c r="D3" s="133" t="s">
        <v>87</v>
      </c>
      <c r="E3" s="133" t="s">
        <v>88</v>
      </c>
      <c r="F3" s="133" t="s">
        <v>129</v>
      </c>
      <c r="G3" s="133" t="s">
        <v>130</v>
      </c>
      <c r="H3" s="133" t="s">
        <v>131</v>
      </c>
      <c r="I3" s="134" t="s">
        <v>132</v>
      </c>
    </row>
    <row r="4" spans="1:9" ht="72" customHeight="1" x14ac:dyDescent="0.25">
      <c r="A4" s="267" t="s">
        <v>89</v>
      </c>
      <c r="B4" s="282"/>
      <c r="C4" s="135" t="s">
        <v>90</v>
      </c>
      <c r="D4" s="135" t="s">
        <v>91</v>
      </c>
      <c r="E4" s="136">
        <v>4</v>
      </c>
      <c r="F4" s="121"/>
      <c r="G4" s="122">
        <f>E4*F4</f>
        <v>0</v>
      </c>
      <c r="H4" s="122">
        <f>G4*0.23</f>
        <v>0</v>
      </c>
      <c r="I4" s="123">
        <f>G4+H4</f>
        <v>0</v>
      </c>
    </row>
    <row r="5" spans="1:9" ht="60" x14ac:dyDescent="0.25">
      <c r="A5" s="269"/>
      <c r="B5" s="273"/>
      <c r="C5" s="135" t="s">
        <v>92</v>
      </c>
      <c r="D5" s="135" t="s">
        <v>91</v>
      </c>
      <c r="E5" s="136">
        <v>4</v>
      </c>
      <c r="F5" s="121"/>
      <c r="G5" s="122">
        <f t="shared" ref="G5:G37" si="0">E5*F5</f>
        <v>0</v>
      </c>
      <c r="H5" s="122">
        <f t="shared" ref="H5:H39" si="1">G5*0.23</f>
        <v>0</v>
      </c>
      <c r="I5" s="123">
        <f t="shared" ref="I5:I38" si="2">G5+H5</f>
        <v>0</v>
      </c>
    </row>
    <row r="6" spans="1:9" ht="61.35" customHeight="1" x14ac:dyDescent="0.25">
      <c r="A6" s="269"/>
      <c r="B6" s="273"/>
      <c r="C6" s="135" t="s">
        <v>93</v>
      </c>
      <c r="D6" s="135" t="s">
        <v>91</v>
      </c>
      <c r="E6" s="136">
        <v>4</v>
      </c>
      <c r="F6" s="121"/>
      <c r="G6" s="122">
        <f t="shared" si="0"/>
        <v>0</v>
      </c>
      <c r="H6" s="122">
        <f t="shared" si="1"/>
        <v>0</v>
      </c>
      <c r="I6" s="123">
        <f t="shared" si="2"/>
        <v>0</v>
      </c>
    </row>
    <row r="7" spans="1:9" ht="75" customHeight="1" x14ac:dyDescent="0.25">
      <c r="A7" s="269"/>
      <c r="B7" s="273"/>
      <c r="C7" s="135" t="s">
        <v>94</v>
      </c>
      <c r="D7" s="135" t="s">
        <v>91</v>
      </c>
      <c r="E7" s="136">
        <v>4</v>
      </c>
      <c r="F7" s="121"/>
      <c r="G7" s="122">
        <f t="shared" si="0"/>
        <v>0</v>
      </c>
      <c r="H7" s="122">
        <f t="shared" si="1"/>
        <v>0</v>
      </c>
      <c r="I7" s="123">
        <f t="shared" si="2"/>
        <v>0</v>
      </c>
    </row>
    <row r="8" spans="1:9" ht="56.85" customHeight="1" x14ac:dyDescent="0.25">
      <c r="A8" s="269"/>
      <c r="B8" s="273"/>
      <c r="C8" s="135" t="s">
        <v>95</v>
      </c>
      <c r="D8" s="135" t="s">
        <v>91</v>
      </c>
      <c r="E8" s="136">
        <v>4</v>
      </c>
      <c r="F8" s="121"/>
      <c r="G8" s="122">
        <f t="shared" si="0"/>
        <v>0</v>
      </c>
      <c r="H8" s="122">
        <f t="shared" si="1"/>
        <v>0</v>
      </c>
      <c r="I8" s="123">
        <f t="shared" si="2"/>
        <v>0</v>
      </c>
    </row>
    <row r="9" spans="1:9" ht="135" x14ac:dyDescent="0.25">
      <c r="A9" s="270"/>
      <c r="B9" s="274"/>
      <c r="C9" s="135" t="s">
        <v>96</v>
      </c>
      <c r="D9" s="135" t="s">
        <v>97</v>
      </c>
      <c r="E9" s="136">
        <v>330</v>
      </c>
      <c r="F9" s="124"/>
      <c r="G9" s="122">
        <f t="shared" si="0"/>
        <v>0</v>
      </c>
      <c r="H9" s="122">
        <f t="shared" si="1"/>
        <v>0</v>
      </c>
      <c r="I9" s="123">
        <f t="shared" si="2"/>
        <v>0</v>
      </c>
    </row>
    <row r="10" spans="1:9" ht="45.6" customHeight="1" x14ac:dyDescent="0.25">
      <c r="A10" s="267" t="s">
        <v>98</v>
      </c>
      <c r="B10" s="273"/>
      <c r="C10" s="135" t="s">
        <v>99</v>
      </c>
      <c r="D10" s="135" t="s">
        <v>91</v>
      </c>
      <c r="E10" s="136">
        <v>4</v>
      </c>
      <c r="F10" s="121"/>
      <c r="G10" s="122">
        <f t="shared" si="0"/>
        <v>0</v>
      </c>
      <c r="H10" s="122">
        <f t="shared" si="1"/>
        <v>0</v>
      </c>
      <c r="I10" s="123">
        <f t="shared" si="2"/>
        <v>0</v>
      </c>
    </row>
    <row r="11" spans="1:9" ht="62.25" customHeight="1" x14ac:dyDescent="0.25">
      <c r="A11" s="268"/>
      <c r="B11" s="273"/>
      <c r="C11" s="154" t="s">
        <v>174</v>
      </c>
      <c r="D11" s="154" t="s">
        <v>91</v>
      </c>
      <c r="E11" s="155">
        <v>4</v>
      </c>
      <c r="F11" s="121"/>
      <c r="G11" s="122">
        <f>E11*F11</f>
        <v>0</v>
      </c>
      <c r="H11" s="122">
        <f>G11*0.23</f>
        <v>0</v>
      </c>
      <c r="I11" s="123">
        <f>G11+H11</f>
        <v>0</v>
      </c>
    </row>
    <row r="12" spans="1:9" ht="62.85" customHeight="1" x14ac:dyDescent="0.25">
      <c r="A12" s="268"/>
      <c r="B12" s="273"/>
      <c r="C12" s="135" t="s">
        <v>100</v>
      </c>
      <c r="D12" s="135" t="s">
        <v>91</v>
      </c>
      <c r="E12" s="136">
        <v>4</v>
      </c>
      <c r="F12" s="121"/>
      <c r="G12" s="122">
        <f t="shared" si="0"/>
        <v>0</v>
      </c>
      <c r="H12" s="122">
        <f t="shared" si="1"/>
        <v>0</v>
      </c>
      <c r="I12" s="123">
        <f>G12+H12</f>
        <v>0</v>
      </c>
    </row>
    <row r="13" spans="1:9" ht="36" customHeight="1" x14ac:dyDescent="0.25">
      <c r="A13" s="268"/>
      <c r="B13" s="273"/>
      <c r="C13" s="135" t="s">
        <v>101</v>
      </c>
      <c r="D13" s="135" t="s">
        <v>91</v>
      </c>
      <c r="E13" s="136">
        <v>4</v>
      </c>
      <c r="F13" s="121"/>
      <c r="G13" s="122">
        <f>E13*F13</f>
        <v>0</v>
      </c>
      <c r="H13" s="122">
        <f t="shared" si="1"/>
        <v>0</v>
      </c>
      <c r="I13" s="123">
        <f>G13+H13</f>
        <v>0</v>
      </c>
    </row>
    <row r="14" spans="1:9" ht="120" x14ac:dyDescent="0.25">
      <c r="A14" s="270"/>
      <c r="B14" s="274"/>
      <c r="C14" s="135" t="s">
        <v>102</v>
      </c>
      <c r="D14" s="135" t="s">
        <v>97</v>
      </c>
      <c r="E14" s="136">
        <v>150</v>
      </c>
      <c r="F14" s="124"/>
      <c r="G14" s="122">
        <f t="shared" ref="G14" si="3">E14*F14</f>
        <v>0</v>
      </c>
      <c r="H14" s="122">
        <f t="shared" si="1"/>
        <v>0</v>
      </c>
      <c r="I14" s="123">
        <f t="shared" si="2"/>
        <v>0</v>
      </c>
    </row>
    <row r="15" spans="1:9" ht="45" x14ac:dyDescent="0.25">
      <c r="A15" s="267" t="s">
        <v>103</v>
      </c>
      <c r="B15" s="271">
        <v>1</v>
      </c>
      <c r="C15" s="135" t="s">
        <v>104</v>
      </c>
      <c r="D15" s="135" t="s">
        <v>91</v>
      </c>
      <c r="E15" s="136">
        <v>4</v>
      </c>
      <c r="F15" s="121"/>
      <c r="G15" s="122">
        <f t="shared" si="0"/>
        <v>0</v>
      </c>
      <c r="H15" s="122">
        <f t="shared" si="1"/>
        <v>0</v>
      </c>
      <c r="I15" s="123">
        <f>G15+H15</f>
        <v>0</v>
      </c>
    </row>
    <row r="16" spans="1:9" ht="60" x14ac:dyDescent="0.25">
      <c r="A16" s="268"/>
      <c r="B16" s="272"/>
      <c r="C16" s="154" t="s">
        <v>175</v>
      </c>
      <c r="D16" s="154" t="s">
        <v>91</v>
      </c>
      <c r="E16" s="155">
        <v>4</v>
      </c>
      <c r="F16" s="121"/>
      <c r="G16" s="122">
        <f t="shared" si="0"/>
        <v>0</v>
      </c>
      <c r="H16" s="122">
        <f t="shared" si="1"/>
        <v>0</v>
      </c>
      <c r="I16" s="123">
        <f>G16+H16</f>
        <v>0</v>
      </c>
    </row>
    <row r="17" spans="1:9" ht="60" x14ac:dyDescent="0.25">
      <c r="A17" s="269"/>
      <c r="B17" s="273"/>
      <c r="C17" s="135" t="s">
        <v>105</v>
      </c>
      <c r="D17" s="135" t="s">
        <v>91</v>
      </c>
      <c r="E17" s="136">
        <v>4</v>
      </c>
      <c r="F17" s="121"/>
      <c r="G17" s="122">
        <f>E17*F17</f>
        <v>0</v>
      </c>
      <c r="H17" s="122">
        <f t="shared" si="1"/>
        <v>0</v>
      </c>
      <c r="I17" s="123">
        <f t="shared" si="2"/>
        <v>0</v>
      </c>
    </row>
    <row r="18" spans="1:9" ht="40.5" customHeight="1" x14ac:dyDescent="0.25">
      <c r="A18" s="269"/>
      <c r="B18" s="273"/>
      <c r="C18" s="135" t="s">
        <v>106</v>
      </c>
      <c r="D18" s="135" t="s">
        <v>91</v>
      </c>
      <c r="E18" s="136">
        <v>4</v>
      </c>
      <c r="F18" s="121"/>
      <c r="G18" s="122">
        <f>E18*F18</f>
        <v>0</v>
      </c>
      <c r="H18" s="122">
        <f t="shared" si="1"/>
        <v>0</v>
      </c>
      <c r="I18" s="123">
        <f t="shared" si="2"/>
        <v>0</v>
      </c>
    </row>
    <row r="19" spans="1:9" ht="120" x14ac:dyDescent="0.25">
      <c r="A19" s="270"/>
      <c r="B19" s="274"/>
      <c r="C19" s="135" t="s">
        <v>107</v>
      </c>
      <c r="D19" s="135" t="s">
        <v>97</v>
      </c>
      <c r="E19" s="136">
        <v>150</v>
      </c>
      <c r="F19" s="124"/>
      <c r="G19" s="122">
        <f t="shared" ref="G19" si="4">E19*F19</f>
        <v>0</v>
      </c>
      <c r="H19" s="122">
        <f t="shared" si="1"/>
        <v>0</v>
      </c>
      <c r="I19" s="123">
        <f t="shared" si="2"/>
        <v>0</v>
      </c>
    </row>
    <row r="20" spans="1:9" ht="45" x14ac:dyDescent="0.25">
      <c r="A20" s="267" t="s">
        <v>108</v>
      </c>
      <c r="B20" s="271">
        <v>1</v>
      </c>
      <c r="C20" s="135" t="s">
        <v>109</v>
      </c>
      <c r="D20" s="135" t="s">
        <v>91</v>
      </c>
      <c r="E20" s="136">
        <v>4</v>
      </c>
      <c r="F20" s="121"/>
      <c r="G20" s="122">
        <f t="shared" si="0"/>
        <v>0</v>
      </c>
      <c r="H20" s="122">
        <f t="shared" si="1"/>
        <v>0</v>
      </c>
      <c r="I20" s="123">
        <f t="shared" si="2"/>
        <v>0</v>
      </c>
    </row>
    <row r="21" spans="1:9" ht="75" x14ac:dyDescent="0.25">
      <c r="A21" s="268"/>
      <c r="B21" s="272"/>
      <c r="C21" s="154" t="s">
        <v>176</v>
      </c>
      <c r="D21" s="154" t="s">
        <v>91</v>
      </c>
      <c r="E21" s="155">
        <v>4</v>
      </c>
      <c r="F21" s="121"/>
      <c r="G21" s="122">
        <f t="shared" si="0"/>
        <v>0</v>
      </c>
      <c r="H21" s="122">
        <f t="shared" si="1"/>
        <v>0</v>
      </c>
      <c r="I21" s="123">
        <f t="shared" si="2"/>
        <v>0</v>
      </c>
    </row>
    <row r="22" spans="1:9" ht="75" x14ac:dyDescent="0.25">
      <c r="A22" s="269"/>
      <c r="B22" s="273"/>
      <c r="C22" s="135" t="s">
        <v>110</v>
      </c>
      <c r="D22" s="135" t="s">
        <v>91</v>
      </c>
      <c r="E22" s="136">
        <v>4</v>
      </c>
      <c r="F22" s="121"/>
      <c r="G22" s="122">
        <f t="shared" si="0"/>
        <v>0</v>
      </c>
      <c r="H22" s="122">
        <f t="shared" si="1"/>
        <v>0</v>
      </c>
      <c r="I22" s="123">
        <f t="shared" si="2"/>
        <v>0</v>
      </c>
    </row>
    <row r="23" spans="1:9" ht="30" x14ac:dyDescent="0.25">
      <c r="A23" s="269"/>
      <c r="B23" s="273"/>
      <c r="C23" s="135" t="s">
        <v>111</v>
      </c>
      <c r="D23" s="135" t="s">
        <v>91</v>
      </c>
      <c r="E23" s="136">
        <v>4</v>
      </c>
      <c r="F23" s="121"/>
      <c r="G23" s="122">
        <f t="shared" si="0"/>
        <v>0</v>
      </c>
      <c r="H23" s="122">
        <f t="shared" si="1"/>
        <v>0</v>
      </c>
      <c r="I23" s="123">
        <f t="shared" si="2"/>
        <v>0</v>
      </c>
    </row>
    <row r="24" spans="1:9" ht="120" x14ac:dyDescent="0.25">
      <c r="A24" s="270"/>
      <c r="B24" s="274"/>
      <c r="C24" s="135" t="s">
        <v>112</v>
      </c>
      <c r="D24" s="135" t="s">
        <v>97</v>
      </c>
      <c r="E24" s="136">
        <v>150</v>
      </c>
      <c r="F24" s="124"/>
      <c r="G24" s="122">
        <f t="shared" si="0"/>
        <v>0</v>
      </c>
      <c r="H24" s="122">
        <f t="shared" si="1"/>
        <v>0</v>
      </c>
      <c r="I24" s="123">
        <f t="shared" si="2"/>
        <v>0</v>
      </c>
    </row>
    <row r="25" spans="1:9" ht="30" x14ac:dyDescent="0.25">
      <c r="A25" s="267" t="s">
        <v>113</v>
      </c>
      <c r="B25" s="271">
        <v>1</v>
      </c>
      <c r="C25" s="135" t="s">
        <v>114</v>
      </c>
      <c r="D25" s="135" t="s">
        <v>91</v>
      </c>
      <c r="E25" s="136">
        <v>4</v>
      </c>
      <c r="F25" s="121"/>
      <c r="G25" s="122">
        <f t="shared" si="0"/>
        <v>0</v>
      </c>
      <c r="H25" s="122">
        <f t="shared" si="1"/>
        <v>0</v>
      </c>
      <c r="I25" s="123">
        <f t="shared" si="2"/>
        <v>0</v>
      </c>
    </row>
    <row r="26" spans="1:9" ht="60" x14ac:dyDescent="0.25">
      <c r="A26" s="268"/>
      <c r="B26" s="272"/>
      <c r="C26" s="154" t="s">
        <v>177</v>
      </c>
      <c r="D26" s="154" t="s">
        <v>91</v>
      </c>
      <c r="E26" s="155">
        <v>4</v>
      </c>
      <c r="F26" s="121"/>
      <c r="G26" s="122">
        <f t="shared" si="0"/>
        <v>0</v>
      </c>
      <c r="H26" s="122">
        <f t="shared" si="1"/>
        <v>0</v>
      </c>
      <c r="I26" s="123">
        <f t="shared" si="2"/>
        <v>0</v>
      </c>
    </row>
    <row r="27" spans="1:9" ht="60" x14ac:dyDescent="0.25">
      <c r="A27" s="269"/>
      <c r="B27" s="273"/>
      <c r="C27" s="135" t="s">
        <v>115</v>
      </c>
      <c r="D27" s="135" t="s">
        <v>91</v>
      </c>
      <c r="E27" s="136">
        <v>4</v>
      </c>
      <c r="F27" s="121"/>
      <c r="G27" s="122">
        <f t="shared" si="0"/>
        <v>0</v>
      </c>
      <c r="H27" s="122">
        <f t="shared" si="1"/>
        <v>0</v>
      </c>
      <c r="I27" s="123">
        <f t="shared" si="2"/>
        <v>0</v>
      </c>
    </row>
    <row r="28" spans="1:9" ht="42.6" customHeight="1" x14ac:dyDescent="0.25">
      <c r="A28" s="269"/>
      <c r="B28" s="273"/>
      <c r="C28" s="135" t="s">
        <v>116</v>
      </c>
      <c r="D28" s="135" t="s">
        <v>91</v>
      </c>
      <c r="E28" s="136">
        <v>4</v>
      </c>
      <c r="F28" s="121"/>
      <c r="G28" s="122">
        <f t="shared" si="0"/>
        <v>0</v>
      </c>
      <c r="H28" s="122">
        <f t="shared" si="1"/>
        <v>0</v>
      </c>
      <c r="I28" s="123">
        <f t="shared" si="2"/>
        <v>0</v>
      </c>
    </row>
    <row r="29" spans="1:9" ht="105" x14ac:dyDescent="0.25">
      <c r="A29" s="270"/>
      <c r="B29" s="274"/>
      <c r="C29" s="135" t="s">
        <v>117</v>
      </c>
      <c r="D29" s="135" t="s">
        <v>97</v>
      </c>
      <c r="E29" s="136">
        <v>120</v>
      </c>
      <c r="F29" s="124"/>
      <c r="G29" s="122">
        <f t="shared" si="0"/>
        <v>0</v>
      </c>
      <c r="H29" s="122">
        <f t="shared" si="1"/>
        <v>0</v>
      </c>
      <c r="I29" s="123">
        <f t="shared" si="2"/>
        <v>0</v>
      </c>
    </row>
    <row r="30" spans="1:9" ht="45" x14ac:dyDescent="0.25">
      <c r="A30" s="267" t="s">
        <v>118</v>
      </c>
      <c r="B30" s="271">
        <v>1</v>
      </c>
      <c r="C30" s="135" t="s">
        <v>119</v>
      </c>
      <c r="D30" s="135" t="s">
        <v>91</v>
      </c>
      <c r="E30" s="136">
        <v>4</v>
      </c>
      <c r="F30" s="121"/>
      <c r="G30" s="122">
        <f t="shared" si="0"/>
        <v>0</v>
      </c>
      <c r="H30" s="122">
        <f t="shared" si="1"/>
        <v>0</v>
      </c>
      <c r="I30" s="123">
        <f t="shared" si="2"/>
        <v>0</v>
      </c>
    </row>
    <row r="31" spans="1:9" ht="60" x14ac:dyDescent="0.25">
      <c r="A31" s="268"/>
      <c r="B31" s="272"/>
      <c r="C31" s="154" t="s">
        <v>178</v>
      </c>
      <c r="D31" s="154" t="s">
        <v>91</v>
      </c>
      <c r="E31" s="155">
        <v>4</v>
      </c>
      <c r="F31" s="121"/>
      <c r="G31" s="122">
        <f t="shared" si="0"/>
        <v>0</v>
      </c>
      <c r="H31" s="122">
        <f t="shared" si="1"/>
        <v>0</v>
      </c>
      <c r="I31" s="123">
        <f t="shared" si="2"/>
        <v>0</v>
      </c>
    </row>
    <row r="32" spans="1:9" ht="60" x14ac:dyDescent="0.25">
      <c r="A32" s="269"/>
      <c r="B32" s="273"/>
      <c r="C32" s="135" t="s">
        <v>120</v>
      </c>
      <c r="D32" s="135" t="s">
        <v>91</v>
      </c>
      <c r="E32" s="136">
        <v>4</v>
      </c>
      <c r="F32" s="121"/>
      <c r="G32" s="122">
        <f t="shared" si="0"/>
        <v>0</v>
      </c>
      <c r="H32" s="122">
        <f t="shared" si="1"/>
        <v>0</v>
      </c>
      <c r="I32" s="123">
        <f t="shared" si="2"/>
        <v>0</v>
      </c>
    </row>
    <row r="33" spans="1:9" ht="41.1" customHeight="1" x14ac:dyDescent="0.25">
      <c r="A33" s="269"/>
      <c r="B33" s="273"/>
      <c r="C33" s="135" t="s">
        <v>121</v>
      </c>
      <c r="D33" s="135" t="s">
        <v>91</v>
      </c>
      <c r="E33" s="136">
        <v>4</v>
      </c>
      <c r="F33" s="121"/>
      <c r="G33" s="122">
        <f t="shared" si="0"/>
        <v>0</v>
      </c>
      <c r="H33" s="122">
        <f t="shared" si="1"/>
        <v>0</v>
      </c>
      <c r="I33" s="123">
        <f t="shared" si="2"/>
        <v>0</v>
      </c>
    </row>
    <row r="34" spans="1:9" ht="120" x14ac:dyDescent="0.25">
      <c r="A34" s="270"/>
      <c r="B34" s="274"/>
      <c r="C34" s="135" t="s">
        <v>122</v>
      </c>
      <c r="D34" s="135" t="s">
        <v>97</v>
      </c>
      <c r="E34" s="136">
        <v>120</v>
      </c>
      <c r="F34" s="124"/>
      <c r="G34" s="122">
        <f t="shared" si="0"/>
        <v>0</v>
      </c>
      <c r="H34" s="122">
        <f t="shared" si="1"/>
        <v>0</v>
      </c>
      <c r="I34" s="123">
        <f t="shared" si="2"/>
        <v>0</v>
      </c>
    </row>
    <row r="35" spans="1:9" s="119" customFormat="1" ht="60" x14ac:dyDescent="0.25">
      <c r="A35" s="267" t="s">
        <v>123</v>
      </c>
      <c r="B35" s="271">
        <v>1</v>
      </c>
      <c r="C35" s="135" t="s">
        <v>124</v>
      </c>
      <c r="D35" s="135" t="s">
        <v>91</v>
      </c>
      <c r="E35" s="136">
        <v>4</v>
      </c>
      <c r="F35" s="121"/>
      <c r="G35" s="122">
        <f t="shared" si="0"/>
        <v>0</v>
      </c>
      <c r="H35" s="122">
        <f t="shared" si="1"/>
        <v>0</v>
      </c>
      <c r="I35" s="123">
        <f t="shared" si="2"/>
        <v>0</v>
      </c>
    </row>
    <row r="36" spans="1:9" s="119" customFormat="1" ht="75" x14ac:dyDescent="0.25">
      <c r="A36" s="268"/>
      <c r="B36" s="272"/>
      <c r="C36" s="154" t="s">
        <v>179</v>
      </c>
      <c r="D36" s="154" t="s">
        <v>91</v>
      </c>
      <c r="E36" s="155">
        <v>4</v>
      </c>
      <c r="F36" s="121"/>
      <c r="G36" s="122">
        <f t="shared" si="0"/>
        <v>0</v>
      </c>
      <c r="H36" s="122">
        <f>G36*0.23</f>
        <v>0</v>
      </c>
      <c r="I36" s="123">
        <f>G36+H36</f>
        <v>0</v>
      </c>
    </row>
    <row r="37" spans="1:9" s="119" customFormat="1" ht="75" x14ac:dyDescent="0.25">
      <c r="A37" s="268"/>
      <c r="B37" s="276"/>
      <c r="C37" s="135" t="s">
        <v>125</v>
      </c>
      <c r="D37" s="135" t="s">
        <v>91</v>
      </c>
      <c r="E37" s="136">
        <v>4</v>
      </c>
      <c r="F37" s="121"/>
      <c r="G37" s="122">
        <f t="shared" si="0"/>
        <v>0</v>
      </c>
      <c r="H37" s="122">
        <f t="shared" si="1"/>
        <v>0</v>
      </c>
      <c r="I37" s="123">
        <f t="shared" si="2"/>
        <v>0</v>
      </c>
    </row>
    <row r="38" spans="1:9" s="119" customFormat="1" ht="45" x14ac:dyDescent="0.25">
      <c r="A38" s="268"/>
      <c r="B38" s="276"/>
      <c r="C38" s="135" t="s">
        <v>126</v>
      </c>
      <c r="D38" s="135" t="s">
        <v>91</v>
      </c>
      <c r="E38" s="136">
        <v>4</v>
      </c>
      <c r="F38" s="121"/>
      <c r="G38" s="122">
        <f>E38*F38</f>
        <v>0</v>
      </c>
      <c r="H38" s="122">
        <f t="shared" si="1"/>
        <v>0</v>
      </c>
      <c r="I38" s="123">
        <f t="shared" si="2"/>
        <v>0</v>
      </c>
    </row>
    <row r="39" spans="1:9" s="119" customFormat="1" ht="150" x14ac:dyDescent="0.25">
      <c r="A39" s="275"/>
      <c r="B39" s="277"/>
      <c r="C39" s="135" t="s">
        <v>127</v>
      </c>
      <c r="D39" s="135" t="s">
        <v>97</v>
      </c>
      <c r="E39" s="136">
        <v>150</v>
      </c>
      <c r="F39" s="124"/>
      <c r="G39" s="122">
        <f>E39*F39</f>
        <v>0</v>
      </c>
      <c r="H39" s="122">
        <f t="shared" si="1"/>
        <v>0</v>
      </c>
      <c r="I39" s="123">
        <f>G39+H39</f>
        <v>0</v>
      </c>
    </row>
    <row r="40" spans="1:9" ht="38.25" customHeight="1" thickBot="1" x14ac:dyDescent="0.3">
      <c r="A40" s="278" t="s">
        <v>128</v>
      </c>
      <c r="B40" s="279"/>
      <c r="C40" s="279"/>
      <c r="D40" s="279"/>
      <c r="E40" s="279"/>
      <c r="F40" s="280"/>
      <c r="G40" s="125">
        <f>SUM(G4:G39)</f>
        <v>0</v>
      </c>
      <c r="H40" s="125">
        <f>G40*0.23</f>
        <v>0</v>
      </c>
      <c r="I40" s="126">
        <f>G40+H40</f>
        <v>0</v>
      </c>
    </row>
    <row r="43" spans="1:9" x14ac:dyDescent="0.25">
      <c r="A43" s="120"/>
      <c r="B43" s="120"/>
      <c r="C43" s="120"/>
      <c r="D43" s="120"/>
      <c r="E43" s="120"/>
      <c r="F43" s="120"/>
      <c r="G43" s="120"/>
      <c r="H43" s="120"/>
      <c r="I43" s="120"/>
    </row>
  </sheetData>
  <sheetProtection algorithmName="SHA-512" hashValue="N6IKC5twUm6K86W1JrWeNGdrMG0YuDG8ZvCBgSuoCP7hdkoTIRMNDZ4d+gV5Px83wQVCePQRLhN2dLM7Dm1DqA==" saltValue="QFjuuJRYlOwJlKlb2lHrKQ==" spinCount="100000" sheet="1" selectLockedCells="1"/>
  <protectedRanges>
    <protectedRange sqref="H4:H40" name="Rozsah1"/>
    <protectedRange sqref="I4:I40" name="Rozsah2"/>
  </protectedRanges>
  <mergeCells count="17">
    <mergeCell ref="D1:E1"/>
    <mergeCell ref="A2:I2"/>
    <mergeCell ref="A4:A9"/>
    <mergeCell ref="B4:B9"/>
    <mergeCell ref="A10:A14"/>
    <mergeCell ref="B10:B14"/>
    <mergeCell ref="A15:A19"/>
    <mergeCell ref="B15:B19"/>
    <mergeCell ref="A20:A24"/>
    <mergeCell ref="B20:B24"/>
    <mergeCell ref="A25:A29"/>
    <mergeCell ref="B25:B29"/>
    <mergeCell ref="A30:A34"/>
    <mergeCell ref="B30:B34"/>
    <mergeCell ref="A35:A39"/>
    <mergeCell ref="B35:B39"/>
    <mergeCell ref="A40:F40"/>
  </mergeCells>
  <pageMargins left="0.7" right="0.7" top="0.75" bottom="0.75" header="0.3" footer="0.3"/>
  <pageSetup paperSize="9" scale="62" fitToHeight="0" orientation="portrait" r:id="rId1"/>
  <rowBreaks count="1" manualBreakCount="1">
    <brk id="19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1FE2-2407-4CD2-AD04-80D3E79466B6}">
  <sheetPr>
    <tabColor theme="8" tint="0.39997558519241921"/>
    <pageSetUpPr fitToPage="1"/>
  </sheetPr>
  <dimension ref="B1:J18"/>
  <sheetViews>
    <sheetView view="pageBreakPreview" topLeftCell="A11" zoomScale="110" zoomScaleNormal="100" zoomScaleSheetLayoutView="110" zoomScalePageLayoutView="70" workbookViewId="0">
      <selection activeCell="C4" sqref="C4"/>
    </sheetView>
  </sheetViews>
  <sheetFormatPr defaultColWidth="9.140625" defaultRowHeight="15" x14ac:dyDescent="0.25"/>
  <cols>
    <col min="1" max="1" width="3.42578125" style="14" customWidth="1"/>
    <col min="2" max="2" width="31.85546875" style="14" customWidth="1"/>
    <col min="3" max="3" width="23.42578125" style="14" customWidth="1"/>
    <col min="4" max="4" width="27.85546875" style="14" customWidth="1"/>
    <col min="5" max="5" width="20" style="14" customWidth="1"/>
    <col min="6" max="6" width="25.42578125" style="14" customWidth="1"/>
    <col min="7" max="7" width="21.5703125" style="14" customWidth="1"/>
    <col min="8" max="8" width="11.42578125" style="14" customWidth="1"/>
    <col min="9" max="9" width="22" style="14" customWidth="1"/>
    <col min="10" max="10" width="21.140625" style="14" customWidth="1"/>
    <col min="11" max="16384" width="9.140625" style="14"/>
  </cols>
  <sheetData>
    <row r="1" spans="2:10" ht="15.75" thickBot="1" x14ac:dyDescent="0.3"/>
    <row r="2" spans="2:10" ht="50.25" customHeight="1" thickBot="1" x14ac:dyDescent="0.3">
      <c r="B2" s="145" t="s">
        <v>78</v>
      </c>
      <c r="C2" s="283" t="s">
        <v>165</v>
      </c>
      <c r="D2" s="283"/>
      <c r="E2" s="283"/>
      <c r="F2" s="283"/>
      <c r="G2" s="283"/>
      <c r="H2" s="283"/>
      <c r="I2" s="283"/>
      <c r="J2" s="284"/>
    </row>
    <row r="3" spans="2:10" ht="85.5" customHeight="1" x14ac:dyDescent="0.25">
      <c r="B3" s="146" t="s">
        <v>152</v>
      </c>
      <c r="C3" s="147" t="s">
        <v>153</v>
      </c>
      <c r="D3" s="147" t="s">
        <v>154</v>
      </c>
      <c r="E3" s="147" t="s">
        <v>162</v>
      </c>
      <c r="F3" s="147" t="s">
        <v>161</v>
      </c>
      <c r="G3" s="287" t="s">
        <v>168</v>
      </c>
      <c r="H3" s="287"/>
      <c r="I3" s="148" t="s">
        <v>163</v>
      </c>
      <c r="J3" s="149" t="s">
        <v>169</v>
      </c>
    </row>
    <row r="4" spans="2:10" ht="80.25" customHeight="1" x14ac:dyDescent="0.25">
      <c r="B4" s="137" t="s">
        <v>155</v>
      </c>
      <c r="C4" s="138" t="s">
        <v>156</v>
      </c>
      <c r="D4" s="138" t="s">
        <v>157</v>
      </c>
      <c r="E4" s="138" t="s">
        <v>158</v>
      </c>
      <c r="F4" s="139" t="s">
        <v>159</v>
      </c>
      <c r="G4" s="288" t="s">
        <v>160</v>
      </c>
      <c r="H4" s="288"/>
      <c r="I4" s="139" t="s">
        <v>164</v>
      </c>
      <c r="J4" s="140" t="s">
        <v>167</v>
      </c>
    </row>
    <row r="5" spans="2:10" ht="80.25" customHeight="1" x14ac:dyDescent="0.25">
      <c r="B5" s="137" t="s">
        <v>155</v>
      </c>
      <c r="C5" s="138" t="s">
        <v>156</v>
      </c>
      <c r="D5" s="138" t="s">
        <v>157</v>
      </c>
      <c r="E5" s="138" t="s">
        <v>158</v>
      </c>
      <c r="F5" s="138" t="s">
        <v>159</v>
      </c>
      <c r="G5" s="285" t="s">
        <v>160</v>
      </c>
      <c r="H5" s="285"/>
      <c r="I5" s="139" t="s">
        <v>164</v>
      </c>
      <c r="J5" s="140" t="s">
        <v>167</v>
      </c>
    </row>
    <row r="6" spans="2:10" ht="80.25" customHeight="1" thickBot="1" x14ac:dyDescent="0.3">
      <c r="B6" s="141" t="s">
        <v>155</v>
      </c>
      <c r="C6" s="142" t="s">
        <v>156</v>
      </c>
      <c r="D6" s="142" t="s">
        <v>157</v>
      </c>
      <c r="E6" s="142" t="s">
        <v>158</v>
      </c>
      <c r="F6" s="142" t="s">
        <v>159</v>
      </c>
      <c r="G6" s="286" t="s">
        <v>160</v>
      </c>
      <c r="H6" s="286"/>
      <c r="I6" s="143" t="s">
        <v>164</v>
      </c>
      <c r="J6" s="144" t="s">
        <v>167</v>
      </c>
    </row>
    <row r="7" spans="2:10" ht="36" customHeight="1" x14ac:dyDescent="0.25">
      <c r="B7" s="130"/>
      <c r="C7" s="130"/>
      <c r="D7" s="130"/>
      <c r="E7" s="130"/>
      <c r="F7" s="130"/>
      <c r="G7" s="130"/>
      <c r="H7" s="130"/>
      <c r="I7" s="130"/>
      <c r="J7" s="130"/>
    </row>
    <row r="8" spans="2:10" ht="15.75" thickBot="1" x14ac:dyDescent="0.3">
      <c r="B8" s="130"/>
      <c r="C8" s="130"/>
      <c r="D8" s="130"/>
      <c r="E8" s="130"/>
      <c r="F8" s="130"/>
      <c r="G8" s="130"/>
      <c r="H8" s="130"/>
      <c r="I8" s="130"/>
      <c r="J8" s="130"/>
    </row>
    <row r="9" spans="2:10" ht="46.5" customHeight="1" x14ac:dyDescent="0.25">
      <c r="B9" s="150" t="s">
        <v>78</v>
      </c>
      <c r="C9" s="322" t="s">
        <v>166</v>
      </c>
      <c r="D9" s="323"/>
      <c r="E9" s="323"/>
      <c r="F9" s="323"/>
      <c r="G9" s="324"/>
      <c r="H9" s="130"/>
      <c r="I9" s="130"/>
      <c r="J9" s="130"/>
    </row>
    <row r="10" spans="2:10" ht="40.5" customHeight="1" x14ac:dyDescent="0.25">
      <c r="B10" s="325" t="s">
        <v>170</v>
      </c>
      <c r="C10" s="326"/>
      <c r="D10" s="327" t="s">
        <v>149</v>
      </c>
      <c r="E10" s="328"/>
      <c r="F10" s="329" t="s">
        <v>172</v>
      </c>
      <c r="G10" s="330"/>
      <c r="H10" s="130"/>
      <c r="I10" s="130"/>
      <c r="J10" s="130"/>
    </row>
    <row r="11" spans="2:10" ht="40.5" customHeight="1" x14ac:dyDescent="0.25">
      <c r="B11" s="312"/>
      <c r="C11" s="313"/>
      <c r="D11" s="318"/>
      <c r="E11" s="319"/>
      <c r="F11" s="320"/>
      <c r="G11" s="321"/>
      <c r="H11" s="130"/>
      <c r="I11" s="130"/>
      <c r="J11" s="130"/>
    </row>
    <row r="12" spans="2:10" ht="31.5" customHeight="1" x14ac:dyDescent="0.25">
      <c r="B12" s="308" t="s">
        <v>79</v>
      </c>
      <c r="C12" s="309"/>
      <c r="D12" s="151"/>
      <c r="E12" s="305"/>
      <c r="F12" s="306"/>
      <c r="G12" s="307"/>
      <c r="H12" s="130"/>
      <c r="I12" s="130"/>
      <c r="J12" s="130"/>
    </row>
    <row r="13" spans="2:10" ht="40.5" customHeight="1" x14ac:dyDescent="0.25">
      <c r="B13" s="310" t="s">
        <v>151</v>
      </c>
      <c r="C13" s="311"/>
      <c r="D13" s="314" t="s">
        <v>149</v>
      </c>
      <c r="E13" s="315"/>
      <c r="F13" s="316" t="s">
        <v>171</v>
      </c>
      <c r="G13" s="317"/>
      <c r="H13" s="130"/>
      <c r="I13" s="130"/>
      <c r="J13" s="130"/>
    </row>
    <row r="14" spans="2:10" ht="40.5" customHeight="1" x14ac:dyDescent="0.25">
      <c r="B14" s="312"/>
      <c r="C14" s="313"/>
      <c r="D14" s="318"/>
      <c r="E14" s="319"/>
      <c r="F14" s="320"/>
      <c r="G14" s="321"/>
      <c r="H14" s="130"/>
      <c r="I14" s="130"/>
      <c r="J14" s="130"/>
    </row>
    <row r="15" spans="2:10" ht="30.75" customHeight="1" x14ac:dyDescent="0.25">
      <c r="B15" s="291" t="s">
        <v>81</v>
      </c>
      <c r="C15" s="292"/>
      <c r="D15" s="151"/>
      <c r="E15" s="305"/>
      <c r="F15" s="306"/>
      <c r="G15" s="307"/>
      <c r="H15" s="130"/>
      <c r="I15" s="130"/>
      <c r="J15" s="130"/>
    </row>
    <row r="16" spans="2:10" ht="40.5" customHeight="1" x14ac:dyDescent="0.25">
      <c r="B16" s="293" t="s">
        <v>150</v>
      </c>
      <c r="C16" s="294"/>
      <c r="D16" s="296" t="s">
        <v>149</v>
      </c>
      <c r="E16" s="297"/>
      <c r="F16" s="297" t="s">
        <v>173</v>
      </c>
      <c r="G16" s="298"/>
      <c r="H16" s="130"/>
      <c r="I16" s="130"/>
      <c r="J16" s="130"/>
    </row>
    <row r="17" spans="2:10" ht="40.5" customHeight="1" x14ac:dyDescent="0.25">
      <c r="B17" s="295"/>
      <c r="C17" s="294"/>
      <c r="D17" s="299"/>
      <c r="E17" s="299"/>
      <c r="F17" s="300"/>
      <c r="G17" s="301"/>
      <c r="H17" s="130"/>
      <c r="I17" s="130"/>
      <c r="J17" s="130"/>
    </row>
    <row r="18" spans="2:10" ht="31.5" customHeight="1" thickBot="1" x14ac:dyDescent="0.3">
      <c r="B18" s="289" t="s">
        <v>81</v>
      </c>
      <c r="C18" s="290"/>
      <c r="D18" s="152"/>
      <c r="E18" s="302"/>
      <c r="F18" s="303"/>
      <c r="G18" s="304"/>
      <c r="H18" s="130"/>
      <c r="I18" s="130"/>
      <c r="J18" s="130"/>
    </row>
  </sheetData>
  <sheetProtection algorithmName="SHA-512" hashValue="V7tGfu5+ngDhL4e0Loky0pFOlPRyXMztwfxzNjyh1dlKzgeCL33kjfieWY08VoNDOSn9TUCPt1QFDhbt/lo/4w==" saltValue="2Eyjz91W+xYt+nbprioNaQ==" spinCount="100000" sheet="1" selectLockedCells="1"/>
  <mergeCells count="27">
    <mergeCell ref="C9:G9"/>
    <mergeCell ref="B10:C11"/>
    <mergeCell ref="D10:E10"/>
    <mergeCell ref="F10:G10"/>
    <mergeCell ref="D11:E11"/>
    <mergeCell ref="F11:G11"/>
    <mergeCell ref="B12:C12"/>
    <mergeCell ref="B13:C14"/>
    <mergeCell ref="D13:E13"/>
    <mergeCell ref="F13:G13"/>
    <mergeCell ref="D14:E14"/>
    <mergeCell ref="F14:G14"/>
    <mergeCell ref="E12:G12"/>
    <mergeCell ref="B18:C18"/>
    <mergeCell ref="B15:C15"/>
    <mergeCell ref="B16:C17"/>
    <mergeCell ref="D16:E16"/>
    <mergeCell ref="F16:G16"/>
    <mergeCell ref="D17:E17"/>
    <mergeCell ref="F17:G17"/>
    <mergeCell ref="E18:G18"/>
    <mergeCell ref="E15:G15"/>
    <mergeCell ref="C2:J2"/>
    <mergeCell ref="G5:H5"/>
    <mergeCell ref="G6:H6"/>
    <mergeCell ref="G3:H3"/>
    <mergeCell ref="G4:H4"/>
  </mergeCells>
  <pageMargins left="0.7" right="0.7" top="0.75" bottom="0.75" header="0.3" footer="0.3"/>
  <pageSetup paperSize="9" scale="6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9" r:id="rId4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1704975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5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1743075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6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1704975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7" name="Check Box 11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6</xdr:col>
                    <xdr:colOff>1400175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8" name="Check Box 12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6</xdr:col>
                    <xdr:colOff>809625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9" name="Check Box 13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6</xdr:col>
                    <xdr:colOff>809625</xdr:colOff>
                    <xdr:row>17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394F-8BBD-4574-AD4A-E4B239B264BD}">
  <dimension ref="B1:B23"/>
  <sheetViews>
    <sheetView showGridLines="0" workbookViewId="0">
      <selection activeCell="C5" sqref="C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135</v>
      </c>
    </row>
    <row r="3" spans="2:2" x14ac:dyDescent="0.25">
      <c r="B3" s="4"/>
    </row>
    <row r="4" spans="2:2" x14ac:dyDescent="0.25">
      <c r="B4" s="5" t="s">
        <v>43</v>
      </c>
    </row>
    <row r="5" spans="2:2" x14ac:dyDescent="0.25">
      <c r="B5" s="6"/>
    </row>
    <row r="6" spans="2:2" x14ac:dyDescent="0.25">
      <c r="B6" s="7" t="s">
        <v>44</v>
      </c>
    </row>
    <row r="7" spans="2:2" x14ac:dyDescent="0.25">
      <c r="B7" s="5"/>
    </row>
    <row r="8" spans="2:2" x14ac:dyDescent="0.25">
      <c r="B8" s="127" t="s">
        <v>136</v>
      </c>
    </row>
    <row r="9" spans="2:2" x14ac:dyDescent="0.25">
      <c r="B9" s="127"/>
    </row>
    <row r="10" spans="2:2" x14ac:dyDescent="0.25">
      <c r="B10" s="153" t="s">
        <v>137</v>
      </c>
    </row>
    <row r="11" spans="2:2" x14ac:dyDescent="0.25">
      <c r="B11" s="153" t="s">
        <v>138</v>
      </c>
    </row>
    <row r="12" spans="2:2" x14ac:dyDescent="0.25">
      <c r="B12" s="153" t="s">
        <v>139</v>
      </c>
    </row>
    <row r="13" spans="2:2" x14ac:dyDescent="0.25">
      <c r="B13" s="153" t="s">
        <v>140</v>
      </c>
    </row>
    <row r="14" spans="2:2" ht="16.5" customHeight="1" x14ac:dyDescent="0.25">
      <c r="B14" s="5"/>
    </row>
    <row r="15" spans="2:2" ht="30" x14ac:dyDescent="0.25">
      <c r="B15" s="127" t="s">
        <v>141</v>
      </c>
    </row>
    <row r="16" spans="2:2" x14ac:dyDescent="0.25">
      <c r="B16" s="8"/>
    </row>
    <row r="17" spans="2:2" ht="30" x14ac:dyDescent="0.25">
      <c r="B17" s="5" t="s">
        <v>142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16371B66-F53B-42F1-90A0-E8F6553C0981}"/>
    <hyperlink ref="B15" r:id="rId2" location="paragraf-32.odsek-1.pismeno-a" xr:uid="{2B64AF14-A3DD-47E2-BDE8-FF321C94C735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ColWidth="8.85546875" defaultRowHeight="15" x14ac:dyDescent="0.25"/>
  <cols>
    <col min="1" max="1" width="3.57031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42</v>
      </c>
    </row>
    <row r="3" spans="2:2" x14ac:dyDescent="0.25">
      <c r="B3" s="4"/>
    </row>
    <row r="4" spans="2:2" x14ac:dyDescent="0.25">
      <c r="B4" s="10" t="s">
        <v>43</v>
      </c>
    </row>
    <row r="5" spans="2:2" x14ac:dyDescent="0.25">
      <c r="B5" s="4"/>
    </row>
    <row r="6" spans="2:2" x14ac:dyDescent="0.25">
      <c r="B6" s="11" t="s">
        <v>44</v>
      </c>
    </row>
    <row r="7" spans="2:2" x14ac:dyDescent="0.25">
      <c r="B7" s="12"/>
    </row>
    <row r="8" spans="2:2" ht="60.75" customHeight="1" x14ac:dyDescent="0.25">
      <c r="B8" s="5" t="s">
        <v>45</v>
      </c>
    </row>
    <row r="9" spans="2:2" x14ac:dyDescent="0.25">
      <c r="B9" s="5"/>
    </row>
    <row r="10" spans="2:2" x14ac:dyDescent="0.25">
      <c r="B10" s="5" t="s">
        <v>46</v>
      </c>
    </row>
    <row r="11" spans="2:2" x14ac:dyDescent="0.25">
      <c r="B11" s="5" t="s">
        <v>47</v>
      </c>
    </row>
    <row r="12" spans="2:2" x14ac:dyDescent="0.25">
      <c r="B12" s="5" t="s">
        <v>48</v>
      </c>
    </row>
    <row r="13" spans="2:2" x14ac:dyDescent="0.25">
      <c r="B13" s="5" t="s">
        <v>49</v>
      </c>
    </row>
    <row r="14" spans="2:2" x14ac:dyDescent="0.25">
      <c r="B14" s="5" t="s">
        <v>50</v>
      </c>
    </row>
    <row r="15" spans="2:2" x14ac:dyDescent="0.25">
      <c r="B15" s="5" t="s">
        <v>51</v>
      </c>
    </row>
    <row r="16" spans="2:2" x14ac:dyDescent="0.25">
      <c r="B16" s="5" t="s">
        <v>52</v>
      </c>
    </row>
    <row r="17" spans="2:2" ht="30" x14ac:dyDescent="0.25">
      <c r="B17" s="5" t="s">
        <v>53</v>
      </c>
    </row>
    <row r="18" spans="2:2" x14ac:dyDescent="0.25">
      <c r="B18" s="5" t="s">
        <v>54</v>
      </c>
    </row>
    <row r="19" spans="2:2" x14ac:dyDescent="0.25">
      <c r="B19" s="5" t="s">
        <v>55</v>
      </c>
    </row>
    <row r="20" spans="2:2" x14ac:dyDescent="0.25">
      <c r="B20" s="5" t="s">
        <v>56</v>
      </c>
    </row>
    <row r="21" spans="2:2" ht="30" x14ac:dyDescent="0.25">
      <c r="B21" s="5" t="s">
        <v>57</v>
      </c>
    </row>
    <row r="22" spans="2:2" x14ac:dyDescent="0.25">
      <c r="B22" s="5" t="s">
        <v>58</v>
      </c>
    </row>
    <row r="23" spans="2:2" x14ac:dyDescent="0.25">
      <c r="B23" s="6"/>
    </row>
    <row r="24" spans="2:2" ht="60" x14ac:dyDescent="0.25">
      <c r="B24" s="5" t="s">
        <v>59</v>
      </c>
    </row>
    <row r="25" spans="2:2" ht="13.5" customHeight="1" x14ac:dyDescent="0.25">
      <c r="B25" s="5"/>
    </row>
    <row r="26" spans="2:2" ht="30" x14ac:dyDescent="0.25">
      <c r="B26" s="5" t="s">
        <v>60</v>
      </c>
    </row>
    <row r="27" spans="2:2" ht="15.75" thickBot="1" x14ac:dyDescent="0.3">
      <c r="B27" s="13"/>
    </row>
  </sheetData>
  <sheetProtection algorithmName="SHA-512" hashValue="vZDlg0VezzOsyptjWgyqgT4Rk+0/Wy/v2n6WxFEer7n6Qqx/QxlcGmmpN9Q3t4YFsY5sUASQkadOCC6jv5V21A==" saltValue="fNhksS393bDLgSNrXQaNs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61</v>
      </c>
    </row>
    <row r="3" spans="2:2" x14ac:dyDescent="0.25">
      <c r="B3" s="4"/>
    </row>
    <row r="4" spans="2:2" x14ac:dyDescent="0.25">
      <c r="B4" s="5" t="s">
        <v>43</v>
      </c>
    </row>
    <row r="5" spans="2:2" x14ac:dyDescent="0.25">
      <c r="B5" s="6"/>
    </row>
    <row r="6" spans="2:2" x14ac:dyDescent="0.25">
      <c r="B6" s="7" t="s">
        <v>44</v>
      </c>
    </row>
    <row r="7" spans="2:2" x14ac:dyDescent="0.25">
      <c r="B7" s="5"/>
    </row>
    <row r="8" spans="2:2" ht="60.75" customHeight="1" x14ac:dyDescent="0.25">
      <c r="B8" s="5" t="s">
        <v>62</v>
      </c>
    </row>
    <row r="9" spans="2:2" x14ac:dyDescent="0.25">
      <c r="B9" s="5" t="s">
        <v>63</v>
      </c>
    </row>
    <row r="10" spans="2:2" x14ac:dyDescent="0.25">
      <c r="B10" s="8"/>
    </row>
    <row r="11" spans="2:2" ht="30" x14ac:dyDescent="0.25">
      <c r="B11" s="5" t="s">
        <v>64</v>
      </c>
    </row>
    <row r="12" spans="2:2" x14ac:dyDescent="0.25">
      <c r="B12" s="5"/>
    </row>
    <row r="13" spans="2:2" ht="45" x14ac:dyDescent="0.25">
      <c r="B13" s="5" t="s">
        <v>65</v>
      </c>
    </row>
    <row r="14" spans="2:2" x14ac:dyDescent="0.25">
      <c r="B14" s="5"/>
    </row>
    <row r="15" spans="2:2" ht="45" x14ac:dyDescent="0.25">
      <c r="B15" s="5" t="s">
        <v>66</v>
      </c>
    </row>
    <row r="16" spans="2:2" x14ac:dyDescent="0.25">
      <c r="B16" s="5"/>
    </row>
    <row r="17" spans="2:2" ht="60" x14ac:dyDescent="0.25">
      <c r="B17" s="5" t="s">
        <v>67</v>
      </c>
    </row>
    <row r="18" spans="2:2" x14ac:dyDescent="0.25">
      <c r="B18" s="5"/>
    </row>
    <row r="19" spans="2:2" ht="75" x14ac:dyDescent="0.25">
      <c r="B19" s="5" t="s">
        <v>68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u3G+Sfr6E3avnAcGSl8jw0+hXXtRw2tCKkZdacsNFpS1csTMZvldRLiZeKbLxL/0FMI1ecAH9v/9GRvdMpiQUg==" saltValue="l1eTYlld/algGhy3EsDRb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cd5789af08da3f88efb570b62d26b010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bd563b7278bdf6c5fc5a4b9651a9046f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66CD44-F01D-4E09-87C8-1C44EAF87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e4b31099-8163-4ac9-ab84-be06feeb7ef4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b3d1ceb-ec91-4593-ab49-8ce9533748d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Zákl. nastavenie</vt:lpstr>
      <vt:lpstr>Ponuka </vt:lpstr>
      <vt:lpstr>Návrh na plnenie kritérií</vt:lpstr>
      <vt:lpstr>Podmienky účasti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  <vt:lpstr>'Osobné postavenie'!Oblasť_tlače</vt:lpstr>
      <vt:lpstr>'Podmienky účasti'!Oblasť_tlače</vt:lpstr>
      <vt:lpstr>'Ponuka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2025-10-30T14:28:20Z</cp:lastPrinted>
  <dcterms:created xsi:type="dcterms:W3CDTF">2022-09-22T09:41:16Z</dcterms:created>
  <dcterms:modified xsi:type="dcterms:W3CDTF">2025-12-01T12:16:37Z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