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D28" i="1"/>
  <c r="E28" i="1"/>
  <c r="G22" i="1"/>
  <c r="M22" i="1" s="1"/>
  <c r="G25" i="1"/>
  <c r="M25" i="1" s="1"/>
  <c r="G21" i="1"/>
  <c r="G20" i="1"/>
  <c r="G19" i="1"/>
  <c r="G18" i="1"/>
  <c r="D2" i="2" s="1"/>
  <c r="G17" i="1"/>
  <c r="G16" i="1"/>
  <c r="G15" i="1"/>
  <c r="G14" i="1"/>
  <c r="G13" i="1"/>
  <c r="G23" i="1"/>
  <c r="G24" i="1"/>
  <c r="G26" i="1"/>
  <c r="G27" i="1"/>
  <c r="O22" i="1" l="1"/>
  <c r="O25" i="1"/>
  <c r="F28" i="1"/>
  <c r="G28" i="1"/>
  <c r="O14" i="1"/>
  <c r="O15" i="1"/>
  <c r="O16" i="1"/>
  <c r="O17" i="1"/>
  <c r="O18" i="1"/>
  <c r="O19" i="1"/>
  <c r="O20" i="1"/>
  <c r="O21" i="1"/>
  <c r="O23" i="1"/>
  <c r="O24" i="1"/>
  <c r="O26" i="1"/>
  <c r="O27" i="1"/>
  <c r="O13" i="1"/>
  <c r="O28" i="1" l="1"/>
  <c r="M26" i="1"/>
  <c r="M27" i="1"/>
  <c r="M14" i="1"/>
  <c r="M15" i="1"/>
  <c r="M16" i="1"/>
  <c r="M17" i="1"/>
  <c r="M18" i="1"/>
  <c r="D3" i="2" s="1"/>
  <c r="M19" i="1"/>
  <c r="M20" i="1"/>
  <c r="M21" i="1"/>
  <c r="M23" i="1"/>
  <c r="M24" i="1"/>
  <c r="M13" i="1"/>
  <c r="B3" i="2" s="1"/>
  <c r="O29" i="1" l="1"/>
  <c r="O30" i="1" s="1"/>
  <c r="M28" i="1"/>
  <c r="B4" i="2" l="1"/>
  <c r="D4" i="2"/>
</calcChain>
</file>

<file path=xl/sharedStrings.xml><?xml version="1.0" encoding="utf-8"?>
<sst xmlns="http://schemas.openxmlformats.org/spreadsheetml/2006/main" count="106" uniqueCount="75">
  <si>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</si>
  <si>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</si>
  <si>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</si>
  <si>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</si>
  <si>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</si>
  <si>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</si>
  <si>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</si>
  <si>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</si>
  <si>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</si>
  <si>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</si>
  <si>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</si>
  <si>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</si>
  <si>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</si>
  <si>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</si>
  <si>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</si>
  <si>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</si>
  <si>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</si>
  <si>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</si>
  <si>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</si>
  <si>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</si>
  <si>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</si>
  <si>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</si>
  <si>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</si>
  <si>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</si>
  <si>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</si>
  <si>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</si>
  <si>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PU-50</t>
  </si>
  <si>
    <t>PP</t>
  </si>
  <si>
    <t>RN</t>
  </si>
  <si>
    <t>suma m3</t>
  </si>
  <si>
    <t>suma cena</t>
  </si>
  <si>
    <t>priemer cena</t>
  </si>
  <si>
    <t>č.2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</si>
  <si>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</si>
  <si>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</si>
  <si>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</si>
  <si>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</si>
  <si>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</si>
  <si>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</si>
  <si>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</si>
  <si>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</si>
  <si>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</si>
  <si>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</si>
  <si>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</si>
  <si>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</si>
  <si>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</si>
  <si>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</si>
  <si>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</si>
  <si>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</si>
  <si>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</si>
  <si>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</si>
  <si>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</si>
  <si>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</si>
  <si>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</si>
  <si>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</si>
  <si>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</si>
  <si>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</si>
  <si>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</si>
  <si>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</si>
  <si>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</si>
  <si>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</si>
  <si>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</si>
  <si>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</si>
  <si>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 xml:space="preserve">546 - 1 1 </t>
  </si>
  <si>
    <t>584 - 0 1</t>
  </si>
  <si>
    <t xml:space="preserve">547 A 1 1 </t>
  </si>
  <si>
    <t xml:space="preserve">582 - 0 1 </t>
  </si>
  <si>
    <t xml:space="preserve">594 - 0 1 </t>
  </si>
  <si>
    <t xml:space="preserve">724 C 0 0 </t>
  </si>
  <si>
    <t xml:space="preserve">347 - 1 1 </t>
  </si>
  <si>
    <t xml:space="preserve">542 - 1 1 </t>
  </si>
  <si>
    <t>MR</t>
  </si>
  <si>
    <t>348 A 1 1</t>
  </si>
  <si>
    <t>MR - mimoriadna ťažba</t>
  </si>
  <si>
    <t>Príloha č.3 k Návrhu zmluvy na časť č.2 (Mláčik)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</si>
</sst>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Normal="100" zoomScalePageLayoutView="40" workbookViewId="0">
      <selection activeCell="V12" sqref="V12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64" t="s">
        <v>74</v>
      </c>
      <c r="F1" s="64"/>
      <c r="G1" s="64"/>
      <c r="H1" s="64"/>
      <c r="I1" s="64"/>
      <c r="J1" s="64"/>
      <c r="K1" s="64"/>
      <c r="L1" s="64"/>
    </row>
    <row r="2" spans="1:16" ht="18" x14ac:dyDescent="0.25">
      <c r="C2" s="70" t="s">
        <v>40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6" ht="15.75" customHeight="1" x14ac:dyDescent="0.25">
      <c r="A4" s="48" t="s">
        <v>54</v>
      </c>
      <c r="B4" s="48"/>
      <c r="C4" s="49"/>
      <c r="D4" s="49"/>
      <c r="E4" s="49"/>
      <c r="F4" s="49"/>
      <c r="G4" s="49"/>
      <c r="H4" s="49"/>
      <c r="J4" s="41" t="s">
        <v>22</v>
      </c>
      <c r="K4" s="71" t="s">
        <v>33</v>
      </c>
      <c r="L4" s="71"/>
      <c r="M4" s="71"/>
    </row>
    <row r="7" spans="1:16" x14ac:dyDescent="0.25">
      <c r="A7" s="22" t="s">
        <v>55</v>
      </c>
      <c r="B7" s="50"/>
      <c r="C7" s="50"/>
      <c r="D7" s="50"/>
      <c r="E7" s="50"/>
      <c r="F7" s="22"/>
      <c r="I7" s="72"/>
      <c r="J7" s="72"/>
      <c r="K7" s="72"/>
      <c r="L7" s="72"/>
      <c r="M7" s="72"/>
    </row>
    <row r="8" spans="1:16" x14ac:dyDescent="0.25">
      <c r="A8" s="51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105" t="s">
        <v>0</v>
      </c>
      <c r="B10" s="108" t="s">
        <v>1</v>
      </c>
      <c r="C10" s="67" t="s">
        <v>2</v>
      </c>
      <c r="D10" s="73" t="s">
        <v>45</v>
      </c>
      <c r="E10" s="74"/>
      <c r="F10" s="74"/>
      <c r="G10" s="75"/>
      <c r="H10" s="76" t="s">
        <v>47</v>
      </c>
      <c r="I10" s="67" t="s">
        <v>3</v>
      </c>
      <c r="J10" s="81" t="s">
        <v>4</v>
      </c>
      <c r="K10" s="67" t="s">
        <v>5</v>
      </c>
      <c r="L10" s="23" t="s">
        <v>23</v>
      </c>
      <c r="M10" s="67" t="s">
        <v>6</v>
      </c>
      <c r="N10" s="90" t="s">
        <v>62</v>
      </c>
      <c r="O10" s="99" t="s">
        <v>61</v>
      </c>
      <c r="P10" s="84" t="s">
        <v>7</v>
      </c>
    </row>
    <row r="11" spans="1:16" ht="24" customHeight="1" x14ac:dyDescent="0.25">
      <c r="A11" s="103"/>
      <c r="B11" s="109"/>
      <c r="C11" s="68"/>
      <c r="D11" s="106" t="s">
        <v>52</v>
      </c>
      <c r="E11" s="102" t="s">
        <v>53</v>
      </c>
      <c r="F11" s="87" t="s">
        <v>51</v>
      </c>
      <c r="G11" s="87" t="s">
        <v>46</v>
      </c>
      <c r="H11" s="77"/>
      <c r="I11" s="79"/>
      <c r="J11" s="82"/>
      <c r="K11" s="103"/>
      <c r="M11" s="79"/>
      <c r="N11" s="91"/>
      <c r="O11" s="100"/>
      <c r="P11" s="85"/>
    </row>
    <row r="12" spans="1:16" ht="14.25" customHeight="1" thickBot="1" x14ac:dyDescent="0.3">
      <c r="A12" s="104"/>
      <c r="B12" s="110"/>
      <c r="C12" s="69"/>
      <c r="D12" s="107"/>
      <c r="E12" s="88"/>
      <c r="F12" s="88"/>
      <c r="G12" s="88"/>
      <c r="H12" s="78"/>
      <c r="I12" s="80"/>
      <c r="J12" s="83"/>
      <c r="K12" s="104"/>
      <c r="L12" s="24"/>
      <c r="M12" s="80"/>
      <c r="N12" s="92"/>
      <c r="O12" s="101"/>
      <c r="P12" s="86"/>
    </row>
    <row r="13" spans="1:16" ht="14.45" customHeight="1" x14ac:dyDescent="0.25">
      <c r="A13" s="38">
        <v>2</v>
      </c>
      <c r="B13" s="8" t="s">
        <v>63</v>
      </c>
      <c r="C13" s="9" t="s">
        <v>24</v>
      </c>
      <c r="D13" s="10">
        <v>103</v>
      </c>
      <c r="E13" s="10">
        <v>176</v>
      </c>
      <c r="F13" s="10"/>
      <c r="G13" s="29">
        <f t="shared" ref="G13:G22" si="0">D13+E13+F13</f>
        <v>279</v>
      </c>
      <c r="H13" s="11" t="s">
        <v>25</v>
      </c>
      <c r="I13" s="25">
        <v>0.2</v>
      </c>
      <c r="J13" s="12">
        <v>1.92</v>
      </c>
      <c r="K13" s="13">
        <v>650</v>
      </c>
      <c r="L13" s="58">
        <v>18.62</v>
      </c>
      <c r="M13" s="55">
        <f>L13*G13</f>
        <v>5194.9800000000005</v>
      </c>
      <c r="N13" s="2"/>
      <c r="O13" s="32">
        <f>G13*N13</f>
        <v>0</v>
      </c>
      <c r="P13" s="61" t="s">
        <v>50</v>
      </c>
    </row>
    <row r="14" spans="1:16" x14ac:dyDescent="0.25">
      <c r="A14" s="38">
        <v>1</v>
      </c>
      <c r="B14" s="8" t="s">
        <v>64</v>
      </c>
      <c r="C14" s="9" t="s">
        <v>24</v>
      </c>
      <c r="D14" s="10">
        <v>46</v>
      </c>
      <c r="E14" s="10">
        <v>684</v>
      </c>
      <c r="F14" s="10"/>
      <c r="G14" s="29">
        <f t="shared" si="0"/>
        <v>730</v>
      </c>
      <c r="H14" s="11" t="s">
        <v>25</v>
      </c>
      <c r="I14" s="25">
        <v>0.15</v>
      </c>
      <c r="J14" s="12">
        <v>1.35</v>
      </c>
      <c r="K14" s="13">
        <v>150</v>
      </c>
      <c r="L14" s="58">
        <v>19.829999999999998</v>
      </c>
      <c r="M14" s="56">
        <f t="shared" ref="M14:M23" si="1">L14*G14</f>
        <v>14475.9</v>
      </c>
      <c r="N14" s="2"/>
      <c r="O14" s="32">
        <f t="shared" ref="O14:O27" si="2">G14*N14</f>
        <v>0</v>
      </c>
      <c r="P14" s="62"/>
    </row>
    <row r="15" spans="1:16" x14ac:dyDescent="0.25">
      <c r="A15" s="38">
        <v>2</v>
      </c>
      <c r="B15" s="8" t="s">
        <v>65</v>
      </c>
      <c r="C15" s="9" t="s">
        <v>24</v>
      </c>
      <c r="D15" s="10">
        <v>138</v>
      </c>
      <c r="E15" s="10">
        <v>691</v>
      </c>
      <c r="F15" s="10"/>
      <c r="G15" s="29">
        <f t="shared" si="0"/>
        <v>829</v>
      </c>
      <c r="H15" s="11" t="s">
        <v>25</v>
      </c>
      <c r="I15" s="25">
        <v>0.3</v>
      </c>
      <c r="J15" s="12">
        <v>2.08</v>
      </c>
      <c r="K15" s="13">
        <v>800</v>
      </c>
      <c r="L15" s="58">
        <v>17.53</v>
      </c>
      <c r="M15" s="56">
        <f t="shared" si="1"/>
        <v>14532.37</v>
      </c>
      <c r="N15" s="2"/>
      <c r="O15" s="32">
        <f t="shared" si="2"/>
        <v>0</v>
      </c>
      <c r="P15" s="62"/>
    </row>
    <row r="16" spans="1:16" x14ac:dyDescent="0.25">
      <c r="A16" s="38">
        <v>1</v>
      </c>
      <c r="B16" s="8" t="s">
        <v>66</v>
      </c>
      <c r="C16" s="9" t="s">
        <v>24</v>
      </c>
      <c r="D16" s="10">
        <v>90</v>
      </c>
      <c r="E16" s="10">
        <v>749</v>
      </c>
      <c r="F16" s="10"/>
      <c r="G16" s="29">
        <f t="shared" si="0"/>
        <v>839</v>
      </c>
      <c r="H16" s="11" t="s">
        <v>25</v>
      </c>
      <c r="I16" s="25">
        <v>0.25</v>
      </c>
      <c r="J16" s="12">
        <v>1.23</v>
      </c>
      <c r="K16" s="13">
        <v>500</v>
      </c>
      <c r="L16" s="58">
        <v>19.399999999999999</v>
      </c>
      <c r="M16" s="56">
        <f t="shared" si="1"/>
        <v>16276.599999999999</v>
      </c>
      <c r="N16" s="2"/>
      <c r="O16" s="32">
        <f t="shared" si="2"/>
        <v>0</v>
      </c>
      <c r="P16" s="62"/>
    </row>
    <row r="17" spans="1:16" x14ac:dyDescent="0.25">
      <c r="A17" s="38">
        <v>1</v>
      </c>
      <c r="B17" s="8" t="s">
        <v>67</v>
      </c>
      <c r="C17" s="9" t="s">
        <v>24</v>
      </c>
      <c r="D17" s="10"/>
      <c r="E17" s="10">
        <v>175</v>
      </c>
      <c r="F17" s="10"/>
      <c r="G17" s="29">
        <f t="shared" si="0"/>
        <v>175</v>
      </c>
      <c r="H17" s="11" t="s">
        <v>25</v>
      </c>
      <c r="I17" s="25">
        <v>0.1</v>
      </c>
      <c r="J17" s="12">
        <v>2.33</v>
      </c>
      <c r="K17" s="13">
        <v>200</v>
      </c>
      <c r="L17" s="53">
        <v>18.29</v>
      </c>
      <c r="M17" s="56">
        <f t="shared" si="1"/>
        <v>3200.75</v>
      </c>
      <c r="N17" s="2"/>
      <c r="O17" s="32">
        <f t="shared" si="2"/>
        <v>0</v>
      </c>
      <c r="P17" s="62"/>
    </row>
    <row r="18" spans="1:16" x14ac:dyDescent="0.25">
      <c r="A18" s="38">
        <v>4</v>
      </c>
      <c r="B18" s="8" t="s">
        <v>68</v>
      </c>
      <c r="C18" s="9" t="s">
        <v>24</v>
      </c>
      <c r="D18" s="10">
        <v>85</v>
      </c>
      <c r="E18" s="10">
        <v>92</v>
      </c>
      <c r="F18" s="10"/>
      <c r="G18" s="29">
        <f t="shared" si="0"/>
        <v>177</v>
      </c>
      <c r="H18" s="11" t="s">
        <v>26</v>
      </c>
      <c r="I18" s="25">
        <v>0.2</v>
      </c>
      <c r="J18" s="12">
        <v>0.44</v>
      </c>
      <c r="K18" s="18">
        <v>800</v>
      </c>
      <c r="L18" s="59">
        <v>27.36</v>
      </c>
      <c r="M18" s="56">
        <f t="shared" si="1"/>
        <v>4842.72</v>
      </c>
      <c r="N18" s="2"/>
      <c r="O18" s="32">
        <f t="shared" si="2"/>
        <v>0</v>
      </c>
      <c r="P18" s="62"/>
    </row>
    <row r="19" spans="1:16" x14ac:dyDescent="0.25">
      <c r="A19" s="38">
        <v>2</v>
      </c>
      <c r="B19" s="8" t="s">
        <v>69</v>
      </c>
      <c r="C19" s="9" t="s">
        <v>24</v>
      </c>
      <c r="D19" s="10">
        <v>141</v>
      </c>
      <c r="E19" s="10">
        <v>105</v>
      </c>
      <c r="F19" s="10"/>
      <c r="G19" s="29">
        <f t="shared" si="0"/>
        <v>246</v>
      </c>
      <c r="H19" s="11" t="s">
        <v>25</v>
      </c>
      <c r="I19" s="25">
        <v>0.35</v>
      </c>
      <c r="J19" s="12">
        <v>1.66</v>
      </c>
      <c r="K19" s="13">
        <v>200</v>
      </c>
      <c r="L19" s="59">
        <v>15.59</v>
      </c>
      <c r="M19" s="56">
        <f t="shared" si="1"/>
        <v>3835.14</v>
      </c>
      <c r="N19" s="2"/>
      <c r="O19" s="32">
        <f t="shared" si="2"/>
        <v>0</v>
      </c>
      <c r="P19" s="62"/>
    </row>
    <row r="20" spans="1:16" x14ac:dyDescent="0.25">
      <c r="A20" s="38">
        <v>2</v>
      </c>
      <c r="B20" s="8" t="s">
        <v>72</v>
      </c>
      <c r="C20" s="9" t="s">
        <v>24</v>
      </c>
      <c r="D20" s="10">
        <v>116</v>
      </c>
      <c r="E20" s="10">
        <v>1034</v>
      </c>
      <c r="F20" s="10"/>
      <c r="G20" s="29">
        <f t="shared" si="0"/>
        <v>1150</v>
      </c>
      <c r="H20" s="11" t="s">
        <v>25</v>
      </c>
      <c r="I20" s="25">
        <v>0.3</v>
      </c>
      <c r="J20" s="12">
        <v>2.13</v>
      </c>
      <c r="K20" s="13">
        <v>600</v>
      </c>
      <c r="L20" s="60">
        <v>17.64</v>
      </c>
      <c r="M20" s="56">
        <f t="shared" si="1"/>
        <v>20286</v>
      </c>
      <c r="N20" s="6"/>
      <c r="O20" s="32">
        <f t="shared" si="2"/>
        <v>0</v>
      </c>
      <c r="P20" s="62"/>
    </row>
    <row r="21" spans="1:16" x14ac:dyDescent="0.25">
      <c r="A21" s="38">
        <v>2</v>
      </c>
      <c r="B21" s="8" t="s">
        <v>70</v>
      </c>
      <c r="C21" s="9" t="s">
        <v>24</v>
      </c>
      <c r="D21" s="10">
        <v>34</v>
      </c>
      <c r="E21" s="10">
        <v>330</v>
      </c>
      <c r="F21" s="10"/>
      <c r="G21" s="29">
        <f t="shared" si="0"/>
        <v>364</v>
      </c>
      <c r="H21" s="14" t="s">
        <v>25</v>
      </c>
      <c r="I21" s="25">
        <v>0.2</v>
      </c>
      <c r="J21" s="12">
        <v>1.82</v>
      </c>
      <c r="K21" s="13">
        <v>400</v>
      </c>
      <c r="L21" s="53">
        <v>17.329999999999998</v>
      </c>
      <c r="M21" s="56">
        <f t="shared" si="1"/>
        <v>6308.119999999999</v>
      </c>
      <c r="N21" s="6"/>
      <c r="O21" s="32">
        <f t="shared" si="2"/>
        <v>0</v>
      </c>
      <c r="P21" s="62"/>
    </row>
    <row r="22" spans="1:16" x14ac:dyDescent="0.25">
      <c r="A22" s="38"/>
      <c r="B22" s="8" t="s">
        <v>27</v>
      </c>
      <c r="C22" s="9" t="s">
        <v>24</v>
      </c>
      <c r="D22" s="10">
        <v>50</v>
      </c>
      <c r="E22" s="10">
        <v>100</v>
      </c>
      <c r="F22" s="10"/>
      <c r="G22" s="29">
        <f t="shared" si="0"/>
        <v>150</v>
      </c>
      <c r="H22" s="14" t="s">
        <v>71</v>
      </c>
      <c r="I22" s="25">
        <v>0.2</v>
      </c>
      <c r="J22" s="12">
        <v>1</v>
      </c>
      <c r="K22" s="13">
        <v>50</v>
      </c>
      <c r="L22" s="53">
        <v>19.5</v>
      </c>
      <c r="M22" s="56">
        <f t="shared" si="1"/>
        <v>2925</v>
      </c>
      <c r="N22" s="6"/>
      <c r="O22" s="32">
        <f t="shared" si="2"/>
        <v>0</v>
      </c>
      <c r="P22" s="62"/>
    </row>
    <row r="23" spans="1:16" x14ac:dyDescent="0.25">
      <c r="A23" s="39"/>
      <c r="B23" s="19" t="s">
        <v>27</v>
      </c>
      <c r="C23" s="20" t="s">
        <v>24</v>
      </c>
      <c r="D23" s="21">
        <v>1000</v>
      </c>
      <c r="E23" s="21">
        <v>300</v>
      </c>
      <c r="F23" s="21"/>
      <c r="G23" s="29">
        <f t="shared" ref="G23:G27" si="3">D23+E23+F23</f>
        <v>1300</v>
      </c>
      <c r="H23" s="14" t="s">
        <v>28</v>
      </c>
      <c r="I23" s="26">
        <v>0.3</v>
      </c>
      <c r="J23" s="17">
        <v>1</v>
      </c>
      <c r="K23" s="18">
        <v>600</v>
      </c>
      <c r="L23" s="54">
        <v>19.5</v>
      </c>
      <c r="M23" s="56">
        <f t="shared" si="1"/>
        <v>25350</v>
      </c>
      <c r="N23" s="6"/>
      <c r="O23" s="32">
        <f t="shared" si="2"/>
        <v>0</v>
      </c>
      <c r="P23" s="62"/>
    </row>
    <row r="24" spans="1:16" x14ac:dyDescent="0.25">
      <c r="A24" s="39"/>
      <c r="B24" s="8" t="s">
        <v>27</v>
      </c>
      <c r="C24" s="20" t="s">
        <v>24</v>
      </c>
      <c r="D24" s="21">
        <v>100</v>
      </c>
      <c r="E24" s="21">
        <v>200</v>
      </c>
      <c r="F24" s="21"/>
      <c r="G24" s="29">
        <f t="shared" si="3"/>
        <v>300</v>
      </c>
      <c r="H24" s="11" t="s">
        <v>57</v>
      </c>
      <c r="I24" s="25">
        <v>0.3</v>
      </c>
      <c r="J24" s="17">
        <v>0.5</v>
      </c>
      <c r="K24" s="18">
        <v>600</v>
      </c>
      <c r="L24" s="53">
        <v>24.5</v>
      </c>
      <c r="M24" s="56">
        <f>L24*G24</f>
        <v>7350</v>
      </c>
      <c r="N24" s="42"/>
      <c r="O24" s="32">
        <f t="shared" si="2"/>
        <v>0</v>
      </c>
      <c r="P24" s="62"/>
    </row>
    <row r="25" spans="1:16" x14ac:dyDescent="0.25">
      <c r="A25" s="38"/>
      <c r="B25" s="8" t="s">
        <v>27</v>
      </c>
      <c r="C25" s="9" t="s">
        <v>32</v>
      </c>
      <c r="D25" s="10">
        <v>100</v>
      </c>
      <c r="E25" s="10">
        <v>100</v>
      </c>
      <c r="F25" s="10"/>
      <c r="G25" s="29">
        <f t="shared" si="3"/>
        <v>200</v>
      </c>
      <c r="H25" s="14" t="s">
        <v>56</v>
      </c>
      <c r="I25" s="25">
        <v>0.3</v>
      </c>
      <c r="J25" s="12">
        <v>0.2</v>
      </c>
      <c r="K25" s="13">
        <v>600</v>
      </c>
      <c r="L25" s="52">
        <v>29.5</v>
      </c>
      <c r="M25" s="56">
        <f t="shared" ref="M25" si="4">L25*G25</f>
        <v>5900</v>
      </c>
      <c r="N25" s="2"/>
      <c r="O25" s="32">
        <f t="shared" si="2"/>
        <v>0</v>
      </c>
      <c r="P25" s="62"/>
    </row>
    <row r="26" spans="1:16" x14ac:dyDescent="0.25">
      <c r="A26" s="46"/>
      <c r="B26" s="19" t="s">
        <v>27</v>
      </c>
      <c r="C26" s="47" t="s">
        <v>41</v>
      </c>
      <c r="D26" s="21"/>
      <c r="E26" s="21"/>
      <c r="F26" s="21">
        <v>150</v>
      </c>
      <c r="G26" s="29">
        <f t="shared" si="3"/>
        <v>150</v>
      </c>
      <c r="H26" s="11" t="s">
        <v>43</v>
      </c>
      <c r="I26" s="26" t="s">
        <v>48</v>
      </c>
      <c r="J26" s="17" t="s">
        <v>48</v>
      </c>
      <c r="K26" s="18" t="s">
        <v>48</v>
      </c>
      <c r="L26" s="53">
        <v>11.29</v>
      </c>
      <c r="M26" s="56">
        <f t="shared" ref="M26:M27" si="5">L26*G26</f>
        <v>1693.4999999999998</v>
      </c>
      <c r="N26" s="2"/>
      <c r="O26" s="32">
        <f t="shared" si="2"/>
        <v>0</v>
      </c>
      <c r="P26" s="62"/>
    </row>
    <row r="27" spans="1:16" ht="15.75" thickBot="1" x14ac:dyDescent="0.3">
      <c r="A27" s="46"/>
      <c r="B27" s="19" t="s">
        <v>27</v>
      </c>
      <c r="C27" s="47" t="s">
        <v>42</v>
      </c>
      <c r="D27" s="21"/>
      <c r="E27" s="21"/>
      <c r="F27" s="21">
        <v>150</v>
      </c>
      <c r="G27" s="29">
        <f t="shared" si="3"/>
        <v>150</v>
      </c>
      <c r="H27" s="11" t="s">
        <v>44</v>
      </c>
      <c r="I27" s="26" t="s">
        <v>48</v>
      </c>
      <c r="J27" s="17" t="s">
        <v>48</v>
      </c>
      <c r="K27" s="18" t="s">
        <v>48</v>
      </c>
      <c r="L27" s="53">
        <v>25.82</v>
      </c>
      <c r="M27" s="57">
        <f t="shared" si="5"/>
        <v>3873</v>
      </c>
      <c r="N27" s="2"/>
      <c r="O27" s="32">
        <f t="shared" si="2"/>
        <v>0</v>
      </c>
      <c r="P27" s="63"/>
    </row>
    <row r="28" spans="1:16" ht="15.75" thickBot="1" x14ac:dyDescent="0.3">
      <c r="A28" s="44"/>
      <c r="B28" s="45"/>
      <c r="C28" s="15"/>
      <c r="D28" s="30">
        <f>SUM(D13:D25)</f>
        <v>2003</v>
      </c>
      <c r="E28" s="30">
        <f>SUM(E13:E27)</f>
        <v>4736</v>
      </c>
      <c r="F28" s="30">
        <f>SUM(F26:F27)</f>
        <v>300</v>
      </c>
      <c r="G28" s="30">
        <f>SUM(G13:G27)</f>
        <v>7039</v>
      </c>
      <c r="H28" s="36"/>
      <c r="I28" s="15"/>
      <c r="J28" s="95" t="s">
        <v>8</v>
      </c>
      <c r="K28" s="95"/>
      <c r="L28" s="35"/>
      <c r="M28" s="34">
        <f>SUM(M13:M27)</f>
        <v>136044.07999999999</v>
      </c>
      <c r="N28" s="16" t="s">
        <v>9</v>
      </c>
      <c r="O28" s="31">
        <f>SUM(O13:O27)</f>
        <v>0</v>
      </c>
      <c r="P28" s="93"/>
    </row>
    <row r="29" spans="1:16" ht="15.75" thickBot="1" x14ac:dyDescent="0.3">
      <c r="A29" s="96" t="s">
        <v>58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33">
        <f>O28*0.23</f>
        <v>0</v>
      </c>
      <c r="P29" s="93"/>
    </row>
    <row r="30" spans="1:16" ht="15.75" thickBot="1" x14ac:dyDescent="0.3">
      <c r="A30" s="96" t="s">
        <v>10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33">
        <f>O28+O29</f>
        <v>0</v>
      </c>
      <c r="P30" s="94"/>
    </row>
    <row r="31" spans="1:16" x14ac:dyDescent="0.25">
      <c r="A31" s="65" t="s">
        <v>34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x14ac:dyDescent="0.25">
      <c r="A32" s="111" t="s">
        <v>11</v>
      </c>
      <c r="B32" s="111"/>
      <c r="C32" s="11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89" t="s">
        <v>12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1:15" x14ac:dyDescent="0.25">
      <c r="A34" s="89" t="s">
        <v>13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15" x14ac:dyDescent="0.25">
      <c r="D35" s="7"/>
      <c r="E35" s="114" t="s">
        <v>14</v>
      </c>
      <c r="F35" s="43"/>
      <c r="G35" s="4" t="s">
        <v>15</v>
      </c>
      <c r="H35" s="115"/>
      <c r="I35" s="116"/>
      <c r="J35" s="116"/>
      <c r="K35" s="116"/>
      <c r="L35" s="116"/>
      <c r="M35" s="116"/>
      <c r="N35" s="116"/>
      <c r="O35" s="117"/>
    </row>
    <row r="36" spans="1:15" x14ac:dyDescent="0.25">
      <c r="D36" s="7"/>
      <c r="E36" s="114"/>
      <c r="F36" s="43"/>
      <c r="G36" s="4" t="s">
        <v>16</v>
      </c>
      <c r="H36" s="115"/>
      <c r="I36" s="116"/>
      <c r="J36" s="116"/>
      <c r="K36" s="116"/>
      <c r="L36" s="116"/>
      <c r="M36" s="116"/>
      <c r="N36" s="116"/>
      <c r="O36" s="117"/>
    </row>
    <row r="37" spans="1:15" x14ac:dyDescent="0.25">
      <c r="D37" s="7"/>
      <c r="E37" s="114"/>
      <c r="F37" s="43"/>
      <c r="G37" s="4" t="s">
        <v>17</v>
      </c>
      <c r="H37" s="115"/>
      <c r="I37" s="116"/>
      <c r="J37" s="116"/>
      <c r="K37" s="116"/>
      <c r="L37" s="116"/>
      <c r="M37" s="116"/>
      <c r="N37" s="116"/>
      <c r="O37" s="117"/>
    </row>
    <row r="38" spans="1:15" x14ac:dyDescent="0.25">
      <c r="A38" s="7"/>
      <c r="B38" s="7"/>
      <c r="C38" s="7"/>
      <c r="E38" s="114"/>
      <c r="F38" s="43"/>
      <c r="G38" s="4" t="s">
        <v>18</v>
      </c>
      <c r="H38" s="115"/>
      <c r="I38" s="116"/>
      <c r="J38" s="116"/>
      <c r="K38" s="116"/>
      <c r="L38" s="116"/>
      <c r="M38" s="116"/>
      <c r="N38" s="116"/>
      <c r="O38" s="117"/>
    </row>
    <row r="39" spans="1:15" x14ac:dyDescent="0.25">
      <c r="E39" s="114"/>
      <c r="F39" s="43"/>
      <c r="G39" s="4" t="s">
        <v>19</v>
      </c>
      <c r="H39" s="5"/>
      <c r="I39" s="118" t="s">
        <v>20</v>
      </c>
      <c r="J39" s="119"/>
      <c r="K39" s="119"/>
      <c r="L39" s="119"/>
      <c r="M39" s="119"/>
      <c r="N39" s="119"/>
      <c r="O39" s="120"/>
    </row>
    <row r="42" spans="1:15" x14ac:dyDescent="0.25">
      <c r="A42" s="7"/>
      <c r="B42" s="7"/>
      <c r="C42" s="7"/>
      <c r="D42" s="7"/>
      <c r="E42" s="7"/>
      <c r="F42" s="7"/>
      <c r="J42" t="s">
        <v>21</v>
      </c>
      <c r="M42" s="112"/>
      <c r="N42" s="113"/>
    </row>
    <row r="44" spans="1:15" x14ac:dyDescent="0.25">
      <c r="A44" t="s">
        <v>35</v>
      </c>
    </row>
    <row r="45" spans="1:15" x14ac:dyDescent="0.25">
      <c r="A45" t="s">
        <v>36</v>
      </c>
    </row>
    <row r="46" spans="1:15" x14ac:dyDescent="0.25">
      <c r="A46" t="s">
        <v>37</v>
      </c>
    </row>
    <row r="47" spans="1:15" x14ac:dyDescent="0.25">
      <c r="A47" t="s">
        <v>38</v>
      </c>
    </row>
    <row r="48" spans="1:15" x14ac:dyDescent="0.25">
      <c r="A48" t="s">
        <v>39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73</v>
      </c>
    </row>
    <row r="52" spans="1:1" ht="17.25" x14ac:dyDescent="0.25">
      <c r="A52" t="s">
        <v>49</v>
      </c>
    </row>
  </sheetData>
  <mergeCells count="36">
    <mergeCell ref="M42:N42"/>
    <mergeCell ref="E35:E39"/>
    <mergeCell ref="H35:O35"/>
    <mergeCell ref="H36:O36"/>
    <mergeCell ref="H37:O37"/>
    <mergeCell ref="H38:O38"/>
    <mergeCell ref="I39:O39"/>
    <mergeCell ref="A34:O34"/>
    <mergeCell ref="M10:M12"/>
    <mergeCell ref="N10:N12"/>
    <mergeCell ref="P28:P30"/>
    <mergeCell ref="J28:K28"/>
    <mergeCell ref="A29:N29"/>
    <mergeCell ref="A30:N30"/>
    <mergeCell ref="O10:O12"/>
    <mergeCell ref="E11:E12"/>
    <mergeCell ref="K10:K12"/>
    <mergeCell ref="A10:A12"/>
    <mergeCell ref="D11:D12"/>
    <mergeCell ref="G11:G12"/>
    <mergeCell ref="B10:B12"/>
    <mergeCell ref="A33:O33"/>
    <mergeCell ref="A32:C32"/>
    <mergeCell ref="P13:P27"/>
    <mergeCell ref="E1:L1"/>
    <mergeCell ref="A31:P31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11" sqref="C11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25</v>
      </c>
      <c r="C1" t="s">
        <v>71</v>
      </c>
      <c r="D1" t="s">
        <v>26</v>
      </c>
    </row>
    <row r="2" spans="1:4" x14ac:dyDescent="0.25">
      <c r="A2" t="s">
        <v>29</v>
      </c>
      <c r="B2" s="40">
        <f>SUM(Hárok1!G13:G17,Hárok1!G19:G21)</f>
        <v>4612</v>
      </c>
      <c r="C2" s="40">
        <v>150</v>
      </c>
      <c r="D2" s="40">
        <f>SUM(Hárok1!G18)</f>
        <v>177</v>
      </c>
    </row>
    <row r="3" spans="1:4" x14ac:dyDescent="0.25">
      <c r="A3" t="s">
        <v>30</v>
      </c>
      <c r="B3" s="40">
        <f>SUM(Hárok1!M13:M17,Hárok1!M19:M21)</f>
        <v>84109.859999999986</v>
      </c>
      <c r="C3" s="40">
        <v>2925</v>
      </c>
      <c r="D3" s="40">
        <f>SUM(Hárok1!M18)</f>
        <v>4842.72</v>
      </c>
    </row>
    <row r="4" spans="1:4" x14ac:dyDescent="0.25">
      <c r="A4" t="s">
        <v>31</v>
      </c>
      <c r="B4">
        <f>B3/B2</f>
        <v>18.237176929748479</v>
      </c>
      <c r="D4">
        <f>D3/D2</f>
        <v>27.360000000000003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2025-10-23T06:52:13Z</cp:lastPrinted>
  <dcterms:created xsi:type="dcterms:W3CDTF">2015-11-17T17:21:08Z</dcterms:created>
  <dcterms:modified xsi:type="dcterms:W3CDTF">2025-11-25T13:40:54Z</dcterms:modified>
</cp:coreProperties>
</file>