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10 LS Zákamenné 10-2025\Súťažné podklady\"/>
    </mc:Choice>
  </mc:AlternateContent>
  <xr:revisionPtr revIDLastSave="0" documentId="13_ncr:1_{1FD04A0F-A527-4DA3-93DF-D871CC6CE2BA}" xr6:coauthVersionLast="47" xr6:coauthVersionMax="47" xr10:uidLastSave="{00000000-0000-0000-0000-000000000000}"/>
  <bookViews>
    <workbookView xWindow="390" yWindow="390" windowWidth="21360" windowHeight="15405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12" i="1"/>
  <c r="L19" i="1"/>
  <c r="F17" i="1"/>
  <c r="N17" i="1" s="1"/>
  <c r="F16" i="1" l="1"/>
  <c r="N16" i="1" s="1"/>
  <c r="F15" i="1"/>
  <c r="N15" i="1" s="1"/>
  <c r="F14" i="1"/>
  <c r="N14" i="1" s="1"/>
  <c r="F13" i="1"/>
  <c r="N13" i="1" s="1"/>
  <c r="F12" i="1"/>
  <c r="F19" i="1" l="1"/>
  <c r="N21" i="1" l="1"/>
  <c r="N20" i="1" s="1"/>
</calcChain>
</file>

<file path=xl/sharedStrings.xml><?xml version="1.0" encoding="utf-8"?>
<sst xmlns="http://schemas.openxmlformats.org/spreadsheetml/2006/main" count="113" uniqueCount="97">
  <si>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</si>
  <si>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</si>
  <si>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</si>
  <si>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</si>
  <si>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</si>
  <si>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</si>
  <si>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</si>
  <si>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</si>
  <si>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</si>
  <si>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</si>
  <si>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</si>
  <si>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</si>
  <si>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</si>
  <si>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</si>
  <si>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</si>
  <si>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</si>
  <si>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</si>
  <si>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</si>
  <si>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</si>
  <si>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</si>
  <si>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</si>
  <si>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</si>
  <si>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</si>
  <si>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</si>
  <si>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</si>
  <si>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</si>
  <si>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</si>
  <si>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</si>
  <si>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</si>
  <si>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</si>
  <si>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</si>
  <si>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</si>
  <si>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</si>
  <si>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</si>
  <si>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</si>
  <si>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</si>
  <si>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</si>
  <si>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</si>
  <si>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</si>
  <si>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</si>
  <si>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</si>
  <si>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</si>
  <si>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</si>
  <si>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</si>
  <si>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</si>
  <si>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</si>
  <si>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</si>
  <si>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</si>
  <si>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</si>
  <si>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</si>
  <si>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</si>
  <si>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</si>
  <si>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</si>
  <si>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</si>
  <si>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</si>
  <si>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</si>
  <si>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</si>
  <si>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</si>
  <si>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</si>
  <si>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</si>
  <si>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</si>
  <si>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</si>
  <si>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</si>
  <si>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</si>
  <si>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</si>
  <si>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</si>
  <si>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</si>
  <si>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</si>
  <si>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</si>
  <si>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>1,2,4a,4d,6,7</t>
  </si>
  <si>
    <t>Hmotnatosť  (m³) ihličnaté</t>
  </si>
  <si>
    <t>Hmotnatosť  (m³) listnaté</t>
  </si>
  <si>
    <t>50</t>
  </si>
  <si>
    <t>VU-50</t>
  </si>
  <si>
    <t>Celkový objem ťažby (m3)</t>
  </si>
  <si>
    <t xml:space="preserve">Spolu € bez DPH   </t>
  </si>
  <si>
    <t>DPH 23%</t>
  </si>
  <si>
    <t>1,2,4a,4d,7</t>
  </si>
  <si>
    <t>LO Tanečník</t>
  </si>
  <si>
    <t>LO Juríkova</t>
  </si>
  <si>
    <t>40</t>
  </si>
  <si>
    <t>SL303-384 2</t>
  </si>
  <si>
    <t>30</t>
  </si>
  <si>
    <t>60 | 400 | -</t>
  </si>
  <si>
    <t>SL303-436A0</t>
  </si>
  <si>
    <t>60 | 350 | -</t>
  </si>
  <si>
    <t>SL303-436B0</t>
  </si>
  <si>
    <t>60 | 250 | -</t>
  </si>
  <si>
    <t>LO Velky kopec</t>
  </si>
  <si>
    <t>SL303-181B0</t>
  </si>
  <si>
    <t>SL303-186B1</t>
  </si>
  <si>
    <t>60 | 200 | -</t>
  </si>
  <si>
    <t>Lesnícke služby v ťažbovom procese na OZ Tatry, LS Zákamenné - výzva č. 10/2025</t>
  </si>
  <si>
    <t xml:space="preserve">1 ks kôň, 1 ks UKT alebo LKT </t>
  </si>
  <si>
    <t>LO Rusnačka</t>
  </si>
  <si>
    <t>SL301 - 285B0</t>
  </si>
  <si>
    <t>50 | 250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</si>
</sst>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2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0" fillId="0" borderId="1" xfId="0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3" fillId="3" borderId="3" xfId="0" applyFont="1" applyFill="1" applyBorder="1" applyAlignment="1">
      <alignment vertical="center"/>
    </xf>
    <xf numFmtId="4" fontId="3" fillId="3" borderId="19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4" fontId="3" fillId="4" borderId="19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14" fontId="3" fillId="3" borderId="30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6" fillId="0" borderId="3" xfId="0" applyFont="1" applyBorder="1"/>
    <xf numFmtId="2" fontId="3" fillId="3" borderId="19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 indent="1"/>
    </xf>
    <xf numFmtId="2" fontId="15" fillId="2" borderId="1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2" fontId="14" fillId="0" borderId="29" xfId="0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right" vertical="center" wrapText="1"/>
    </xf>
    <xf numFmtId="2" fontId="14" fillId="0" borderId="29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horizontal="center" vertical="center"/>
    </xf>
    <xf numFmtId="4" fontId="13" fillId="0" borderId="29" xfId="0" applyNumberFormat="1" applyFont="1" applyBorder="1" applyAlignment="1">
      <alignment horizontal="right" vertical="center" indent="1"/>
    </xf>
    <xf numFmtId="2" fontId="15" fillId="2" borderId="29" xfId="0" applyNumberFormat="1" applyFont="1" applyFill="1" applyBorder="1" applyAlignment="1">
      <alignment horizontal="center" vertical="center"/>
    </xf>
    <xf numFmtId="4" fontId="3" fillId="3" borderId="29" xfId="0" applyNumberFormat="1" applyFont="1" applyFill="1" applyBorder="1" applyAlignment="1">
      <alignment horizontal="center" vertical="center"/>
    </xf>
    <xf numFmtId="14" fontId="15" fillId="3" borderId="29" xfId="0" applyNumberFormat="1" applyFont="1" applyFill="1" applyBorder="1" applyAlignment="1">
      <alignment horizontal="center" vertical="center"/>
    </xf>
    <xf numFmtId="14" fontId="3" fillId="3" borderId="33" xfId="0" applyNumberFormat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2" fontId="14" fillId="0" borderId="36" xfId="0" applyNumberFormat="1" applyFont="1" applyBorder="1" applyAlignment="1">
      <alignment horizontal="right" vertical="center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right" vertical="center" wrapText="1"/>
    </xf>
    <xf numFmtId="2" fontId="14" fillId="0" borderId="36" xfId="0" applyNumberFormat="1" applyFont="1" applyBorder="1" applyAlignment="1">
      <alignment horizontal="right" vertical="center" wrapText="1"/>
    </xf>
    <xf numFmtId="0" fontId="12" fillId="0" borderId="36" xfId="0" applyFont="1" applyBorder="1" applyAlignment="1">
      <alignment horizontal="center" vertical="center"/>
    </xf>
    <xf numFmtId="4" fontId="13" fillId="0" borderId="36" xfId="0" applyNumberFormat="1" applyFont="1" applyBorder="1" applyAlignment="1">
      <alignment horizontal="right" vertical="center" indent="1"/>
    </xf>
    <xf numFmtId="2" fontId="15" fillId="2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horizontal="center" vertical="center"/>
    </xf>
    <xf numFmtId="14" fontId="15" fillId="3" borderId="36" xfId="0" applyNumberFormat="1" applyFont="1" applyFill="1" applyBorder="1" applyAlignment="1">
      <alignment horizontal="center" vertical="center"/>
    </xf>
    <xf numFmtId="14" fontId="3" fillId="3" borderId="37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2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horizontal="left" vertical="center"/>
    </xf>
    <xf numFmtId="0" fontId="7" fillId="3" borderId="2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15" fillId="3" borderId="20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24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21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view="pageBreakPreview" zoomScale="70" zoomScaleNormal="100" zoomScaleSheetLayoutView="70" workbookViewId="0">
      <selection activeCell="K35" sqref="K35"/>
    </sheetView>
  </sheetViews>
  <sheetFormatPr defaultRowHeight="14.25" x14ac:dyDescent="0.2"/>
  <cols>
    <col min="1" max="1" width="15.140625" style="13" customWidth="1"/>
    <col min="2" max="2" width="12" style="13" customWidth="1"/>
    <col min="3" max="3" width="36.28515625" style="13" customWidth="1"/>
    <col min="4" max="5" width="9.140625" style="13"/>
    <col min="6" max="6" width="11.85546875" style="13" customWidth="1"/>
    <col min="7" max="9" width="9.140625" style="13"/>
    <col min="10" max="10" width="11.85546875" style="13" customWidth="1"/>
    <col min="11" max="11" width="17" style="13" customWidth="1"/>
    <col min="12" max="12" width="16.140625" style="13" customWidth="1"/>
    <col min="13" max="13" width="20.85546875" style="13" customWidth="1"/>
    <col min="14" max="14" width="19.42578125" style="13" customWidth="1"/>
    <col min="15" max="15" width="12.85546875" style="13" customWidth="1"/>
    <col min="16" max="16" width="12.42578125" style="13" customWidth="1"/>
    <col min="17" max="16384" width="9.140625" style="13"/>
  </cols>
  <sheetData>
    <row r="1" spans="1:16" ht="19.5" customHeight="1" x14ac:dyDescent="0.25">
      <c r="A1" s="97" t="s">
        <v>33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N1" s="95" t="s">
        <v>28</v>
      </c>
      <c r="O1" s="95"/>
      <c r="P1" s="95"/>
    </row>
    <row r="2" spans="1:16" ht="13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N2" s="96" t="s">
        <v>65</v>
      </c>
      <c r="O2" s="96"/>
      <c r="P2" s="96"/>
    </row>
    <row r="3" spans="1:16" ht="18" customHeight="1" x14ac:dyDescent="0.25">
      <c r="A3" s="86" t="s">
        <v>0</v>
      </c>
      <c r="B3" s="86"/>
      <c r="C3" s="98" t="s">
        <v>92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10.5" customHeight="1" x14ac:dyDescent="0.2">
      <c r="A4" s="12"/>
      <c r="B4" s="12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20"/>
      <c r="P4" s="20"/>
    </row>
    <row r="5" spans="1:16" x14ac:dyDescent="0.2">
      <c r="A5" s="14"/>
      <c r="B5" s="14"/>
      <c r="C5" s="15"/>
      <c r="D5" s="83"/>
      <c r="E5" s="8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" x14ac:dyDescent="0.25">
      <c r="A6" s="86" t="s">
        <v>1</v>
      </c>
      <c r="B6" s="86"/>
      <c r="C6" s="87" t="s">
        <v>68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ht="6" customHeight="1" x14ac:dyDescent="0.2">
      <c r="A7" s="15"/>
      <c r="B7" s="84"/>
      <c r="C7" s="84"/>
      <c r="D7" s="84"/>
      <c r="E7" s="8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6.5" customHeight="1" thickBot="1" x14ac:dyDescent="0.3">
      <c r="A8" s="101" t="s">
        <v>56</v>
      </c>
      <c r="B8" s="102"/>
      <c r="C8" s="102"/>
      <c r="D8" s="14"/>
      <c r="E8" s="14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1" customHeight="1" thickBot="1" x14ac:dyDescent="0.25">
      <c r="A9" s="85" t="s">
        <v>6</v>
      </c>
      <c r="B9" s="85" t="s">
        <v>2</v>
      </c>
      <c r="C9" s="33" t="s">
        <v>40</v>
      </c>
      <c r="D9" s="91" t="s">
        <v>3</v>
      </c>
      <c r="E9" s="92"/>
      <c r="F9" s="93"/>
      <c r="G9" s="103" t="s">
        <v>4</v>
      </c>
      <c r="H9" s="81" t="s">
        <v>32</v>
      </c>
      <c r="I9" s="88" t="s">
        <v>70</v>
      </c>
      <c r="J9" s="88" t="s">
        <v>71</v>
      </c>
      <c r="K9" s="81" t="s">
        <v>55</v>
      </c>
      <c r="L9" s="81" t="s">
        <v>52</v>
      </c>
      <c r="M9" s="81" t="s">
        <v>60</v>
      </c>
      <c r="N9" s="81" t="s">
        <v>58</v>
      </c>
      <c r="O9" s="91" t="s">
        <v>62</v>
      </c>
      <c r="P9" s="93"/>
    </row>
    <row r="10" spans="1:16" ht="21.75" customHeight="1" x14ac:dyDescent="0.2">
      <c r="A10" s="82"/>
      <c r="B10" s="82"/>
      <c r="C10" s="99" t="s">
        <v>27</v>
      </c>
      <c r="D10" s="100" t="s">
        <v>29</v>
      </c>
      <c r="E10" s="94" t="s">
        <v>30</v>
      </c>
      <c r="F10" s="81" t="s">
        <v>31</v>
      </c>
      <c r="G10" s="104"/>
      <c r="H10" s="94"/>
      <c r="I10" s="89"/>
      <c r="J10" s="89"/>
      <c r="K10" s="82"/>
      <c r="L10" s="94"/>
      <c r="M10" s="82"/>
      <c r="N10" s="82"/>
      <c r="O10" s="31"/>
      <c r="P10" s="31"/>
    </row>
    <row r="11" spans="1:16" ht="50.25" customHeight="1" thickBot="1" x14ac:dyDescent="0.25">
      <c r="A11" s="82"/>
      <c r="B11" s="82"/>
      <c r="C11" s="100"/>
      <c r="D11" s="100"/>
      <c r="E11" s="94"/>
      <c r="F11" s="94"/>
      <c r="G11" s="105"/>
      <c r="H11" s="94"/>
      <c r="I11" s="90"/>
      <c r="J11" s="90"/>
      <c r="K11" s="82"/>
      <c r="L11" s="94"/>
      <c r="M11" s="82"/>
      <c r="N11" s="82"/>
      <c r="O11" s="34" t="s">
        <v>63</v>
      </c>
      <c r="P11" s="34" t="s">
        <v>64</v>
      </c>
    </row>
    <row r="12" spans="1:16" ht="19.5" customHeight="1" x14ac:dyDescent="0.2">
      <c r="A12" s="43" t="s">
        <v>79</v>
      </c>
      <c r="B12" s="54" t="s">
        <v>81</v>
      </c>
      <c r="C12" s="55" t="s">
        <v>69</v>
      </c>
      <c r="D12" s="56">
        <v>161</v>
      </c>
      <c r="E12" s="56">
        <v>0</v>
      </c>
      <c r="F12" s="56">
        <f t="shared" ref="F12:F17" si="0">SUM(D12,E12)</f>
        <v>161</v>
      </c>
      <c r="G12" s="47" t="s">
        <v>73</v>
      </c>
      <c r="H12" s="57" t="s">
        <v>82</v>
      </c>
      <c r="I12" s="58">
        <v>0.28899999999999998</v>
      </c>
      <c r="J12" s="58">
        <v>0</v>
      </c>
      <c r="K12" s="59" t="s">
        <v>83</v>
      </c>
      <c r="L12" s="60">
        <v>5823.5290999999997</v>
      </c>
      <c r="M12" s="61"/>
      <c r="N12" s="62">
        <f>SUM(M12*F12)</f>
        <v>0</v>
      </c>
      <c r="O12" s="63"/>
      <c r="P12" s="64">
        <v>46053</v>
      </c>
    </row>
    <row r="13" spans="1:16" ht="19.5" customHeight="1" x14ac:dyDescent="0.2">
      <c r="A13" s="65" t="s">
        <v>78</v>
      </c>
      <c r="B13" s="44" t="s">
        <v>84</v>
      </c>
      <c r="C13" s="45" t="s">
        <v>77</v>
      </c>
      <c r="D13" s="46">
        <v>61</v>
      </c>
      <c r="E13" s="46">
        <v>0</v>
      </c>
      <c r="F13" s="46">
        <f t="shared" si="0"/>
        <v>61</v>
      </c>
      <c r="G13" s="50" t="s">
        <v>73</v>
      </c>
      <c r="H13" s="48" t="s">
        <v>80</v>
      </c>
      <c r="I13" s="49">
        <v>0.158</v>
      </c>
      <c r="J13" s="49">
        <v>0</v>
      </c>
      <c r="K13" s="51" t="s">
        <v>85</v>
      </c>
      <c r="L13" s="52">
        <v>2817.0572000000002</v>
      </c>
      <c r="M13" s="53"/>
      <c r="N13" s="35">
        <f t="shared" ref="N13:N16" si="1">SUM(M13*F13)</f>
        <v>0</v>
      </c>
      <c r="O13" s="36"/>
      <c r="P13" s="37">
        <v>46053</v>
      </c>
    </row>
    <row r="14" spans="1:16" ht="19.5" customHeight="1" x14ac:dyDescent="0.2">
      <c r="A14" s="65" t="s">
        <v>78</v>
      </c>
      <c r="B14" s="44" t="s">
        <v>86</v>
      </c>
      <c r="C14" s="45" t="s">
        <v>69</v>
      </c>
      <c r="D14" s="46">
        <v>69</v>
      </c>
      <c r="E14" s="46">
        <v>0</v>
      </c>
      <c r="F14" s="46">
        <f t="shared" si="0"/>
        <v>69</v>
      </c>
      <c r="G14" s="50" t="s">
        <v>73</v>
      </c>
      <c r="H14" s="48" t="s">
        <v>72</v>
      </c>
      <c r="I14" s="49">
        <v>0.189</v>
      </c>
      <c r="J14" s="49">
        <v>0</v>
      </c>
      <c r="K14" s="51" t="s">
        <v>87</v>
      </c>
      <c r="L14" s="52">
        <v>3372.6370999999999</v>
      </c>
      <c r="M14" s="53"/>
      <c r="N14" s="35">
        <f t="shared" si="1"/>
        <v>0</v>
      </c>
      <c r="O14" s="36"/>
      <c r="P14" s="37">
        <v>46053</v>
      </c>
    </row>
    <row r="15" spans="1:16" ht="19.5" customHeight="1" x14ac:dyDescent="0.2">
      <c r="A15" s="65" t="s">
        <v>88</v>
      </c>
      <c r="B15" s="44" t="s">
        <v>89</v>
      </c>
      <c r="C15" s="45" t="s">
        <v>69</v>
      </c>
      <c r="D15" s="46">
        <v>64</v>
      </c>
      <c r="E15" s="46">
        <v>6</v>
      </c>
      <c r="F15" s="46">
        <f t="shared" si="0"/>
        <v>70</v>
      </c>
      <c r="G15" s="50" t="s">
        <v>73</v>
      </c>
      <c r="H15" s="48" t="s">
        <v>72</v>
      </c>
      <c r="I15" s="49">
        <v>0.25358426368952686</v>
      </c>
      <c r="J15" s="49">
        <v>0.16900000000000001</v>
      </c>
      <c r="K15" s="51" t="s">
        <v>85</v>
      </c>
      <c r="L15" s="52">
        <v>2735.1435999999999</v>
      </c>
      <c r="M15" s="53"/>
      <c r="N15" s="35">
        <f t="shared" si="1"/>
        <v>0</v>
      </c>
      <c r="O15" s="36"/>
      <c r="P15" s="37">
        <v>46053</v>
      </c>
    </row>
    <row r="16" spans="1:16" ht="19.5" customHeight="1" x14ac:dyDescent="0.2">
      <c r="A16" s="65" t="s">
        <v>88</v>
      </c>
      <c r="B16" s="44" t="s">
        <v>90</v>
      </c>
      <c r="C16" s="45" t="s">
        <v>77</v>
      </c>
      <c r="D16" s="46">
        <v>51</v>
      </c>
      <c r="E16" s="46">
        <v>0</v>
      </c>
      <c r="F16" s="46">
        <f t="shared" si="0"/>
        <v>51</v>
      </c>
      <c r="G16" s="50" t="s">
        <v>73</v>
      </c>
      <c r="H16" s="48" t="s">
        <v>82</v>
      </c>
      <c r="I16" s="49">
        <v>0.25572702213121212</v>
      </c>
      <c r="J16" s="49">
        <v>0</v>
      </c>
      <c r="K16" s="51" t="s">
        <v>91</v>
      </c>
      <c r="L16" s="52">
        <v>1699.2237</v>
      </c>
      <c r="M16" s="53"/>
      <c r="N16" s="35">
        <f t="shared" si="1"/>
        <v>0</v>
      </c>
      <c r="O16" s="36"/>
      <c r="P16" s="37">
        <v>46053</v>
      </c>
    </row>
    <row r="17" spans="1:16" ht="19.5" customHeight="1" thickBot="1" x14ac:dyDescent="0.25">
      <c r="A17" s="66" t="s">
        <v>94</v>
      </c>
      <c r="B17" s="67" t="s">
        <v>95</v>
      </c>
      <c r="C17" s="68" t="s">
        <v>69</v>
      </c>
      <c r="D17" s="69">
        <v>267.89999999999998</v>
      </c>
      <c r="E17" s="69">
        <v>0</v>
      </c>
      <c r="F17" s="69">
        <f t="shared" si="0"/>
        <v>267.89999999999998</v>
      </c>
      <c r="G17" s="70" t="s">
        <v>73</v>
      </c>
      <c r="H17" s="71">
        <v>15</v>
      </c>
      <c r="I17" s="72">
        <v>0.35</v>
      </c>
      <c r="J17" s="72">
        <v>0</v>
      </c>
      <c r="K17" s="73" t="s">
        <v>96</v>
      </c>
      <c r="L17" s="74">
        <v>7624.43</v>
      </c>
      <c r="M17" s="75"/>
      <c r="N17" s="76">
        <f t="shared" ref="N17" si="2">SUM(M17*F17)</f>
        <v>0</v>
      </c>
      <c r="O17" s="77"/>
      <c r="P17" s="78">
        <v>46053</v>
      </c>
    </row>
    <row r="18" spans="1:16" ht="15.75" customHeight="1" thickBot="1" x14ac:dyDescent="0.25">
      <c r="A18" s="4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39.75" customHeight="1" thickBot="1" x14ac:dyDescent="0.25">
      <c r="A19" s="40"/>
      <c r="B19" s="38"/>
      <c r="C19" s="38"/>
      <c r="D19" s="79" t="s">
        <v>74</v>
      </c>
      <c r="E19" s="80"/>
      <c r="F19" s="41">
        <f>SUM(F12:F17)</f>
        <v>679.9</v>
      </c>
      <c r="G19" s="38"/>
      <c r="H19" s="38"/>
      <c r="I19" s="38"/>
      <c r="J19" s="39"/>
      <c r="K19" s="16" t="s">
        <v>75</v>
      </c>
      <c r="L19" s="17">
        <f>SUM(L12:L17)</f>
        <v>24072.020699999997</v>
      </c>
      <c r="M19" s="24" t="s">
        <v>66</v>
      </c>
      <c r="N19" s="23">
        <f>SUM(N12:N17)</f>
        <v>0</v>
      </c>
      <c r="O19" s="21"/>
      <c r="P19" s="21"/>
    </row>
    <row r="20" spans="1:16" ht="15" thickBot="1" x14ac:dyDescent="0.25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16" t="s">
        <v>76</v>
      </c>
      <c r="N20" s="17">
        <f>N21-N19</f>
        <v>0</v>
      </c>
      <c r="O20" s="21"/>
      <c r="P20" s="21"/>
    </row>
    <row r="21" spans="1:16" ht="15" thickBot="1" x14ac:dyDescent="0.25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1"/>
      <c r="M21" s="16" t="s">
        <v>8</v>
      </c>
      <c r="N21" s="17">
        <f>IF("nie"=MID(G29,1,3),N19,(N19*1.23))</f>
        <v>0</v>
      </c>
      <c r="O21" s="21"/>
      <c r="P21" s="21"/>
    </row>
    <row r="22" spans="1:16" x14ac:dyDescent="0.2">
      <c r="A22" s="117"/>
      <c r="B22" s="117"/>
      <c r="C22" s="117"/>
      <c r="D22" s="6"/>
      <c r="E22" s="6"/>
      <c r="F22" s="6"/>
      <c r="G22" s="6"/>
      <c r="H22" s="6" t="s">
        <v>37</v>
      </c>
      <c r="I22" s="6"/>
      <c r="J22" s="6"/>
      <c r="K22" s="6"/>
      <c r="L22" s="6"/>
      <c r="M22" s="6"/>
      <c r="N22" s="6"/>
      <c r="O22" s="6"/>
      <c r="P22" s="6"/>
    </row>
    <row r="23" spans="1:16" ht="15" x14ac:dyDescent="0.2">
      <c r="A23" s="119" t="s">
        <v>54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22"/>
      <c r="P23" s="22"/>
    </row>
    <row r="24" spans="1:16" ht="25.5" customHeight="1" x14ac:dyDescent="0.2">
      <c r="A24" s="18" t="s">
        <v>35</v>
      </c>
      <c r="B24" s="11"/>
      <c r="C24" s="11"/>
      <c r="D24" s="11"/>
      <c r="E24" s="11"/>
      <c r="F24" s="10" t="s">
        <v>34</v>
      </c>
      <c r="G24" s="11"/>
      <c r="H24" s="11"/>
      <c r="I24" s="11"/>
      <c r="J24" s="7"/>
      <c r="K24" s="7"/>
      <c r="L24" s="7"/>
      <c r="M24" s="7"/>
      <c r="N24" s="7"/>
      <c r="O24" s="7"/>
      <c r="P24" s="7"/>
    </row>
    <row r="25" spans="1:16" ht="15" customHeight="1" x14ac:dyDescent="0.2">
      <c r="A25" s="126" t="s">
        <v>57</v>
      </c>
      <c r="B25" s="127"/>
      <c r="C25" s="127"/>
      <c r="D25" s="128"/>
      <c r="E25" s="118" t="s">
        <v>39</v>
      </c>
      <c r="F25" s="8" t="s">
        <v>9</v>
      </c>
      <c r="G25" s="112"/>
      <c r="H25" s="113"/>
      <c r="I25" s="113"/>
      <c r="J25" s="113"/>
      <c r="K25" s="113"/>
      <c r="L25" s="113"/>
      <c r="M25" s="113"/>
      <c r="N25" s="114"/>
      <c r="O25" s="22"/>
      <c r="P25" s="22"/>
    </row>
    <row r="26" spans="1:16" x14ac:dyDescent="0.2">
      <c r="A26" s="25"/>
      <c r="B26" s="26"/>
      <c r="C26" s="26"/>
      <c r="D26" s="27"/>
      <c r="E26" s="118"/>
      <c r="F26" s="8" t="s">
        <v>10</v>
      </c>
      <c r="G26" s="112"/>
      <c r="H26" s="113"/>
      <c r="I26" s="113"/>
      <c r="J26" s="113"/>
      <c r="K26" s="113"/>
      <c r="L26" s="113"/>
      <c r="M26" s="113"/>
      <c r="N26" s="114"/>
      <c r="O26" s="22"/>
      <c r="P26" s="22"/>
    </row>
    <row r="27" spans="1:16" ht="18" customHeight="1" x14ac:dyDescent="0.2">
      <c r="A27" s="120" t="s">
        <v>67</v>
      </c>
      <c r="B27" s="121"/>
      <c r="C27" s="121"/>
      <c r="D27" s="122"/>
      <c r="E27" s="118"/>
      <c r="F27" s="8" t="s">
        <v>11</v>
      </c>
      <c r="G27" s="112"/>
      <c r="H27" s="113"/>
      <c r="I27" s="113"/>
      <c r="J27" s="113"/>
      <c r="K27" s="113"/>
      <c r="L27" s="113"/>
      <c r="M27" s="113"/>
      <c r="N27" s="114"/>
      <c r="O27" s="22"/>
      <c r="P27" s="22"/>
    </row>
    <row r="28" spans="1:16" x14ac:dyDescent="0.2">
      <c r="A28" s="25"/>
      <c r="B28" s="26"/>
      <c r="C28" s="26"/>
      <c r="D28" s="27"/>
      <c r="E28" s="118"/>
      <c r="F28" s="8" t="s">
        <v>12</v>
      </c>
      <c r="G28" s="112"/>
      <c r="H28" s="113"/>
      <c r="I28" s="113"/>
      <c r="J28" s="113"/>
      <c r="K28" s="113"/>
      <c r="L28" s="113"/>
      <c r="M28" s="113"/>
      <c r="N28" s="114"/>
      <c r="O28" s="22"/>
      <c r="P28" s="22"/>
    </row>
    <row r="29" spans="1:16" x14ac:dyDescent="0.2">
      <c r="A29" s="123" t="s">
        <v>93</v>
      </c>
      <c r="B29" s="124"/>
      <c r="C29" s="124"/>
      <c r="D29" s="125"/>
      <c r="E29" s="118"/>
      <c r="F29" s="8" t="s">
        <v>13</v>
      </c>
      <c r="G29" s="112"/>
      <c r="H29" s="113"/>
      <c r="I29" s="113"/>
      <c r="J29" s="113"/>
      <c r="K29" s="113"/>
      <c r="L29" s="113"/>
      <c r="M29" s="113"/>
      <c r="N29" s="114"/>
      <c r="O29" s="22"/>
      <c r="P29" s="22"/>
    </row>
    <row r="30" spans="1:16" x14ac:dyDescent="0.2">
      <c r="A30" s="25"/>
      <c r="B30" s="26"/>
      <c r="C30" s="26"/>
      <c r="D30" s="27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x14ac:dyDescent="0.2">
      <c r="A31" s="25"/>
      <c r="B31" s="26"/>
      <c r="C31" s="26"/>
      <c r="D31" s="27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x14ac:dyDescent="0.2">
      <c r="A32" s="28"/>
      <c r="B32" s="29"/>
      <c r="C32" s="29"/>
      <c r="D32" s="30"/>
      <c r="E32" s="7"/>
      <c r="F32" s="14"/>
      <c r="G32" s="14"/>
      <c r="H32" s="14"/>
      <c r="I32" s="14"/>
      <c r="J32" s="14" t="s">
        <v>36</v>
      </c>
      <c r="K32" s="14"/>
      <c r="L32" s="115"/>
      <c r="M32" s="116"/>
      <c r="N32" s="14"/>
      <c r="O32" s="14"/>
      <c r="P32" s="14"/>
    </row>
    <row r="33" spans="1:16" x14ac:dyDescent="0.2">
      <c r="A33" s="7"/>
      <c r="B33" s="7"/>
      <c r="C33" s="7"/>
      <c r="D33" s="7"/>
      <c r="E33" s="7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mergeCells count="40">
    <mergeCell ref="A20:L21"/>
    <mergeCell ref="G29:N29"/>
    <mergeCell ref="L32:M32"/>
    <mergeCell ref="A22:C22"/>
    <mergeCell ref="E25:E29"/>
    <mergeCell ref="G25:N25"/>
    <mergeCell ref="G26:N26"/>
    <mergeCell ref="G27:N27"/>
    <mergeCell ref="G28:N28"/>
    <mergeCell ref="A23:N23"/>
    <mergeCell ref="A27:D27"/>
    <mergeCell ref="A29:D29"/>
    <mergeCell ref="A25:D25"/>
    <mergeCell ref="N1:P1"/>
    <mergeCell ref="N2:P2"/>
    <mergeCell ref="A1:L1"/>
    <mergeCell ref="A3:B3"/>
    <mergeCell ref="A9:A11"/>
    <mergeCell ref="L9:L11"/>
    <mergeCell ref="M9:M11"/>
    <mergeCell ref="C3:P3"/>
    <mergeCell ref="N9:N11"/>
    <mergeCell ref="C10:C11"/>
    <mergeCell ref="D10:D11"/>
    <mergeCell ref="A8:C8"/>
    <mergeCell ref="O9:P9"/>
    <mergeCell ref="G9:G11"/>
    <mergeCell ref="H9:H11"/>
    <mergeCell ref="D19:E19"/>
    <mergeCell ref="K9:K11"/>
    <mergeCell ref="D5:E5"/>
    <mergeCell ref="B7:E7"/>
    <mergeCell ref="B9:B11"/>
    <mergeCell ref="A6:B6"/>
    <mergeCell ref="C6:P6"/>
    <mergeCell ref="J9:J11"/>
    <mergeCell ref="D9:F9"/>
    <mergeCell ref="E10:E11"/>
    <mergeCell ref="F10:F11"/>
    <mergeCell ref="I9:I11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14</v>
      </c>
      <c r="B1" s="130" t="s">
        <v>24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5">
      <c r="A2" s="2" t="s">
        <v>15</v>
      </c>
      <c r="B2" s="129" t="s">
        <v>41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5">
      <c r="A3" s="2" t="s">
        <v>6</v>
      </c>
      <c r="B3" s="129" t="s">
        <v>42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2" t="s">
        <v>2</v>
      </c>
      <c r="B4" s="129" t="s">
        <v>16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2" t="s">
        <v>7</v>
      </c>
      <c r="B5" s="129" t="s">
        <v>43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2" t="s">
        <v>45</v>
      </c>
      <c r="B6" s="129" t="s">
        <v>44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2" t="s">
        <v>46</v>
      </c>
      <c r="B7" s="129" t="s">
        <v>47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3" t="s">
        <v>17</v>
      </c>
      <c r="B8" s="129" t="s">
        <v>48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4" t="s">
        <v>18</v>
      </c>
      <c r="B9" s="129" t="s">
        <v>49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3" t="s">
        <v>38</v>
      </c>
      <c r="B10" s="129" t="s">
        <v>61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6.5" customHeight="1" x14ac:dyDescent="0.25">
      <c r="A11" s="3" t="s">
        <v>5</v>
      </c>
      <c r="B11" s="129" t="s">
        <v>25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3" t="s">
        <v>19</v>
      </c>
      <c r="B12" s="129" t="s">
        <v>20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6.5" customHeight="1" x14ac:dyDescent="0.25">
      <c r="A13" s="5" t="s">
        <v>59</v>
      </c>
      <c r="B13" s="129" t="s">
        <v>21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x14ac:dyDescent="0.25">
      <c r="A14" s="5" t="s">
        <v>22</v>
      </c>
      <c r="B14" s="129" t="s">
        <v>50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3" t="s">
        <v>23</v>
      </c>
      <c r="B15" s="129" t="s">
        <v>51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45" x14ac:dyDescent="0.25">
      <c r="A16" s="9" t="s">
        <v>26</v>
      </c>
      <c r="B16" s="131" t="s">
        <v>53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Tison, Pavol</cp:lastModifiedBy>
  <cp:lastPrinted>2025-10-22T05:00:29Z</cp:lastPrinted>
  <dcterms:created xsi:type="dcterms:W3CDTF">2012-08-13T12:29:09Z</dcterms:created>
  <dcterms:modified xsi:type="dcterms:W3CDTF">2025-11-28T07:46:00Z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