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filterPrivacy="1" defaultThemeVersion="124226"/>
  <xr:revisionPtr revIDLastSave="5233" documentId="8_{C44963AC-8393-E64E-AD98-F71EFA4DABAD}" xr6:coauthVersionLast="47" xr6:coauthVersionMax="47" xr10:uidLastSave="{45F095DD-EBC1-2F47-BB3E-7BB95BFD0FF6}"/>
  <bookViews>
    <workbookView xWindow="32160" yWindow="660" windowWidth="28800" windowHeight="15720" xr2:uid="{00000000-000D-0000-FFFF-FFFF00000000}"/>
  </bookViews>
  <sheets>
    <sheet name="Strukturovany rozpoc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2" l="1"/>
  <c r="L44" i="2" s="1"/>
  <c r="J15" i="2"/>
  <c r="J49" i="2"/>
  <c r="L49" i="2" s="1"/>
  <c r="J47" i="2"/>
  <c r="L47" i="2" s="1"/>
  <c r="J41" i="2"/>
  <c r="L41" i="2" s="1"/>
  <c r="J28" i="2" l="1"/>
  <c r="L28" i="2" s="1"/>
  <c r="J30" i="2" l="1"/>
  <c r="L30" i="2" s="1"/>
  <c r="H69" i="2"/>
  <c r="J66" i="2" l="1"/>
  <c r="L66" i="2" s="1"/>
  <c r="H71" i="2" l="1"/>
  <c r="J48" i="2"/>
  <c r="L48" i="2" s="1"/>
  <c r="J65" i="2"/>
  <c r="L65" i="2" s="1"/>
  <c r="J36" i="2"/>
  <c r="L36" i="2" s="1"/>
  <c r="J17" i="2" l="1"/>
  <c r="L17" i="2" s="1"/>
  <c r="J16" i="2"/>
  <c r="L16" i="2" s="1"/>
  <c r="J35" i="2"/>
  <c r="L35" i="2" s="1"/>
  <c r="J37" i="2"/>
  <c r="L37" i="2" s="1"/>
  <c r="J23" i="2"/>
  <c r="L23" i="2" s="1"/>
  <c r="J31" i="2"/>
  <c r="L31" i="2" s="1"/>
  <c r="J32" i="2"/>
  <c r="L32" i="2" s="1"/>
  <c r="J33" i="2"/>
  <c r="L33" i="2" s="1"/>
  <c r="J34" i="2"/>
  <c r="L34" i="2" s="1"/>
  <c r="J38" i="2"/>
  <c r="L38" i="2" s="1"/>
  <c r="J39" i="2"/>
  <c r="L39" i="2" s="1"/>
  <c r="J40" i="2"/>
  <c r="L40" i="2" s="1"/>
  <c r="J42" i="2"/>
  <c r="L42" i="2" s="1"/>
  <c r="J43" i="2"/>
  <c r="L43" i="2" s="1"/>
  <c r="J45" i="2"/>
  <c r="J46" i="2"/>
  <c r="L46" i="2" s="1"/>
  <c r="J67" i="2"/>
  <c r="L67" i="2" s="1"/>
  <c r="J50" i="2"/>
  <c r="L50" i="2" s="1"/>
  <c r="J51" i="2"/>
  <c r="L51" i="2" s="1"/>
  <c r="J52" i="2"/>
  <c r="L52" i="2" s="1"/>
  <c r="J53" i="2"/>
  <c r="L53" i="2" s="1"/>
  <c r="J54" i="2"/>
  <c r="L54" i="2" s="1"/>
  <c r="J55" i="2"/>
  <c r="L55" i="2" s="1"/>
  <c r="J56" i="2"/>
  <c r="L56" i="2" s="1"/>
  <c r="J57" i="2"/>
  <c r="L57" i="2" s="1"/>
  <c r="J58" i="2"/>
  <c r="L58" i="2" s="1"/>
  <c r="J59" i="2"/>
  <c r="L59" i="2" s="1"/>
  <c r="J61" i="2"/>
  <c r="L61" i="2" s="1"/>
  <c r="J62" i="2"/>
  <c r="L62" i="2" s="1"/>
  <c r="J63" i="2"/>
  <c r="L63" i="2" s="1"/>
  <c r="J64" i="2"/>
  <c r="L64" i="2" s="1"/>
  <c r="J29" i="2"/>
  <c r="L29" i="2" s="1"/>
  <c r="J27" i="2"/>
  <c r="L45" i="2" l="1"/>
  <c r="J24" i="2"/>
  <c r="L24" i="2" s="1"/>
  <c r="L27" i="2"/>
  <c r="J26" i="2"/>
  <c r="L26" i="2" s="1"/>
  <c r="J25" i="2"/>
  <c r="L25" i="2" s="1"/>
  <c r="J22" i="2"/>
  <c r="L22" i="2" s="1"/>
  <c r="J21" i="2"/>
  <c r="L21" i="2" s="1"/>
  <c r="J20" i="2"/>
  <c r="J69" i="2" l="1"/>
  <c r="J71" i="2" s="1"/>
  <c r="L20" i="2"/>
  <c r="L15" i="2"/>
  <c r="L69" i="2" l="1"/>
</calcChain>
</file>

<file path=xl/sharedStrings.xml><?xml version="1.0" encoding="utf-8"?>
<sst xmlns="http://schemas.openxmlformats.org/spreadsheetml/2006/main" count="224" uniqueCount="130">
  <si>
    <t>ŠTRUKTÚROVANÝ ROZPOČET CENY</t>
  </si>
  <si>
    <t>Predmet zákazky: Vrtuľníková technika - ťažké vrtuľníky</t>
  </si>
  <si>
    <t>Obchodné meno alebo názov uchádzača:
Adresa alebo sídlo uchádzača:</t>
  </si>
  <si>
    <t>Poznámky:</t>
  </si>
  <si>
    <t>Záujemca vypĺňa len bunky zvýraznené žltou farbou</t>
  </si>
  <si>
    <t>Všetky ceny je potrebné zaokrúhliť na 2 desatinné miesta</t>
  </si>
  <si>
    <t>Do príslušnej položky musia byť započítané všetky náklady, ktoré s ňou bezprostredne súvisia.</t>
  </si>
  <si>
    <t>Vrtuľník</t>
  </si>
  <si>
    <t>Pol.
Číslo</t>
  </si>
  <si>
    <t>Položka požiadavky</t>
  </si>
  <si>
    <t>Názov položky</t>
  </si>
  <si>
    <t>Merná
jednotka</t>
  </si>
  <si>
    <t>Max. Počet</t>
  </si>
  <si>
    <t>Cena spolu 
v EUR bez DPH</t>
  </si>
  <si>
    <t>Sadzba DPH v %</t>
  </si>
  <si>
    <t>Cena spolu v EUR s DPH</t>
  </si>
  <si>
    <t>Vrtulník</t>
  </si>
  <si>
    <t>kus</t>
  </si>
  <si>
    <t>Vrtulník - objednávka vytvorená v roku (economic conditions) 2028</t>
  </si>
  <si>
    <t>Vrtulník - objednávka vytvorená v roku (economic conditions) 2031</t>
  </si>
  <si>
    <t>Voliteľné vybavenie a služby</t>
  </si>
  <si>
    <t>2.1</t>
  </si>
  <si>
    <t>Pátrací svetlomet</t>
  </si>
  <si>
    <t>2.2</t>
  </si>
  <si>
    <t xml:space="preserve">Elektro-optický systém / EOS </t>
  </si>
  <si>
    <t>2.3</t>
  </si>
  <si>
    <t>Pracovisko operátora elektro-optického systému v priestore pre cestujúcich.</t>
  </si>
  <si>
    <t>2.4.</t>
  </si>
  <si>
    <t>Diagnostické zariadenie a software pre vyhodnocovanie údajov (CVFDR) vrátane zaškolenia personáou (2 osoby)</t>
  </si>
  <si>
    <t>2.5.1</t>
  </si>
  <si>
    <t>Náradie predpísané príručkou pre údržbu vrtuľníka do úrovne 300 letových hodín alebo prvej vyššej / komplexnej plánovanej údržby</t>
  </si>
  <si>
    <t>2.5.2</t>
  </si>
  <si>
    <t>Pozemné vybavenie predpísané príručkou pre údržbu vrtuľníka do úrovne 300 letových hodín alebo prvej vyššej / komplexnej plánovanej údržby</t>
  </si>
  <si>
    <t>2.5.3</t>
  </si>
  <si>
    <t>Diagnostické zariadenia predpísané príručkou pre údržbu vrtuľníka nevyhnutné na vykonanie údržby vrtuľníka do úrovne 300 letových hodín alebo prvej vyššej / komplexnej plánovanej údržby</t>
  </si>
  <si>
    <t>2.6.1.1</t>
  </si>
  <si>
    <t>Odnímateľné časti systému „fast roping“ na opustenie vrtuľníka</t>
  </si>
  <si>
    <t>2.6.1.2</t>
  </si>
  <si>
    <t>Odnímateľné časti systému „rappeling“ na opustenie vrtuľníka</t>
  </si>
  <si>
    <t>2.6.2.1</t>
  </si>
  <si>
    <t>Predpríprava na ochranu proti nárazu do elektrického vedenia (wire strike protection); vrátane montáže</t>
  </si>
  <si>
    <t>2.6.2.2</t>
  </si>
  <si>
    <t>Odnímateľné časti na ochranu proti nárazu do elektrického vedenia (wire strike protection); vrátane montáže</t>
  </si>
  <si>
    <t>2.6.3</t>
  </si>
  <si>
    <t>Proti-zrážkový systém TCAS alebo ekvivalent; vrátane montáže</t>
  </si>
  <si>
    <t>2.6.4</t>
  </si>
  <si>
    <t>Systém varovania zrážky so zemou (GPWS/EGPWS/HTAWS); vrátane montáže</t>
  </si>
  <si>
    <t>2.6.5</t>
  </si>
  <si>
    <t>Poveternostný radar vrátane montáže</t>
  </si>
  <si>
    <t>2.6.6</t>
  </si>
  <si>
    <t xml:space="preserve">Stierač čelného skla vrátane montáže </t>
  </si>
  <si>
    <t>2.6.7</t>
  </si>
  <si>
    <t>Vybavenie na medicínsky prevoz 2 pacientov (EMS), vrátane montáže (ak sa vyžaduje)</t>
  </si>
  <si>
    <t>2.6.8</t>
  </si>
  <si>
    <t>Vybavenie na medicínsky prevoz 3 pacientov (EMS), vrátane montáže (ak sa vyžaduje)</t>
  </si>
  <si>
    <t>2.6.9</t>
  </si>
  <si>
    <t>3.2.1</t>
  </si>
  <si>
    <t>Výcvik pilota k získaniu typovej kvalifikácie v súlade s nariadením (EU) 1178/2011 (VFR).</t>
  </si>
  <si>
    <t>osoba</t>
  </si>
  <si>
    <t>3.2.2</t>
  </si>
  <si>
    <t>Rozšírenie typovej kvalifikácie pilota podľa bodu 3.2.1 na jedno / viacpilotnú prevádzku v súlade s nariadením (EÚ) č. 1178/2011 podľa typu absolvovaného výcviku.</t>
  </si>
  <si>
    <t>3.2.3.1</t>
  </si>
  <si>
    <t>Počiatočný výcvik pilota NVIS na nový typ vrtuľníka (získanie kvalifikácie pre lety v známych oblastiach)</t>
  </si>
  <si>
    <t>3.2.3.2</t>
  </si>
  <si>
    <t>Počiatočný výcvik pilota NVIS na nový typ vrtuľníka (rozšírenie kvalifikácie pre lety v neznámych oblastiach)</t>
  </si>
  <si>
    <t>3.2.4</t>
  </si>
  <si>
    <t>Preškoľovací výcvik pilota NVIS na nový typ vrtuľníka (vrátane lietania v neznámych oblastiach)</t>
  </si>
  <si>
    <t>3.2.5</t>
  </si>
  <si>
    <t>Výcvik pilota na hasenie požiarov</t>
  </si>
  <si>
    <t>3.2.6.1</t>
  </si>
  <si>
    <t>Výcvik pilota so zdvíhacím zariadením (HHO) bez predchádzajúcich skúseností.</t>
  </si>
  <si>
    <t>3.2.6.2</t>
  </si>
  <si>
    <t>Výcvik pilota so zdvíhacím zariadením (HHO) s predchádzajúcimi skúsenosťami.</t>
  </si>
  <si>
    <t>3.2.7.1</t>
  </si>
  <si>
    <t>výcvik pilota pre lety s externým nákladom v podvese (HESLO) bez predchádzajúcich skúseností.</t>
  </si>
  <si>
    <t>3.2.7.2</t>
  </si>
  <si>
    <t>výcvik pilota pre lety s externým nákladom v podvese (HESLO) s predchádzajúcimi skúsenosťami.</t>
  </si>
  <si>
    <t>3.2.8.1</t>
  </si>
  <si>
    <t>výcvik pilota k získaniu oprávnenia inštruktor typovej kvalifikačnej kategórie (TRI) v súlade s nariadením (EU) 1178/2011</t>
  </si>
  <si>
    <t>3.2.8.2</t>
  </si>
  <si>
    <t>výcvik pilota k rozšíreniu oprávnenia inštruktor typovej kvalifikačnej kategórie (TRI) v súlade s nariadením (EU) 1178/2011</t>
  </si>
  <si>
    <t>3.3.1</t>
  </si>
  <si>
    <t>výcvik technického člena so zdvíhacím zariadením (HHO)</t>
  </si>
  <si>
    <t>3.3.2</t>
  </si>
  <si>
    <t>výcvik technického člena pre lety s externým nákladom v podvese (HESLO)</t>
  </si>
  <si>
    <t>3.4</t>
  </si>
  <si>
    <r>
      <t>Výcvik minimálne na úrovni ekvivalentnej k časti 66, nariadenia (EU) 1321/2014, dodatku III, úroveň 1 Všeobecné oboznámenie sa a poskytované organizáciou schválenou podľa časti 147, výrobcom alebo akoukoľvek inou organizáciou akceptovanou</t>
    </r>
    <r>
      <rPr>
        <sz val="8"/>
        <color rgb="FF000000"/>
        <rFont val="Arial Narrow"/>
        <family val="2"/>
        <charset val="238"/>
      </rPr>
      <t> </t>
    </r>
    <r>
      <rPr>
        <sz val="11"/>
        <color rgb="FF000000"/>
        <rFont val="Calibri"/>
        <family val="2"/>
        <charset val="238"/>
      </rPr>
      <t xml:space="preserve"> Dopravným úradom SR (kurz min. 10, max 15 osôb).</t>
    </r>
    <r>
      <rPr>
        <sz val="11"/>
        <color rgb="FF000000"/>
        <rFont val="Arial Narrow"/>
        <family val="2"/>
        <charset val="238"/>
      </rPr>
      <t xml:space="preserve"> </t>
    </r>
    <r>
      <rPr>
        <sz val="8"/>
        <color rgb="FF000000"/>
        <rFont val="Arial Narrow"/>
        <family val="2"/>
        <charset val="238"/>
      </rPr>
      <t>  </t>
    </r>
  </si>
  <si>
    <t>3.5.1</t>
  </si>
  <si>
    <t>Typový výcvik technického personálu - drak / motor</t>
  </si>
  <si>
    <t>3.5.2</t>
  </si>
  <si>
    <t>Typový výcvik technického personálu - avionika</t>
  </si>
  <si>
    <t>3.5.3</t>
  </si>
  <si>
    <t>Typový výcvik technického personálu – kategória C</t>
  </si>
  <si>
    <t>4.1</t>
  </si>
  <si>
    <r>
      <rPr>
        <sz val="11"/>
        <color theme="1"/>
        <rFont val="Calibri"/>
        <family val="2"/>
        <charset val="238"/>
        <scheme val="minor"/>
      </rPr>
      <t xml:space="preserve">Program podpory náhradných dielov na základe hodinovej sadzky </t>
    </r>
    <r>
      <rPr>
        <sz val="11"/>
        <color rgb="FF000000"/>
        <rFont val="Calibri"/>
        <family val="2"/>
        <charset val="238"/>
        <scheme val="minor"/>
      </rPr>
      <t>na päť rokov prevádzky s predpokladaným náletom do 250 letových hodín ročne.</t>
    </r>
  </si>
  <si>
    <t>4.2</t>
  </si>
  <si>
    <t xml:space="preserve">Sada náhradných dielov na vrtuľník predpísaných príručkou pre údržbu vrtuľníka do úrovne 300 letových hodín alebo prvej vyššej / komplexnej plánovanej údržby s predpokladaným náletom do 250 letových hodín ročne. </t>
  </si>
  <si>
    <t>5.1</t>
  </si>
  <si>
    <t>Navigačná databáza v rozsahu pokrytia EÚ na obdobe 4 rokov</t>
  </si>
  <si>
    <t>5.2</t>
  </si>
  <si>
    <t>Mapový podklad do „moving map “ v rozsahu Slovenskej republiky na úrovni adries ulíc, aktualizovaný po dobu 4 rokov</t>
  </si>
  <si>
    <t>6.1</t>
  </si>
  <si>
    <t>Ochrana motora proti nasatiu pevných častíc (lety v prašnom prostredí), vrátane montáže</t>
  </si>
  <si>
    <t>6.2</t>
  </si>
  <si>
    <t xml:space="preserve">Prídavné interné palivové nádrže na zvýšenie množstva paliva o minimálne 10% objemu štandardne dodávaných nádrží </t>
  </si>
  <si>
    <t>6.3</t>
  </si>
  <si>
    <t>Predpríprava na osadenie ručnej rádiostanice využívanej zložkami HaZZ a HZS. Predpríprava musí obsahovať:
-	Externú anténu s frekvenčným rozsahom 100Mhz až 500Mhz.
-	Elektrický zdroj napájania k pripojeniu adaptéru na ručnú rádiostanicu,
-	Možnosť pripojenia ručnej rádiostanice do interkomu vrtuľníka.</t>
  </si>
  <si>
    <t>6.4</t>
  </si>
  <si>
    <t>Príprava na odľahčené demontovateľné sedačky v priestore pre cestujúcich</t>
  </si>
  <si>
    <t>6.5</t>
  </si>
  <si>
    <t>Odľahčené demontovateľné sedačky v priestore pre cestujúcich</t>
  </si>
  <si>
    <t>6.7</t>
  </si>
  <si>
    <t>Mód autopilota umožňujúci automatický prechod do režimu visenia a jeho udržiavanie</t>
  </si>
  <si>
    <t>6.8</t>
  </si>
  <si>
    <t xml:space="preserve">výcvik technického člena na hasenie požiarov </t>
  </si>
  <si>
    <t>K1</t>
  </si>
  <si>
    <r>
      <t xml:space="preserve">Cena celkom za predmet zákazky </t>
    </r>
    <r>
      <rPr>
        <sz val="11"/>
        <color theme="1"/>
        <rFont val="Calibri"/>
        <family val="2"/>
        <charset val="238"/>
        <scheme val="minor"/>
      </rPr>
      <t>(súčet ceny položiek 1 - 48)</t>
    </r>
  </si>
  <si>
    <t>Navrhovaná lehota dodania</t>
  </si>
  <si>
    <t xml:space="preserve">Príloha č. 2 súťažných podkladov  </t>
  </si>
  <si>
    <t>Tovar</t>
  </si>
  <si>
    <t>Klasifikácia plnenia</t>
  </si>
  <si>
    <t>Služba</t>
  </si>
  <si>
    <t>Hasiaca súprava Bambi Bucket / Bambi Max. s objemom min. 3000 l</t>
  </si>
  <si>
    <t>Nepovinné vybavenie (ak uplatniteľné)</t>
  </si>
  <si>
    <t>Najvyššia odporúčaná jednotková cena (ponuková cena v roku 2026)</t>
  </si>
  <si>
    <r>
      <t xml:space="preserve">Jednotká cena (JC)
</t>
    </r>
    <r>
      <rPr>
        <b/>
        <sz val="11"/>
        <color theme="1"/>
        <rFont val="Calibri (Text)"/>
        <charset val="238"/>
      </rPr>
      <t xml:space="preserve">pre rok 2026 </t>
    </r>
    <r>
      <rPr>
        <b/>
        <sz val="11"/>
        <color theme="1"/>
        <rFont val="Calibri"/>
        <family val="2"/>
        <charset val="238"/>
        <scheme val="minor"/>
      </rPr>
      <t xml:space="preserve">
v EUR bez DPH</t>
    </r>
  </si>
  <si>
    <t>v súčte max. 2 343 120,00</t>
  </si>
  <si>
    <t>v súčte max.  130 000,00</t>
  </si>
  <si>
    <t>v súčte max. 131 040,00</t>
  </si>
  <si>
    <t xml:space="preserve">Najvyššia odporúčaná celková cena za predmet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</si>
</sst>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164" formatCode="#,##0.00\ &quot;€&quot;"/>
    <numFmt numFmtId="165" formatCode="#,##0.00\ [$€-41B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 (Text)"/>
      <charset val="238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6D6D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10" fillId="4" borderId="0" xfId="0" applyFont="1" applyFill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164" fontId="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165" fontId="0" fillId="4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left" vertical="center" wrapText="1" indent="1"/>
    </xf>
    <xf numFmtId="164" fontId="0" fillId="5" borderId="0" xfId="0" applyNumberForma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0" fillId="5" borderId="0" xfId="0" applyFill="1"/>
    <xf numFmtId="0" fontId="7" fillId="5" borderId="0" xfId="0" applyFont="1" applyFill="1"/>
    <xf numFmtId="0" fontId="0" fillId="5" borderId="0" xfId="0" applyFill="1" applyAlignment="1">
      <alignment horizontal="center"/>
    </xf>
    <xf numFmtId="0" fontId="6" fillId="5" borderId="0" xfId="0" applyFont="1" applyFill="1"/>
    <xf numFmtId="0" fontId="0" fillId="5" borderId="0" xfId="0" applyFill="1" applyAlignment="1">
      <alignment horizontal="right"/>
    </xf>
    <xf numFmtId="0" fontId="5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right" vertical="center" wrapText="1" indent="1"/>
    </xf>
    <xf numFmtId="0" fontId="4" fillId="5" borderId="0" xfId="0" applyFont="1" applyFill="1" applyAlignment="1">
      <alignment horizontal="center"/>
    </xf>
    <xf numFmtId="0" fontId="6" fillId="5" borderId="0" xfId="0" applyFont="1" applyFill="1" applyAlignment="1">
      <alignment vertical="center" wrapText="1"/>
    </xf>
    <xf numFmtId="164" fontId="3" fillId="5" borderId="0" xfId="0" applyNumberFormat="1" applyFont="1" applyFill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 indent="1"/>
    </xf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12" fillId="5" borderId="0" xfId="0" applyFont="1" applyFill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8" fillId="5" borderId="0" xfId="0" applyFont="1" applyFill="1"/>
    <xf numFmtId="164" fontId="0" fillId="5" borderId="0" xfId="0" applyNumberFormat="1" applyFill="1"/>
    <xf numFmtId="164" fontId="0" fillId="5" borderId="3" xfId="0" applyNumberFormat="1" applyFill="1" applyBorder="1"/>
    <xf numFmtId="0" fontId="8" fillId="5" borderId="0" xfId="0" applyFont="1" applyFill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 indent="1"/>
    </xf>
    <xf numFmtId="165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9" fontId="3" fillId="6" borderId="8" xfId="0" applyNumberFormat="1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left" vertical="center"/>
    </xf>
    <xf numFmtId="49" fontId="3" fillId="6" borderId="2" xfId="0" applyNumberFormat="1" applyFont="1" applyFill="1" applyBorder="1" applyAlignment="1">
      <alignment horizontal="left" vertical="center"/>
    </xf>
    <xf numFmtId="8" fontId="0" fillId="0" borderId="5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 wrapText="1" indent="1"/>
    </xf>
    <xf numFmtId="0" fontId="0" fillId="7" borderId="3" xfId="0" applyFill="1" applyBorder="1" applyAlignment="1">
      <alignment horizontal="center" vertical="center" wrapText="1"/>
    </xf>
    <xf numFmtId="16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 wrapText="1" indent="1"/>
    </xf>
    <xf numFmtId="164" fontId="20" fillId="7" borderId="0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D6D6D6"/>
      <color rgb="FFFFFF99"/>
      <color rgb="FF00F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4"/>
  <sheetViews>
    <sheetView tabSelected="1" topLeftCell="A52" zoomScale="80" zoomScaleNormal="80" workbookViewId="0">
      <selection activeCell="G52" sqref="G1:G1048576"/>
    </sheetView>
  </sheetViews>
  <sheetFormatPr baseColWidth="10" defaultColWidth="8.83203125" defaultRowHeight="15" x14ac:dyDescent="0.2"/>
  <cols>
    <col min="1" max="1" width="5.33203125" customWidth="1"/>
    <col min="2" max="3" width="14.5" customWidth="1"/>
    <col min="4" max="4" width="57.6640625" customWidth="1"/>
    <col min="5" max="5" width="44.33203125" customWidth="1"/>
    <col min="6" max="6" width="10.6640625" customWidth="1"/>
    <col min="7" max="7" width="29.1640625" customWidth="1"/>
    <col min="8" max="8" width="21.6640625" customWidth="1"/>
    <col min="9" max="9" width="10.6640625" customWidth="1"/>
    <col min="10" max="10" width="22.83203125" customWidth="1"/>
    <col min="11" max="11" width="18.6640625" customWidth="1"/>
    <col min="12" max="12" width="23.33203125" customWidth="1"/>
    <col min="13" max="13" width="22.1640625" customWidth="1"/>
  </cols>
  <sheetData>
    <row r="1" spans="1:32" s="25" customFormat="1" ht="19" x14ac:dyDescent="0.25">
      <c r="L1" s="38" t="s">
        <v>118</v>
      </c>
    </row>
    <row r="2" spans="1:32" ht="18" customHeight="1" x14ac:dyDescent="0.2">
      <c r="A2" s="8"/>
      <c r="B2" s="8"/>
      <c r="C2" s="8"/>
      <c r="D2" s="9" t="s">
        <v>0</v>
      </c>
      <c r="E2" s="9"/>
      <c r="F2" s="9"/>
      <c r="G2" s="9"/>
      <c r="H2" s="9"/>
      <c r="I2" s="9"/>
      <c r="J2" s="9"/>
      <c r="K2" s="9"/>
      <c r="L2" s="9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s="25" customFormat="1" ht="18" customHeight="1" x14ac:dyDescent="0.2">
      <c r="D3" s="32"/>
      <c r="E3" s="32"/>
      <c r="F3" s="32"/>
      <c r="G3" s="32"/>
      <c r="H3" s="32"/>
      <c r="I3" s="32"/>
      <c r="J3" s="32"/>
      <c r="K3" s="32"/>
      <c r="L3" s="32"/>
    </row>
    <row r="4" spans="1:32" s="25" customFormat="1" ht="18" customHeight="1" x14ac:dyDescent="0.2">
      <c r="D4" s="44" t="s">
        <v>1</v>
      </c>
      <c r="F4" s="32"/>
      <c r="G4" s="32"/>
      <c r="H4" s="32"/>
      <c r="I4" s="32"/>
      <c r="J4" s="32"/>
      <c r="K4" s="32"/>
      <c r="L4" s="32"/>
    </row>
    <row r="5" spans="1:32" ht="18" customHeight="1" x14ac:dyDescent="0.2">
      <c r="A5" s="25"/>
      <c r="B5" s="25"/>
      <c r="C5" s="25"/>
      <c r="D5" s="41"/>
      <c r="F5" s="32"/>
      <c r="G5" s="32"/>
      <c r="H5" s="32"/>
      <c r="I5" s="32"/>
      <c r="J5" s="32"/>
      <c r="K5" s="32"/>
      <c r="L5" s="32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ht="45" customHeight="1" x14ac:dyDescent="0.2">
      <c r="A6" s="25"/>
      <c r="B6" s="25"/>
      <c r="C6" s="25"/>
      <c r="D6" s="31" t="s">
        <v>2</v>
      </c>
      <c r="E6" s="10"/>
      <c r="F6" s="32"/>
      <c r="G6" s="32"/>
      <c r="H6" s="32"/>
      <c r="I6" s="32"/>
      <c r="J6" s="32"/>
      <c r="K6" s="32"/>
      <c r="L6" s="32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s="25" customFormat="1" x14ac:dyDescent="0.2">
      <c r="D7" s="26" t="s">
        <v>3</v>
      </c>
      <c r="E7" s="26"/>
      <c r="F7" s="27"/>
      <c r="G7" s="27"/>
      <c r="H7" s="27"/>
      <c r="I7" s="27"/>
      <c r="J7" s="27"/>
      <c r="K7" s="27"/>
      <c r="L7" s="27"/>
    </row>
    <row r="8" spans="1:32" s="25" customFormat="1" x14ac:dyDescent="0.2">
      <c r="D8" s="28" t="s">
        <v>4</v>
      </c>
      <c r="E8" s="28"/>
      <c r="L8" s="29"/>
    </row>
    <row r="9" spans="1:32" s="25" customFormat="1" x14ac:dyDescent="0.2">
      <c r="D9" s="28" t="s">
        <v>5</v>
      </c>
      <c r="E9" s="28"/>
      <c r="L9" s="29"/>
    </row>
    <row r="10" spans="1:32" s="25" customFormat="1" ht="15" customHeight="1" x14ac:dyDescent="0.2">
      <c r="D10" s="28" t="s">
        <v>6</v>
      </c>
      <c r="E10" s="28"/>
      <c r="L10" s="29"/>
    </row>
    <row r="11" spans="1:32" s="25" customFormat="1" x14ac:dyDescent="0.2">
      <c r="D11" s="28"/>
      <c r="E11" s="28"/>
    </row>
    <row r="12" spans="1:32" s="25" customFormat="1" x14ac:dyDescent="0.2">
      <c r="D12" s="28"/>
      <c r="E12" s="28"/>
    </row>
    <row r="13" spans="1:32" s="25" customFormat="1" ht="15" customHeight="1" x14ac:dyDescent="0.2">
      <c r="A13" s="24" t="s">
        <v>7</v>
      </c>
      <c r="B13" s="24"/>
      <c r="C13" s="24"/>
      <c r="D13" s="30"/>
      <c r="E13" s="30"/>
    </row>
    <row r="14" spans="1:32" ht="57" customHeight="1" x14ac:dyDescent="0.2">
      <c r="A14" s="7" t="s">
        <v>8</v>
      </c>
      <c r="B14" s="7" t="s">
        <v>9</v>
      </c>
      <c r="C14" s="7" t="s">
        <v>120</v>
      </c>
      <c r="D14" s="7" t="s">
        <v>10</v>
      </c>
      <c r="E14" s="7" t="s">
        <v>117</v>
      </c>
      <c r="F14" s="7" t="s">
        <v>11</v>
      </c>
      <c r="G14" s="7" t="s">
        <v>124</v>
      </c>
      <c r="H14" s="7" t="s">
        <v>125</v>
      </c>
      <c r="I14" s="7" t="s">
        <v>12</v>
      </c>
      <c r="J14" s="7" t="s">
        <v>13</v>
      </c>
      <c r="K14" s="7" t="s">
        <v>14</v>
      </c>
      <c r="L14" s="7" t="s">
        <v>15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s="1" customFormat="1" ht="16" x14ac:dyDescent="0.2">
      <c r="A15" s="5">
        <v>1</v>
      </c>
      <c r="B15" s="5">
        <v>1</v>
      </c>
      <c r="C15" s="45" t="s">
        <v>119</v>
      </c>
      <c r="D15" s="15" t="s">
        <v>16</v>
      </c>
      <c r="E15" s="12"/>
      <c r="F15" s="5" t="s">
        <v>17</v>
      </c>
      <c r="G15" s="47">
        <v>29536000</v>
      </c>
      <c r="H15" s="17"/>
      <c r="I15" s="5">
        <v>3</v>
      </c>
      <c r="J15" s="3">
        <f>H15*I15</f>
        <v>0</v>
      </c>
      <c r="K15" s="2">
        <v>0.23</v>
      </c>
      <c r="L15" s="3">
        <f>J15+K15*J15</f>
        <v>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2" s="1" customFormat="1" ht="16" hidden="1" customHeight="1" x14ac:dyDescent="0.2">
      <c r="A16" s="5">
        <v>1</v>
      </c>
      <c r="B16" s="5">
        <v>1</v>
      </c>
      <c r="C16" s="5"/>
      <c r="D16" s="15" t="s">
        <v>18</v>
      </c>
      <c r="E16" s="12"/>
      <c r="F16" s="5" t="s">
        <v>17</v>
      </c>
      <c r="G16" s="5"/>
      <c r="H16" s="17"/>
      <c r="I16" s="5">
        <v>1</v>
      </c>
      <c r="J16" s="3">
        <f>H16*I16</f>
        <v>0</v>
      </c>
      <c r="K16" s="2">
        <v>0.23</v>
      </c>
      <c r="L16" s="3">
        <f>J16+K16*J16</f>
        <v>0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2" s="1" customFormat="1" ht="16" hidden="1" customHeight="1" x14ac:dyDescent="0.2">
      <c r="A17" s="5">
        <v>1</v>
      </c>
      <c r="B17" s="5">
        <v>1</v>
      </c>
      <c r="C17" s="5"/>
      <c r="D17" s="15" t="s">
        <v>19</v>
      </c>
      <c r="E17" s="12"/>
      <c r="F17" s="5" t="s">
        <v>17</v>
      </c>
      <c r="G17" s="5"/>
      <c r="H17" s="17"/>
      <c r="I17" s="5">
        <v>1</v>
      </c>
      <c r="J17" s="3">
        <f>H17*I17</f>
        <v>0</v>
      </c>
      <c r="K17" s="2">
        <v>0.23</v>
      </c>
      <c r="L17" s="3">
        <f>J17+K17*J17</f>
        <v>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 s="23" customFormat="1" x14ac:dyDescent="0.2">
      <c r="A18" s="18"/>
      <c r="B18" s="18"/>
      <c r="C18" s="18"/>
      <c r="D18" s="19"/>
      <c r="E18" s="20"/>
      <c r="F18" s="18"/>
      <c r="G18" s="18"/>
      <c r="H18" s="21"/>
      <c r="I18" s="18"/>
      <c r="J18" s="21"/>
      <c r="K18" s="22"/>
      <c r="L18" s="21"/>
    </row>
    <row r="19" spans="1:32" s="23" customFormat="1" x14ac:dyDescent="0.2">
      <c r="A19" s="24" t="s">
        <v>20</v>
      </c>
      <c r="B19" s="24"/>
      <c r="C19" s="24"/>
      <c r="D19" s="19"/>
      <c r="E19" s="20"/>
      <c r="F19" s="18"/>
      <c r="G19" s="18"/>
      <c r="H19" s="21"/>
      <c r="I19" s="18"/>
      <c r="J19" s="21"/>
      <c r="K19" s="22"/>
      <c r="L19" s="21"/>
    </row>
    <row r="20" spans="1:32" s="1" customFormat="1" ht="31.5" customHeight="1" x14ac:dyDescent="0.2">
      <c r="A20" s="5">
        <v>2</v>
      </c>
      <c r="B20" s="39" t="s">
        <v>21</v>
      </c>
      <c r="C20" s="45" t="s">
        <v>119</v>
      </c>
      <c r="D20" s="12" t="s">
        <v>22</v>
      </c>
      <c r="E20" s="12"/>
      <c r="F20" s="4" t="s">
        <v>17</v>
      </c>
      <c r="G20" s="47">
        <v>76336</v>
      </c>
      <c r="H20" s="11"/>
      <c r="I20" s="5">
        <v>3</v>
      </c>
      <c r="J20" s="3">
        <f t="shared" ref="J20:J54" si="0">H20*I20</f>
        <v>0</v>
      </c>
      <c r="K20" s="2">
        <v>0.23</v>
      </c>
      <c r="L20" s="3">
        <f t="shared" ref="L20:L27" si="1">J20+K20*J20</f>
        <v>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s="1" customFormat="1" ht="31.5" customHeight="1" x14ac:dyDescent="0.2">
      <c r="A21" s="5">
        <v>3</v>
      </c>
      <c r="B21" s="39" t="s">
        <v>23</v>
      </c>
      <c r="C21" s="45" t="s">
        <v>119</v>
      </c>
      <c r="D21" s="12" t="s">
        <v>24</v>
      </c>
      <c r="E21" s="12"/>
      <c r="F21" s="4" t="s">
        <v>17</v>
      </c>
      <c r="G21" s="47">
        <v>2334800</v>
      </c>
      <c r="H21" s="11"/>
      <c r="I21" s="5">
        <v>3</v>
      </c>
      <c r="J21" s="3">
        <f t="shared" si="0"/>
        <v>0</v>
      </c>
      <c r="K21" s="2">
        <v>0.23</v>
      </c>
      <c r="L21" s="3">
        <f t="shared" si="1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s="1" customFormat="1" ht="31.5" customHeight="1" x14ac:dyDescent="0.2">
      <c r="A22" s="5">
        <v>4</v>
      </c>
      <c r="B22" s="39" t="s">
        <v>25</v>
      </c>
      <c r="C22" s="45" t="s">
        <v>119</v>
      </c>
      <c r="D22" s="12" t="s">
        <v>26</v>
      </c>
      <c r="E22" s="12"/>
      <c r="F22" s="4" t="s">
        <v>17</v>
      </c>
      <c r="G22" s="47">
        <v>413920</v>
      </c>
      <c r="H22" s="11"/>
      <c r="I22" s="5">
        <v>3</v>
      </c>
      <c r="J22" s="3">
        <f t="shared" si="0"/>
        <v>0</v>
      </c>
      <c r="K22" s="2">
        <v>0.23</v>
      </c>
      <c r="L22" s="3">
        <f t="shared" si="1"/>
        <v>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2" s="1" customFormat="1" ht="31.5" customHeight="1" x14ac:dyDescent="0.2">
      <c r="A23" s="5">
        <v>5</v>
      </c>
      <c r="B23" s="39" t="s">
        <v>27</v>
      </c>
      <c r="C23" s="45" t="s">
        <v>119</v>
      </c>
      <c r="D23" s="12" t="s">
        <v>28</v>
      </c>
      <c r="E23" s="12"/>
      <c r="F23" s="4" t="s">
        <v>17</v>
      </c>
      <c r="G23" s="47">
        <v>109200</v>
      </c>
      <c r="H23" s="11"/>
      <c r="I23" s="5">
        <v>3</v>
      </c>
      <c r="J23" s="3">
        <f t="shared" si="0"/>
        <v>0</v>
      </c>
      <c r="K23" s="2">
        <v>0.23</v>
      </c>
      <c r="L23" s="3">
        <f>J23+K23*J23</f>
        <v>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s="1" customFormat="1" ht="42.75" customHeight="1" x14ac:dyDescent="0.2">
      <c r="A24" s="5">
        <v>6</v>
      </c>
      <c r="B24" s="39" t="s">
        <v>29</v>
      </c>
      <c r="C24" s="45" t="s">
        <v>119</v>
      </c>
      <c r="D24" s="12" t="s">
        <v>30</v>
      </c>
      <c r="F24" s="4" t="s">
        <v>17</v>
      </c>
      <c r="G24" s="54" t="s">
        <v>126</v>
      </c>
      <c r="H24" s="11"/>
      <c r="I24" s="5">
        <v>3</v>
      </c>
      <c r="J24" s="3">
        <f t="shared" si="0"/>
        <v>0</v>
      </c>
      <c r="K24" s="2">
        <v>0.23</v>
      </c>
      <c r="L24" s="3">
        <f t="shared" ref="L24" si="2">J24+K24*J24</f>
        <v>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2" s="1" customFormat="1" ht="42.75" customHeight="1" x14ac:dyDescent="0.2">
      <c r="A25" s="5">
        <v>7</v>
      </c>
      <c r="B25" s="39" t="s">
        <v>31</v>
      </c>
      <c r="C25" s="45" t="s">
        <v>119</v>
      </c>
      <c r="D25" s="12" t="s">
        <v>32</v>
      </c>
      <c r="E25" s="12"/>
      <c r="F25" s="4" t="s">
        <v>17</v>
      </c>
      <c r="G25" s="48"/>
      <c r="H25" s="11"/>
      <c r="I25" s="5">
        <v>3</v>
      </c>
      <c r="J25" s="3">
        <f t="shared" si="0"/>
        <v>0</v>
      </c>
      <c r="K25" s="2">
        <v>0.23</v>
      </c>
      <c r="L25" s="3">
        <f t="shared" si="1"/>
        <v>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1" customFormat="1" ht="64.5" customHeight="1" x14ac:dyDescent="0.2">
      <c r="A26" s="5">
        <v>8</v>
      </c>
      <c r="B26" s="39" t="s">
        <v>33</v>
      </c>
      <c r="C26" s="45" t="s">
        <v>119</v>
      </c>
      <c r="D26" s="12" t="s">
        <v>34</v>
      </c>
      <c r="E26" s="12"/>
      <c r="F26" s="4" t="s">
        <v>17</v>
      </c>
      <c r="G26" s="49"/>
      <c r="H26" s="11"/>
      <c r="I26" s="5">
        <v>3</v>
      </c>
      <c r="J26" s="3">
        <f t="shared" si="0"/>
        <v>0</v>
      </c>
      <c r="K26" s="2">
        <v>0.23</v>
      </c>
      <c r="L26" s="3">
        <f t="shared" si="1"/>
        <v>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s="1" customFormat="1" ht="31.5" customHeight="1" x14ac:dyDescent="0.2">
      <c r="A27" s="5">
        <v>9</v>
      </c>
      <c r="B27" s="39" t="s">
        <v>35</v>
      </c>
      <c r="C27" s="45" t="s">
        <v>119</v>
      </c>
      <c r="D27" s="12" t="s">
        <v>36</v>
      </c>
      <c r="E27" s="12"/>
      <c r="F27" s="4" t="s">
        <v>17</v>
      </c>
      <c r="G27" s="50" t="s">
        <v>127</v>
      </c>
      <c r="H27" s="11"/>
      <c r="I27" s="5">
        <v>3</v>
      </c>
      <c r="J27" s="3">
        <f t="shared" si="0"/>
        <v>0</v>
      </c>
      <c r="K27" s="2">
        <v>0.23</v>
      </c>
      <c r="L27" s="3">
        <f t="shared" si="1"/>
        <v>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s="1" customFormat="1" ht="31.5" customHeight="1" x14ac:dyDescent="0.2">
      <c r="A28" s="5">
        <v>10</v>
      </c>
      <c r="B28" s="39" t="s">
        <v>37</v>
      </c>
      <c r="C28" s="45" t="s">
        <v>119</v>
      </c>
      <c r="D28" s="12" t="s">
        <v>38</v>
      </c>
      <c r="E28" s="12"/>
      <c r="F28" s="4" t="s">
        <v>17</v>
      </c>
      <c r="G28" s="49"/>
      <c r="H28" s="11"/>
      <c r="I28" s="5">
        <v>3</v>
      </c>
      <c r="J28" s="3">
        <f t="shared" ref="J28" si="3">H28*I28</f>
        <v>0</v>
      </c>
      <c r="K28" s="2">
        <v>0.23</v>
      </c>
      <c r="L28" s="3">
        <f t="shared" ref="L28" si="4">J28+K28*J28</f>
        <v>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s="1" customFormat="1" ht="32" x14ac:dyDescent="0.2">
      <c r="A29" s="5">
        <v>11</v>
      </c>
      <c r="B29" s="39" t="s">
        <v>39</v>
      </c>
      <c r="C29" s="45" t="s">
        <v>119</v>
      </c>
      <c r="D29" s="12" t="s">
        <v>40</v>
      </c>
      <c r="E29" s="12"/>
      <c r="F29" s="4" t="s">
        <v>17</v>
      </c>
      <c r="G29" s="54" t="s">
        <v>128</v>
      </c>
      <c r="H29" s="11"/>
      <c r="I29" s="5">
        <v>3</v>
      </c>
      <c r="J29" s="3">
        <f t="shared" si="0"/>
        <v>0</v>
      </c>
      <c r="K29" s="2">
        <v>0.23</v>
      </c>
      <c r="L29" s="3">
        <f t="shared" ref="L29:L64" si="5">J29+K29*J29</f>
        <v>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 s="1" customFormat="1" ht="32" x14ac:dyDescent="0.2">
      <c r="A30" s="5">
        <v>12</v>
      </c>
      <c r="B30" s="39" t="s">
        <v>41</v>
      </c>
      <c r="C30" s="45" t="s">
        <v>119</v>
      </c>
      <c r="D30" s="12" t="s">
        <v>42</v>
      </c>
      <c r="E30" s="12"/>
      <c r="F30" s="4" t="s">
        <v>17</v>
      </c>
      <c r="G30" s="49"/>
      <c r="H30" s="11"/>
      <c r="I30" s="5">
        <v>3</v>
      </c>
      <c r="J30" s="3">
        <f t="shared" ref="J30" si="6">H30*I30</f>
        <v>0</v>
      </c>
      <c r="K30" s="2">
        <v>0.23</v>
      </c>
      <c r="L30" s="3">
        <f t="shared" ref="L30" si="7">J30+K30*J30</f>
        <v>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2" s="1" customFormat="1" ht="24.75" customHeight="1" x14ac:dyDescent="0.2">
      <c r="A31" s="5">
        <v>13</v>
      </c>
      <c r="B31" s="39" t="s">
        <v>43</v>
      </c>
      <c r="C31" s="45" t="s">
        <v>119</v>
      </c>
      <c r="D31" s="12" t="s">
        <v>44</v>
      </c>
      <c r="E31" s="12"/>
      <c r="F31" s="4" t="s">
        <v>17</v>
      </c>
      <c r="G31" s="47">
        <v>216320</v>
      </c>
      <c r="H31" s="11"/>
      <c r="I31" s="5">
        <v>3</v>
      </c>
      <c r="J31" s="3">
        <f t="shared" si="0"/>
        <v>0</v>
      </c>
      <c r="K31" s="2">
        <v>0.23</v>
      </c>
      <c r="L31" s="3">
        <f t="shared" si="5"/>
        <v>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2" s="1" customFormat="1" ht="32" x14ac:dyDescent="0.2">
      <c r="A32" s="5">
        <v>14</v>
      </c>
      <c r="B32" s="39" t="s">
        <v>45</v>
      </c>
      <c r="C32" s="45" t="s">
        <v>119</v>
      </c>
      <c r="D32" s="12" t="s">
        <v>46</v>
      </c>
      <c r="E32" s="12"/>
      <c r="F32" s="4" t="s">
        <v>17</v>
      </c>
      <c r="G32" s="47">
        <v>270400</v>
      </c>
      <c r="H32" s="11"/>
      <c r="I32" s="5">
        <v>3</v>
      </c>
      <c r="J32" s="3">
        <f t="shared" si="0"/>
        <v>0</v>
      </c>
      <c r="K32" s="2">
        <v>0.23</v>
      </c>
      <c r="L32" s="3">
        <f t="shared" si="5"/>
        <v>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32" s="16" customFormat="1" ht="16" x14ac:dyDescent="0.2">
      <c r="A33" s="5">
        <v>15</v>
      </c>
      <c r="B33" s="39" t="s">
        <v>47</v>
      </c>
      <c r="C33" s="45" t="s">
        <v>119</v>
      </c>
      <c r="D33" s="12" t="s">
        <v>48</v>
      </c>
      <c r="E33" s="12"/>
      <c r="F33" s="4" t="s">
        <v>17</v>
      </c>
      <c r="G33" s="47">
        <v>326560</v>
      </c>
      <c r="H33" s="11"/>
      <c r="I33" s="5">
        <v>3</v>
      </c>
      <c r="J33" s="3">
        <f t="shared" si="0"/>
        <v>0</v>
      </c>
      <c r="K33" s="2">
        <v>0.23</v>
      </c>
      <c r="L33" s="3">
        <f t="shared" si="5"/>
        <v>0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s="16" customFormat="1" ht="16" x14ac:dyDescent="0.2">
      <c r="A34" s="5">
        <v>16</v>
      </c>
      <c r="B34" s="39" t="s">
        <v>49</v>
      </c>
      <c r="C34" s="45" t="s">
        <v>119</v>
      </c>
      <c r="D34" s="12" t="s">
        <v>50</v>
      </c>
      <c r="E34" s="12"/>
      <c r="F34" s="4" t="s">
        <v>17</v>
      </c>
      <c r="G34" s="47">
        <v>29120</v>
      </c>
      <c r="H34" s="11"/>
      <c r="I34" s="5">
        <v>3</v>
      </c>
      <c r="J34" s="3">
        <f t="shared" si="0"/>
        <v>0</v>
      </c>
      <c r="K34" s="2">
        <v>0.23</v>
      </c>
      <c r="L34" s="3">
        <f t="shared" si="5"/>
        <v>0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s="16" customFormat="1" ht="32" x14ac:dyDescent="0.2">
      <c r="A35" s="5">
        <v>17</v>
      </c>
      <c r="B35" s="39" t="s">
        <v>51</v>
      </c>
      <c r="C35" s="45" t="s">
        <v>119</v>
      </c>
      <c r="D35" s="12" t="s">
        <v>52</v>
      </c>
      <c r="E35" s="12"/>
      <c r="F35" s="4" t="s">
        <v>17</v>
      </c>
      <c r="G35" s="47">
        <v>409760</v>
      </c>
      <c r="H35" s="11"/>
      <c r="I35" s="5">
        <v>3</v>
      </c>
      <c r="J35" s="3">
        <f t="shared" si="0"/>
        <v>0</v>
      </c>
      <c r="K35" s="2">
        <v>0.23</v>
      </c>
      <c r="L35" s="3">
        <f t="shared" ref="L35" si="8">J35+K35*J35</f>
        <v>0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s="16" customFormat="1" ht="32" x14ac:dyDescent="0.2">
      <c r="A36" s="5">
        <v>18</v>
      </c>
      <c r="B36" s="39" t="s">
        <v>53</v>
      </c>
      <c r="C36" s="45" t="s">
        <v>119</v>
      </c>
      <c r="D36" s="12" t="s">
        <v>54</v>
      </c>
      <c r="E36" s="12"/>
      <c r="F36" s="4" t="s">
        <v>17</v>
      </c>
      <c r="G36" s="47">
        <v>261040</v>
      </c>
      <c r="H36" s="11"/>
      <c r="I36" s="5">
        <v>3</v>
      </c>
      <c r="J36" s="3">
        <f t="shared" si="0"/>
        <v>0</v>
      </c>
      <c r="K36" s="2">
        <v>0.23</v>
      </c>
      <c r="L36" s="3">
        <f t="shared" ref="L36" si="9">J36+K36*J36</f>
        <v>0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 s="1" customFormat="1" ht="44.25" customHeight="1" x14ac:dyDescent="0.2">
      <c r="A37" s="5">
        <v>19</v>
      </c>
      <c r="B37" s="39" t="s">
        <v>55</v>
      </c>
      <c r="C37" s="45" t="s">
        <v>119</v>
      </c>
      <c r="D37" s="12" t="s">
        <v>122</v>
      </c>
      <c r="E37" s="12"/>
      <c r="F37" s="4" t="s">
        <v>17</v>
      </c>
      <c r="G37" s="47">
        <v>0</v>
      </c>
      <c r="H37" s="11"/>
      <c r="I37" s="5">
        <v>3</v>
      </c>
      <c r="J37" s="3">
        <f>H37*I37</f>
        <v>0</v>
      </c>
      <c r="K37" s="2">
        <v>0.23</v>
      </c>
      <c r="L37" s="3">
        <f t="shared" ref="L37" si="10">J37+K37*J37</f>
        <v>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s="1" customFormat="1" ht="32" x14ac:dyDescent="0.2">
      <c r="A38" s="5">
        <v>20</v>
      </c>
      <c r="B38" s="39" t="s">
        <v>56</v>
      </c>
      <c r="C38" s="45" t="s">
        <v>121</v>
      </c>
      <c r="D38" s="12" t="s">
        <v>57</v>
      </c>
      <c r="E38" s="12"/>
      <c r="F38" s="4" t="s">
        <v>58</v>
      </c>
      <c r="G38" s="47">
        <v>146640</v>
      </c>
      <c r="H38" s="11"/>
      <c r="I38" s="5">
        <v>10</v>
      </c>
      <c r="J38" s="3">
        <f t="shared" si="0"/>
        <v>0</v>
      </c>
      <c r="K38" s="2">
        <v>0.23</v>
      </c>
      <c r="L38" s="3">
        <f t="shared" si="5"/>
        <v>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s="1" customFormat="1" ht="48" x14ac:dyDescent="0.2">
      <c r="A39" s="5">
        <v>21</v>
      </c>
      <c r="B39" s="39" t="s">
        <v>59</v>
      </c>
      <c r="C39" s="45" t="s">
        <v>121</v>
      </c>
      <c r="D39" s="12" t="s">
        <v>60</v>
      </c>
      <c r="E39" s="12"/>
      <c r="F39" s="4" t="s">
        <v>58</v>
      </c>
      <c r="G39" s="47">
        <v>3952</v>
      </c>
      <c r="H39" s="11"/>
      <c r="I39" s="5">
        <v>10</v>
      </c>
      <c r="J39" s="3">
        <f t="shared" si="0"/>
        <v>0</v>
      </c>
      <c r="K39" s="2">
        <v>0.23</v>
      </c>
      <c r="L39" s="3">
        <f t="shared" si="5"/>
        <v>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32" s="1" customFormat="1" ht="32" x14ac:dyDescent="0.2">
      <c r="A40" s="5">
        <v>22</v>
      </c>
      <c r="B40" s="39" t="s">
        <v>61</v>
      </c>
      <c r="C40" s="39" t="s">
        <v>121</v>
      </c>
      <c r="D40" s="12" t="s">
        <v>62</v>
      </c>
      <c r="E40" s="12"/>
      <c r="F40" s="4" t="s">
        <v>58</v>
      </c>
      <c r="G40" s="47">
        <v>63440</v>
      </c>
      <c r="H40" s="11"/>
      <c r="I40" s="5">
        <v>10</v>
      </c>
      <c r="J40" s="3">
        <f t="shared" si="0"/>
        <v>0</v>
      </c>
      <c r="K40" s="2">
        <v>0.23</v>
      </c>
      <c r="L40" s="3">
        <f t="shared" si="5"/>
        <v>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s="1" customFormat="1" ht="32" x14ac:dyDescent="0.2">
      <c r="A41" s="5">
        <v>23</v>
      </c>
      <c r="B41" s="39" t="s">
        <v>63</v>
      </c>
      <c r="C41" s="39" t="s">
        <v>121</v>
      </c>
      <c r="D41" s="12" t="s">
        <v>64</v>
      </c>
      <c r="E41" s="12"/>
      <c r="F41" s="4" t="s">
        <v>58</v>
      </c>
      <c r="G41" s="47">
        <v>47320</v>
      </c>
      <c r="H41" s="11"/>
      <c r="I41" s="5">
        <v>10</v>
      </c>
      <c r="J41" s="3">
        <f t="shared" ref="J41" si="11">H41*I41</f>
        <v>0</v>
      </c>
      <c r="K41" s="2">
        <v>0.23</v>
      </c>
      <c r="L41" s="3">
        <f t="shared" ref="L41" si="12">J41+K41*J41</f>
        <v>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1:32" s="1" customFormat="1" ht="32" x14ac:dyDescent="0.2">
      <c r="A42" s="5">
        <v>24</v>
      </c>
      <c r="B42" s="39" t="s">
        <v>65</v>
      </c>
      <c r="C42" s="39" t="s">
        <v>121</v>
      </c>
      <c r="D42" s="12" t="s">
        <v>66</v>
      </c>
      <c r="E42" s="12"/>
      <c r="F42" s="4" t="s">
        <v>58</v>
      </c>
      <c r="G42" s="47">
        <v>27040</v>
      </c>
      <c r="H42" s="11"/>
      <c r="I42" s="5">
        <v>8</v>
      </c>
      <c r="J42" s="3">
        <f t="shared" si="0"/>
        <v>0</v>
      </c>
      <c r="K42" s="2">
        <v>0.23</v>
      </c>
      <c r="L42" s="3">
        <f t="shared" si="5"/>
        <v>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s="1" customFormat="1" ht="16" x14ac:dyDescent="0.2">
      <c r="A43" s="5">
        <v>25</v>
      </c>
      <c r="B43" s="39" t="s">
        <v>67</v>
      </c>
      <c r="C43" s="39" t="s">
        <v>121</v>
      </c>
      <c r="D43" s="12" t="s">
        <v>68</v>
      </c>
      <c r="E43" s="12"/>
      <c r="F43" s="4" t="s">
        <v>58</v>
      </c>
      <c r="G43" s="47">
        <v>41600</v>
      </c>
      <c r="H43" s="11"/>
      <c r="I43" s="5">
        <v>12</v>
      </c>
      <c r="J43" s="3">
        <f t="shared" si="0"/>
        <v>0</v>
      </c>
      <c r="K43" s="2">
        <v>0.23</v>
      </c>
      <c r="L43" s="3">
        <f t="shared" si="5"/>
        <v>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1" customFormat="1" ht="30" customHeight="1" x14ac:dyDescent="0.2">
      <c r="A44" s="5">
        <v>26</v>
      </c>
      <c r="B44" s="39" t="s">
        <v>69</v>
      </c>
      <c r="C44" s="39" t="s">
        <v>121</v>
      </c>
      <c r="D44" s="12" t="s">
        <v>70</v>
      </c>
      <c r="E44" s="12"/>
      <c r="F44" s="4" t="s">
        <v>58</v>
      </c>
      <c r="G44" s="47">
        <v>96720</v>
      </c>
      <c r="H44" s="11"/>
      <c r="I44" s="5">
        <v>12</v>
      </c>
      <c r="J44" s="3">
        <f t="shared" si="0"/>
        <v>0</v>
      </c>
      <c r="K44" s="2">
        <v>0.23</v>
      </c>
      <c r="L44" s="3">
        <f t="shared" si="5"/>
        <v>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s="1" customFormat="1" ht="32.25" customHeight="1" x14ac:dyDescent="0.2">
      <c r="A45" s="5">
        <v>27</v>
      </c>
      <c r="B45" s="39" t="s">
        <v>71</v>
      </c>
      <c r="C45" s="39" t="s">
        <v>121</v>
      </c>
      <c r="D45" s="12" t="s">
        <v>72</v>
      </c>
      <c r="E45" s="12"/>
      <c r="F45" s="4" t="s">
        <v>58</v>
      </c>
      <c r="G45" s="47">
        <v>62400</v>
      </c>
      <c r="H45" s="11"/>
      <c r="I45" s="5">
        <v>12</v>
      </c>
      <c r="J45" s="3">
        <f t="shared" si="0"/>
        <v>0</v>
      </c>
      <c r="K45" s="2">
        <v>0.23</v>
      </c>
      <c r="L45" s="3">
        <f t="shared" si="5"/>
        <v>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1" customFormat="1" ht="32" x14ac:dyDescent="0.2">
      <c r="A46" s="5">
        <v>28</v>
      </c>
      <c r="B46" s="39" t="s">
        <v>73</v>
      </c>
      <c r="C46" s="39" t="s">
        <v>121</v>
      </c>
      <c r="D46" s="12" t="s">
        <v>74</v>
      </c>
      <c r="E46" s="12"/>
      <c r="F46" s="4" t="s">
        <v>58</v>
      </c>
      <c r="G46" s="47">
        <v>47320</v>
      </c>
      <c r="H46" s="11"/>
      <c r="I46" s="5">
        <v>12</v>
      </c>
      <c r="J46" s="3">
        <f t="shared" si="0"/>
        <v>0</v>
      </c>
      <c r="K46" s="2">
        <v>0.23</v>
      </c>
      <c r="L46" s="3">
        <f t="shared" si="5"/>
        <v>0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s="1" customFormat="1" ht="32" x14ac:dyDescent="0.2">
      <c r="A47" s="5">
        <v>29</v>
      </c>
      <c r="B47" s="39" t="s">
        <v>75</v>
      </c>
      <c r="C47" s="39" t="s">
        <v>121</v>
      </c>
      <c r="D47" s="12" t="s">
        <v>76</v>
      </c>
      <c r="E47" s="12"/>
      <c r="F47" s="4" t="s">
        <v>58</v>
      </c>
      <c r="G47" s="47">
        <v>42640</v>
      </c>
      <c r="H47" s="11"/>
      <c r="I47" s="5">
        <v>12</v>
      </c>
      <c r="J47" s="3">
        <f t="shared" ref="J47" si="13">H47*I47</f>
        <v>0</v>
      </c>
      <c r="K47" s="2">
        <v>0.23</v>
      </c>
      <c r="L47" s="3">
        <f t="shared" ref="L47" si="14">J47+K47*J47</f>
        <v>0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s="1" customFormat="1" ht="32" x14ac:dyDescent="0.2">
      <c r="A48" s="5">
        <v>30</v>
      </c>
      <c r="B48" s="39" t="s">
        <v>77</v>
      </c>
      <c r="C48" s="39" t="s">
        <v>121</v>
      </c>
      <c r="D48" s="12" t="s">
        <v>78</v>
      </c>
      <c r="E48" s="12"/>
      <c r="F48" s="4" t="s">
        <v>58</v>
      </c>
      <c r="G48" s="47">
        <v>114920</v>
      </c>
      <c r="H48" s="11"/>
      <c r="I48" s="5">
        <v>2</v>
      </c>
      <c r="J48" s="3">
        <f t="shared" si="0"/>
        <v>0</v>
      </c>
      <c r="K48" s="2">
        <v>0.23</v>
      </c>
      <c r="L48" s="3">
        <f>J48+K48*J48</f>
        <v>0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s="1" customFormat="1" ht="32" x14ac:dyDescent="0.2">
      <c r="A49" s="5">
        <v>31</v>
      </c>
      <c r="B49" s="39" t="s">
        <v>79</v>
      </c>
      <c r="C49" s="39" t="s">
        <v>121</v>
      </c>
      <c r="D49" s="12" t="s">
        <v>80</v>
      </c>
      <c r="E49" s="12"/>
      <c r="F49" s="4" t="s">
        <v>58</v>
      </c>
      <c r="G49" s="47">
        <v>53040</v>
      </c>
      <c r="H49" s="11"/>
      <c r="I49" s="5">
        <v>2</v>
      </c>
      <c r="J49" s="3">
        <f t="shared" ref="J49" si="15">H49*I49</f>
        <v>0</v>
      </c>
      <c r="K49" s="2">
        <v>0.23</v>
      </c>
      <c r="L49" s="3">
        <f t="shared" ref="L49" si="16">J49+K49*J49</f>
        <v>0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s="1" customFormat="1" ht="16" x14ac:dyDescent="0.2">
      <c r="A50" s="5">
        <v>32</v>
      </c>
      <c r="B50" s="39" t="s">
        <v>81</v>
      </c>
      <c r="C50" s="39" t="s">
        <v>121</v>
      </c>
      <c r="D50" s="12" t="s">
        <v>82</v>
      </c>
      <c r="E50" s="12"/>
      <c r="F50" s="4" t="s">
        <v>58</v>
      </c>
      <c r="G50" s="4"/>
      <c r="H50" s="11"/>
      <c r="I50" s="5">
        <v>16</v>
      </c>
      <c r="J50" s="3">
        <f>H50*I50</f>
        <v>0</v>
      </c>
      <c r="K50" s="2">
        <v>0.23</v>
      </c>
      <c r="L50" s="3">
        <f>J50+K50*J50</f>
        <v>0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s="1" customFormat="1" ht="32" x14ac:dyDescent="0.2">
      <c r="A51" s="5">
        <v>33</v>
      </c>
      <c r="B51" s="39" t="s">
        <v>83</v>
      </c>
      <c r="C51" s="39" t="s">
        <v>121</v>
      </c>
      <c r="D51" s="12" t="s">
        <v>84</v>
      </c>
      <c r="E51" s="12"/>
      <c r="F51" s="4" t="s">
        <v>58</v>
      </c>
      <c r="G51" s="4"/>
      <c r="H51" s="11"/>
      <c r="I51" s="5">
        <v>16</v>
      </c>
      <c r="J51" s="3">
        <f>H51*I51</f>
        <v>0</v>
      </c>
      <c r="K51" s="2">
        <v>0.23</v>
      </c>
      <c r="L51" s="3">
        <f>J51+K51*J51</f>
        <v>0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s="1" customFormat="1" ht="80" x14ac:dyDescent="0.2">
      <c r="A52" s="5">
        <v>34</v>
      </c>
      <c r="B52" s="39" t="s">
        <v>85</v>
      </c>
      <c r="C52" s="39" t="s">
        <v>121</v>
      </c>
      <c r="D52" s="12" t="s">
        <v>86</v>
      </c>
      <c r="E52" s="12"/>
      <c r="F52" s="4" t="s">
        <v>17</v>
      </c>
      <c r="G52" s="47">
        <v>43784</v>
      </c>
      <c r="H52" s="11"/>
      <c r="I52" s="5">
        <v>2</v>
      </c>
      <c r="J52" s="3">
        <f t="shared" si="0"/>
        <v>0</v>
      </c>
      <c r="K52" s="2">
        <v>0.23</v>
      </c>
      <c r="L52" s="3">
        <f t="shared" si="5"/>
        <v>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1:32" s="1" customFormat="1" ht="16" x14ac:dyDescent="0.2">
      <c r="A53" s="5">
        <v>35</v>
      </c>
      <c r="B53" s="39" t="s">
        <v>87</v>
      </c>
      <c r="C53" s="39" t="s">
        <v>121</v>
      </c>
      <c r="D53" s="12" t="s">
        <v>88</v>
      </c>
      <c r="E53" s="12"/>
      <c r="F53" s="4" t="s">
        <v>58</v>
      </c>
      <c r="G53" s="47">
        <v>31720</v>
      </c>
      <c r="H53" s="11"/>
      <c r="I53" s="5">
        <v>4</v>
      </c>
      <c r="J53" s="3">
        <f t="shared" si="0"/>
        <v>0</v>
      </c>
      <c r="K53" s="2">
        <v>0.23</v>
      </c>
      <c r="L53" s="3">
        <f t="shared" si="5"/>
        <v>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2" s="1" customFormat="1" ht="16" x14ac:dyDescent="0.2">
      <c r="A54" s="5">
        <v>36</v>
      </c>
      <c r="B54" s="39" t="s">
        <v>89</v>
      </c>
      <c r="C54" s="39" t="s">
        <v>121</v>
      </c>
      <c r="D54" s="12" t="s">
        <v>90</v>
      </c>
      <c r="E54" s="12"/>
      <c r="F54" s="4" t="s">
        <v>58</v>
      </c>
      <c r="G54" s="47">
        <v>17680</v>
      </c>
      <c r="H54" s="11"/>
      <c r="I54" s="5">
        <v>4</v>
      </c>
      <c r="J54" s="3">
        <f t="shared" si="0"/>
        <v>0</v>
      </c>
      <c r="K54" s="2">
        <v>0.23</v>
      </c>
      <c r="L54" s="3">
        <f t="shared" si="5"/>
        <v>0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2" s="1" customFormat="1" ht="16" x14ac:dyDescent="0.2">
      <c r="A55" s="5">
        <v>37</v>
      </c>
      <c r="B55" s="39" t="s">
        <v>91</v>
      </c>
      <c r="C55" s="39" t="s">
        <v>121</v>
      </c>
      <c r="D55" s="12" t="s">
        <v>92</v>
      </c>
      <c r="E55" s="12"/>
      <c r="F55" s="4" t="s">
        <v>58</v>
      </c>
      <c r="G55" s="47">
        <v>5200</v>
      </c>
      <c r="H55" s="11"/>
      <c r="I55" s="5">
        <v>4</v>
      </c>
      <c r="J55" s="3">
        <f t="shared" ref="J55:J66" si="17">H55*I55</f>
        <v>0</v>
      </c>
      <c r="K55" s="2">
        <v>0.23</v>
      </c>
      <c r="L55" s="3">
        <f t="shared" si="5"/>
        <v>0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s="1" customFormat="1" ht="48" x14ac:dyDescent="0.2">
      <c r="A56" s="5">
        <v>38</v>
      </c>
      <c r="B56" s="39" t="s">
        <v>93</v>
      </c>
      <c r="C56" s="39" t="s">
        <v>121</v>
      </c>
      <c r="D56" s="12" t="s">
        <v>94</v>
      </c>
      <c r="E56" s="12"/>
      <c r="F56" s="4" t="s">
        <v>17</v>
      </c>
      <c r="G56" s="47">
        <v>2350400</v>
      </c>
      <c r="H56" s="11"/>
      <c r="I56" s="5">
        <v>3</v>
      </c>
      <c r="J56" s="3">
        <f t="shared" si="17"/>
        <v>0</v>
      </c>
      <c r="K56" s="2">
        <v>0.23</v>
      </c>
      <c r="L56" s="3">
        <f t="shared" si="5"/>
        <v>0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1:32" s="1" customFormat="1" ht="64" x14ac:dyDescent="0.2">
      <c r="A57" s="5">
        <v>39</v>
      </c>
      <c r="B57" s="39" t="s">
        <v>95</v>
      </c>
      <c r="C57" s="45" t="s">
        <v>119</v>
      </c>
      <c r="D57" s="12" t="s">
        <v>96</v>
      </c>
      <c r="E57" s="12"/>
      <c r="F57" s="4" t="s">
        <v>17</v>
      </c>
      <c r="G57" s="47">
        <v>1955200</v>
      </c>
      <c r="H57" s="11"/>
      <c r="I57" s="5">
        <v>3</v>
      </c>
      <c r="J57" s="3">
        <f t="shared" si="17"/>
        <v>0</v>
      </c>
      <c r="K57" s="2">
        <v>0.23</v>
      </c>
      <c r="L57" s="3">
        <f t="shared" si="5"/>
        <v>0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1:32" s="1" customFormat="1" ht="25.5" customHeight="1" x14ac:dyDescent="0.2">
      <c r="A58" s="5">
        <v>40</v>
      </c>
      <c r="B58" s="39" t="s">
        <v>97</v>
      </c>
      <c r="C58" s="39" t="s">
        <v>121</v>
      </c>
      <c r="D58" s="12" t="s">
        <v>98</v>
      </c>
      <c r="E58" s="12"/>
      <c r="F58" s="4" t="s">
        <v>17</v>
      </c>
      <c r="G58" s="47">
        <v>134160</v>
      </c>
      <c r="H58" s="11"/>
      <c r="I58" s="5">
        <v>3</v>
      </c>
      <c r="J58" s="3">
        <f t="shared" si="17"/>
        <v>0</v>
      </c>
      <c r="K58" s="2">
        <v>0.23</v>
      </c>
      <c r="L58" s="3">
        <f t="shared" si="5"/>
        <v>0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</row>
    <row r="59" spans="1:32" s="1" customFormat="1" ht="36.75" customHeight="1" x14ac:dyDescent="0.2">
      <c r="A59" s="5">
        <v>41</v>
      </c>
      <c r="B59" s="39" t="s">
        <v>99</v>
      </c>
      <c r="C59" s="39" t="s">
        <v>121</v>
      </c>
      <c r="D59" s="12" t="s">
        <v>100</v>
      </c>
      <c r="E59" s="12"/>
      <c r="F59" s="4" t="s">
        <v>17</v>
      </c>
      <c r="G59" s="47">
        <v>114400</v>
      </c>
      <c r="H59" s="11"/>
      <c r="I59" s="5">
        <v>3</v>
      </c>
      <c r="J59" s="3">
        <f t="shared" si="17"/>
        <v>0</v>
      </c>
      <c r="K59" s="2">
        <v>0.23</v>
      </c>
      <c r="L59" s="3">
        <f t="shared" si="5"/>
        <v>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1:32" s="1" customFormat="1" ht="26.25" customHeight="1" x14ac:dyDescent="0.2">
      <c r="A60" s="5"/>
      <c r="B60" s="51" t="s">
        <v>123</v>
      </c>
      <c r="C60" s="52"/>
      <c r="D60" s="52"/>
      <c r="E60" s="52"/>
      <c r="F60" s="52"/>
      <c r="G60" s="52"/>
      <c r="H60" s="52"/>
      <c r="I60" s="52"/>
      <c r="J60" s="52"/>
      <c r="K60" s="52"/>
      <c r="L60" s="5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1:32" s="1" customFormat="1" ht="36.75" customHeight="1" x14ac:dyDescent="0.2">
      <c r="A61" s="5">
        <v>42</v>
      </c>
      <c r="B61" s="39" t="s">
        <v>101</v>
      </c>
      <c r="C61" s="45" t="s">
        <v>119</v>
      </c>
      <c r="D61" s="46" t="s">
        <v>102</v>
      </c>
      <c r="E61" s="12"/>
      <c r="F61" s="4" t="s">
        <v>17</v>
      </c>
      <c r="G61" s="47"/>
      <c r="H61" s="11"/>
      <c r="I61" s="5">
        <v>3</v>
      </c>
      <c r="J61" s="3">
        <f t="shared" si="17"/>
        <v>0</v>
      </c>
      <c r="K61" s="2">
        <v>0.23</v>
      </c>
      <c r="L61" s="3">
        <f t="shared" si="5"/>
        <v>0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1:32" s="1" customFormat="1" ht="32" x14ac:dyDescent="0.2">
      <c r="A62" s="5">
        <v>43</v>
      </c>
      <c r="B62" s="39" t="s">
        <v>103</v>
      </c>
      <c r="C62" s="45" t="s">
        <v>119</v>
      </c>
      <c r="D62" s="12" t="s">
        <v>104</v>
      </c>
      <c r="E62" s="12"/>
      <c r="F62" s="4" t="s">
        <v>17</v>
      </c>
      <c r="G62" s="47">
        <v>77480</v>
      </c>
      <c r="H62" s="11"/>
      <c r="I62" s="5">
        <v>3</v>
      </c>
      <c r="J62" s="3">
        <f t="shared" si="17"/>
        <v>0</v>
      </c>
      <c r="K62" s="2">
        <v>0.23</v>
      </c>
      <c r="L62" s="3">
        <f t="shared" si="5"/>
        <v>0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1:32" s="1" customFormat="1" ht="138.75" customHeight="1" x14ac:dyDescent="0.2">
      <c r="A63" s="5">
        <v>44</v>
      </c>
      <c r="B63" s="39" t="s">
        <v>105</v>
      </c>
      <c r="C63" s="45" t="s">
        <v>119</v>
      </c>
      <c r="D63" s="12" t="s">
        <v>106</v>
      </c>
      <c r="E63" s="12"/>
      <c r="F63" s="4" t="s">
        <v>17</v>
      </c>
      <c r="G63" s="47">
        <v>51688</v>
      </c>
      <c r="H63" s="11"/>
      <c r="I63" s="5">
        <v>3</v>
      </c>
      <c r="J63" s="3">
        <f t="shared" si="17"/>
        <v>0</v>
      </c>
      <c r="K63" s="2">
        <v>0.23</v>
      </c>
      <c r="L63" s="3">
        <f t="shared" si="5"/>
        <v>0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1:32" s="1" customFormat="1" ht="44.25" customHeight="1" x14ac:dyDescent="0.2">
      <c r="A64" s="5">
        <v>45</v>
      </c>
      <c r="B64" s="39" t="s">
        <v>107</v>
      </c>
      <c r="C64" s="45" t="s">
        <v>119</v>
      </c>
      <c r="D64" s="12" t="s">
        <v>108</v>
      </c>
      <c r="E64" s="12"/>
      <c r="F64" s="4" t="s">
        <v>17</v>
      </c>
      <c r="G64" s="47">
        <v>107640</v>
      </c>
      <c r="H64" s="11"/>
      <c r="I64" s="5">
        <v>3</v>
      </c>
      <c r="J64" s="3">
        <f t="shared" si="17"/>
        <v>0</v>
      </c>
      <c r="K64" s="2">
        <v>0.23</v>
      </c>
      <c r="L64" s="3">
        <f t="shared" si="5"/>
        <v>0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s="1" customFormat="1" ht="44.25" customHeight="1" x14ac:dyDescent="0.2">
      <c r="A65" s="5">
        <v>46</v>
      </c>
      <c r="B65" s="39" t="s">
        <v>109</v>
      </c>
      <c r="C65" s="45" t="s">
        <v>119</v>
      </c>
      <c r="D65" s="12" t="s">
        <v>110</v>
      </c>
      <c r="E65" s="12"/>
      <c r="F65" s="4" t="s">
        <v>17</v>
      </c>
      <c r="G65" s="47">
        <v>152360</v>
      </c>
      <c r="H65" s="11"/>
      <c r="I65" s="5">
        <v>3</v>
      </c>
      <c r="J65" s="3">
        <f t="shared" si="17"/>
        <v>0</v>
      </c>
      <c r="K65" s="2">
        <v>0.23</v>
      </c>
      <c r="L65" s="3">
        <f t="shared" ref="L65" si="18">J65+K65*J65</f>
        <v>0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s="1" customFormat="1" ht="44.25" customHeight="1" x14ac:dyDescent="0.2">
      <c r="A66" s="5">
        <v>47</v>
      </c>
      <c r="B66" s="39" t="s">
        <v>111</v>
      </c>
      <c r="C66" s="45" t="s">
        <v>119</v>
      </c>
      <c r="D66" s="12" t="s">
        <v>112</v>
      </c>
      <c r="E66" s="12"/>
      <c r="F66" s="4" t="s">
        <v>17</v>
      </c>
      <c r="G66" s="47">
        <v>526240</v>
      </c>
      <c r="H66" s="11"/>
      <c r="I66" s="5">
        <v>3</v>
      </c>
      <c r="J66" s="3">
        <f t="shared" si="17"/>
        <v>0</v>
      </c>
      <c r="K66" s="2">
        <v>0.23</v>
      </c>
      <c r="L66" s="3">
        <f t="shared" ref="L66" si="19">J66+K66*J66</f>
        <v>0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s="1" customFormat="1" ht="16" x14ac:dyDescent="0.2">
      <c r="A67" s="5">
        <v>48</v>
      </c>
      <c r="B67" s="39" t="s">
        <v>113</v>
      </c>
      <c r="C67" s="39" t="s">
        <v>121</v>
      </c>
      <c r="D67" s="12" t="s">
        <v>114</v>
      </c>
      <c r="E67" s="12"/>
      <c r="F67" s="4" t="s">
        <v>58</v>
      </c>
      <c r="G67" s="4"/>
      <c r="H67" s="11"/>
      <c r="I67" s="5">
        <v>16</v>
      </c>
      <c r="J67" s="3">
        <f>H67*I67</f>
        <v>0</v>
      </c>
      <c r="K67" s="2">
        <v>0.23</v>
      </c>
      <c r="L67" s="3">
        <f>J67+K67*J67</f>
        <v>0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 s="1" customFormat="1" ht="25" customHeight="1" thickBot="1" x14ac:dyDescent="0.25">
      <c r="A68" s="55"/>
      <c r="B68" s="56"/>
      <c r="C68" s="56"/>
      <c r="D68" s="63" t="s">
        <v>129</v>
      </c>
      <c r="E68" s="57"/>
      <c r="F68" s="58"/>
      <c r="G68" s="58"/>
      <c r="H68" s="59"/>
      <c r="I68" s="60"/>
      <c r="J68" s="64">
        <v>133007960.8</v>
      </c>
      <c r="K68" s="61"/>
      <c r="L68" s="62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ht="30" customHeight="1" thickBot="1" x14ac:dyDescent="0.25">
      <c r="A69" s="14" t="s">
        <v>115</v>
      </c>
      <c r="B69" s="40"/>
      <c r="C69" s="40"/>
      <c r="D69" s="35" t="s">
        <v>116</v>
      </c>
      <c r="E69" s="36"/>
      <c r="F69" s="37"/>
      <c r="G69" s="37"/>
      <c r="H69" s="43">
        <f>SUM(H20:H66)+H15</f>
        <v>0</v>
      </c>
      <c r="I69" s="37"/>
      <c r="J69" s="13">
        <f>SUM(J15:J67)</f>
        <v>0</v>
      </c>
      <c r="K69" s="6"/>
      <c r="L69" s="3">
        <f>SUM(L15:L67)</f>
        <v>0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:32" x14ac:dyDescent="0.2">
      <c r="A70" s="25"/>
      <c r="B70" s="25"/>
      <c r="C70" s="25"/>
      <c r="D70" s="33"/>
      <c r="E70" s="33"/>
      <c r="F70" s="25"/>
      <c r="G70" s="25"/>
      <c r="H70" s="25"/>
      <c r="I70" s="25"/>
      <c r="J70" s="34"/>
      <c r="K70" s="25"/>
      <c r="L70" s="21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:32" x14ac:dyDescent="0.2">
      <c r="A71" s="25"/>
      <c r="B71" s="25"/>
      <c r="C71" s="25"/>
      <c r="D71" s="25"/>
      <c r="E71" s="25"/>
      <c r="F71" s="25"/>
      <c r="G71" s="25"/>
      <c r="H71" s="42">
        <f>SUM(H20:H65)</f>
        <v>0</v>
      </c>
      <c r="I71" s="25"/>
      <c r="J71" s="42">
        <f>J69-SUM(H15:H17)</f>
        <v>0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:32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:32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32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32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32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</row>
    <row r="80" spans="1:32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</row>
    <row r="81" spans="1:32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</row>
    <row r="82" spans="1:32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:32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:32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:32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</row>
    <row r="86" spans="1:32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:32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:32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:32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:32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:32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</row>
    <row r="92" spans="1:32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</row>
    <row r="93" spans="1:32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:32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</row>
    <row r="95" spans="1:32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:32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</row>
    <row r="97" spans="1:32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1:32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:32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:32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:32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</row>
    <row r="102" spans="1:32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1:32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</row>
    <row r="104" spans="1:32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</row>
    <row r="105" spans="1:32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1:32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1:32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</row>
    <row r="108" spans="1:32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</row>
    <row r="109" spans="1:32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</row>
    <row r="110" spans="1:32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</row>
    <row r="111" spans="1:32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</row>
    <row r="112" spans="1:32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1:32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</row>
    <row r="114" spans="1:32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</row>
    <row r="115" spans="1:32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1:32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</row>
    <row r="117" spans="1:32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1:32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1:32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1:32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1:32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1:32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1:32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1:32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1:32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1:32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1:32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1:32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1:32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1:32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1:32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1:32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</row>
    <row r="133" spans="1:32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</row>
    <row r="134" spans="1:32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</row>
    <row r="135" spans="1:32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</row>
    <row r="136" spans="1:32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</row>
    <row r="137" spans="1:32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pans="1:32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</row>
    <row r="139" spans="1:32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</row>
    <row r="140" spans="1:32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pans="1:32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</row>
    <row r="142" spans="1:32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</row>
    <row r="143" spans="1:32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</row>
    <row r="144" spans="1:32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</row>
    <row r="145" spans="1:32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1:32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</row>
    <row r="147" spans="1:32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</row>
    <row r="148" spans="1:32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</row>
    <row r="149" spans="1:32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</row>
    <row r="150" spans="1:32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</row>
    <row r="151" spans="1:32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</row>
    <row r="152" spans="1:32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</row>
    <row r="153" spans="1:32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</row>
    <row r="154" spans="1:32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</row>
    <row r="155" spans="1:32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</row>
    <row r="156" spans="1:32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</row>
    <row r="157" spans="1:32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</row>
    <row r="158" spans="1:32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</row>
    <row r="159" spans="1:32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</row>
    <row r="160" spans="1:32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</row>
    <row r="161" spans="1:32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</row>
    <row r="162" spans="1:32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</row>
    <row r="163" spans="1:32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</row>
    <row r="164" spans="1:32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</row>
    <row r="165" spans="1:32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</row>
    <row r="166" spans="1:32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</row>
    <row r="167" spans="1:32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</row>
    <row r="168" spans="1:32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</row>
    <row r="169" spans="1:32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</row>
    <row r="170" spans="1:32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1:32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</row>
    <row r="172" spans="1:32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</row>
    <row r="173" spans="1:32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1:32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</row>
    <row r="175" spans="1:32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</row>
    <row r="176" spans="1:32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</row>
    <row r="177" spans="1:32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</row>
    <row r="178" spans="1:32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</row>
    <row r="179" spans="1:32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</row>
    <row r="180" spans="1:32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</row>
    <row r="181" spans="1:32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</row>
    <row r="182" spans="1:32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</row>
    <row r="183" spans="1:32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</row>
    <row r="184" spans="1:32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</row>
    <row r="185" spans="1:32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</row>
    <row r="186" spans="1:32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</row>
    <row r="187" spans="1:32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</row>
    <row r="188" spans="1:32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</row>
    <row r="189" spans="1:32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</row>
    <row r="190" spans="1:32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</row>
    <row r="191" spans="1:32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</row>
    <row r="192" spans="1:32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</row>
    <row r="193" spans="1:32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</row>
    <row r="194" spans="1:32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</row>
  </sheetData>
  <mergeCells count="4">
    <mergeCell ref="G24:G26"/>
    <mergeCell ref="G27:G28"/>
    <mergeCell ref="G29:G30"/>
    <mergeCell ref="B60:L60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Strukturovany rozpocet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Štrukturovaný rozpočet ceny</dc:title>
  <dc:subject>vrtuľník HaZZ</dc:subject>
  <dc:creator/>
  <cp:keywords/>
  <dc:description/>
  <cp:lastModifiedBy/>
  <cp:revision/>
  <dcterms:created xsi:type="dcterms:W3CDTF">2006-09-16T00:00:00Z</dcterms:created>
  <dcterms:modified xsi:type="dcterms:W3CDTF">2026-03-31T15:13:55Z</dcterms:modified>
  <cp:category>Verejné obstarávanie</cp:category>
  <cp:contentStatus/>
</cp:coreProperties>
</file>