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OP SMS/"/>
    </mc:Choice>
  </mc:AlternateContent>
  <xr:revisionPtr revIDLastSave="0" documentId="8_{14EC47A3-EC61-45CC-B748-2E92F5A08F4F}" xr6:coauthVersionLast="47" xr6:coauthVersionMax="47" xr10:uidLastSave="{00000000-0000-0000-0000-000000000000}"/>
  <bookViews>
    <workbookView xWindow="28680" yWindow="-120" windowWidth="29040" windowHeight="15720" firstSheet="1" activeTab="1" xr2:uid="{89D3062A-3E8C-407B-A16C-9D1AA0F43D56}"/>
  </bookViews>
  <sheets>
    <sheet name="Zákl. nastavenie" sheetId="7" state="hidden" r:id="rId1"/>
    <sheet name="Ponuka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7" l="1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<sst xmlns="http://schemas.openxmlformats.org/spreadsheetml/2006/main" count="160" uniqueCount="104">
  <si>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</si>
  <si>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</si>
  <si>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</si>
  <si>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</si>
  <si>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</si>
  <si>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</si>
  <si>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</si>
  <si>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</si>
  <si>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</si>
  <si>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</si>
  <si>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</si>
  <si>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</si>
  <si>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</si>
  <si>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</si>
  <si>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</si>
  <si>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</si>
  <si>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</si>
  <si>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</si>
  <si>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</si>
  <si>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</si>
  <si>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</si>
  <si>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</si>
  <si>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</si>
  <si>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</si>
  <si>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</si>
  <si>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</si>
  <si>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</si>
  <si>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</si>
  <si>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</si>
  <si>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</si>
  <si>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</si>
  <si>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</si>
  <si>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</si>
  <si>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</si>
  <si>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</si>
  <si>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</si>
  <si>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</si>
  <si>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</si>
  <si>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</si>
  <si>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</si>
  <si>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</si>
  <si>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</si>
  <si>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</si>
  <si>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</si>
  <si>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</si>
  <si>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</si>
  <si>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</si>
  <si>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</si>
  <si>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</si>
  <si>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</si>
  <si>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</si>
  <si>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</si>
  <si>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</si>
  <si>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</si>
  <si>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</si>
  <si>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</si>
  <si>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</si>
  <si>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</si>
  <si>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</si>
  <si>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</si>
  <si>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</si>
  <si>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</si>
  <si>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</si>
  <si>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</si>
  <si>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</si>
  <si>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</si>
  <si>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</si>
  <si>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</si>
  <si>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</si>
  <si>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Kritérium č. 1:</t>
  </si>
  <si>
    <t>žiadna</t>
  </si>
  <si>
    <t>Som platcom DPH</t>
  </si>
  <si>
    <t>Lehota dodania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</si>
  <si>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</si>
  <si>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</si>
  <si>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</si>
  <si>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</si>
  <si>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</si>
  <si>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</si>
  <si>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</si>
  <si>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</si>
  <si>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</si>
  <si>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</si>
  <si>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Najnižší poplatok za poskytovanie služby v %</t>
  </si>
  <si>
    <t>Výška poplatku v %</t>
  </si>
  <si>
    <t>Najnižší poplatok za poskytovanie služby v % zaokrúhlený na dve desatinné miesta</t>
  </si>
  <si>
    <t>Názov a strečný popis referencie</t>
  </si>
  <si>
    <t>Cena</t>
  </si>
  <si>
    <t>Označenie odberateľa</t>
  </si>
  <si>
    <t>Email a tel. číslo odberateľa, prípadne link na referenciu uloženú v evidencii referencií</t>
  </si>
  <si>
    <t>Podmienka účasti podľa § 34 ods. 1 písm a) ZVO - Zoznam poskytnutých služieb</t>
  </si>
  <si>
    <t>Podpis:</t>
  </si>
  <si>
    <t xml:space="preserve">Vyhlásenie k participácii na vypracovaní ponuky inou osobou 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</si>
  <si>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</si>
  <si>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t>Vypracoval uchádzač ponuku sám?</t>
  </si>
  <si>
    <t>áno</t>
  </si>
  <si>
    <t xml:space="preserve">Identifikačné údaje osoby, ktorá participovala na ponuke </t>
  </si>
  <si>
    <t>Meno a priezvisko:</t>
  </si>
  <si>
    <t>Obchodné meno alebo názov:</t>
  </si>
  <si>
    <t>Sídlo alebo miesto podnikania:</t>
  </si>
  <si>
    <t>Identifikačné číslo, ak bolo pridelené:</t>
  </si>
  <si>
    <t>Príloha č. 2 - Ponuka v zákazke „Služba platby parkovného formou SMS“</t>
  </si>
  <si>
    <t>Verejný obstarávateľ stanovil nasledovnú podmienku účasti: Uchádzač preukáže poskytnutie najmenej jednej služby rovnakého alebo obdobného charakteru, predmetom ktorej bolo poskytovanie služby úhrady prostredníctvom SMS správ v mobilnej telekomunikačnej sieti, a to najmä pre úhradu parkovného, cestovného alebo inej obdobnej služby hromadného charakteru.</t>
  </si>
  <si>
    <t>Najnižší percentuálny podiel z výšky tržieb za dočasné parkovacie oprávnenie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</si>
</sst>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1"/>
      <name val="Calibri Light"/>
      <family val="2"/>
      <charset val="238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23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54" xfId="0" applyFont="1" applyBorder="1" applyAlignment="1">
      <alignment horizontal="center" vertical="center"/>
    </xf>
    <xf numFmtId="0" fontId="6" fillId="0" borderId="35" xfId="0" applyFont="1" applyBorder="1" applyAlignment="1">
      <alignment horizontal="justify" vertical="center"/>
    </xf>
    <xf numFmtId="0" fontId="0" fillId="0" borderId="35" xfId="0" applyBorder="1" applyAlignment="1">
      <alignment horizontal="left" vertical="center" wrapText="1" indent="1"/>
    </xf>
    <xf numFmtId="0" fontId="6" fillId="0" borderId="35" xfId="0" applyFont="1" applyBorder="1" applyAlignment="1">
      <alignment horizontal="left" vertical="center" wrapText="1" indent="1"/>
    </xf>
    <xf numFmtId="0" fontId="2" fillId="0" borderId="35" xfId="0" applyFont="1" applyBorder="1" applyAlignment="1">
      <alignment horizontal="center" vertical="center" wrapText="1"/>
    </xf>
    <xf numFmtId="0" fontId="0" fillId="0" borderId="35" xfId="0" applyBorder="1" applyAlignment="1">
      <alignment horizontal="left" wrapText="1" indent="1"/>
    </xf>
    <xf numFmtId="0" fontId="6" fillId="0" borderId="36" xfId="0" applyFont="1" applyBorder="1" applyAlignment="1">
      <alignment vertical="center"/>
    </xf>
    <xf numFmtId="0" fontId="0" fillId="0" borderId="35" xfId="0" applyBorder="1" applyAlignment="1">
      <alignment horizontal="left" vertical="center" indent="1"/>
    </xf>
    <xf numFmtId="0" fontId="2" fillId="0" borderId="35" xfId="0" applyFont="1" applyBorder="1" applyAlignment="1">
      <alignment horizontal="center" vertical="center"/>
    </xf>
    <xf numFmtId="0" fontId="0" fillId="0" borderId="35" xfId="0" applyBorder="1" applyAlignment="1">
      <alignment horizontal="justify" vertical="center"/>
    </xf>
    <xf numFmtId="0" fontId="0" fillId="0" borderId="36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0" xfId="0" applyFill="1" applyBorder="1" applyAlignment="1" applyProtection="1">
      <alignment horizontal="center" wrapText="1"/>
      <protection hidden="1"/>
    </xf>
    <xf numFmtId="0" fontId="2" fillId="4" borderId="41" xfId="0" applyFont="1" applyFill="1" applyBorder="1" applyAlignment="1" applyProtection="1">
      <alignment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2" fillId="4" borderId="38" xfId="0" applyFont="1" applyFill="1" applyBorder="1" applyAlignment="1" applyProtection="1">
      <alignment wrapText="1"/>
      <protection hidden="1"/>
    </xf>
    <xf numFmtId="0" fontId="2" fillId="4" borderId="40" xfId="0" applyFont="1" applyFill="1" applyBorder="1" applyAlignment="1" applyProtection="1">
      <alignment wrapText="1"/>
      <protection hidden="1"/>
    </xf>
    <xf numFmtId="0" fontId="0" fillId="4" borderId="35" xfId="0" applyFill="1" applyBorder="1" applyAlignment="1" applyProtection="1">
      <alignment horizontal="center"/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9" xfId="0" applyBorder="1" applyAlignment="1" applyProtection="1">
      <alignment wrapText="1"/>
      <protection locked="0" hidden="1"/>
    </xf>
    <xf numFmtId="2" fontId="0" fillId="0" borderId="29" xfId="3" applyNumberFormat="1" applyFont="1" applyFill="1" applyBorder="1" applyAlignment="1" applyProtection="1">
      <alignment wrapText="1"/>
      <protection locked="0" hidden="1"/>
    </xf>
    <xf numFmtId="0" fontId="1" fillId="0" borderId="29" xfId="1" applyFont="1" applyFill="1" applyBorder="1" applyProtection="1">
      <protection locked="0" hidden="1"/>
    </xf>
    <xf numFmtId="2" fontId="0" fillId="0" borderId="45" xfId="3" applyNumberFormat="1" applyFont="1" applyFill="1" applyBorder="1" applyAlignment="1" applyProtection="1">
      <alignment wrapText="1"/>
      <protection locked="0" hidden="1"/>
    </xf>
    <xf numFmtId="2" fontId="0" fillId="4" borderId="45" xfId="0" applyNumberFormat="1" applyFill="1" applyBorder="1" applyProtection="1">
      <protection hidden="1"/>
    </xf>
    <xf numFmtId="2" fontId="0" fillId="4" borderId="18" xfId="0" applyNumberFormat="1" applyFill="1" applyBorder="1" applyProtection="1">
      <protection hidden="1"/>
    </xf>
    <xf numFmtId="2" fontId="0" fillId="4" borderId="52" xfId="0" applyNumberFormat="1" applyFill="1" applyBorder="1" applyProtection="1">
      <protection hidden="1"/>
    </xf>
    <xf numFmtId="0" fontId="0" fillId="0" borderId="19" xfId="0" applyBorder="1" applyAlignment="1" applyProtection="1">
      <alignment wrapText="1"/>
      <protection locked="0" hidden="1"/>
    </xf>
    <xf numFmtId="0" fontId="0" fillId="0" borderId="18" xfId="0" applyBorder="1" applyAlignment="1" applyProtection="1">
      <alignment wrapText="1"/>
      <protection locked="0" hidden="1"/>
    </xf>
    <xf numFmtId="2" fontId="0" fillId="0" borderId="18" xfId="3" applyNumberFormat="1" applyFont="1" applyFill="1" applyBorder="1" applyAlignment="1" applyProtection="1">
      <alignment wrapText="1"/>
      <protection locked="0" hidden="1"/>
    </xf>
    <xf numFmtId="2" fontId="0" fillId="0" borderId="32" xfId="3" applyNumberFormat="1" applyFont="1" applyFill="1" applyBorder="1" applyAlignment="1" applyProtection="1">
      <alignment wrapText="1"/>
      <protection locked="0" hidden="1"/>
    </xf>
    <xf numFmtId="2" fontId="0" fillId="4" borderId="32" xfId="0" applyNumberFormat="1" applyFill="1" applyBorder="1" applyProtection="1">
      <protection hidden="1"/>
    </xf>
    <xf numFmtId="0" fontId="0" fillId="0" borderId="26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3" applyNumberFormat="1" applyFont="1" applyFill="1" applyBorder="1" applyAlignment="1" applyProtection="1">
      <alignment wrapText="1"/>
      <protection locked="0" hidden="1"/>
    </xf>
    <xf numFmtId="2" fontId="0" fillId="0" borderId="44" xfId="3" applyNumberFormat="1" applyFont="1" applyFill="1" applyBorder="1" applyAlignment="1" applyProtection="1">
      <alignment wrapText="1"/>
      <protection locked="0" hidden="1"/>
    </xf>
    <xf numFmtId="0" fontId="0" fillId="4" borderId="36" xfId="0" applyFill="1" applyBorder="1" applyProtection="1">
      <protection hidden="1"/>
    </xf>
    <xf numFmtId="0" fontId="0" fillId="4" borderId="21" xfId="0" applyFill="1" applyBorder="1" applyAlignment="1" applyProtection="1">
      <alignment wrapText="1"/>
      <protection hidden="1"/>
    </xf>
    <xf numFmtId="0" fontId="0" fillId="4" borderId="22" xfId="0" applyFill="1" applyBorder="1" applyAlignment="1" applyProtection="1">
      <alignment wrapText="1"/>
      <protection hidden="1"/>
    </xf>
    <xf numFmtId="2" fontId="0" fillId="4" borderId="46" xfId="0" applyNumberFormat="1" applyFill="1" applyBorder="1" applyAlignment="1" applyProtection="1">
      <alignment wrapText="1"/>
      <protection hidden="1"/>
    </xf>
    <xf numFmtId="2" fontId="0" fillId="4" borderId="46" xfId="0" applyNumberFormat="1" applyFill="1" applyBorder="1" applyProtection="1">
      <protection hidden="1"/>
    </xf>
    <xf numFmtId="2" fontId="0" fillId="4" borderId="22" xfId="0" applyNumberFormat="1" applyFill="1" applyBorder="1" applyProtection="1">
      <protection hidden="1"/>
    </xf>
    <xf numFmtId="0" fontId="0" fillId="4" borderId="53" xfId="0" applyFill="1" applyBorder="1" applyProtection="1">
      <protection hidden="1"/>
    </xf>
    <xf numFmtId="0" fontId="0" fillId="5" borderId="19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4" borderId="19" xfId="0" applyFill="1" applyBorder="1" applyProtection="1">
      <protection hidden="1"/>
    </xf>
    <xf numFmtId="0" fontId="0" fillId="4" borderId="20" xfId="0" applyFill="1" applyBorder="1" applyProtection="1">
      <protection hidden="1"/>
    </xf>
    <xf numFmtId="0" fontId="0" fillId="5" borderId="31" xfId="0" applyFill="1" applyBorder="1" applyProtection="1">
      <protection hidden="1"/>
    </xf>
    <xf numFmtId="0" fontId="0" fillId="4" borderId="18" xfId="0" applyFill="1" applyBorder="1" applyProtection="1">
      <protection hidden="1"/>
    </xf>
    <xf numFmtId="0" fontId="0" fillId="4" borderId="32" xfId="0" applyFill="1" applyBorder="1" applyAlignment="1" applyProtection="1">
      <alignment horizontal="center"/>
      <protection hidden="1"/>
    </xf>
    <xf numFmtId="2" fontId="0" fillId="0" borderId="19" xfId="0" applyNumberFormat="1" applyBorder="1" applyProtection="1">
      <protection locked="0" hidden="1"/>
    </xf>
    <xf numFmtId="2" fontId="0" fillId="5" borderId="20" xfId="0" applyNumberFormat="1" applyFill="1" applyBorder="1" applyProtection="1">
      <protection hidden="1"/>
    </xf>
    <xf numFmtId="2" fontId="0" fillId="4" borderId="20" xfId="0" applyNumberFormat="1" applyFill="1" applyBorder="1" applyProtection="1">
      <protection hidden="1"/>
    </xf>
    <xf numFmtId="0" fontId="0" fillId="5" borderId="21" xfId="0" applyFill="1" applyBorder="1" applyProtection="1">
      <protection hidden="1"/>
    </xf>
    <xf numFmtId="0" fontId="0" fillId="4" borderId="22" xfId="0" applyFill="1" applyBorder="1" applyProtection="1">
      <protection hidden="1"/>
    </xf>
    <xf numFmtId="0" fontId="0" fillId="4" borderId="46" xfId="0" applyFill="1" applyBorder="1" applyAlignment="1" applyProtection="1">
      <alignment horizontal="center"/>
      <protection hidden="1"/>
    </xf>
    <xf numFmtId="0" fontId="0" fillId="5" borderId="41" xfId="0" applyFill="1" applyBorder="1" applyProtection="1">
      <protection hidden="1"/>
    </xf>
    <xf numFmtId="0" fontId="0" fillId="5" borderId="42" xfId="0" applyFill="1" applyBorder="1" applyAlignment="1" applyProtection="1">
      <alignment wrapText="1"/>
      <protection hidden="1"/>
    </xf>
    <xf numFmtId="0" fontId="0" fillId="5" borderId="42" xfId="0" applyFill="1" applyBorder="1" applyAlignment="1" applyProtection="1">
      <alignment horizontal="center" wrapText="1"/>
      <protection hidden="1"/>
    </xf>
    <xf numFmtId="164" fontId="2" fillId="5" borderId="42" xfId="0" applyNumberFormat="1" applyFont="1" applyFill="1" applyBorder="1" applyAlignment="1" applyProtection="1">
      <alignment wrapText="1"/>
      <protection hidden="1"/>
    </xf>
    <xf numFmtId="2" fontId="2" fillId="5" borderId="42" xfId="0" applyNumberFormat="1" applyFont="1" applyFill="1" applyBorder="1" applyAlignment="1" applyProtection="1">
      <alignment wrapText="1"/>
      <protection hidden="1"/>
    </xf>
    <xf numFmtId="164" fontId="2" fillId="5" borderId="43" xfId="0" applyNumberFormat="1" applyFont="1" applyFill="1" applyBorder="1" applyAlignment="1" applyProtection="1">
      <alignment wrapText="1"/>
      <protection hidden="1"/>
    </xf>
    <xf numFmtId="0" fontId="0" fillId="8" borderId="19" xfId="0" applyFill="1" applyBorder="1" applyAlignment="1" applyProtection="1">
      <alignment wrapText="1"/>
      <protection hidden="1"/>
    </xf>
    <xf numFmtId="0" fontId="0" fillId="8" borderId="20" xfId="0" applyFill="1" applyBorder="1" applyAlignment="1" applyProtection="1">
      <alignment wrapText="1"/>
      <protection hidden="1"/>
    </xf>
    <xf numFmtId="0" fontId="0" fillId="7" borderId="19" xfId="0" applyFill="1" applyBorder="1" applyAlignment="1" applyProtection="1">
      <alignment wrapText="1"/>
      <protection hidden="1"/>
    </xf>
    <xf numFmtId="0" fontId="0" fillId="7" borderId="20" xfId="0" applyFill="1" applyBorder="1" applyAlignment="1" applyProtection="1">
      <alignment wrapText="1"/>
      <protection hidden="1"/>
    </xf>
    <xf numFmtId="0" fontId="0" fillId="8" borderId="31" xfId="0" applyFill="1" applyBorder="1" applyProtection="1">
      <protection hidden="1"/>
    </xf>
    <xf numFmtId="0" fontId="0" fillId="8" borderId="20" xfId="0" applyFill="1" applyBorder="1" applyProtection="1">
      <protection hidden="1"/>
    </xf>
    <xf numFmtId="0" fontId="0" fillId="8" borderId="19" xfId="0" applyFill="1" applyBorder="1" applyProtection="1">
      <protection hidden="1"/>
    </xf>
    <xf numFmtId="0" fontId="0" fillId="7" borderId="18" xfId="0" applyFill="1" applyBorder="1" applyProtection="1">
      <protection hidden="1"/>
    </xf>
    <xf numFmtId="0" fontId="0" fillId="7" borderId="32" xfId="0" applyFill="1" applyBorder="1" applyAlignment="1" applyProtection="1">
      <alignment wrapText="1"/>
      <protection hidden="1"/>
    </xf>
    <xf numFmtId="2" fontId="0" fillId="6" borderId="19" xfId="0" applyNumberFormat="1" applyFill="1" applyBorder="1" applyProtection="1">
      <protection hidden="1"/>
    </xf>
    <xf numFmtId="2" fontId="0" fillId="8" borderId="20" xfId="0" applyNumberFormat="1" applyFill="1" applyBorder="1" applyAlignment="1" applyProtection="1">
      <alignment wrapText="1"/>
      <protection hidden="1"/>
    </xf>
    <xf numFmtId="2" fontId="0" fillId="7" borderId="20" xfId="0" applyNumberFormat="1" applyFill="1" applyBorder="1" applyAlignment="1" applyProtection="1">
      <alignment wrapText="1"/>
      <protection hidden="1"/>
    </xf>
    <xf numFmtId="2" fontId="0" fillId="8" borderId="20" xfId="0" applyNumberFormat="1" applyFill="1" applyBorder="1" applyProtection="1">
      <protection hidden="1"/>
    </xf>
    <xf numFmtId="0" fontId="0" fillId="8" borderId="26" xfId="0" applyFill="1" applyBorder="1" applyProtection="1">
      <protection hidden="1"/>
    </xf>
    <xf numFmtId="0" fontId="0" fillId="7" borderId="27" xfId="0" applyFill="1" applyBorder="1" applyProtection="1">
      <protection hidden="1"/>
    </xf>
    <xf numFmtId="0" fontId="0" fillId="7" borderId="44" xfId="0" applyFill="1" applyBorder="1" applyAlignment="1" applyProtection="1">
      <alignment wrapText="1"/>
      <protection hidden="1"/>
    </xf>
    <xf numFmtId="0" fontId="0" fillId="8" borderId="41" xfId="0" applyFill="1" applyBorder="1" applyProtection="1">
      <protection hidden="1"/>
    </xf>
    <xf numFmtId="0" fontId="0" fillId="8" borderId="42" xfId="0" applyFill="1" applyBorder="1" applyAlignment="1" applyProtection="1">
      <alignment wrapText="1"/>
      <protection hidden="1"/>
    </xf>
    <xf numFmtId="2" fontId="0" fillId="8" borderId="42" xfId="0" applyNumberFormat="1" applyFill="1" applyBorder="1" applyAlignment="1" applyProtection="1">
      <alignment wrapText="1"/>
      <protection hidden="1"/>
    </xf>
    <xf numFmtId="2" fontId="0" fillId="8" borderId="43" xfId="0" applyNumberFormat="1" applyFill="1" applyBorder="1" applyAlignment="1" applyProtection="1">
      <alignment wrapText="1"/>
      <protection hidden="1"/>
    </xf>
    <xf numFmtId="0" fontId="0" fillId="9" borderId="19" xfId="0" applyFill="1" applyBorder="1" applyAlignment="1" applyProtection="1">
      <alignment wrapText="1"/>
      <protection hidden="1"/>
    </xf>
    <xf numFmtId="0" fontId="0" fillId="9" borderId="20" xfId="0" applyFill="1" applyBorder="1" applyAlignment="1" applyProtection="1">
      <alignment wrapText="1"/>
      <protection hidden="1"/>
    </xf>
    <xf numFmtId="0" fontId="0" fillId="10" borderId="19" xfId="0" applyFill="1" applyBorder="1" applyAlignment="1" applyProtection="1">
      <alignment wrapText="1"/>
      <protection hidden="1"/>
    </xf>
    <xf numFmtId="0" fontId="0" fillId="10" borderId="20" xfId="0" applyFill="1" applyBorder="1" applyAlignment="1" applyProtection="1">
      <alignment wrapText="1"/>
      <protection hidden="1"/>
    </xf>
    <xf numFmtId="0" fontId="0" fillId="9" borderId="31" xfId="0" applyFill="1" applyBorder="1" applyProtection="1">
      <protection hidden="1"/>
    </xf>
    <xf numFmtId="0" fontId="0" fillId="9" borderId="20" xfId="0" applyFill="1" applyBorder="1" applyProtection="1">
      <protection hidden="1"/>
    </xf>
    <xf numFmtId="0" fontId="0" fillId="9" borderId="19" xfId="0" applyFill="1" applyBorder="1" applyProtection="1">
      <protection hidden="1"/>
    </xf>
    <xf numFmtId="0" fontId="0" fillId="10" borderId="18" xfId="0" applyFill="1" applyBorder="1" applyProtection="1">
      <protection hidden="1"/>
    </xf>
    <xf numFmtId="0" fontId="0" fillId="10" borderId="32" xfId="0" applyFill="1" applyBorder="1" applyAlignment="1" applyProtection="1">
      <alignment wrapText="1"/>
      <protection hidden="1"/>
    </xf>
    <xf numFmtId="2" fontId="0" fillId="9" borderId="20" xfId="0" applyNumberFormat="1" applyFill="1" applyBorder="1" applyAlignment="1" applyProtection="1">
      <alignment wrapText="1"/>
      <protection hidden="1"/>
    </xf>
    <xf numFmtId="2" fontId="0" fillId="10" borderId="20" xfId="0" applyNumberFormat="1" applyFill="1" applyBorder="1" applyAlignment="1" applyProtection="1">
      <alignment wrapText="1"/>
      <protection hidden="1"/>
    </xf>
    <xf numFmtId="2" fontId="0" fillId="9" borderId="20" xfId="0" applyNumberFormat="1" applyFill="1" applyBorder="1" applyProtection="1">
      <protection hidden="1"/>
    </xf>
    <xf numFmtId="0" fontId="0" fillId="9" borderId="21" xfId="0" applyFill="1" applyBorder="1" applyProtection="1">
      <protection hidden="1"/>
    </xf>
    <xf numFmtId="0" fontId="0" fillId="10" borderId="22" xfId="0" applyFill="1" applyBorder="1" applyProtection="1">
      <protection hidden="1"/>
    </xf>
    <xf numFmtId="0" fontId="0" fillId="10" borderId="46" xfId="0" applyFill="1" applyBorder="1" applyAlignment="1" applyProtection="1">
      <alignment wrapText="1"/>
      <protection hidden="1"/>
    </xf>
    <xf numFmtId="0" fontId="0" fillId="9" borderId="41" xfId="0" applyFill="1" applyBorder="1" applyProtection="1">
      <protection hidden="1"/>
    </xf>
    <xf numFmtId="0" fontId="0" fillId="9" borderId="42" xfId="0" applyFill="1" applyBorder="1" applyAlignment="1" applyProtection="1">
      <alignment wrapText="1"/>
      <protection hidden="1"/>
    </xf>
    <xf numFmtId="2" fontId="0" fillId="9" borderId="42" xfId="0" applyNumberFormat="1" applyFill="1" applyBorder="1" applyAlignment="1" applyProtection="1">
      <alignment wrapText="1"/>
      <protection hidden="1"/>
    </xf>
    <xf numFmtId="2" fontId="0" fillId="9" borderId="43" xfId="0" applyNumberFormat="1" applyFill="1" applyBorder="1" applyAlignment="1" applyProtection="1">
      <alignment wrapText="1"/>
      <protection hidden="1"/>
    </xf>
    <xf numFmtId="0" fontId="17" fillId="0" borderId="35" xfId="4" applyBorder="1" applyAlignment="1">
      <alignment horizontal="left" vertical="center" wrapText="1" indent="1"/>
    </xf>
    <xf numFmtId="0" fontId="0" fillId="0" borderId="35" xfId="0" applyBorder="1" applyAlignment="1" applyProtection="1">
      <alignment horizontal="left" vertical="center" wrapText="1" indent="1"/>
      <protection locked="0"/>
    </xf>
    <xf numFmtId="2" fontId="13" fillId="4" borderId="18" xfId="1" applyNumberFormat="1" applyFont="1" applyFill="1" applyBorder="1" applyAlignment="1" applyProtection="1">
      <alignment vertical="center"/>
      <protection locked="0" hidden="1"/>
    </xf>
    <xf numFmtId="0" fontId="13" fillId="4" borderId="19" xfId="1" applyFont="1" applyFill="1" applyBorder="1" applyProtection="1">
      <protection locked="0" hidden="1"/>
    </xf>
    <xf numFmtId="2" fontId="13" fillId="4" borderId="20" xfId="1" applyNumberFormat="1" applyFont="1" applyFill="1" applyBorder="1" applyAlignment="1" applyProtection="1">
      <alignment vertical="center"/>
      <protection locked="0" hidden="1"/>
    </xf>
    <xf numFmtId="0" fontId="4" fillId="4" borderId="21" xfId="1" applyFont="1" applyFill="1" applyBorder="1" applyAlignment="1" applyProtection="1">
      <protection locked="0" hidden="1"/>
    </xf>
    <xf numFmtId="0" fontId="4" fillId="4" borderId="22" xfId="1" applyFont="1" applyFill="1" applyBorder="1" applyAlignment="1" applyProtection="1">
      <protection locked="0" hidden="1"/>
    </xf>
    <xf numFmtId="0" fontId="4" fillId="4" borderId="57" xfId="1" applyFont="1" applyFill="1" applyBorder="1" applyAlignment="1" applyProtection="1">
      <protection locked="0" hidden="1"/>
    </xf>
    <xf numFmtId="0" fontId="11" fillId="4" borderId="63" xfId="1" applyFont="1" applyFill="1" applyBorder="1" applyAlignment="1" applyProtection="1">
      <alignment horizontal="center"/>
      <protection locked="0" hidden="1"/>
    </xf>
    <xf numFmtId="164" fontId="11" fillId="4" borderId="40" xfId="1" applyNumberFormat="1" applyFont="1" applyFill="1" applyBorder="1" applyAlignment="1" applyProtection="1">
      <alignment horizontal="center" vertical="center"/>
      <protection locked="0" hidden="1"/>
    </xf>
    <xf numFmtId="0" fontId="2" fillId="10" borderId="24" xfId="0" applyFont="1" applyFill="1" applyBorder="1" applyAlignment="1" applyProtection="1">
      <alignment horizontal="left" vertical="center" wrapText="1"/>
      <protection hidden="1"/>
    </xf>
    <xf numFmtId="0" fontId="2" fillId="10" borderId="50" xfId="0" applyFont="1" applyFill="1" applyBorder="1" applyAlignment="1" applyProtection="1">
      <alignment horizontal="left" vertical="center" wrapText="1"/>
      <protection hidden="1"/>
    </xf>
    <xf numFmtId="0" fontId="2" fillId="10" borderId="18" xfId="0" applyFont="1" applyFill="1" applyBorder="1" applyAlignment="1" applyProtection="1">
      <alignment horizontal="left" vertical="center" wrapText="1"/>
      <protection hidden="1"/>
    </xf>
    <xf numFmtId="0" fontId="2" fillId="10" borderId="32" xfId="0" applyFont="1" applyFill="1" applyBorder="1" applyAlignment="1" applyProtection="1">
      <alignment horizontal="left" vertical="center" wrapText="1"/>
      <protection hidden="1"/>
    </xf>
    <xf numFmtId="0" fontId="0" fillId="9" borderId="23" xfId="0" applyFill="1" applyBorder="1" applyAlignment="1" applyProtection="1">
      <alignment horizontal="center" wrapText="1"/>
      <protection hidden="1"/>
    </xf>
    <xf numFmtId="0" fontId="0" fillId="9" borderId="25" xfId="0" applyFill="1" applyBorder="1" applyAlignment="1" applyProtection="1">
      <alignment horizontal="center" wrapText="1"/>
      <protection hidden="1"/>
    </xf>
    <xf numFmtId="0" fontId="0" fillId="10" borderId="23" xfId="0" applyFill="1" applyBorder="1" applyAlignment="1" applyProtection="1">
      <alignment horizontal="center" wrapText="1"/>
      <protection hidden="1"/>
    </xf>
    <xf numFmtId="0" fontId="0" fillId="10" borderId="25" xfId="0" applyFill="1" applyBorder="1" applyAlignment="1" applyProtection="1">
      <alignment horizontal="center" wrapText="1"/>
      <protection hidden="1"/>
    </xf>
    <xf numFmtId="0" fontId="0" fillId="9" borderId="51" xfId="0" applyFill="1" applyBorder="1" applyAlignment="1" applyProtection="1">
      <alignment horizontal="center"/>
      <protection hidden="1"/>
    </xf>
    <xf numFmtId="0" fontId="0" fillId="9" borderId="25" xfId="0" applyFill="1" applyBorder="1" applyAlignment="1" applyProtection="1">
      <alignment horizontal="center"/>
      <protection hidden="1"/>
    </xf>
    <xf numFmtId="0" fontId="16" fillId="5" borderId="48" xfId="0" applyFont="1" applyFill="1" applyBorder="1" applyAlignment="1" applyProtection="1">
      <alignment horizontal="center" vertical="center"/>
      <protection hidden="1"/>
    </xf>
    <xf numFmtId="0" fontId="16" fillId="5" borderId="49" xfId="0" applyFont="1" applyFill="1" applyBorder="1" applyAlignment="1" applyProtection="1">
      <alignment horizontal="center" vertical="center"/>
      <protection hidden="1"/>
    </xf>
    <xf numFmtId="0" fontId="16" fillId="5" borderId="47" xfId="0" applyFont="1" applyFill="1" applyBorder="1" applyAlignment="1" applyProtection="1">
      <alignment horizontal="center" vertical="center"/>
      <protection hidden="1"/>
    </xf>
    <xf numFmtId="0" fontId="0" fillId="5" borderId="23" xfId="0" applyFill="1" applyBorder="1" applyAlignment="1" applyProtection="1">
      <alignment horizontal="center" wrapText="1"/>
      <protection hidden="1"/>
    </xf>
    <xf numFmtId="0" fontId="0" fillId="5" borderId="19" xfId="0" applyFill="1" applyBorder="1" applyAlignment="1" applyProtection="1">
      <alignment horizontal="center" wrapText="1"/>
      <protection hidden="1"/>
    </xf>
    <xf numFmtId="0" fontId="0" fillId="5" borderId="23" xfId="0" applyFill="1" applyBorder="1" applyAlignment="1" applyProtection="1">
      <alignment horizontal="center"/>
      <protection hidden="1"/>
    </xf>
    <xf numFmtId="0" fontId="0" fillId="5" borderId="25" xfId="0" applyFill="1" applyBorder="1" applyAlignment="1" applyProtection="1">
      <alignment horizontal="center"/>
      <protection hidden="1"/>
    </xf>
    <xf numFmtId="0" fontId="0" fillId="4" borderId="23" xfId="0" applyFill="1" applyBorder="1" applyAlignment="1" applyProtection="1">
      <alignment horizontal="center"/>
      <protection hidden="1"/>
    </xf>
    <xf numFmtId="0" fontId="0" fillId="4" borderId="25" xfId="0" applyFill="1" applyBorder="1" applyAlignment="1" applyProtection="1">
      <alignment horizontal="center"/>
      <protection hidden="1"/>
    </xf>
    <xf numFmtId="0" fontId="0" fillId="5" borderId="51" xfId="0" applyFill="1" applyBorder="1" applyAlignment="1" applyProtection="1">
      <alignment horizontal="center"/>
      <protection hidden="1"/>
    </xf>
    <xf numFmtId="0" fontId="16" fillId="9" borderId="34" xfId="0" applyFont="1" applyFill="1" applyBorder="1" applyAlignment="1" applyProtection="1">
      <alignment horizontal="center" vertical="center"/>
      <protection hidden="1"/>
    </xf>
    <xf numFmtId="0" fontId="16" fillId="9" borderId="1" xfId="0" applyFont="1" applyFill="1" applyBorder="1" applyAlignment="1" applyProtection="1">
      <alignment horizontal="center" vertical="center"/>
      <protection hidden="1"/>
    </xf>
    <xf numFmtId="0" fontId="16" fillId="9" borderId="33" xfId="0" applyFont="1" applyFill="1" applyBorder="1" applyAlignment="1" applyProtection="1">
      <alignment horizontal="center" vertical="center"/>
      <protection hidden="1"/>
    </xf>
    <xf numFmtId="0" fontId="0" fillId="9" borderId="19" xfId="0" applyFill="1" applyBorder="1" applyAlignment="1" applyProtection="1">
      <alignment horizontal="center" wrapText="1"/>
      <protection hidden="1"/>
    </xf>
    <xf numFmtId="0" fontId="16" fillId="5" borderId="38" xfId="0" applyFont="1" applyFill="1" applyBorder="1" applyAlignment="1" applyProtection="1">
      <alignment horizontal="center" vertical="center"/>
      <protection hidden="1"/>
    </xf>
    <xf numFmtId="0" fontId="16" fillId="5" borderId="17" xfId="0" applyFont="1" applyFill="1" applyBorder="1" applyAlignment="1" applyProtection="1">
      <alignment horizontal="center" vertical="center"/>
      <protection hidden="1"/>
    </xf>
    <xf numFmtId="0" fontId="16" fillId="5" borderId="39" xfId="0" applyFont="1" applyFill="1" applyBorder="1" applyAlignment="1" applyProtection="1">
      <alignment horizontal="center" vertical="center"/>
      <protection hidden="1"/>
    </xf>
    <xf numFmtId="0" fontId="0" fillId="4" borderId="50" xfId="0" applyFill="1" applyBorder="1" applyAlignment="1" applyProtection="1">
      <alignment horizontal="center" vertical="center"/>
      <protection hidden="1"/>
    </xf>
    <xf numFmtId="0" fontId="0" fillId="4" borderId="32" xfId="0" applyFill="1" applyBorder="1" applyAlignment="1" applyProtection="1">
      <alignment horizontal="center" vertical="center"/>
      <protection hidden="1"/>
    </xf>
    <xf numFmtId="0" fontId="2" fillId="4" borderId="24" xfId="0" applyFont="1" applyFill="1" applyBorder="1" applyAlignment="1" applyProtection="1">
      <alignment horizontal="left" vertical="center" wrapText="1"/>
      <protection hidden="1"/>
    </xf>
    <xf numFmtId="0" fontId="2" fillId="4" borderId="18" xfId="0" applyFont="1" applyFill="1" applyBorder="1" applyAlignment="1" applyProtection="1">
      <alignment horizontal="left" vertical="center" wrapText="1"/>
      <protection hidden="1"/>
    </xf>
    <xf numFmtId="0" fontId="16" fillId="8" borderId="41" xfId="0" applyFont="1" applyFill="1" applyBorder="1" applyAlignment="1" applyProtection="1">
      <alignment horizontal="center" vertical="center"/>
      <protection hidden="1"/>
    </xf>
    <xf numFmtId="0" fontId="16" fillId="8" borderId="42" xfId="0" applyFont="1" applyFill="1" applyBorder="1" applyAlignment="1" applyProtection="1">
      <alignment horizontal="center" vertical="center"/>
      <protection hidden="1"/>
    </xf>
    <xf numFmtId="0" fontId="16" fillId="8" borderId="43" xfId="0" applyFont="1" applyFill="1" applyBorder="1" applyAlignment="1" applyProtection="1">
      <alignment horizontal="center" vertical="center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0" fillId="8" borderId="19" xfId="0" applyFill="1" applyBorder="1" applyAlignment="1" applyProtection="1">
      <alignment horizontal="center" wrapText="1"/>
      <protection hidden="1"/>
    </xf>
    <xf numFmtId="0" fontId="2" fillId="7" borderId="29" xfId="0" applyFont="1" applyFill="1" applyBorder="1" applyAlignment="1" applyProtection="1">
      <alignment horizontal="left" vertical="center" wrapText="1"/>
      <protection hidden="1"/>
    </xf>
    <xf numFmtId="0" fontId="2" fillId="7" borderId="45" xfId="0" applyFont="1" applyFill="1" applyBorder="1" applyAlignment="1" applyProtection="1">
      <alignment horizontal="left" vertical="center" wrapText="1"/>
      <protection hidden="1"/>
    </xf>
    <xf numFmtId="0" fontId="2" fillId="7" borderId="18" xfId="0" applyFont="1" applyFill="1" applyBorder="1" applyAlignment="1" applyProtection="1">
      <alignment horizontal="left" vertical="center" wrapText="1"/>
      <protection hidden="1"/>
    </xf>
    <xf numFmtId="0" fontId="2" fillId="7" borderId="32" xfId="0" applyFont="1" applyFill="1" applyBorder="1" applyAlignment="1" applyProtection="1">
      <alignment horizontal="left" vertical="center" wrapText="1"/>
      <protection hidden="1"/>
    </xf>
    <xf numFmtId="0" fontId="0" fillId="8" borderId="37" xfId="0" applyFill="1" applyBorder="1" applyAlignment="1" applyProtection="1">
      <alignment horizontal="center"/>
      <protection hidden="1"/>
    </xf>
    <xf numFmtId="0" fontId="0" fillId="8" borderId="30" xfId="0" applyFill="1" applyBorder="1" applyAlignment="1" applyProtection="1">
      <alignment horizontal="center"/>
      <protection hidden="1"/>
    </xf>
    <xf numFmtId="0" fontId="0" fillId="7" borderId="23" xfId="0" applyFill="1" applyBorder="1" applyAlignment="1" applyProtection="1">
      <alignment horizontal="center" wrapText="1"/>
      <protection hidden="1"/>
    </xf>
    <xf numFmtId="0" fontId="0" fillId="7" borderId="25" xfId="0" applyFill="1" applyBorder="1" applyAlignment="1" applyProtection="1">
      <alignment horizontal="center" wrapText="1"/>
      <protection hidden="1"/>
    </xf>
    <xf numFmtId="0" fontId="0" fillId="8" borderId="23" xfId="0" applyFill="1" applyBorder="1" applyAlignment="1" applyProtection="1">
      <alignment horizontal="center" wrapText="1"/>
      <protection hidden="1"/>
    </xf>
    <xf numFmtId="0" fontId="0" fillId="8" borderId="25" xfId="0" applyFill="1" applyBorder="1" applyAlignment="1" applyProtection="1">
      <alignment horizontal="center" wrapText="1"/>
      <protection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9" xfId="1" applyFont="1" applyFill="1" applyBorder="1" applyAlignment="1" applyProtection="1">
      <alignment horizontal="left"/>
      <protection locked="0" hidden="1"/>
    </xf>
    <xf numFmtId="0" fontId="11" fillId="4" borderId="14" xfId="1" applyFont="1" applyFill="1" applyBorder="1" applyAlignment="1" applyProtection="1">
      <alignment horizontal="left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12" fillId="0" borderId="62" xfId="1" applyFont="1" applyFill="1" applyBorder="1" applyAlignment="1" applyProtection="1">
      <alignment horizontal="left" vertical="center" wrapText="1"/>
      <protection hidden="1"/>
    </xf>
    <xf numFmtId="0" fontId="12" fillId="0" borderId="0" xfId="1" applyFont="1" applyFill="1" applyBorder="1" applyAlignment="1" applyProtection="1">
      <alignment horizontal="left" vertical="center" wrapText="1"/>
      <protection hidden="1"/>
    </xf>
    <xf numFmtId="0" fontId="12" fillId="0" borderId="64" xfId="1" applyFont="1" applyFill="1" applyBorder="1" applyAlignment="1" applyProtection="1">
      <alignment horizontal="left" vertical="center" wrapText="1"/>
      <protection hidden="1"/>
    </xf>
    <xf numFmtId="0" fontId="12" fillId="0" borderId="65" xfId="1" applyFont="1" applyFill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12" fillId="0" borderId="0" xfId="1" applyFont="1" applyFill="1" applyBorder="1" applyAlignment="1" applyProtection="1">
      <alignment horizontal="center" wrapText="1"/>
      <protection hidden="1"/>
    </xf>
    <xf numFmtId="0" fontId="9" fillId="0" borderId="60" xfId="1" applyFont="1" applyFill="1" applyBorder="1" applyAlignment="1" applyProtection="1">
      <alignment horizontal="center" vertical="center" wrapText="1"/>
      <protection hidden="1"/>
    </xf>
    <xf numFmtId="0" fontId="9" fillId="0" borderId="59" xfId="1" applyFont="1" applyFill="1" applyBorder="1" applyAlignment="1" applyProtection="1">
      <alignment horizontal="center" vertical="center" wrapText="1"/>
      <protection hidden="1"/>
    </xf>
    <xf numFmtId="0" fontId="9" fillId="0" borderId="61" xfId="1" applyFont="1" applyFill="1" applyBorder="1" applyAlignment="1" applyProtection="1">
      <alignment horizontal="center" vertical="center" wrapText="1"/>
      <protection hidden="1"/>
    </xf>
    <xf numFmtId="0" fontId="11" fillId="0" borderId="19" xfId="1" applyFont="1" applyFill="1" applyBorder="1" applyAlignment="1" applyProtection="1">
      <alignment horizontal="left" wrapText="1"/>
      <protection hidden="1"/>
    </xf>
    <xf numFmtId="0" fontId="11" fillId="0" borderId="18" xfId="1" applyFont="1" applyFill="1" applyBorder="1" applyAlignment="1" applyProtection="1">
      <alignment horizontal="left" wrapText="1"/>
      <protection hidden="1"/>
    </xf>
    <xf numFmtId="0" fontId="11" fillId="0" borderId="20" xfId="1" applyFont="1" applyFill="1" applyBorder="1" applyAlignment="1" applyProtection="1">
      <alignment horizontal="left" wrapText="1"/>
      <protection hidden="1"/>
    </xf>
    <xf numFmtId="0" fontId="12" fillId="0" borderId="19" xfId="1" applyFont="1" applyFill="1" applyBorder="1" applyAlignment="1" applyProtection="1">
      <protection hidden="1"/>
    </xf>
    <xf numFmtId="0" fontId="12" fillId="0" borderId="18" xfId="1" applyFont="1" applyFill="1" applyBorder="1" applyAlignment="1" applyProtection="1">
      <protection hidden="1"/>
    </xf>
    <xf numFmtId="0" fontId="12" fillId="0" borderId="20" xfId="1" applyFont="1" applyFill="1" applyBorder="1" applyAlignment="1" applyProtection="1">
      <alignment wrapText="1"/>
      <protection hidden="1"/>
    </xf>
    <xf numFmtId="0" fontId="11" fillId="0" borderId="21" xfId="1" applyFont="1" applyFill="1" applyBorder="1" applyAlignment="1" applyProtection="1">
      <alignment horizontal="left" vertical="center"/>
      <protection hidden="1"/>
    </xf>
    <xf numFmtId="0" fontId="11" fillId="0" borderId="22" xfId="1" applyFont="1" applyFill="1" applyBorder="1" applyAlignment="1" applyProtection="1">
      <alignment horizontal="left" vertical="center"/>
      <protection hidden="1"/>
    </xf>
    <xf numFmtId="0" fontId="11" fillId="0" borderId="46" xfId="1" applyFont="1" applyFill="1" applyBorder="1" applyAlignment="1" applyProtection="1">
      <alignment horizontal="left" vertical="center"/>
      <protection hidden="1"/>
    </xf>
    <xf numFmtId="0" fontId="11" fillId="0" borderId="62" xfId="1" applyFont="1" applyFill="1" applyBorder="1" applyAlignment="1" applyProtection="1">
      <alignment horizontal="left" wrapText="1"/>
      <protection hidden="1"/>
    </xf>
    <xf numFmtId="0" fontId="11" fillId="0" borderId="0" xfId="1" applyFont="1" applyFill="1" applyBorder="1" applyAlignment="1" applyProtection="1">
      <alignment horizontal="left" wrapText="1"/>
      <protection hidden="1"/>
    </xf>
    <xf numFmtId="0" fontId="11" fillId="0" borderId="63" xfId="1" applyFont="1" applyFill="1" applyBorder="1" applyAlignment="1" applyProtection="1">
      <alignment horizontal="left" wrapText="1"/>
      <protection hidden="1"/>
    </xf>
    <xf numFmtId="0" fontId="11" fillId="4" borderId="0" xfId="1" applyFont="1" applyFill="1" applyBorder="1" applyAlignment="1" applyProtection="1">
      <alignment horizontal="center" vertical="center" wrapText="1"/>
      <protection hidden="1"/>
    </xf>
    <xf numFmtId="0" fontId="11" fillId="4" borderId="63" xfId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Border="1" applyAlignment="1" applyProtection="1">
      <alignment vertical="center" wrapText="1"/>
      <protection hidden="1"/>
    </xf>
    <xf numFmtId="0" fontId="11" fillId="4" borderId="65" xfId="1" applyFont="1" applyFill="1" applyBorder="1" applyAlignment="1" applyProtection="1">
      <alignment horizontal="center" vertical="center" wrapText="1"/>
      <protection hidden="1"/>
    </xf>
    <xf numFmtId="0" fontId="11" fillId="4" borderId="66" xfId="1" applyFont="1" applyFill="1" applyBorder="1" applyAlignment="1" applyProtection="1">
      <alignment horizontal="center" vertical="center" wrapText="1"/>
      <protection hidden="1"/>
    </xf>
    <xf numFmtId="0" fontId="4" fillId="0" borderId="67" xfId="1" applyFont="1" applyFill="1" applyBorder="1" applyAlignment="1" applyProtection="1">
      <alignment horizontal="center"/>
      <protection hidden="1"/>
    </xf>
    <xf numFmtId="0" fontId="15" fillId="0" borderId="23" xfId="1" applyFont="1" applyFill="1" applyBorder="1" applyAlignment="1" applyProtection="1">
      <alignment horizontal="center" vertical="center" wrapText="1"/>
      <protection hidden="1"/>
    </xf>
    <xf numFmtId="0" fontId="9" fillId="0" borderId="24" xfId="1" applyFont="1" applyFill="1" applyBorder="1" applyAlignment="1" applyProtection="1">
      <alignment horizontal="left" vertical="center" wrapText="1"/>
      <protection hidden="1"/>
    </xf>
    <xf numFmtId="0" fontId="9" fillId="0" borderId="25" xfId="1" applyFont="1" applyFill="1" applyBorder="1" applyAlignment="1" applyProtection="1">
      <alignment horizontal="left" vertical="center" wrapText="1"/>
      <protection hidden="1"/>
    </xf>
    <xf numFmtId="0" fontId="12" fillId="0" borderId="19" xfId="1" applyFont="1" applyFill="1" applyBorder="1" applyAlignment="1" applyProtection="1">
      <alignment horizontal="left"/>
      <protection hidden="1"/>
    </xf>
    <xf numFmtId="0" fontId="12" fillId="0" borderId="18" xfId="1" applyFont="1" applyFill="1" applyBorder="1" applyAlignment="1" applyProtection="1">
      <alignment horizontal="left"/>
      <protection hidden="1"/>
    </xf>
    <xf numFmtId="0" fontId="12" fillId="0" borderId="58" xfId="1" applyFont="1" applyFill="1" applyBorder="1" applyAlignment="1" applyProtection="1">
      <alignment horizontal="center"/>
      <protection hidden="1"/>
    </xf>
    <xf numFmtId="0" fontId="20" fillId="0" borderId="62" xfId="1" applyFont="1" applyFill="1" applyBorder="1" applyAlignment="1" applyProtection="1">
      <alignment horizontal="left" vertical="center" wrapText="1"/>
      <protection hidden="1"/>
    </xf>
    <xf numFmtId="0" fontId="20" fillId="0" borderId="0" xfId="1" applyFont="1" applyFill="1" applyBorder="1" applyAlignment="1" applyProtection="1">
      <alignment horizontal="left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left" vertical="center" wrapText="1"/>
      <protection hidden="1"/>
    </xf>
    <xf numFmtId="0" fontId="0" fillId="0" borderId="16" xfId="0" applyBorder="1" applyAlignment="1" applyProtection="1">
      <alignment horizontal="left" vertical="center" wrapText="1"/>
      <protection hidden="1"/>
    </xf>
    <xf numFmtId="0" fontId="0" fillId="0" borderId="56" xfId="0" applyBorder="1" applyAlignment="1" applyProtection="1">
      <alignment horizontal="left" vertical="center" wrapText="1"/>
      <protection hidden="1"/>
    </xf>
    <xf numFmtId="0" fontId="4" fillId="4" borderId="55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4" fillId="4" borderId="11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4" fillId="4" borderId="14" xfId="1" applyFont="1" applyFill="1" applyBorder="1" applyProtection="1">
      <protection hidden="1"/>
    </xf>
    <xf numFmtId="0" fontId="9" fillId="0" borderId="34" xfId="1" applyFont="1" applyFill="1" applyBorder="1" applyAlignment="1" applyProtection="1">
      <alignment horizontal="center" vertical="center" wrapText="1"/>
      <protection hidden="1"/>
    </xf>
    <xf numFmtId="0" fontId="9" fillId="0" borderId="1" xfId="1" applyFont="1" applyFill="1" applyBorder="1" applyAlignment="1" applyProtection="1">
      <alignment horizontal="center" vertical="center" wrapText="1"/>
      <protection hidden="1"/>
    </xf>
    <xf numFmtId="0" fontId="9" fillId="0" borderId="33" xfId="1" applyFont="1" applyFill="1" applyBorder="1" applyAlignment="1" applyProtection="1">
      <alignment horizontal="center" vertical="center" wrapText="1"/>
      <protection hidden="1"/>
    </xf>
    <xf numFmtId="0" fontId="4" fillId="0" borderId="13" xfId="1" applyFont="1" applyFill="1" applyBorder="1" applyAlignment="1" applyProtection="1">
      <alignment horizontal="center" vertical="center" wrapText="1"/>
      <protection hidden="1"/>
    </xf>
    <xf numFmtId="0" fontId="4" fillId="0" borderId="14" xfId="1" applyFont="1" applyFill="1" applyBorder="1" applyAlignment="1" applyProtection="1">
      <alignment horizontal="center" vertical="center" wrapText="1"/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8" fillId="0" borderId="3" xfId="1" applyFont="1" applyFill="1" applyBorder="1" applyAlignment="1" applyProtection="1">
      <alignment horizontal="center" vertical="center" wrapText="1"/>
      <protection hidden="1"/>
    </xf>
    <xf numFmtId="0" fontId="19" fillId="0" borderId="4" xfId="1" applyFont="1" applyFill="1" applyBorder="1" applyAlignment="1" applyProtection="1">
      <alignment horizontal="center" vertical="center" wrapText="1"/>
      <protection hidden="1"/>
    </xf>
    <xf numFmtId="0" fontId="19" fillId="0" borderId="5" xfId="1" applyFont="1" applyFill="1" applyBorder="1" applyAlignment="1" applyProtection="1">
      <alignment horizontal="center" vertical="center" wrapText="1"/>
      <protection hidden="1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5">
    <dxf>
      <fill>
        <patternFill patternType="none">
          <bgColor auto="1"/>
        </patternFill>
      </fill>
      <border>
        <left style="thin">
          <color theme="2"/>
        </left>
        <right style="thin">
          <color auto="1"/>
        </right>
        <top style="thin">
          <color theme="2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 style="thin">
          <color theme="2"/>
        </left>
        <right style="thin">
          <color auto="1"/>
        </right>
        <top style="thin">
          <color theme="2"/>
        </top>
        <bottom style="thin">
          <color theme="2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font>
        <strike/>
      </font>
      <border>
        <left style="thin">
          <color auto="1"/>
        </left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152400</xdr:colOff>
          <xdr:row>13</xdr:row>
          <xdr:rowOff>6350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139700</xdr:colOff>
          <xdr:row>14</xdr:row>
          <xdr:rowOff>368300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139700</xdr:colOff>
          <xdr:row>15</xdr:row>
          <xdr:rowOff>368300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2019300</xdr:colOff>
          <xdr:row>16</xdr:row>
          <xdr:rowOff>0</xdr:rowOff>
        </xdr:from>
        <xdr:to>
          <xdr:col>6</xdr:col>
          <xdr:colOff>139700</xdr:colOff>
          <xdr:row>16</xdr:row>
          <xdr:rowOff>400050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152400</xdr:colOff>
          <xdr:row>14</xdr:row>
          <xdr:rowOff>6350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C4" sqref="C4"/>
    </sheetView>
  </sheetViews>
  <sheetFormatPr defaultColWidth="9.1796875" defaultRowHeight="14.5" x14ac:dyDescent="0.35"/>
  <cols>
    <col min="1" max="1" width="3" style="14" customWidth="1"/>
    <col min="2" max="2" width="4.7265625" style="14" customWidth="1"/>
    <col min="3" max="3" width="38" style="15" customWidth="1"/>
    <col min="4" max="4" width="19" style="15" customWidth="1"/>
    <col min="5" max="5" width="15.7265625" style="15" customWidth="1"/>
    <col min="6" max="6" width="14.81640625" style="15" customWidth="1"/>
    <col min="7" max="7" width="19.81640625" style="15" customWidth="1"/>
    <col min="8" max="8" width="18.7265625" style="15" customWidth="1"/>
    <col min="9" max="9" width="14" style="14" customWidth="1"/>
    <col min="10" max="10" width="14.7265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26953125" style="14" customWidth="1"/>
    <col min="15" max="15" width="15.453125" style="14" bestFit="1" customWidth="1"/>
    <col min="16" max="16" width="12.7265625" style="14" customWidth="1"/>
    <col min="17" max="17" width="15.453125" style="14" bestFit="1" customWidth="1"/>
    <col min="18" max="18" width="12.2695312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139" t="s">
        <v>0</v>
      </c>
      <c r="C2" s="140"/>
      <c r="D2" s="140"/>
      <c r="E2" s="140"/>
      <c r="F2" s="140"/>
      <c r="G2" s="140"/>
      <c r="H2" s="140"/>
      <c r="I2" s="140"/>
      <c r="J2" s="140"/>
      <c r="K2" s="141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ht="29" x14ac:dyDescent="0.35">
      <c r="B4" s="22">
        <v>1</v>
      </c>
      <c r="C4" s="23" t="s">
        <v>83</v>
      </c>
      <c r="D4" s="24" t="s">
        <v>68</v>
      </c>
      <c r="E4" s="25">
        <v>0</v>
      </c>
      <c r="F4" s="25">
        <v>0</v>
      </c>
      <c r="G4" s="26" t="s">
        <v>11</v>
      </c>
      <c r="H4" s="27">
        <f>E4</f>
        <v>0</v>
      </c>
      <c r="I4" s="28" t="e">
        <f>H4/H$14*100</f>
        <v>#DIV/0!</v>
      </c>
      <c r="J4" s="29" t="e">
        <f t="shared" ref="J4:J6" si="0">IF(I4=0,0,(E4-F4)/I4)</f>
        <v>#DIV/0!</v>
      </c>
      <c r="K4" s="30">
        <f t="shared" ref="K4:K5" si="1">IF((E4-F4)=0,0,H4/(E4-F4))</f>
        <v>0</v>
      </c>
    </row>
    <row r="5" spans="2:11" x14ac:dyDescent="0.35">
      <c r="B5" s="22">
        <v>2</v>
      </c>
      <c r="C5" s="31" t="s">
        <v>12</v>
      </c>
      <c r="D5" s="32" t="s">
        <v>12</v>
      </c>
      <c r="E5" s="33">
        <v>0</v>
      </c>
      <c r="F5" s="33">
        <v>0</v>
      </c>
      <c r="G5" s="26" t="s">
        <v>70</v>
      </c>
      <c r="H5" s="34">
        <v>0</v>
      </c>
      <c r="I5" s="35" t="e">
        <f t="shared" ref="I5:I13" si="2">H5/H$14*100</f>
        <v>#DIV/0!</v>
      </c>
      <c r="J5" s="29" t="e">
        <f t="shared" si="0"/>
        <v>#DIV/0!</v>
      </c>
      <c r="K5" s="30">
        <f t="shared" si="1"/>
        <v>0</v>
      </c>
    </row>
    <row r="6" spans="2:11" x14ac:dyDescent="0.35">
      <c r="B6" s="22">
        <v>3</v>
      </c>
      <c r="C6" s="31" t="s">
        <v>12</v>
      </c>
      <c r="D6" s="32" t="s">
        <v>12</v>
      </c>
      <c r="E6" s="33">
        <v>0</v>
      </c>
      <c r="F6" s="33">
        <v>0</v>
      </c>
      <c r="G6" s="26" t="s">
        <v>70</v>
      </c>
      <c r="H6" s="34">
        <v>0</v>
      </c>
      <c r="I6" s="35" t="e">
        <f t="shared" si="2"/>
        <v>#DIV/0!</v>
      </c>
      <c r="J6" s="29" t="e">
        <f t="shared" si="0"/>
        <v>#DIV/0!</v>
      </c>
      <c r="K6" s="30">
        <f>IF((E6-F6)=0,0,H6/(E6-F6))</f>
        <v>0</v>
      </c>
    </row>
    <row r="7" spans="2:11" x14ac:dyDescent="0.3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70</v>
      </c>
      <c r="H7" s="34">
        <v>0</v>
      </c>
      <c r="I7" s="35" t="e">
        <f t="shared" si="2"/>
        <v>#DIV/0!</v>
      </c>
      <c r="J7" s="29" t="e">
        <f>IF(I7=0,0,(E7-F7)/I7)</f>
        <v>#DIV/0!</v>
      </c>
      <c r="K7" s="30">
        <f>IF((E7-F7)=0,0,H7/(E7-F7))</f>
        <v>0</v>
      </c>
    </row>
    <row r="8" spans="2:11" x14ac:dyDescent="0.3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70</v>
      </c>
      <c r="H8" s="39">
        <v>0</v>
      </c>
      <c r="I8" s="35" t="e">
        <f t="shared" si="2"/>
        <v>#DIV/0!</v>
      </c>
      <c r="J8" s="29" t="e">
        <f>IF(I8=0,0,(E8-F8)/I8)</f>
        <v>#DIV/0!</v>
      </c>
      <c r="K8" s="30">
        <f>IF((E8-F8)=0,0,H8/(E8-F8))</f>
        <v>0</v>
      </c>
    </row>
    <row r="9" spans="2:11" x14ac:dyDescent="0.3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70</v>
      </c>
      <c r="H9" s="39">
        <v>0</v>
      </c>
      <c r="I9" s="35" t="e">
        <f t="shared" si="2"/>
        <v>#DIV/0!</v>
      </c>
      <c r="J9" s="29" t="e">
        <f t="shared" ref="J9:J13" si="3">IF(I9=0,0,(E9-F9)/I9)</f>
        <v>#DIV/0!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70</v>
      </c>
      <c r="H10" s="39">
        <v>0</v>
      </c>
      <c r="I10" s="35" t="e">
        <f t="shared" si="2"/>
        <v>#DIV/0!</v>
      </c>
      <c r="J10" s="29" t="e">
        <f t="shared" si="3"/>
        <v>#DIV/0!</v>
      </c>
      <c r="K10" s="30">
        <f t="shared" si="4"/>
        <v>0</v>
      </c>
    </row>
    <row r="11" spans="2:11" x14ac:dyDescent="0.3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70</v>
      </c>
      <c r="H11" s="39">
        <v>0</v>
      </c>
      <c r="I11" s="35" t="e">
        <f t="shared" si="2"/>
        <v>#DIV/0!</v>
      </c>
      <c r="J11" s="29" t="e">
        <f t="shared" si="3"/>
        <v>#DIV/0!</v>
      </c>
      <c r="K11" s="30">
        <f t="shared" si="4"/>
        <v>0</v>
      </c>
    </row>
    <row r="12" spans="2:11" x14ac:dyDescent="0.3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70</v>
      </c>
      <c r="H12" s="39">
        <v>0</v>
      </c>
      <c r="I12" s="35" t="e">
        <f t="shared" si="2"/>
        <v>#DIV/0!</v>
      </c>
      <c r="J12" s="29" t="e">
        <f t="shared" si="3"/>
        <v>#DIV/0!</v>
      </c>
      <c r="K12" s="30">
        <f t="shared" si="4"/>
        <v>0</v>
      </c>
    </row>
    <row r="13" spans="2:11" x14ac:dyDescent="0.3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70</v>
      </c>
      <c r="H13" s="39">
        <v>0</v>
      </c>
      <c r="I13" s="35" t="e">
        <f t="shared" si="2"/>
        <v>#DIV/0!</v>
      </c>
      <c r="J13" s="29" t="e">
        <f t="shared" si="3"/>
        <v>#DIV/0!</v>
      </c>
      <c r="K13" s="30">
        <f t="shared" si="4"/>
        <v>0</v>
      </c>
    </row>
    <row r="14" spans="2:11" ht="15.75" customHeight="1" thickBot="1" x14ac:dyDescent="0.4">
      <c r="B14" s="40"/>
      <c r="C14" s="41" t="s">
        <v>13</v>
      </c>
      <c r="D14" s="42"/>
      <c r="E14" s="42"/>
      <c r="F14" s="42"/>
      <c r="G14" s="42"/>
      <c r="H14" s="43">
        <f>SUM(H4:H13)</f>
        <v>0</v>
      </c>
      <c r="I14" s="44" t="e">
        <f>SUM(I4:I13)</f>
        <v>#DIV/0!</v>
      </c>
      <c r="J14" s="45"/>
      <c r="K14" s="46"/>
    </row>
    <row r="15" spans="2:11" ht="15" thickBot="1" x14ac:dyDescent="0.4"/>
    <row r="16" spans="2:11" ht="35.25" customHeight="1" x14ac:dyDescent="0.35">
      <c r="B16" s="125" t="s">
        <v>14</v>
      </c>
      <c r="C16" s="126"/>
      <c r="D16" s="126"/>
      <c r="E16" s="126"/>
      <c r="F16" s="126"/>
      <c r="G16" s="126"/>
      <c r="H16" s="126"/>
      <c r="I16" s="126"/>
      <c r="J16" s="127"/>
    </row>
    <row r="17" spans="2:10" x14ac:dyDescent="0.35">
      <c r="B17" s="128" t="s">
        <v>1</v>
      </c>
      <c r="C17" s="144" t="s">
        <v>2</v>
      </c>
      <c r="D17" s="142" t="s">
        <v>15</v>
      </c>
      <c r="E17" s="130" t="s">
        <v>16</v>
      </c>
      <c r="F17" s="131"/>
      <c r="G17" s="132" t="s">
        <v>17</v>
      </c>
      <c r="H17" s="133"/>
      <c r="I17" s="134" t="s">
        <v>18</v>
      </c>
      <c r="J17" s="131"/>
    </row>
    <row r="18" spans="2:10" x14ac:dyDescent="0.35">
      <c r="B18" s="129"/>
      <c r="C18" s="145"/>
      <c r="D18" s="143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Najnižší poplatok za poskytovanie služby v %</v>
      </c>
      <c r="D19" s="53" t="e" cm="1">
        <f t="array" ref="D19:D28">I4:I13</f>
        <v>#DIV/0!</v>
      </c>
      <c r="E19" s="54">
        <v>30000</v>
      </c>
      <c r="F19" s="55" t="e">
        <f>IF(I4=100,"0",IF((E4-F4)=0,0,(IF(G4="čím menej, tým lepšie",(I4*(E4-E19)/(E4-F4)),(I4*(E19-F4)/(E4-F4))))))</f>
        <v>#DIV/0!</v>
      </c>
      <c r="G19" s="54">
        <v>15000</v>
      </c>
      <c r="H19" s="56" t="e">
        <f>IF(I4=100,"0",IF((E4-F4)=0,0,IF(G4="čím menej, tým lepšie",(I4*(E4-G19)/(E4-F4)),(I4*(G19-F4)/(E4-F4)))))</f>
        <v>#DIV/0!</v>
      </c>
      <c r="I19" s="54">
        <v>0</v>
      </c>
      <c r="J19" s="55" t="e">
        <f>IF(I4=100,"0",IF((E4-F4)=0,0,IF(G4="čím menej, tým lepšie",(I4*(E4-I19)/(E4-F4)),(I4*(I19-F4)/(E4-F4)))))</f>
        <v>#DIV/0!</v>
      </c>
    </row>
    <row r="20" spans="2:10" ht="15" customHeight="1" x14ac:dyDescent="0.35">
      <c r="B20" s="47">
        <v>2</v>
      </c>
      <c r="C20" s="52" t="str">
        <v>...</v>
      </c>
      <c r="D20" s="53" t="e">
        <v>#DIV/0!</v>
      </c>
      <c r="E20" s="54">
        <v>36</v>
      </c>
      <c r="F20" s="55" t="e">
        <f>IF(I5=100,"0",IF((E5-F5)=0,0,(IF(G5="čím menej, tým lepšie",(I5*(E5-E20)/(E5-F5)),(I5*(E20-F5)/(E5-F5))))))</f>
        <v>#DIV/0!</v>
      </c>
      <c r="G20" s="54">
        <v>18</v>
      </c>
      <c r="H20" s="56" t="e">
        <f t="shared" ref="H20:H28" si="5">IF(I5=100,"0",IF((E5-F5)=0,0,IF(G5="čím menej, tým lepšie",(I5*(E5-G20)/(E5-F5)),(I5*(G20-F5)/(E5-F5)))))</f>
        <v>#DIV/0!</v>
      </c>
      <c r="I20" s="54">
        <v>0</v>
      </c>
      <c r="J20" s="55" t="e">
        <f t="shared" ref="J20:J28" si="6">IF(I5=100,"0",IF((E5-F5)=0,0,IF(G5="čím menej, tým lepšie",(I5*(E5-I20)/(E5-F5)),(I5*(I20-F5)/(E5-F5)))))</f>
        <v>#DIV/0!</v>
      </c>
    </row>
    <row r="21" spans="2:10" ht="15.75" customHeight="1" x14ac:dyDescent="0.35">
      <c r="B21" s="47">
        <v>3</v>
      </c>
      <c r="C21" s="52" t="str">
        <v>...</v>
      </c>
      <c r="D21" s="53" t="e">
        <v>#DIV/0!</v>
      </c>
      <c r="E21" s="54">
        <v>50</v>
      </c>
      <c r="F21" s="55" t="e">
        <f>IF(I6=100,"0",IF((E6-F6)=0,0,(IF(G6="čím menej, tým lepšie",(I6*(E6-E21)/(E6-F6)),(I6*(E21-F6)/(E6-F6))))))</f>
        <v>#DIV/0!</v>
      </c>
      <c r="G21" s="54">
        <v>75</v>
      </c>
      <c r="H21" s="56" t="e">
        <f t="shared" si="5"/>
        <v>#DIV/0!</v>
      </c>
      <c r="I21" s="54">
        <v>100</v>
      </c>
      <c r="J21" s="55" t="e">
        <f t="shared" si="6"/>
        <v>#DIV/0!</v>
      </c>
    </row>
    <row r="22" spans="2:10" x14ac:dyDescent="0.35">
      <c r="B22" s="47">
        <v>4</v>
      </c>
      <c r="C22" s="52" t="str">
        <v>...</v>
      </c>
      <c r="D22" s="53" t="e">
        <v>#DIV/0!</v>
      </c>
      <c r="E22" s="54">
        <v>0</v>
      </c>
      <c r="F22" s="55" t="e">
        <f>IF(I7=100,"0",IF((E7-F7)=0,0,(IF(G7="čím menej, tým lepšie",(I7*(E7-E22)/(E7-F7)),(I7*(E22-F7)/(E7-F7))))))</f>
        <v>#DIV/0!</v>
      </c>
      <c r="G22" s="54">
        <v>0</v>
      </c>
      <c r="H22" s="56" t="e">
        <f t="shared" si="5"/>
        <v>#DIV/0!</v>
      </c>
      <c r="I22" s="54">
        <v>0</v>
      </c>
      <c r="J22" s="55" t="e">
        <f t="shared" si="6"/>
        <v>#DIV/0!</v>
      </c>
    </row>
    <row r="23" spans="2:10" x14ac:dyDescent="0.35">
      <c r="B23" s="47">
        <v>5</v>
      </c>
      <c r="C23" s="52" t="str">
        <v>...</v>
      </c>
      <c r="D23" s="53" t="e">
        <v>#DIV/0!</v>
      </c>
      <c r="E23" s="54">
        <v>0</v>
      </c>
      <c r="F23" s="55" t="e">
        <f>IF(I8=100,"0",IF((E8-F8)=0,0,(IF(G8="čím menej, tým lepšie",(I8*(E8-E23)/(E8-F8)),(I8*(E23-F8)/(E8-F8))))))</f>
        <v>#DIV/0!</v>
      </c>
      <c r="G23" s="54">
        <v>0</v>
      </c>
      <c r="H23" s="56" t="e">
        <f t="shared" si="5"/>
        <v>#DIV/0!</v>
      </c>
      <c r="I23" s="54">
        <v>0</v>
      </c>
      <c r="J23" s="55" t="e">
        <f t="shared" si="6"/>
        <v>#DIV/0!</v>
      </c>
    </row>
    <row r="24" spans="2:10" x14ac:dyDescent="0.35">
      <c r="B24" s="47">
        <v>6</v>
      </c>
      <c r="C24" s="52" t="str">
        <v>...</v>
      </c>
      <c r="D24" s="53" t="e">
        <v>#DIV/0!</v>
      </c>
      <c r="E24" s="54">
        <v>0</v>
      </c>
      <c r="F24" s="55" t="e">
        <f t="shared" ref="F24:F28" si="7">IF(I9=100,"0",IF((E9-F9)=0,0,(IF(G9="čím menej, tým lepšie",(I9*(E9-E24)/(E9-F9)),(I9*(E24-F9)/(E9-F9))))))</f>
        <v>#DIV/0!</v>
      </c>
      <c r="G24" s="54">
        <v>0</v>
      </c>
      <c r="H24" s="56" t="e">
        <f t="shared" si="5"/>
        <v>#DIV/0!</v>
      </c>
      <c r="I24" s="54">
        <v>0</v>
      </c>
      <c r="J24" s="55" t="e">
        <f t="shared" si="6"/>
        <v>#DIV/0!</v>
      </c>
    </row>
    <row r="25" spans="2:10" x14ac:dyDescent="0.35">
      <c r="B25" s="47">
        <v>7</v>
      </c>
      <c r="C25" s="52" t="str">
        <v>...</v>
      </c>
      <c r="D25" s="53" t="e">
        <v>#DIV/0!</v>
      </c>
      <c r="E25" s="54">
        <v>0</v>
      </c>
      <c r="F25" s="55" t="e">
        <f t="shared" si="7"/>
        <v>#DIV/0!</v>
      </c>
      <c r="G25" s="54">
        <v>0</v>
      </c>
      <c r="H25" s="56" t="e">
        <f t="shared" si="5"/>
        <v>#DIV/0!</v>
      </c>
      <c r="I25" s="54">
        <v>0</v>
      </c>
      <c r="J25" s="55" t="e">
        <f t="shared" si="6"/>
        <v>#DIV/0!</v>
      </c>
    </row>
    <row r="26" spans="2:10" x14ac:dyDescent="0.35">
      <c r="B26" s="47">
        <v>8</v>
      </c>
      <c r="C26" s="52" t="str">
        <v>...</v>
      </c>
      <c r="D26" s="53" t="e">
        <v>#DIV/0!</v>
      </c>
      <c r="E26" s="54">
        <v>0</v>
      </c>
      <c r="F26" s="55" t="e">
        <f t="shared" si="7"/>
        <v>#DIV/0!</v>
      </c>
      <c r="G26" s="54">
        <v>0</v>
      </c>
      <c r="H26" s="56" t="e">
        <f t="shared" si="5"/>
        <v>#DIV/0!</v>
      </c>
      <c r="I26" s="54">
        <v>0</v>
      </c>
      <c r="J26" s="55" t="e">
        <f t="shared" si="6"/>
        <v>#DIV/0!</v>
      </c>
    </row>
    <row r="27" spans="2:10" x14ac:dyDescent="0.35">
      <c r="B27" s="47">
        <v>9</v>
      </c>
      <c r="C27" s="52" t="str">
        <v>...</v>
      </c>
      <c r="D27" s="53" t="e">
        <v>#DIV/0!</v>
      </c>
      <c r="E27" s="54">
        <v>0</v>
      </c>
      <c r="F27" s="55" t="e">
        <f t="shared" si="7"/>
        <v>#DIV/0!</v>
      </c>
      <c r="G27" s="54">
        <v>0</v>
      </c>
      <c r="H27" s="56" t="e">
        <f t="shared" si="5"/>
        <v>#DIV/0!</v>
      </c>
      <c r="I27" s="54">
        <v>0</v>
      </c>
      <c r="J27" s="55" t="e">
        <f t="shared" si="6"/>
        <v>#DIV/0!</v>
      </c>
    </row>
    <row r="28" spans="2:10" ht="15" thickBot="1" x14ac:dyDescent="0.4">
      <c r="B28" s="57">
        <v>10</v>
      </c>
      <c r="C28" s="58" t="str">
        <v>...</v>
      </c>
      <c r="D28" s="59" t="e">
        <v>#DIV/0!</v>
      </c>
      <c r="E28" s="54">
        <v>0</v>
      </c>
      <c r="F28" s="55" t="e">
        <f t="shared" si="7"/>
        <v>#DIV/0!</v>
      </c>
      <c r="G28" s="54">
        <v>0</v>
      </c>
      <c r="H28" s="56" t="e">
        <f t="shared" si="5"/>
        <v>#DIV/0!</v>
      </c>
      <c r="I28" s="54">
        <v>0</v>
      </c>
      <c r="J28" s="55" t="e">
        <f t="shared" si="6"/>
        <v>#DIV/0!</v>
      </c>
    </row>
    <row r="29" spans="2:10" ht="15" thickBot="1" x14ac:dyDescent="0.4">
      <c r="B29" s="60"/>
      <c r="C29" s="61" t="s">
        <v>22</v>
      </c>
      <c r="D29" s="62" t="e">
        <f>SUM(_xlfn.ANCHORARRAY(D19))</f>
        <v>#DIV/0!</v>
      </c>
      <c r="E29" s="61"/>
      <c r="F29" s="63" t="e">
        <f>SUM(F19:F28)</f>
        <v>#DIV/0!</v>
      </c>
      <c r="G29" s="64"/>
      <c r="H29" s="63" t="e">
        <f t="shared" ref="H29:J29" si="8">SUM(H19:H28)</f>
        <v>#DIV/0!</v>
      </c>
      <c r="I29" s="64"/>
      <c r="J29" s="65" t="e">
        <f t="shared" si="8"/>
        <v>#DIV/0!</v>
      </c>
    </row>
    <row r="31" spans="2:10" ht="36.75" customHeight="1" x14ac:dyDescent="0.35">
      <c r="B31" s="146" t="s">
        <v>23</v>
      </c>
      <c r="C31" s="147"/>
      <c r="D31" s="147"/>
      <c r="E31" s="147"/>
      <c r="F31" s="147"/>
      <c r="G31" s="147"/>
      <c r="H31" s="147"/>
      <c r="I31" s="147"/>
      <c r="J31" s="148"/>
    </row>
    <row r="32" spans="2:10" x14ac:dyDescent="0.35">
      <c r="B32" s="149" t="s">
        <v>1</v>
      </c>
      <c r="C32" s="151" t="s">
        <v>2</v>
      </c>
      <c r="D32" s="152"/>
      <c r="E32" s="159" t="s">
        <v>16</v>
      </c>
      <c r="F32" s="160"/>
      <c r="G32" s="157" t="s">
        <v>17</v>
      </c>
      <c r="H32" s="158"/>
      <c r="I32" s="155" t="s">
        <v>18</v>
      </c>
      <c r="J32" s="156"/>
    </row>
    <row r="33" spans="2:10" x14ac:dyDescent="0.35">
      <c r="B33" s="150"/>
      <c r="C33" s="153"/>
      <c r="D33" s="154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Najnižší poplatok za poskytovanie služby v %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5">
      <c r="B35" s="72">
        <v>2</v>
      </c>
      <c r="C35" s="73" t="str">
        <v>...</v>
      </c>
      <c r="D35" s="74"/>
      <c r="E35" s="75">
        <f>E20</f>
        <v>36</v>
      </c>
      <c r="F35" s="76" t="e">
        <f>IF(I5=100,"0",IF((E5-F5)=0,0,IF(G5="čím menej, tým lepšie",(-(E5-E35)*(H5/(E5-F5))),-(E35-F5)*(H5/(E5-F5)))))</f>
        <v>#DIV/0!</v>
      </c>
      <c r="G35" s="75">
        <f t="shared" ref="G35:G43" si="9">G20</f>
        <v>18</v>
      </c>
      <c r="H35" s="77" t="e">
        <f>IF(I5=100,"0",IF((E5-F5)=0,0,IF(G5="čím menej, tým lepšie",(-(E5-G35)*(H5/(E5-F5))),-(G35-F5)*(H5/(E5-F5)))))</f>
        <v>#DIV/0!</v>
      </c>
      <c r="I35" s="75">
        <f t="shared" ref="I35:I43" si="10">I20</f>
        <v>0</v>
      </c>
      <c r="J35" s="78" t="e">
        <f>IF(I5=100,"0",IF((E5-F5)=0,0,IF(G5="čím menej, tým lepšie",(-(E5-I35)*(H5/(E5-F5))),-(I35-F5)*(H5/(E5-F5)))))</f>
        <v>#DIV/0!</v>
      </c>
    </row>
    <row r="36" spans="2:10" x14ac:dyDescent="0.35">
      <c r="B36" s="72">
        <v>3</v>
      </c>
      <c r="C36" s="73" t="str">
        <v>...</v>
      </c>
      <c r="D36" s="74"/>
      <c r="E36" s="75">
        <f t="shared" ref="E36:E43" si="11">E21</f>
        <v>50</v>
      </c>
      <c r="F36" s="76" t="e">
        <f t="shared" ref="F36:F43" si="12">IF(I6=100,"0",IF((E6-F6)=0,0,IF(G6="čím menej, tým lepšie",(-(E6-E36)*(H6/(E6-F6))),-(E36-F6)*(H6/(E6-F6)))))</f>
        <v>#DIV/0!</v>
      </c>
      <c r="G36" s="75">
        <f t="shared" si="9"/>
        <v>75</v>
      </c>
      <c r="H36" s="77" t="e">
        <f t="shared" ref="H36:H43" si="13">IF(I6=100,"0",IF((E6-F6)=0,0,IF(G6="čím menej, tým lepšie",(-(E6-G36)*(H6/(E6-F6))),-(G36-F6)*(H6/(E6-F6)))))</f>
        <v>#DIV/0!</v>
      </c>
      <c r="I36" s="75">
        <f>I21</f>
        <v>100</v>
      </c>
      <c r="J36" s="78" t="e">
        <f t="shared" ref="J36:J43" si="14">IF(I6=100,"0",IF((E6-F6)=0,0,IF(G6="čím menej, tým lepšie",(-(E6-I36)*(H6/(E6-F6))),-(I36-F6)*(H6/(E6-F6)))))</f>
        <v>#DIV/0!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 t="e">
        <f t="shared" si="12"/>
        <v>#DIV/0!</v>
      </c>
      <c r="G37" s="75">
        <f t="shared" si="9"/>
        <v>0</v>
      </c>
      <c r="H37" s="77" t="e">
        <f t="shared" si="13"/>
        <v>#DIV/0!</v>
      </c>
      <c r="I37" s="75">
        <f t="shared" si="10"/>
        <v>0</v>
      </c>
      <c r="J37" s="78" t="e">
        <f t="shared" si="14"/>
        <v>#DIV/0!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 t="e">
        <f t="shared" si="12"/>
        <v>#DIV/0!</v>
      </c>
      <c r="G38" s="75">
        <f t="shared" si="9"/>
        <v>0</v>
      </c>
      <c r="H38" s="77" t="e">
        <f t="shared" si="13"/>
        <v>#DIV/0!</v>
      </c>
      <c r="I38" s="75">
        <f t="shared" si="10"/>
        <v>0</v>
      </c>
      <c r="J38" s="78" t="e">
        <f t="shared" si="14"/>
        <v>#DIV/0!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 t="e">
        <f t="shared" si="12"/>
        <v>#DIV/0!</v>
      </c>
      <c r="G39" s="75">
        <f t="shared" si="9"/>
        <v>0</v>
      </c>
      <c r="H39" s="77" t="e">
        <f t="shared" si="13"/>
        <v>#DIV/0!</v>
      </c>
      <c r="I39" s="75">
        <f t="shared" si="10"/>
        <v>0</v>
      </c>
      <c r="J39" s="78" t="e">
        <f t="shared" si="14"/>
        <v>#DIV/0!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 t="e">
        <f t="shared" si="12"/>
        <v>#DIV/0!</v>
      </c>
      <c r="G40" s="75">
        <f t="shared" si="9"/>
        <v>0</v>
      </c>
      <c r="H40" s="77" t="e">
        <f t="shared" si="13"/>
        <v>#DIV/0!</v>
      </c>
      <c r="I40" s="75">
        <f t="shared" si="10"/>
        <v>0</v>
      </c>
      <c r="J40" s="78" t="e">
        <f t="shared" si="14"/>
        <v>#DIV/0!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 t="e">
        <f t="shared" si="12"/>
        <v>#DIV/0!</v>
      </c>
      <c r="G41" s="75">
        <f t="shared" si="9"/>
        <v>0</v>
      </c>
      <c r="H41" s="77" t="e">
        <f t="shared" si="13"/>
        <v>#DIV/0!</v>
      </c>
      <c r="I41" s="75">
        <f t="shared" si="10"/>
        <v>0</v>
      </c>
      <c r="J41" s="78" t="e">
        <f t="shared" si="14"/>
        <v>#DIV/0!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 t="e">
        <f t="shared" si="12"/>
        <v>#DIV/0!</v>
      </c>
      <c r="G42" s="75">
        <f t="shared" si="9"/>
        <v>0</v>
      </c>
      <c r="H42" s="77" t="e">
        <f t="shared" si="13"/>
        <v>#DIV/0!</v>
      </c>
      <c r="I42" s="75">
        <f t="shared" si="10"/>
        <v>0</v>
      </c>
      <c r="J42" s="78" t="e">
        <f t="shared" si="14"/>
        <v>#DIV/0!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 t="e">
        <f t="shared" si="12"/>
        <v>#DIV/0!</v>
      </c>
      <c r="G43" s="75">
        <f t="shared" si="9"/>
        <v>0</v>
      </c>
      <c r="H43" s="77" t="e">
        <f t="shared" si="13"/>
        <v>#DIV/0!</v>
      </c>
      <c r="I43" s="75">
        <f t="shared" si="10"/>
        <v>0</v>
      </c>
      <c r="J43" s="78" t="e">
        <f t="shared" si="14"/>
        <v>#DIV/0!</v>
      </c>
    </row>
    <row r="44" spans="2:10" ht="15" thickBot="1" x14ac:dyDescent="0.4">
      <c r="B44" s="82"/>
      <c r="C44" s="83" t="s">
        <v>22</v>
      </c>
      <c r="D44" s="83"/>
      <c r="E44" s="83"/>
      <c r="F44" s="84" t="e">
        <f>SUM(F34:F43)</f>
        <v>#DIV/0!</v>
      </c>
      <c r="G44" s="84"/>
      <c r="H44" s="84" t="e">
        <f t="shared" ref="H44:J44" si="15">SUM(H34:H43)</f>
        <v>#DIV/0!</v>
      </c>
      <c r="I44" s="84"/>
      <c r="J44" s="85" t="e">
        <f t="shared" si="15"/>
        <v>#DIV/0!</v>
      </c>
    </row>
    <row r="45" spans="2:10" ht="15" thickBot="1" x14ac:dyDescent="0.4"/>
    <row r="46" spans="2:10" ht="36" customHeight="1" thickBot="1" x14ac:dyDescent="0.4">
      <c r="B46" s="135" t="s">
        <v>67</v>
      </c>
      <c r="C46" s="136"/>
      <c r="D46" s="136"/>
      <c r="E46" s="136"/>
      <c r="F46" s="136"/>
      <c r="G46" s="136"/>
      <c r="H46" s="136"/>
      <c r="I46" s="136"/>
      <c r="J46" s="137"/>
    </row>
    <row r="47" spans="2:10" ht="15.75" customHeight="1" x14ac:dyDescent="0.35">
      <c r="B47" s="119" t="s">
        <v>1</v>
      </c>
      <c r="C47" s="115" t="s">
        <v>2</v>
      </c>
      <c r="D47" s="116"/>
      <c r="E47" s="119" t="s">
        <v>16</v>
      </c>
      <c r="F47" s="120"/>
      <c r="G47" s="121" t="s">
        <v>17</v>
      </c>
      <c r="H47" s="122"/>
      <c r="I47" s="123" t="s">
        <v>18</v>
      </c>
      <c r="J47" s="124"/>
    </row>
    <row r="48" spans="2:10" x14ac:dyDescent="0.35">
      <c r="B48" s="138"/>
      <c r="C48" s="117"/>
      <c r="D48" s="118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Najnižší poplatok za poskytovanie služby v %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5">
      <c r="B50" s="92">
        <v>2</v>
      </c>
      <c r="C50" s="93" t="str">
        <v>...</v>
      </c>
      <c r="D50" s="94"/>
      <c r="E50" s="75">
        <f t="shared" ref="E50:E58" si="16">E20</f>
        <v>36</v>
      </c>
      <c r="F50" s="95" t="e">
        <f>IF(I5=100,"0",IF((E5-F5)=0,0,IF(G5="čím menej, tým lepšie",((E50-F5)*H5/(E5-F5)),(E5-E50)*(H5/(E5-F5)))))</f>
        <v>#DIV/0!</v>
      </c>
      <c r="G50" s="75">
        <f t="shared" ref="G50:G58" si="17">G20</f>
        <v>18</v>
      </c>
      <c r="H50" s="96" t="e">
        <f>IF(I5=100,"0",IF((E5-F5)=0,0,IF(G5="čím menej, tým lepšie",((G50-F5)*H5/(E5-F5)),(E5-G50)*(H5/(E5-F5)))))</f>
        <v>#DIV/0!</v>
      </c>
      <c r="I50" s="75">
        <f t="shared" ref="I50:I58" si="18">I20</f>
        <v>0</v>
      </c>
      <c r="J50" s="97" t="e">
        <f>IF(I5=100,"0",IF((E5-F5)=0,0,IF(G5="čím menej, tým lepšie",((I50-F5)*H5/(E5-F5)),(E5-I50)*(H5/(E5-F5)))))</f>
        <v>#DIV/0!</v>
      </c>
    </row>
    <row r="51" spans="2:10" x14ac:dyDescent="0.35">
      <c r="B51" s="92">
        <v>3</v>
      </c>
      <c r="C51" s="93" t="str">
        <v>...</v>
      </c>
      <c r="D51" s="94"/>
      <c r="E51" s="75">
        <f t="shared" si="16"/>
        <v>50</v>
      </c>
      <c r="F51" s="95" t="e">
        <f t="shared" ref="F51:F58" si="19">IF(I6=100,"0",IF((E6-F6)=0,0,IF(G6="čím menej, tým lepšie",((E51-F6)*H6/(E6-F6)),(E6-E51)*(H6/(E6-F6)))))</f>
        <v>#DIV/0!</v>
      </c>
      <c r="G51" s="75">
        <f t="shared" si="17"/>
        <v>75</v>
      </c>
      <c r="H51" s="96" t="e">
        <f t="shared" ref="H51:H58" si="20">IF(I6=100,"0",IF((E6-F6)=0,0,IF(G6="čím menej, tým lepšie",((G51-F6)*H6/(E6-F6)),(E6-G51)*(H6/(E6-F6)))))</f>
        <v>#DIV/0!</v>
      </c>
      <c r="I51" s="75">
        <f t="shared" si="18"/>
        <v>100</v>
      </c>
      <c r="J51" s="97" t="e">
        <f t="shared" ref="J51:J58" si="21">IF(I6=100,"0",IF((E6-F6)=0,0,IF(G6="čím menej, tým lepšie",((I51-F6)*H6/(E6-F6)),(E6-I51)*(H6/(E6-F6)))))</f>
        <v>#DIV/0!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 t="e">
        <f t="shared" si="19"/>
        <v>#DIV/0!</v>
      </c>
      <c r="G52" s="75">
        <f t="shared" si="17"/>
        <v>0</v>
      </c>
      <c r="H52" s="96" t="e">
        <f t="shared" si="20"/>
        <v>#DIV/0!</v>
      </c>
      <c r="I52" s="75">
        <f t="shared" si="18"/>
        <v>0</v>
      </c>
      <c r="J52" s="97" t="e">
        <f t="shared" si="21"/>
        <v>#DIV/0!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 t="e">
        <f t="shared" si="19"/>
        <v>#DIV/0!</v>
      </c>
      <c r="G53" s="75">
        <f t="shared" si="17"/>
        <v>0</v>
      </c>
      <c r="H53" s="96" t="e">
        <f t="shared" si="20"/>
        <v>#DIV/0!</v>
      </c>
      <c r="I53" s="75">
        <f t="shared" si="18"/>
        <v>0</v>
      </c>
      <c r="J53" s="97" t="e">
        <f t="shared" si="21"/>
        <v>#DIV/0!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 t="e">
        <f t="shared" si="19"/>
        <v>#DIV/0!</v>
      </c>
      <c r="G54" s="75">
        <f t="shared" si="17"/>
        <v>0</v>
      </c>
      <c r="H54" s="96" t="e">
        <f t="shared" si="20"/>
        <v>#DIV/0!</v>
      </c>
      <c r="I54" s="75">
        <f t="shared" si="18"/>
        <v>0</v>
      </c>
      <c r="J54" s="97" t="e">
        <f t="shared" si="21"/>
        <v>#DIV/0!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 t="e">
        <f t="shared" si="19"/>
        <v>#DIV/0!</v>
      </c>
      <c r="G55" s="75">
        <f t="shared" si="17"/>
        <v>0</v>
      </c>
      <c r="H55" s="96" t="e">
        <f t="shared" si="20"/>
        <v>#DIV/0!</v>
      </c>
      <c r="I55" s="75">
        <f t="shared" si="18"/>
        <v>0</v>
      </c>
      <c r="J55" s="97" t="e">
        <f t="shared" si="21"/>
        <v>#DIV/0!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 t="e">
        <f t="shared" si="19"/>
        <v>#DIV/0!</v>
      </c>
      <c r="G56" s="75">
        <f t="shared" si="17"/>
        <v>0</v>
      </c>
      <c r="H56" s="96" t="e">
        <f t="shared" si="20"/>
        <v>#DIV/0!</v>
      </c>
      <c r="I56" s="75">
        <f t="shared" si="18"/>
        <v>0</v>
      </c>
      <c r="J56" s="97" t="e">
        <f t="shared" si="21"/>
        <v>#DIV/0!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 t="e">
        <f t="shared" si="19"/>
        <v>#DIV/0!</v>
      </c>
      <c r="G57" s="75">
        <f t="shared" si="17"/>
        <v>0</v>
      </c>
      <c r="H57" s="96" t="e">
        <f t="shared" si="20"/>
        <v>#DIV/0!</v>
      </c>
      <c r="I57" s="75">
        <f t="shared" si="18"/>
        <v>0</v>
      </c>
      <c r="J57" s="97" t="e">
        <f t="shared" si="21"/>
        <v>#DIV/0!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 t="e">
        <f t="shared" si="19"/>
        <v>#DIV/0!</v>
      </c>
      <c r="G58" s="75">
        <f t="shared" si="17"/>
        <v>0</v>
      </c>
      <c r="H58" s="96" t="e">
        <f t="shared" si="20"/>
        <v>#DIV/0!</v>
      </c>
      <c r="I58" s="75">
        <f t="shared" si="18"/>
        <v>0</v>
      </c>
      <c r="J58" s="97" t="e">
        <f t="shared" si="21"/>
        <v>#DIV/0!</v>
      </c>
    </row>
    <row r="59" spans="2:10" ht="15" thickBot="1" x14ac:dyDescent="0.4">
      <c r="B59" s="101"/>
      <c r="C59" s="102" t="s">
        <v>22</v>
      </c>
      <c r="D59" s="102"/>
      <c r="E59" s="102"/>
      <c r="F59" s="103" t="e">
        <f>SUM(F49:F58)</f>
        <v>#DIV/0!</v>
      </c>
      <c r="G59" s="103"/>
      <c r="H59" s="103" t="e">
        <f t="shared" ref="H59:J59" si="22">SUM(H49:H58)</f>
        <v>#DIV/0!</v>
      </c>
      <c r="I59" s="103"/>
      <c r="J59" s="104" t="e">
        <f t="shared" si="22"/>
        <v>#DIV/0!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G39"/>
  <sheetViews>
    <sheetView tabSelected="1" workbookViewId="0">
      <selection activeCell="C5" sqref="C5:F5"/>
    </sheetView>
  </sheetViews>
  <sheetFormatPr defaultColWidth="9.1796875" defaultRowHeight="14.5" x14ac:dyDescent="0.35"/>
  <cols>
    <col min="1" max="1" width="4.7265625" style="14" customWidth="1"/>
    <col min="2" max="2" width="34" style="14" customWidth="1"/>
    <col min="3" max="3" width="15.81640625" style="14" customWidth="1"/>
    <col min="4" max="6" width="26.26953125" style="14" customWidth="1"/>
    <col min="7" max="16384" width="9.1796875" style="14"/>
  </cols>
  <sheetData>
    <row r="1" spans="2:6" ht="15" thickBot="1" x14ac:dyDescent="0.4"/>
    <row r="2" spans="2:6" ht="30.75" customHeight="1" thickBot="1" x14ac:dyDescent="0.4">
      <c r="B2" s="232" t="s">
        <v>101</v>
      </c>
      <c r="C2" s="233"/>
      <c r="D2" s="233"/>
      <c r="E2" s="233"/>
      <c r="F2" s="234"/>
    </row>
    <row r="3" spans="2:6" ht="15" thickBot="1" x14ac:dyDescent="0.4">
      <c r="B3" s="208"/>
      <c r="C3" s="208"/>
      <c r="D3" s="208"/>
      <c r="E3" s="208"/>
      <c r="F3" s="208"/>
    </row>
    <row r="4" spans="2:6" x14ac:dyDescent="0.35">
      <c r="B4" s="230" t="s">
        <v>26</v>
      </c>
      <c r="C4" s="167"/>
      <c r="D4" s="167"/>
      <c r="E4" s="167"/>
      <c r="F4" s="168"/>
    </row>
    <row r="5" spans="2:6" x14ac:dyDescent="0.35">
      <c r="B5" s="231" t="s">
        <v>27</v>
      </c>
      <c r="C5" s="169"/>
      <c r="D5" s="169"/>
      <c r="E5" s="169"/>
      <c r="F5" s="170"/>
    </row>
    <row r="6" spans="2:6" x14ac:dyDescent="0.35">
      <c r="B6" s="231" t="s">
        <v>28</v>
      </c>
      <c r="C6" s="169"/>
      <c r="D6" s="169"/>
      <c r="E6" s="169"/>
      <c r="F6" s="170"/>
    </row>
    <row r="7" spans="2:6" x14ac:dyDescent="0.35">
      <c r="B7" s="231" t="s">
        <v>29</v>
      </c>
      <c r="C7" s="169"/>
      <c r="D7" s="169"/>
      <c r="E7" s="169"/>
      <c r="F7" s="170"/>
    </row>
    <row r="8" spans="2:6" x14ac:dyDescent="0.35">
      <c r="B8" s="231" t="s">
        <v>30</v>
      </c>
      <c r="C8" s="169"/>
      <c r="D8" s="169"/>
      <c r="E8" s="169"/>
      <c r="F8" s="170"/>
    </row>
    <row r="9" spans="2:6" x14ac:dyDescent="0.35">
      <c r="B9" s="231" t="s">
        <v>31</v>
      </c>
      <c r="C9" s="169"/>
      <c r="D9" s="169"/>
      <c r="E9" s="169"/>
      <c r="F9" s="170"/>
    </row>
    <row r="10" spans="2:6" ht="15" thickBot="1" x14ac:dyDescent="0.4">
      <c r="B10" s="229" t="s">
        <v>32</v>
      </c>
      <c r="C10" s="171" t="s">
        <v>71</v>
      </c>
      <c r="D10" s="172"/>
      <c r="E10" s="227"/>
      <c r="F10" s="228"/>
    </row>
    <row r="11" spans="2:6" ht="15" thickBot="1" x14ac:dyDescent="0.4">
      <c r="B11" s="208"/>
      <c r="C11" s="208"/>
      <c r="D11" s="208"/>
      <c r="E11" s="208"/>
      <c r="F11" s="208"/>
    </row>
    <row r="12" spans="2:6" ht="30" customHeight="1" thickBot="1" x14ac:dyDescent="0.4">
      <c r="B12" s="209" t="s">
        <v>33</v>
      </c>
      <c r="C12" s="210"/>
      <c r="D12" s="210"/>
      <c r="E12" s="210"/>
      <c r="F12" s="211"/>
    </row>
    <row r="13" spans="2:6" ht="31.5" customHeight="1" x14ac:dyDescent="0.35">
      <c r="B13" s="212" t="s">
        <v>80</v>
      </c>
      <c r="C13" s="213"/>
      <c r="D13" s="213"/>
      <c r="E13" s="214"/>
      <c r="F13" s="215"/>
    </row>
    <row r="14" spans="2:6" ht="31.5" customHeight="1" x14ac:dyDescent="0.35">
      <c r="B14" s="216" t="s">
        <v>34</v>
      </c>
      <c r="C14" s="217"/>
      <c r="D14" s="217"/>
      <c r="E14" s="217"/>
      <c r="F14" s="218"/>
    </row>
    <row r="15" spans="2:6" ht="30" customHeight="1" x14ac:dyDescent="0.35">
      <c r="B15" s="216" t="s">
        <v>35</v>
      </c>
      <c r="C15" s="217"/>
      <c r="D15" s="217"/>
      <c r="E15" s="217"/>
      <c r="F15" s="218"/>
    </row>
    <row r="16" spans="2:6" ht="30" customHeight="1" x14ac:dyDescent="0.35">
      <c r="B16" s="219" t="s">
        <v>36</v>
      </c>
      <c r="C16" s="220"/>
      <c r="D16" s="220"/>
      <c r="E16" s="220"/>
      <c r="F16" s="218"/>
    </row>
    <row r="17" spans="2:7" ht="32.15" customHeight="1" thickBot="1" x14ac:dyDescent="0.4">
      <c r="B17" s="221" t="s">
        <v>82</v>
      </c>
      <c r="C17" s="222"/>
      <c r="D17" s="222"/>
      <c r="E17" s="222"/>
      <c r="F17" s="223"/>
    </row>
    <row r="18" spans="2:7" ht="15" thickBot="1" x14ac:dyDescent="0.4">
      <c r="B18" s="208"/>
      <c r="C18" s="208"/>
      <c r="D18" s="208"/>
      <c r="E18" s="208"/>
      <c r="F18" s="208"/>
    </row>
    <row r="19" spans="2:7" ht="32.5" customHeight="1" x14ac:dyDescent="0.35">
      <c r="B19" s="224" t="s">
        <v>92</v>
      </c>
      <c r="C19" s="225"/>
      <c r="D19" s="225"/>
      <c r="E19" s="225"/>
      <c r="F19" s="226"/>
    </row>
    <row r="20" spans="2:7" ht="15" customHeight="1" x14ac:dyDescent="0.35">
      <c r="B20" s="206" t="s">
        <v>94</v>
      </c>
      <c r="C20" s="207"/>
      <c r="D20" s="207"/>
      <c r="E20" s="207"/>
      <c r="F20" s="113" t="s">
        <v>95</v>
      </c>
    </row>
    <row r="21" spans="2:7" ht="45.65" customHeight="1" x14ac:dyDescent="0.35">
      <c r="B21" s="191" t="s">
        <v>93</v>
      </c>
      <c r="C21" s="192"/>
      <c r="D21" s="192"/>
      <c r="E21" s="192"/>
      <c r="F21" s="193"/>
    </row>
    <row r="22" spans="2:7" ht="14.5" customHeight="1" x14ac:dyDescent="0.35">
      <c r="B22" s="173" t="s">
        <v>96</v>
      </c>
      <c r="C22" s="174"/>
      <c r="D22" s="194"/>
      <c r="E22" s="194"/>
      <c r="F22" s="195"/>
      <c r="G22" s="196"/>
    </row>
    <row r="23" spans="2:7" x14ac:dyDescent="0.35">
      <c r="B23" s="173" t="s">
        <v>97</v>
      </c>
      <c r="C23" s="174"/>
      <c r="D23" s="194"/>
      <c r="E23" s="194"/>
      <c r="F23" s="195"/>
      <c r="G23" s="196"/>
    </row>
    <row r="24" spans="2:7" x14ac:dyDescent="0.35">
      <c r="B24" s="173" t="s">
        <v>98</v>
      </c>
      <c r="C24" s="174"/>
      <c r="D24" s="194"/>
      <c r="E24" s="194"/>
      <c r="F24" s="195"/>
      <c r="G24" s="196"/>
    </row>
    <row r="25" spans="2:7" x14ac:dyDescent="0.35">
      <c r="B25" s="173" t="s">
        <v>99</v>
      </c>
      <c r="C25" s="174"/>
      <c r="D25" s="194"/>
      <c r="E25" s="194"/>
      <c r="F25" s="195"/>
      <c r="G25" s="196"/>
    </row>
    <row r="26" spans="2:7" x14ac:dyDescent="0.35">
      <c r="B26" s="175" t="s">
        <v>100</v>
      </c>
      <c r="C26" s="176"/>
      <c r="D26" s="197"/>
      <c r="E26" s="197"/>
      <c r="F26" s="198"/>
      <c r="G26" s="196"/>
    </row>
    <row r="27" spans="2:7" ht="15" thickBot="1" x14ac:dyDescent="0.4">
      <c r="B27" s="199"/>
      <c r="C27" s="199"/>
      <c r="D27" s="199"/>
      <c r="E27" s="199"/>
      <c r="F27" s="199"/>
    </row>
    <row r="28" spans="2:7" ht="23" customHeight="1" x14ac:dyDescent="0.35">
      <c r="B28" s="200" t="s">
        <v>69</v>
      </c>
      <c r="C28" s="201" t="s">
        <v>103</v>
      </c>
      <c r="D28" s="201"/>
      <c r="E28" s="201"/>
      <c r="F28" s="202"/>
    </row>
    <row r="29" spans="2:7" ht="15" thickBot="1" x14ac:dyDescent="0.4">
      <c r="B29" s="203" t="s">
        <v>37</v>
      </c>
      <c r="C29" s="204"/>
      <c r="D29" s="204"/>
      <c r="E29" s="204"/>
      <c r="F29" s="205" t="s">
        <v>84</v>
      </c>
    </row>
    <row r="30" spans="2:7" ht="39.65" customHeight="1" thickBot="1" x14ac:dyDescent="0.4">
      <c r="B30" s="188" t="s">
        <v>85</v>
      </c>
      <c r="C30" s="189"/>
      <c r="D30" s="189"/>
      <c r="E30" s="190"/>
      <c r="F30" s="114">
        <v>0</v>
      </c>
    </row>
    <row r="31" spans="2:7" ht="15" thickBot="1" x14ac:dyDescent="0.4">
      <c r="B31" s="178"/>
      <c r="C31" s="178"/>
      <c r="D31" s="178"/>
      <c r="E31" s="178"/>
      <c r="F31" s="178"/>
    </row>
    <row r="32" spans="2:7" ht="30.75" customHeight="1" x14ac:dyDescent="0.35">
      <c r="B32" s="179" t="s">
        <v>90</v>
      </c>
      <c r="C32" s="180"/>
      <c r="D32" s="180"/>
      <c r="E32" s="180"/>
      <c r="F32" s="181"/>
    </row>
    <row r="33" spans="2:6" ht="45" customHeight="1" x14ac:dyDescent="0.35">
      <c r="B33" s="182" t="s">
        <v>102</v>
      </c>
      <c r="C33" s="183"/>
      <c r="D33" s="183"/>
      <c r="E33" s="183"/>
      <c r="F33" s="184"/>
    </row>
    <row r="34" spans="2:6" ht="43.5" x14ac:dyDescent="0.35">
      <c r="B34" s="185" t="s">
        <v>86</v>
      </c>
      <c r="C34" s="186" t="s">
        <v>87</v>
      </c>
      <c r="D34" s="186" t="s">
        <v>72</v>
      </c>
      <c r="E34" s="186" t="s">
        <v>88</v>
      </c>
      <c r="F34" s="187" t="s">
        <v>89</v>
      </c>
    </row>
    <row r="35" spans="2:6" ht="37.5" customHeight="1" x14ac:dyDescent="0.45">
      <c r="B35" s="108"/>
      <c r="C35" s="107"/>
      <c r="D35" s="107"/>
      <c r="E35" s="107"/>
      <c r="F35" s="109"/>
    </row>
    <row r="36" spans="2:6" ht="37.5" customHeight="1" thickBot="1" x14ac:dyDescent="0.4">
      <c r="B36" s="110"/>
      <c r="C36" s="111"/>
      <c r="D36" s="111"/>
      <c r="E36" s="111"/>
      <c r="F36" s="112"/>
    </row>
    <row r="37" spans="2:6" ht="15" thickBot="1" x14ac:dyDescent="0.4">
      <c r="B37" s="177"/>
      <c r="C37" s="177"/>
      <c r="D37" s="177"/>
      <c r="E37" s="177"/>
      <c r="F37" s="177"/>
    </row>
    <row r="38" spans="2:6" x14ac:dyDescent="0.35">
      <c r="B38" s="161" t="s">
        <v>38</v>
      </c>
      <c r="C38" s="163" t="s">
        <v>39</v>
      </c>
      <c r="D38" s="163"/>
      <c r="E38" s="163" t="s">
        <v>91</v>
      </c>
      <c r="F38" s="165"/>
    </row>
    <row r="39" spans="2:6" ht="15" thickBot="1" x14ac:dyDescent="0.4">
      <c r="B39" s="162"/>
      <c r="C39" s="164"/>
      <c r="D39" s="164"/>
      <c r="E39" s="164"/>
      <c r="F39" s="166"/>
    </row>
  </sheetData>
  <sheetProtection algorithmName="SHA-512" hashValue="5pWVV+cOobTMPgiI+EyBoKRSkOW3SW7E5rFnTvo5Y7roJhwg3sjFYpFRMOfybi0SpZEO/+9YNXEsixbe9rImRg==" saltValue="WdXEF8F/IKH2X3/QtMkNDQ==" spinCount="100000" sheet="1" objects="1" scenarios="1" selectLockedCells="1"/>
  <mergeCells count="42">
    <mergeCell ref="D22:F22"/>
    <mergeCell ref="D23:F23"/>
    <mergeCell ref="D24:F24"/>
    <mergeCell ref="D25:F25"/>
    <mergeCell ref="D26:F26"/>
    <mergeCell ref="B22:C22"/>
    <mergeCell ref="B23:C23"/>
    <mergeCell ref="B24:C24"/>
    <mergeCell ref="B25:C25"/>
    <mergeCell ref="B26:C26"/>
    <mergeCell ref="B33:F33"/>
    <mergeCell ref="B31:F31"/>
    <mergeCell ref="B2:F2"/>
    <mergeCell ref="B3:F3"/>
    <mergeCell ref="C4:F4"/>
    <mergeCell ref="C5:F5"/>
    <mergeCell ref="C6:F6"/>
    <mergeCell ref="C7:F7"/>
    <mergeCell ref="C28:F28"/>
    <mergeCell ref="C8:F8"/>
    <mergeCell ref="C9:F9"/>
    <mergeCell ref="C10:D10"/>
    <mergeCell ref="E10:F10"/>
    <mergeCell ref="B11:F11"/>
    <mergeCell ref="B12:F12"/>
    <mergeCell ref="B27:F27"/>
    <mergeCell ref="B37:F37"/>
    <mergeCell ref="B38:B39"/>
    <mergeCell ref="C38:D39"/>
    <mergeCell ref="E38:F39"/>
    <mergeCell ref="B13:E13"/>
    <mergeCell ref="B17:E17"/>
    <mergeCell ref="B18:F18"/>
    <mergeCell ref="B29:E29"/>
    <mergeCell ref="B30:E30"/>
    <mergeCell ref="B14:E14"/>
    <mergeCell ref="B15:E15"/>
    <mergeCell ref="B16:E16"/>
    <mergeCell ref="B21:F21"/>
    <mergeCell ref="B19:F19"/>
    <mergeCell ref="B20:E20"/>
    <mergeCell ref="B32:F32"/>
  </mergeCells>
  <conditionalFormatting sqref="B22:B26">
    <cfRule type="expression" dxfId="4" priority="7">
      <formula>$F$20="áno"</formula>
    </cfRule>
  </conditionalFormatting>
  <conditionalFormatting sqref="D22:F26">
    <cfRule type="expression" dxfId="3" priority="5" stopIfTrue="1">
      <formula>$F$20="áno"</formula>
    </cfRule>
  </conditionalFormatting>
  <conditionalFormatting sqref="F20">
    <cfRule type="expression" dxfId="2" priority="1">
      <formula>$F$20="áno"</formula>
    </cfRule>
  </conditionalFormatting>
  <conditionalFormatting sqref="G22:G25">
    <cfRule type="expression" dxfId="1" priority="9">
      <formula>$G$20="áno"</formula>
    </cfRule>
  </conditionalFormatting>
  <conditionalFormatting sqref="G26">
    <cfRule type="expression" dxfId="0" priority="8">
      <formula>$G$20="áno"</formula>
    </cfRule>
  </conditionalFormatting>
  <dataValidations count="2">
    <dataValidation type="list" allowBlank="1" showInputMessage="1" showErrorMessage="1" sqref="C10" xr:uid="{CACC827A-9BDE-4D68-BE0A-714B664E9FFF}">
      <formula1>"Som platcom DPH,Nie som platcom DPH"</formula1>
    </dataValidation>
    <dataValidation type="list" allowBlank="1" showInputMessage="1" showErrorMessage="1" sqref="F20" xr:uid="{70033314-AE57-4418-B98C-AF2211771127}">
      <formula1>"áno,nie"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152400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146050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146050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4</xdr:col>
                    <xdr:colOff>2019300</xdr:colOff>
                    <xdr:row>16</xdr:row>
                    <xdr:rowOff>0</xdr:rowOff>
                  </from>
                  <to>
                    <xdr:col>6</xdr:col>
                    <xdr:colOff>146050</xdr:colOff>
                    <xdr:row>16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152400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73</v>
      </c>
    </row>
    <row r="3" spans="2:2" x14ac:dyDescent="0.35">
      <c r="B3" s="4"/>
    </row>
    <row r="4" spans="2:2" x14ac:dyDescent="0.35">
      <c r="B4" s="5" t="s">
        <v>41</v>
      </c>
    </row>
    <row r="5" spans="2:2" x14ac:dyDescent="0.35">
      <c r="B5" s="6"/>
    </row>
    <row r="6" spans="2:2" x14ac:dyDescent="0.35">
      <c r="B6" s="7" t="s">
        <v>42</v>
      </c>
    </row>
    <row r="7" spans="2:2" x14ac:dyDescent="0.35">
      <c r="B7" s="5"/>
    </row>
    <row r="8" spans="2:2" x14ac:dyDescent="0.35">
      <c r="B8" s="105" t="s">
        <v>74</v>
      </c>
    </row>
    <row r="9" spans="2:2" x14ac:dyDescent="0.35">
      <c r="B9" s="105"/>
    </row>
    <row r="10" spans="2:2" x14ac:dyDescent="0.35">
      <c r="B10" s="106" t="s">
        <v>76</v>
      </c>
    </row>
    <row r="11" spans="2:2" x14ac:dyDescent="0.35">
      <c r="B11" s="106" t="s">
        <v>77</v>
      </c>
    </row>
    <row r="12" spans="2:2" x14ac:dyDescent="0.35">
      <c r="B12" s="106" t="s">
        <v>78</v>
      </c>
    </row>
    <row r="13" spans="2:2" x14ac:dyDescent="0.35">
      <c r="B13" s="106" t="s">
        <v>79</v>
      </c>
    </row>
    <row r="14" spans="2:2" ht="16.5" customHeight="1" x14ac:dyDescent="0.35">
      <c r="B14" s="5"/>
    </row>
    <row r="15" spans="2:2" ht="29" x14ac:dyDescent="0.35">
      <c r="B15" s="105" t="s">
        <v>75</v>
      </c>
    </row>
    <row r="16" spans="2:2" x14ac:dyDescent="0.35">
      <c r="B16" s="8"/>
    </row>
    <row r="17" spans="2:2" ht="29" x14ac:dyDescent="0.35">
      <c r="B17" s="5" t="s">
        <v>81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sheetProtection algorithmName="SHA-512" hashValue="DOMhOvmSSQjqef29gOjBxyA176BZzzW+RDxwQHiGh9c2eMPpSFm5iI5x8+vEIzaSZTGn4Js2f4HPYbDWfoj6kQ==" saltValue="3MiIA63WPgn7A0O4qGF+eA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40</v>
      </c>
    </row>
    <row r="3" spans="2:2" x14ac:dyDescent="0.35">
      <c r="B3" s="4"/>
    </row>
    <row r="4" spans="2:2" x14ac:dyDescent="0.35">
      <c r="B4" s="10" t="s">
        <v>41</v>
      </c>
    </row>
    <row r="5" spans="2:2" x14ac:dyDescent="0.35">
      <c r="B5" s="4"/>
    </row>
    <row r="6" spans="2:2" x14ac:dyDescent="0.35">
      <c r="B6" s="11" t="s">
        <v>42</v>
      </c>
    </row>
    <row r="7" spans="2:2" x14ac:dyDescent="0.35">
      <c r="B7" s="12"/>
    </row>
    <row r="8" spans="2:2" ht="60.75" customHeight="1" x14ac:dyDescent="0.35">
      <c r="B8" s="5" t="s">
        <v>43</v>
      </c>
    </row>
    <row r="9" spans="2:2" x14ac:dyDescent="0.35">
      <c r="B9" s="5"/>
    </row>
    <row r="10" spans="2:2" x14ac:dyDescent="0.35">
      <c r="B10" s="5" t="s">
        <v>44</v>
      </c>
    </row>
    <row r="11" spans="2:2" x14ac:dyDescent="0.35">
      <c r="B11" s="5" t="s">
        <v>45</v>
      </c>
    </row>
    <row r="12" spans="2:2" x14ac:dyDescent="0.35">
      <c r="B12" s="5" t="s">
        <v>46</v>
      </c>
    </row>
    <row r="13" spans="2:2" x14ac:dyDescent="0.35">
      <c r="B13" s="5" t="s">
        <v>47</v>
      </c>
    </row>
    <row r="14" spans="2:2" x14ac:dyDescent="0.35">
      <c r="B14" s="5" t="s">
        <v>48</v>
      </c>
    </row>
    <row r="15" spans="2:2" x14ac:dyDescent="0.35">
      <c r="B15" s="5" t="s">
        <v>49</v>
      </c>
    </row>
    <row r="16" spans="2:2" x14ac:dyDescent="0.35">
      <c r="B16" s="5" t="s">
        <v>50</v>
      </c>
    </row>
    <row r="17" spans="2:2" ht="29" x14ac:dyDescent="0.35">
      <c r="B17" s="5" t="s">
        <v>51</v>
      </c>
    </row>
    <row r="18" spans="2:2" x14ac:dyDescent="0.35">
      <c r="B18" s="5" t="s">
        <v>52</v>
      </c>
    </row>
    <row r="19" spans="2:2" x14ac:dyDescent="0.35">
      <c r="B19" s="5" t="s">
        <v>53</v>
      </c>
    </row>
    <row r="20" spans="2:2" x14ac:dyDescent="0.35">
      <c r="B20" s="5" t="s">
        <v>54</v>
      </c>
    </row>
    <row r="21" spans="2:2" ht="29" x14ac:dyDescent="0.35">
      <c r="B21" s="5" t="s">
        <v>55</v>
      </c>
    </row>
    <row r="22" spans="2:2" x14ac:dyDescent="0.35">
      <c r="B22" s="5" t="s">
        <v>56</v>
      </c>
    </row>
    <row r="23" spans="2:2" x14ac:dyDescent="0.35">
      <c r="B23" s="6"/>
    </row>
    <row r="24" spans="2:2" ht="58" x14ac:dyDescent="0.35">
      <c r="B24" s="5" t="s">
        <v>57</v>
      </c>
    </row>
    <row r="25" spans="2:2" ht="13.5" customHeight="1" x14ac:dyDescent="0.35">
      <c r="B25" s="5"/>
    </row>
    <row r="26" spans="2:2" ht="29" x14ac:dyDescent="0.35">
      <c r="B26" s="5" t="s">
        <v>58</v>
      </c>
    </row>
    <row r="27" spans="2:2" ht="15" thickBot="1" x14ac:dyDescent="0.4">
      <c r="B27" s="13"/>
    </row>
  </sheetData>
  <sheetProtection algorithmName="SHA-512" hashValue="Y4Y8vNQ38IDE9jzjNZVcQai6bYMvxYgzjqBgGYmduagxNyvnS1+3ryjz1kug4SaJ5HXUV6+CWnjXfRPedQIVKQ==" saltValue="2ulMWCAc0NTy/GGTScXrq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sqref="A1:XFD1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59</v>
      </c>
    </row>
    <row r="3" spans="2:2" x14ac:dyDescent="0.35">
      <c r="B3" s="4"/>
    </row>
    <row r="4" spans="2:2" x14ac:dyDescent="0.35">
      <c r="B4" s="5" t="s">
        <v>41</v>
      </c>
    </row>
    <row r="5" spans="2:2" x14ac:dyDescent="0.35">
      <c r="B5" s="6"/>
    </row>
    <row r="6" spans="2:2" x14ac:dyDescent="0.35">
      <c r="B6" s="7" t="s">
        <v>42</v>
      </c>
    </row>
    <row r="7" spans="2:2" x14ac:dyDescent="0.35">
      <c r="B7" s="5"/>
    </row>
    <row r="8" spans="2:2" ht="60.75" customHeight="1" x14ac:dyDescent="0.35">
      <c r="B8" s="5" t="s">
        <v>60</v>
      </c>
    </row>
    <row r="9" spans="2:2" x14ac:dyDescent="0.35">
      <c r="B9" s="5" t="s">
        <v>61</v>
      </c>
    </row>
    <row r="10" spans="2:2" x14ac:dyDescent="0.35">
      <c r="B10" s="8"/>
    </row>
    <row r="11" spans="2:2" ht="29" x14ac:dyDescent="0.35">
      <c r="B11" s="5" t="s">
        <v>62</v>
      </c>
    </row>
    <row r="12" spans="2:2" x14ac:dyDescent="0.35">
      <c r="B12" s="5"/>
    </row>
    <row r="13" spans="2:2" ht="29" x14ac:dyDescent="0.35">
      <c r="B13" s="5" t="s">
        <v>63</v>
      </c>
    </row>
    <row r="14" spans="2:2" x14ac:dyDescent="0.35">
      <c r="B14" s="5"/>
    </row>
    <row r="15" spans="2:2" ht="29" x14ac:dyDescent="0.35">
      <c r="B15" s="5" t="s">
        <v>64</v>
      </c>
    </row>
    <row r="16" spans="2:2" x14ac:dyDescent="0.35">
      <c r="B16" s="5"/>
    </row>
    <row r="17" spans="2:2" ht="58" x14ac:dyDescent="0.35">
      <c r="B17" s="5" t="s">
        <v>65</v>
      </c>
    </row>
    <row r="18" spans="2:2" x14ac:dyDescent="0.35">
      <c r="B18" s="5"/>
    </row>
    <row r="19" spans="2:2" ht="72.5" x14ac:dyDescent="0.35">
      <c r="B19" s="5" t="s">
        <v>66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sheetProtection algorithmName="SHA-512" hashValue="a8AI9+5wjL5cQN+FG1hGB3zqzZMoaLTbCuV4ruOhDlS909q+1+yodC0vteAR88QdNT0owEA2MPo8k/LJA+zajQ==" saltValue="madPm4jARAbuBnF6clrOM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d59b66-2caa-47dd-b987-e69445656a45" xsi:nil="true"/>
    <lcf76f155ced4ddcb4097134ff3c332f xmlns="54c68185-e36f-49c8-b6f0-1fda4cb34f8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33B6865D357D49BB28EF11379B4E0B" ma:contentTypeVersion="11" ma:contentTypeDescription="Create a new document." ma:contentTypeScope="" ma:versionID="da658c388ab3de76e087a09e1fb887c1">
  <xsd:schema xmlns:xsd="http://www.w3.org/2001/XMLSchema" xmlns:xs="http://www.w3.org/2001/XMLSchema" xmlns:p="http://schemas.microsoft.com/office/2006/metadata/properties" xmlns:ns2="54c68185-e36f-49c8-b6f0-1fda4cb34f81" xmlns:ns3="92d59b66-2caa-47dd-b987-e69445656a45" targetNamespace="http://schemas.microsoft.com/office/2006/metadata/properties" ma:root="true" ma:fieldsID="c6ba12f7a2ba292801951a43baf593fe" ns2:_="" ns3:_="">
    <xsd:import namespace="54c68185-e36f-49c8-b6f0-1fda4cb34f81"/>
    <xsd:import namespace="92d59b66-2caa-47dd-b987-e69445656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68185-e36f-49c8-b6f0-1fda4cb34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9b66-2caa-47dd-b987-e69445656a4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9641491-333c-42dd-83c4-581979213790}" ma:internalName="TaxCatchAll" ma:showField="CatchAllData" ma:web="92d59b66-2caa-47dd-b987-e69445656a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92d59b66-2caa-47dd-b987-e69445656a45"/>
    <ds:schemaRef ds:uri="http://schemas.openxmlformats.org/package/2006/metadata/core-properties"/>
    <ds:schemaRef ds:uri="54c68185-e36f-49c8-b6f0-1fda4cb34f8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BCF356-4AEA-49DC-B183-A255B3A0E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68185-e36f-49c8-b6f0-1fda4cb34f81"/>
    <ds:schemaRef ds:uri="92d59b66-2caa-47dd-b987-e69445656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2026-03-20T13:12:49Z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0x010100EC33B6865D357D49BB28EF11379B4E0B</vt:lpwstr>
  </property>
  <property fmtid="{D5CDD505-2E9C-101B-9397-08002B2CF9AE}" pid="3" name="MediaServiceImageTags">
    <vt:lpwstr/>
  </property>
</Properties>
</file>