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328"/>
  <workbookPr/>
  <mc:AlternateContent xmlns:mc="http://schemas.openxmlformats.org/markup-compatibility/2006">
    <mc:Choice Requires="x15">
      <x15ac:absPath xmlns:x15ac="http://schemas.microsoft.com/office/spreadsheetml/2010/11/ac" url="https://alinvestcz.sharepoint.com/sites/Investice-AlfagenV/Sdilene dokumenty/Alfagen VŘ/Montáže elektro/Doplnění ZD/04/"/>
    </mc:Choice>
  </mc:AlternateContent>
  <xr:revisionPtr revIDLastSave="20" documentId="13_ncr:1_{1DE52A47-12EF-46A9-A56D-D867307C6B96}" xr6:coauthVersionLast="47" xr6:coauthVersionMax="47" xr10:uidLastSave="{CE6D076E-8404-4C0C-854E-ED0466F23815}"/>
  <bookViews>
    <workbookView xWindow="735" yWindow="690" windowWidth="17670" windowHeight="12090" activeTab="4" xr2:uid="{00000000-000D-0000-FFFF-FFFF00000000}"/>
  </bookViews>
  <sheets>
    <sheet name="Front page" sheetId="13" r:id="rId1"/>
    <sheet name="Caster 1" sheetId="11" r:id="rId2"/>
    <sheet name="Caster 2" sheetId="14" r:id="rId3"/>
    <sheet name="Caster 3" sheetId="15" r:id="rId4"/>
    <sheet name="Caster 4" sheetId="16" r:id="rId5"/>
  </sheets>
  <externalReferences>
    <externalReference r:id="rId6"/>
    <externalReference r:id="rId7"/>
  </externalReferences>
  <definedNames>
    <definedName name="Emetteur">[1]Choix!$A$19:$A$25</definedName>
    <definedName name="F">[2]Choix!$A$13:$A$15</definedName>
    <definedName name="GGGGG">[2]Choix!$A$2:$A$2</definedName>
    <definedName name="_xlnm.Print_Area" localSheetId="1">'Caster 1'!$A$1:$N$35</definedName>
    <definedName name="_xlnm.Print_Area" localSheetId="2">'Caster 2'!$A$1:$N$35</definedName>
    <definedName name="_xlnm.Print_Area" localSheetId="3">'Caster 3'!$A$1:$N$35</definedName>
    <definedName name="_xlnm.Print_Area" localSheetId="4">'Caster 4'!$A$1:$N$35</definedName>
    <definedName name="_xlnm.Print_Area" localSheetId="0">'Front page'!$A$1:$H$18</definedName>
    <definedName name="Primaire">[1]Choix!$A$6:$A$9</definedName>
    <definedName name="Process" localSheetId="0">'Front page'!$A$4</definedName>
    <definedName name="Produit">[1]Choix!$A$95:$A$114</definedName>
    <definedName name="Projet">[1]Choix!$A$2:$A$2</definedName>
    <definedName name="Secondaire">[1]Choix!$A$13:$A$15</definedName>
    <definedName name="Typedoc">[1]Choix!$A$32:$A$91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33" i="16" l="1"/>
  <c r="M33" i="15"/>
  <c r="M33" i="14"/>
  <c r="M33" i="11"/>
  <c r="M24" i="16"/>
  <c r="M25" i="16"/>
  <c r="M26" i="16"/>
  <c r="M27" i="16"/>
  <c r="M28" i="16"/>
  <c r="M29" i="16"/>
  <c r="M30" i="16"/>
  <c r="M31" i="16"/>
  <c r="M24" i="15"/>
  <c r="M25" i="15"/>
  <c r="M26" i="15"/>
  <c r="M27" i="15"/>
  <c r="M28" i="15"/>
  <c r="M29" i="15"/>
  <c r="M30" i="15"/>
  <c r="M31" i="15"/>
  <c r="M24" i="14"/>
  <c r="M25" i="14"/>
  <c r="M26" i="14"/>
  <c r="M27" i="14"/>
  <c r="M28" i="14"/>
  <c r="M29" i="14"/>
  <c r="M30" i="14"/>
  <c r="M31" i="14"/>
  <c r="M24" i="11"/>
  <c r="M25" i="11"/>
  <c r="M26" i="11"/>
  <c r="M27" i="11"/>
  <c r="M28" i="11"/>
  <c r="M29" i="11"/>
  <c r="M30" i="11"/>
  <c r="M31" i="11"/>
  <c r="I5" i="16"/>
  <c r="J5" i="16" s="1"/>
  <c r="K5" i="16" s="1"/>
  <c r="M5" i="16" s="1"/>
  <c r="I19" i="16" l="1"/>
  <c r="J19" i="16" s="1"/>
  <c r="K19" i="16" s="1"/>
  <c r="M19" i="16" s="1"/>
  <c r="I19" i="15"/>
  <c r="J19" i="15" s="1"/>
  <c r="K19" i="15" s="1"/>
  <c r="M19" i="15" s="1"/>
  <c r="I19" i="14"/>
  <c r="J19" i="14" s="1"/>
  <c r="K19" i="14" s="1"/>
  <c r="M19" i="14" s="1"/>
  <c r="I19" i="11"/>
  <c r="J19" i="11" s="1"/>
  <c r="K19" i="11" s="1"/>
  <c r="M19" i="11" s="1"/>
  <c r="I6" i="16"/>
  <c r="J6" i="16" s="1"/>
  <c r="K6" i="16" s="1"/>
  <c r="M6" i="16" s="1"/>
  <c r="I7" i="16"/>
  <c r="J7" i="16" s="1"/>
  <c r="K7" i="16" s="1"/>
  <c r="M7" i="16" s="1"/>
  <c r="I8" i="16"/>
  <c r="J8" i="16" s="1"/>
  <c r="K8" i="16" s="1"/>
  <c r="M8" i="16" s="1"/>
  <c r="I9" i="16"/>
  <c r="J9" i="16" s="1"/>
  <c r="K9" i="16" s="1"/>
  <c r="M9" i="16" s="1"/>
  <c r="I10" i="16"/>
  <c r="J10" i="16" s="1"/>
  <c r="K10" i="16" s="1"/>
  <c r="M10" i="16" s="1"/>
  <c r="I11" i="16"/>
  <c r="J11" i="16" s="1"/>
  <c r="K11" i="16" s="1"/>
  <c r="M11" i="16" s="1"/>
  <c r="I12" i="16"/>
  <c r="J12" i="16" s="1"/>
  <c r="K12" i="16" s="1"/>
  <c r="M12" i="16" s="1"/>
  <c r="I13" i="16"/>
  <c r="J13" i="16" s="1"/>
  <c r="K13" i="16" s="1"/>
  <c r="M13" i="16" s="1"/>
  <c r="I14" i="16"/>
  <c r="J14" i="16" s="1"/>
  <c r="K14" i="16" s="1"/>
  <c r="M14" i="16" s="1"/>
  <c r="I15" i="16"/>
  <c r="J15" i="16" s="1"/>
  <c r="K15" i="16" s="1"/>
  <c r="M15" i="16" s="1"/>
  <c r="I16" i="16"/>
  <c r="J16" i="16" s="1"/>
  <c r="K16" i="16" s="1"/>
  <c r="M16" i="16" s="1"/>
  <c r="I17" i="16"/>
  <c r="J17" i="16" s="1"/>
  <c r="K17" i="16" s="1"/>
  <c r="M17" i="16" s="1"/>
  <c r="I18" i="16"/>
  <c r="J18" i="16" s="1"/>
  <c r="K18" i="16" s="1"/>
  <c r="M18" i="16" s="1"/>
  <c r="I20" i="16"/>
  <c r="J20" i="16" s="1"/>
  <c r="K20" i="16" s="1"/>
  <c r="M20" i="16" s="1"/>
  <c r="I20" i="15"/>
  <c r="J20" i="15" s="1"/>
  <c r="K20" i="15" s="1"/>
  <c r="M20" i="15" s="1"/>
  <c r="I5" i="15"/>
  <c r="J5" i="15" s="1"/>
  <c r="K5" i="15" s="1"/>
  <c r="M5" i="15" s="1"/>
  <c r="I6" i="15"/>
  <c r="J6" i="15" s="1"/>
  <c r="K6" i="15" s="1"/>
  <c r="M6" i="15" s="1"/>
  <c r="I7" i="15"/>
  <c r="J7" i="15" s="1"/>
  <c r="K7" i="15" s="1"/>
  <c r="M7" i="15" s="1"/>
  <c r="I8" i="15"/>
  <c r="J8" i="15" s="1"/>
  <c r="K8" i="15" s="1"/>
  <c r="M8" i="15" s="1"/>
  <c r="I9" i="15"/>
  <c r="J9" i="15" s="1"/>
  <c r="K9" i="15" s="1"/>
  <c r="M9" i="15" s="1"/>
  <c r="I10" i="15"/>
  <c r="J10" i="15" s="1"/>
  <c r="K10" i="15" s="1"/>
  <c r="M10" i="15" s="1"/>
  <c r="I11" i="15"/>
  <c r="J11" i="15" s="1"/>
  <c r="K11" i="15" s="1"/>
  <c r="M11" i="15" s="1"/>
  <c r="I12" i="15"/>
  <c r="J12" i="15" s="1"/>
  <c r="K12" i="15" s="1"/>
  <c r="M12" i="15" s="1"/>
  <c r="I13" i="15"/>
  <c r="J13" i="15" s="1"/>
  <c r="K13" i="15" s="1"/>
  <c r="M13" i="15" s="1"/>
  <c r="I14" i="15"/>
  <c r="J14" i="15" s="1"/>
  <c r="K14" i="15" s="1"/>
  <c r="M14" i="15" s="1"/>
  <c r="I15" i="15"/>
  <c r="J15" i="15" s="1"/>
  <c r="K15" i="15" s="1"/>
  <c r="M15" i="15" s="1"/>
  <c r="I16" i="15"/>
  <c r="J16" i="15" s="1"/>
  <c r="K16" i="15" s="1"/>
  <c r="M16" i="15" s="1"/>
  <c r="I17" i="15"/>
  <c r="J17" i="15" s="1"/>
  <c r="K17" i="15" s="1"/>
  <c r="M17" i="15" s="1"/>
  <c r="I18" i="15"/>
  <c r="J18" i="15" s="1"/>
  <c r="K18" i="15" s="1"/>
  <c r="M18" i="15" s="1"/>
  <c r="I20" i="14"/>
  <c r="I21" i="14"/>
  <c r="J21" i="14" s="1"/>
  <c r="K21" i="14" s="1"/>
  <c r="M21" i="14" s="1"/>
  <c r="I22" i="14"/>
  <c r="J22" i="14" s="1"/>
  <c r="K22" i="14" s="1"/>
  <c r="M22" i="14" s="1"/>
  <c r="I23" i="14"/>
  <c r="J23" i="14" s="1"/>
  <c r="K23" i="14" s="1"/>
  <c r="M23" i="14" s="1"/>
  <c r="I6" i="14"/>
  <c r="J6" i="14" s="1"/>
  <c r="K6" i="14" s="1"/>
  <c r="M6" i="14" s="1"/>
  <c r="I7" i="14"/>
  <c r="J7" i="14" s="1"/>
  <c r="K7" i="14" s="1"/>
  <c r="M7" i="14" s="1"/>
  <c r="I8" i="14"/>
  <c r="J8" i="14" s="1"/>
  <c r="K8" i="14" s="1"/>
  <c r="M8" i="14" s="1"/>
  <c r="I9" i="14"/>
  <c r="J9" i="14" s="1"/>
  <c r="K9" i="14" s="1"/>
  <c r="M9" i="14" s="1"/>
  <c r="I10" i="14"/>
  <c r="J10" i="14" s="1"/>
  <c r="K10" i="14" s="1"/>
  <c r="M10" i="14" s="1"/>
  <c r="I11" i="14"/>
  <c r="J11" i="14" s="1"/>
  <c r="K11" i="14" s="1"/>
  <c r="M11" i="14" s="1"/>
  <c r="I12" i="14"/>
  <c r="J12" i="14" s="1"/>
  <c r="K12" i="14" s="1"/>
  <c r="M12" i="14" s="1"/>
  <c r="I13" i="14"/>
  <c r="J13" i="14" s="1"/>
  <c r="K13" i="14" s="1"/>
  <c r="M13" i="14" s="1"/>
  <c r="I14" i="14"/>
  <c r="J14" i="14" s="1"/>
  <c r="K14" i="14" s="1"/>
  <c r="M14" i="14" s="1"/>
  <c r="I15" i="14"/>
  <c r="J15" i="14" s="1"/>
  <c r="K15" i="14" s="1"/>
  <c r="M15" i="14" s="1"/>
  <c r="I16" i="14"/>
  <c r="J16" i="14" s="1"/>
  <c r="K16" i="14" s="1"/>
  <c r="M16" i="14" s="1"/>
  <c r="I17" i="14"/>
  <c r="J17" i="14" s="1"/>
  <c r="K17" i="14" s="1"/>
  <c r="M17" i="14" s="1"/>
  <c r="I18" i="14"/>
  <c r="J18" i="14" s="1"/>
  <c r="K18" i="14" s="1"/>
  <c r="M18" i="14" s="1"/>
  <c r="I5" i="14"/>
  <c r="J5" i="14" s="1"/>
  <c r="K5" i="14" s="1"/>
  <c r="M5" i="14" s="1"/>
  <c r="I5" i="11"/>
  <c r="J5" i="11" s="1"/>
  <c r="K5" i="11" s="1"/>
  <c r="M5" i="11" s="1"/>
  <c r="I6" i="11"/>
  <c r="J6" i="11" s="1"/>
  <c r="K6" i="11" s="1"/>
  <c r="M6" i="11" s="1"/>
  <c r="I7" i="11"/>
  <c r="J7" i="11" s="1"/>
  <c r="K7" i="11" s="1"/>
  <c r="M7" i="11" s="1"/>
  <c r="I8" i="11"/>
  <c r="J8" i="11" s="1"/>
  <c r="K8" i="11" s="1"/>
  <c r="M8" i="11" s="1"/>
  <c r="I9" i="11"/>
  <c r="J9" i="11" s="1"/>
  <c r="K9" i="11" s="1"/>
  <c r="M9" i="11" s="1"/>
  <c r="I10" i="11"/>
  <c r="J10" i="11" s="1"/>
  <c r="K10" i="11" s="1"/>
  <c r="M10" i="11" s="1"/>
  <c r="I11" i="11"/>
  <c r="J11" i="11" s="1"/>
  <c r="K11" i="11" s="1"/>
  <c r="M11" i="11" s="1"/>
  <c r="I12" i="11"/>
  <c r="J12" i="11" s="1"/>
  <c r="K12" i="11" s="1"/>
  <c r="M12" i="11" s="1"/>
  <c r="I13" i="11"/>
  <c r="J13" i="11" s="1"/>
  <c r="K13" i="11" s="1"/>
  <c r="M13" i="11" s="1"/>
  <c r="I14" i="11"/>
  <c r="J14" i="11" s="1"/>
  <c r="K14" i="11" s="1"/>
  <c r="M14" i="11" s="1"/>
  <c r="I15" i="11"/>
  <c r="J15" i="11" s="1"/>
  <c r="K15" i="11" s="1"/>
  <c r="M15" i="11" s="1"/>
  <c r="I16" i="11"/>
  <c r="J16" i="11" s="1"/>
  <c r="K16" i="11" s="1"/>
  <c r="M16" i="11" s="1"/>
  <c r="I17" i="11"/>
  <c r="J17" i="11" s="1"/>
  <c r="K17" i="11" s="1"/>
  <c r="M17" i="11" s="1"/>
  <c r="I21" i="11"/>
  <c r="J21" i="11" s="1"/>
  <c r="K21" i="11" s="1"/>
  <c r="M21" i="11" s="1"/>
  <c r="I18" i="11"/>
  <c r="J18" i="11" s="1"/>
  <c r="K18" i="11" s="1"/>
  <c r="M18" i="11" s="1"/>
  <c r="I23" i="16"/>
  <c r="J23" i="16" s="1"/>
  <c r="K23" i="16" s="1"/>
  <c r="M23" i="16" s="1"/>
  <c r="I22" i="16"/>
  <c r="J22" i="16" s="1"/>
  <c r="K22" i="16" s="1"/>
  <c r="M22" i="16" s="1"/>
  <c r="I21" i="16"/>
  <c r="J21" i="16" s="1"/>
  <c r="K21" i="16" s="1"/>
  <c r="M21" i="16" s="1"/>
  <c r="I23" i="15"/>
  <c r="J23" i="15" s="1"/>
  <c r="K23" i="15" s="1"/>
  <c r="M23" i="15" s="1"/>
  <c r="I22" i="15"/>
  <c r="J22" i="15" s="1"/>
  <c r="K22" i="15" s="1"/>
  <c r="M22" i="15" s="1"/>
  <c r="I21" i="15"/>
  <c r="J21" i="15" s="1"/>
  <c r="K21" i="15" s="1"/>
  <c r="M21" i="15" s="1"/>
  <c r="I23" i="11"/>
  <c r="J23" i="11" s="1"/>
  <c r="K23" i="11" s="1"/>
  <c r="M23" i="11" s="1"/>
  <c r="I22" i="11"/>
  <c r="J22" i="11" s="1"/>
  <c r="K22" i="11" s="1"/>
  <c r="M22" i="11" s="1"/>
  <c r="I20" i="11"/>
  <c r="J20" i="11" s="1"/>
  <c r="K20" i="11" s="1"/>
  <c r="M20" i="11" s="1"/>
  <c r="B6" i="13" l="1"/>
  <c r="J20" i="14"/>
  <c r="K20" i="14" s="1"/>
  <c r="M20" i="14" s="1"/>
</calcChain>
</file>

<file path=xl/sharedStrings.xml><?xml version="1.0" encoding="utf-8"?>
<sst xmlns="http://schemas.openxmlformats.org/spreadsheetml/2006/main" count="656" uniqueCount="203">
  <si>
    <t>BRUNO PRESEZZI 
CASTING SECTOR 
DYNAPRIME CASTING LINE</t>
  </si>
  <si>
    <t>02</t>
  </si>
  <si>
    <t>Update</t>
  </si>
  <si>
    <t>MEB</t>
  </si>
  <si>
    <t>JUF</t>
  </si>
  <si>
    <t>01</t>
  </si>
  <si>
    <t>00</t>
  </si>
  <si>
    <t>First issue</t>
  </si>
  <si>
    <t>Rev.</t>
  </si>
  <si>
    <t>Date</t>
  </si>
  <si>
    <t>Description</t>
  </si>
  <si>
    <t>Publisher</t>
  </si>
  <si>
    <t>Auditor</t>
  </si>
  <si>
    <t>Approver</t>
  </si>
  <si>
    <t xml:space="preserve"> </t>
  </si>
  <si>
    <t>BRUNO PRESEZZI (ITALY)</t>
  </si>
  <si>
    <t>Document title :</t>
  </si>
  <si>
    <t>CABLES LIST</t>
  </si>
  <si>
    <t>DYNAMIC CONCEPT EUROPE</t>
  </si>
  <si>
    <t>Project number</t>
  </si>
  <si>
    <t>A25105-544</t>
  </si>
  <si>
    <t>R01</t>
  </si>
  <si>
    <r>
      <rPr>
        <b/>
        <i/>
        <sz val="8"/>
        <color rgb="FFFF0000"/>
        <rFont val="Verdana"/>
        <family val="2"/>
      </rPr>
      <t>IMPORTANT NOTICE</t>
    </r>
    <r>
      <rPr>
        <i/>
        <sz val="8"/>
        <color theme="1"/>
        <rFont val="Verdana"/>
        <family val="2"/>
      </rPr>
      <t xml:space="preserve">
This document is the property of DYNAMIC CONCEPT EUROPE. It is STRICTLY CONFIDENTIAL and may not under any circumstances be reproduced, copied or divulged by any process whatsoever, in whole or in part, without prior authorisation from DYNAMIC CONCEPT EUROPE.</t>
    </r>
  </si>
  <si>
    <t>Cable name</t>
  </si>
  <si>
    <t>Cable Data</t>
  </si>
  <si>
    <t>Source</t>
  </si>
  <si>
    <t>Destination</t>
  </si>
  <si>
    <t>Length (en mm)</t>
  </si>
  <si>
    <t>Length (mm)</t>
  </si>
  <si>
    <t>Length (m)</t>
  </si>
  <si>
    <t>Total [mt] / Quantity</t>
  </si>
  <si>
    <t>Reference</t>
  </si>
  <si>
    <t>Type</t>
  </si>
  <si>
    <t>Ext. Diameter (mm)</t>
  </si>
  <si>
    <t>Profinet cable</t>
  </si>
  <si>
    <t xml:space="preserve">Main control Dynaprime </t>
  </si>
  <si>
    <t>R43.52.3/GP-01-C01</t>
  </si>
  <si>
    <t>35G1,5 mm²</t>
  </si>
  <si>
    <t>Gas Panel</t>
  </si>
  <si>
    <t>R43.52.3/GP-01-C02</t>
  </si>
  <si>
    <t>MultiPR 32x1,5 mm²</t>
  </si>
  <si>
    <t>R43.52.3/CJB-01-T01</t>
  </si>
  <si>
    <t>MultiPR 2x1,5 mm²</t>
  </si>
  <si>
    <t>Control junction box</t>
  </si>
  <si>
    <t>R43.52.3/CJB-01-C01</t>
  </si>
  <si>
    <t>25G1,5 mm²</t>
  </si>
  <si>
    <t>R43.52.3/CJB-01-C02</t>
  </si>
  <si>
    <t>20G1,5 mm²</t>
  </si>
  <si>
    <t>R43.52.3/CJB-01-C03</t>
  </si>
  <si>
    <t>MultiPR 16x1,5 mm²</t>
  </si>
  <si>
    <t>R43.52.3/PJB-01-P01</t>
  </si>
  <si>
    <t>12G2,5 mm²</t>
  </si>
  <si>
    <t xml:space="preserve">Main power Dynaprime </t>
  </si>
  <si>
    <t>Power junction box</t>
  </si>
  <si>
    <t>R43.52.3/PJB-01-P02</t>
  </si>
  <si>
    <t>15G2,5 mm²</t>
  </si>
  <si>
    <t>R43.52.3/CJB-02-T01</t>
  </si>
  <si>
    <t>R43.52.3/CJB-02-C01</t>
  </si>
  <si>
    <t>R43.52.3/CJB-02-C02</t>
  </si>
  <si>
    <t>R43.52.3/CJB-02-C03</t>
  </si>
  <si>
    <t>R43.52.3/PJB-02-P01</t>
  </si>
  <si>
    <t>R43.52.3/PJB-02-P02</t>
  </si>
  <si>
    <t>R43.52.3/GP-01-E01</t>
  </si>
  <si>
    <t>Main cabinet launder preheating</t>
  </si>
  <si>
    <t>R43.52.3/AR-WS1000</t>
  </si>
  <si>
    <t xml:space="preserve">Plant or Dynaprime </t>
  </si>
  <si>
    <t>R43.52.3/AR-WP101</t>
  </si>
  <si>
    <t xml:space="preserve">LAPP : 1123538 </t>
  </si>
  <si>
    <t>4G2,5 mm²</t>
  </si>
  <si>
    <t>Power/control junction box - Area 1</t>
  </si>
  <si>
    <t>R43.52.3/AR-WP201</t>
  </si>
  <si>
    <t>Power/control junction box - Area 2</t>
  </si>
  <si>
    <t>R43.52.3/AR-WP301</t>
  </si>
  <si>
    <t>Power/control junction box - Area 3</t>
  </si>
  <si>
    <t>R45.52.3/GP-01-C01</t>
  </si>
  <si>
    <t>R45.52.3/GP-01-C02</t>
  </si>
  <si>
    <t>R45.52.3/CJB-01-T01</t>
  </si>
  <si>
    <t>R45.52.3/CJB-01-C01</t>
  </si>
  <si>
    <t>R45.52.3/CJB-01-C02</t>
  </si>
  <si>
    <t>R45.52.3/CJB-01-C03</t>
  </si>
  <si>
    <t>R45.52.3/PJB-01-P01</t>
  </si>
  <si>
    <t>R45.52.3/PJB-01-P02</t>
  </si>
  <si>
    <t>R45.52.3/CJB-02-T01</t>
  </si>
  <si>
    <t>R45.52.3/CJB-02-C01</t>
  </si>
  <si>
    <t>R45.52.3/CJB-02-C02</t>
  </si>
  <si>
    <t>R45.52.3/CJB-02-C03</t>
  </si>
  <si>
    <t>R45.52.3/PJB-02-P01</t>
  </si>
  <si>
    <t>R45.52.3/PJB-02-P02</t>
  </si>
  <si>
    <t>R45.52.3/GP-01-E01</t>
  </si>
  <si>
    <t>R45.52.3/AR-WS2000</t>
  </si>
  <si>
    <t>R45.52.3/AR-WP101</t>
  </si>
  <si>
    <t>R45.52.3/AR-WP201</t>
  </si>
  <si>
    <t>R45.52.3/AR-WP301</t>
  </si>
  <si>
    <t>R44.52.3/GP-01-C01</t>
  </si>
  <si>
    <t>R44.52.3/GP-01-C02</t>
  </si>
  <si>
    <t>R44.52.3/CJB-01-T01</t>
  </si>
  <si>
    <t>R44.52.3/CJB-01-C01</t>
  </si>
  <si>
    <t>R44.52.3/CJB-01-C02</t>
  </si>
  <si>
    <t>R44.52.3/CJB-01-C03</t>
  </si>
  <si>
    <t>R44.52.3/PJB-01-P01</t>
  </si>
  <si>
    <t>R44.52.3/PJB-01-P02</t>
  </si>
  <si>
    <t>R44.52.3/CJB-02-T01</t>
  </si>
  <si>
    <t>R44.52.3/CJB-02-C01</t>
  </si>
  <si>
    <t>R44.52.3/CJB-02-C02</t>
  </si>
  <si>
    <t>R44.52.3/CJB-02-C03</t>
  </si>
  <si>
    <t>R44.52.3/PJB-02-P01</t>
  </si>
  <si>
    <t>R44.52.3/PJB-02-P02</t>
  </si>
  <si>
    <t>R44.52.3/GP-01-E01</t>
  </si>
  <si>
    <t>R44.52.3/AR-WS3000</t>
  </si>
  <si>
    <t>R44.52.3/AR-WP101</t>
  </si>
  <si>
    <t>R44.52.3/AR-WP201</t>
  </si>
  <si>
    <t>R44.52.3/AR-WP301</t>
  </si>
  <si>
    <t>Cena celkem Kč bez DPH</t>
  </si>
  <si>
    <t>R46.52.3/GP-01-C01</t>
  </si>
  <si>
    <t>R46.52.3/GP-01-C02</t>
  </si>
  <si>
    <t>R46.52.3/CJB-01-T01</t>
  </si>
  <si>
    <t>R46.52.3/CJB-01-C01</t>
  </si>
  <si>
    <t>R46.52.3/CJB-01-C02</t>
  </si>
  <si>
    <t>R46.52.3/CJB-01-C03</t>
  </si>
  <si>
    <t>R46.52.3/PJB-01-P01</t>
  </si>
  <si>
    <t>R46.52.3/PJB-01-P02</t>
  </si>
  <si>
    <t>R46.52.3/CJB-02-T01</t>
  </si>
  <si>
    <t>R46.52.3/CJB-02-C01</t>
  </si>
  <si>
    <t>R46.52.3/CJB-02-C02</t>
  </si>
  <si>
    <t>R46.52.3/CJB-02-C03</t>
  </si>
  <si>
    <t>R46.52.3/PJB-02-P01</t>
  </si>
  <si>
    <t>R46.52.3/PJB-02-P02</t>
  </si>
  <si>
    <t>R46.52.3/GP-01-E01</t>
  </si>
  <si>
    <t>R46.52.3/AR-WS4000</t>
  </si>
  <si>
    <t>R46.52.3/AR-WP101</t>
  </si>
  <si>
    <t>R46.52.3/AR-WP201</t>
  </si>
  <si>
    <t>R46.52.3/AR-WP301</t>
  </si>
  <si>
    <t>CELKEM</t>
  </si>
  <si>
    <t>Cena v Kč bez DPH/m</t>
  </si>
  <si>
    <t>6XV1840-2AH10</t>
  </si>
  <si>
    <t>1123130</t>
  </si>
  <si>
    <t xml:space="preserve">x2  0168507 </t>
  </si>
  <si>
    <t xml:space="preserve"> 0168501</t>
  </si>
  <si>
    <t xml:space="preserve"> 1123128</t>
  </si>
  <si>
    <t>0168507</t>
  </si>
  <si>
    <t>1123541</t>
  </si>
  <si>
    <t>0168501</t>
  </si>
  <si>
    <t>1123128</t>
  </si>
  <si>
    <t xml:space="preserve"> 1123541</t>
  </si>
  <si>
    <t>1123541
1123539</t>
  </si>
  <si>
    <t xml:space="preserve"> 1123541
1123539</t>
  </si>
  <si>
    <t xml:space="preserve"> 6XV1840-2AH10</t>
  </si>
  <si>
    <t xml:space="preserve">1123538 </t>
  </si>
  <si>
    <t xml:space="preserve"> 1123538 </t>
  </si>
  <si>
    <t>Reference *</t>
  </si>
  <si>
    <t>*</t>
  </si>
  <si>
    <t xml:space="preserve">Uchazeč může použít i jiný typ (od libovolného dodavatele), musí být ale zachovány technické parametry </t>
  </si>
  <si>
    <t xml:space="preserve">x2 0168507 </t>
  </si>
  <si>
    <t>1123541
 1123539</t>
  </si>
  <si>
    <t xml:space="preserve"> 1123130</t>
  </si>
  <si>
    <t xml:space="preserve"> 0168507</t>
  </si>
  <si>
    <t xml:space="preserve"> 1123541
 1123539</t>
  </si>
  <si>
    <t>Svitky - Launders_filterboxes_A25105_Cables_List_R03  (list Caster 4)</t>
  </si>
  <si>
    <t>Svitky - Launders_filterboxes_A25105_Cables_List_R03  (list Caster 3)</t>
  </si>
  <si>
    <t>Svitky - Launders_filterboxes_A25105_Cables_List_R03  (list Caster 2)</t>
  </si>
  <si>
    <t>Svitky - Launders_filterboxes_A25105_Cables_List_R03  (list Caster 1)</t>
  </si>
  <si>
    <t>+R46.52.1-CJB-03-C01
(OLD NAME R46.52.3/JB-01-C01)</t>
  </si>
  <si>
    <t>+R46.52.1-CJB-03-C02
(OLD NAME R46.52.3/JB-01-C02)</t>
  </si>
  <si>
    <t>+R46-52-3/AR-1-WL43.52.3/C001
(OLD NAME R46.52.3/AR-WC101)</t>
  </si>
  <si>
    <t>+R46-52-3/AR-1-WL43.52.3/C002
(OLD NAME R46.52.3/AR-WC201)</t>
  </si>
  <si>
    <t>+R46-52-3/AR-1-WL43.52.3/C003
(OLD NAME R46.52.3/AR-WC301)</t>
  </si>
  <si>
    <t>+R46-52-3/AR-1-WL43.52.3/S001
(OLD NAME R46.52.3/AR-WT101)</t>
  </si>
  <si>
    <t>+R46-52-3/AR-1-WL43.52.3/S002
(OLD NAME R46.52.3/AR-WT201)</t>
  </si>
  <si>
    <t>+R46-52-3/AR-1-WL43.52.3/S003
(OLD NAME R46.52.3/AR-WT301)</t>
  </si>
  <si>
    <t>25G1.5mm²</t>
  </si>
  <si>
    <t>15G1.5mm² SHD</t>
  </si>
  <si>
    <t>25G1² mm² SH</t>
  </si>
  <si>
    <t>MultiPR 8x2x1,5</t>
  </si>
  <si>
    <t>Control junction box H-trought</t>
  </si>
  <si>
    <t>Main Power Dynaprime right and left</t>
  </si>
  <si>
    <t>+R43.52.1-CJB-03-C01
(OLD NAME R43.52.3/JB-01-C01)</t>
  </si>
  <si>
    <t>+R43.52.1-CJB-03-C02
(OLD NAME R43.52.3/JB-01-C02)</t>
  </si>
  <si>
    <t>+R43-52-3/AR-1-WL43.52.3/C001
(OLD NAME R43.52.3/AR-WC101)</t>
  </si>
  <si>
    <t>+R43-52-3/AR-1-WL43.52.3/C002
(OLD NAME R43.52.3/AR-WC201)</t>
  </si>
  <si>
    <t>+R43-52-3/AR-1-WL43.52.3/C003
(OLD NAME R43.52.3/AR-WC301)</t>
  </si>
  <si>
    <t>+R43-52-3/AR-1-WL43.52.3/S001
(OLD NAME R43.52.3/AR-WT101)</t>
  </si>
  <si>
    <t>+R43-52-3/AR-1-WL43.52.3/S002
(OLD NAME R43.52.3/AR-WT201)</t>
  </si>
  <si>
    <t>+R43-52-3/AR-1-WL43.52.3/S003
(OLD NAME R43.52.3/AR-WT301)</t>
  </si>
  <si>
    <t xml:space="preserve"> 1123324</t>
  </si>
  <si>
    <t xml:space="preserve">10035064 </t>
  </si>
  <si>
    <t xml:space="preserve"> 10035064 </t>
  </si>
  <si>
    <t>+R45.52.1-CJB-03-C018
 NAME R45.52.3/JB-01-C01)</t>
  </si>
  <si>
    <t>+R45.52.1-CJB-03-C02
(OLD NAME R45.52.3/JB-01-C02)</t>
  </si>
  <si>
    <t>+R45-52-3/AR-1-WL43.52.3/C001
(OLD NAME R45.52.3/AR-WC101)</t>
  </si>
  <si>
    <t>+R45-52-3/AR-1-WL43.52.3/C002
(OLD NAME R45.52.3/AR-WC201)</t>
  </si>
  <si>
    <t>+R45-52-3/AR-1-WL43.52.3/C003
(OLD NAME R45.52.3/AR-WC203)</t>
  </si>
  <si>
    <t>+R45-52-3/AR-1-WL43.52.3/S001
(OLD NAME R45.52.3/AR-WT101)</t>
  </si>
  <si>
    <t>+R45-52-3/AR-1-WL43.52.3/S002
(OLD NAME R45.52.3/AR-WT201)</t>
  </si>
  <si>
    <t>+R45-52-3/AR-1-WL43.52.3/S003
(OLD NAME R45.52.3/AR-WT301)</t>
  </si>
  <si>
    <t>+R44.52.1-CJB-03-C01
(OLD NAME R44.52.3/JB-01-C01)</t>
  </si>
  <si>
    <t>+R44.52.1-CJB-03-C02
(OLD NAME R44.52.3/JB-01-C02)</t>
  </si>
  <si>
    <t>+R44-52-3/AR-1-WL43.52.3/C001
(OLD NAME R44.52.3/AR-WC101)</t>
  </si>
  <si>
    <t>+R44-52-3/AR-1-WL43.52.3/C002
(OLD NAME R44.52.3/AR-WC201)</t>
  </si>
  <si>
    <t>+R44-52-3/AR-1-WL43.52.3/C003
(OLD NAME R44.52.3/AR-WC301)</t>
  </si>
  <si>
    <t>+R44-52-3/AR-1-WL43.52.3/S001
(OLD NAME R44.52.3/AR-WT101)</t>
  </si>
  <si>
    <t>+R44-52-3/AR-1-WL43.52.3/S002
(OLD NAME R44.52.3/AR-WT201)</t>
  </si>
  <si>
    <t>+R44-52-3/AR-1-WL43.52.3/S003
(OLD NAME R44.52.3/AR-WT301)</t>
  </si>
  <si>
    <t>1123324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</si>
</sst>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1"/>
      <color theme="1"/>
      <name val="Calibri"/>
      <family val="2"/>
      <scheme val="minor"/>
    </font>
    <font>
      <sz val="10"/>
      <color theme="1"/>
      <name val="Verdana"/>
      <family val="2"/>
    </font>
    <font>
      <sz val="10"/>
      <color theme="1"/>
      <name val="Verdana"/>
      <family val="2"/>
    </font>
    <font>
      <sz val="10"/>
      <color rgb="FFFF0000"/>
      <name val="Verdana"/>
      <family val="2"/>
    </font>
    <font>
      <b/>
      <sz val="24"/>
      <name val="Verdana"/>
      <family val="2"/>
    </font>
    <font>
      <b/>
      <sz val="10"/>
      <name val="Verdana"/>
      <family val="2"/>
    </font>
    <font>
      <sz val="10"/>
      <name val="Verdana"/>
      <family val="2"/>
    </font>
    <font>
      <i/>
      <sz val="8"/>
      <color theme="1"/>
      <name val="Verdana"/>
      <family val="2"/>
    </font>
    <font>
      <b/>
      <i/>
      <sz val="8"/>
      <color rgb="FFFF0000"/>
      <name val="Verdana"/>
      <family val="2"/>
    </font>
    <font>
      <b/>
      <sz val="12"/>
      <color theme="1"/>
      <name val="Verdana"/>
      <family val="2"/>
    </font>
    <font>
      <sz val="8"/>
      <name val="Calibri"/>
      <family val="2"/>
      <scheme val="minor"/>
    </font>
    <font>
      <b/>
      <sz val="12"/>
      <name val="Verdana"/>
      <family val="2"/>
    </font>
    <font>
      <b/>
      <sz val="10"/>
      <color theme="1"/>
      <name val="Verdana"/>
      <family val="2"/>
    </font>
    <font>
      <b/>
      <sz val="20"/>
      <name val="Calibri"/>
      <family val="2"/>
    </font>
    <font>
      <b/>
      <sz val="14"/>
      <color theme="1"/>
      <name val="Verdana"/>
      <family val="2"/>
      <charset val="238"/>
    </font>
    <font>
      <b/>
      <sz val="10"/>
      <name val="Verdana"/>
      <family val="2"/>
      <charset val="238"/>
    </font>
    <font>
      <b/>
      <sz val="10"/>
      <color theme="1"/>
      <name val="Verdana"/>
      <family val="2"/>
      <charset val="238"/>
    </font>
  </fonts>
  <fills count="2">
    <fill>
      <patternFill patternType="none"/>
    </fill>
    <fill>
      <patternFill patternType="gray125"/>
    </fill>
  </fills>
  <borders count="34">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top style="medium">
        <color indexed="64"/>
      </top>
      <bottom style="medium">
        <color indexed="64"/>
      </bottom>
      <diagonal/>
    </border>
    <border>
      <left style="medium">
        <color indexed="64"/>
      </left>
      <right style="medium">
        <color indexed="64"/>
      </right>
      <top style="medium">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thin">
        <color indexed="64"/>
      </top>
      <bottom/>
      <diagonal/>
    </border>
    <border>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s>
  <cellStyleXfs count="1">
    <xf numFmtId="0" fontId="0" fillId="0" borderId="0"/>
  </cellStyleXfs>
  <cellXfs count="136">
    <xf numFmtId="0" fontId="0" fillId="0" borderId="0" xfId="0"/>
    <xf numFmtId="0" fontId="2" fillId="0" borderId="0" xfId="0" applyFont="1"/>
    <xf numFmtId="49" fontId="5" fillId="0" borderId="12" xfId="0" applyNumberFormat="1" applyFont="1" applyBorder="1" applyAlignment="1">
      <alignment horizontal="center" vertical="center" wrapText="1"/>
    </xf>
    <xf numFmtId="14" fontId="5" fillId="0" borderId="8" xfId="0" applyNumberFormat="1" applyFont="1" applyBorder="1" applyAlignment="1">
      <alignment horizontal="center" vertical="center" wrapText="1"/>
    </xf>
    <xf numFmtId="0" fontId="5" fillId="0" borderId="8" xfId="0" applyFont="1" applyBorder="1" applyAlignment="1">
      <alignment horizontal="center" vertical="center" wrapText="1"/>
    </xf>
    <xf numFmtId="0" fontId="6" fillId="0" borderId="12" xfId="0" applyFont="1" applyBorder="1" applyAlignment="1">
      <alignment horizontal="center" vertical="center" wrapText="1"/>
    </xf>
    <xf numFmtId="0" fontId="6" fillId="0" borderId="8" xfId="0" applyFont="1" applyBorder="1" applyAlignment="1">
      <alignment horizontal="center" vertical="center" wrapText="1"/>
    </xf>
    <xf numFmtId="49" fontId="6" fillId="0" borderId="12" xfId="0" applyNumberFormat="1" applyFont="1" applyBorder="1" applyAlignment="1">
      <alignment horizontal="center" vertical="center" wrapText="1"/>
    </xf>
    <xf numFmtId="0" fontId="6" fillId="0" borderId="21" xfId="0" applyFont="1" applyBorder="1" applyAlignment="1">
      <alignment horizontal="center"/>
    </xf>
    <xf numFmtId="0" fontId="6" fillId="0" borderId="25" xfId="0" applyFont="1" applyBorder="1" applyAlignment="1">
      <alignment horizontal="center" vertical="center"/>
    </xf>
    <xf numFmtId="0" fontId="6" fillId="0" borderId="21" xfId="0" applyFont="1" applyBorder="1" applyAlignment="1">
      <alignment horizontal="center" vertical="center"/>
    </xf>
    <xf numFmtId="0" fontId="2" fillId="0" borderId="0" xfId="0" applyFont="1" applyAlignment="1">
      <alignment horizontal="center" vertical="center"/>
    </xf>
    <xf numFmtId="49" fontId="6" fillId="0" borderId="26" xfId="0" applyNumberFormat="1" applyFont="1" applyBorder="1" applyAlignment="1">
      <alignment horizontal="center" vertical="center"/>
    </xf>
    <xf numFmtId="49" fontId="2" fillId="0" borderId="0" xfId="0" applyNumberFormat="1" applyFont="1" applyAlignment="1">
      <alignment horizontal="center" vertical="center"/>
    </xf>
    <xf numFmtId="49" fontId="6" fillId="0" borderId="20" xfId="0" applyNumberFormat="1" applyFont="1" applyBorder="1" applyAlignment="1">
      <alignment horizontal="center" vertical="center"/>
    </xf>
    <xf numFmtId="0" fontId="2" fillId="0" borderId="0" xfId="0" applyFont="1" applyAlignment="1">
      <alignment horizontal="center"/>
    </xf>
    <xf numFmtId="0" fontId="6" fillId="0" borderId="25" xfId="0" applyFont="1" applyBorder="1" applyAlignment="1">
      <alignment horizontal="center"/>
    </xf>
    <xf numFmtId="0" fontId="6" fillId="0" borderId="15" xfId="0" applyFont="1" applyBorder="1"/>
    <xf numFmtId="0" fontId="6" fillId="0" borderId="20" xfId="0" applyFont="1" applyBorder="1"/>
    <xf numFmtId="0" fontId="6" fillId="0" borderId="26" xfId="0" applyFont="1" applyBorder="1"/>
    <xf numFmtId="0" fontId="6" fillId="0" borderId="24" xfId="0" applyFont="1" applyBorder="1"/>
    <xf numFmtId="0" fontId="1" fillId="0" borderId="9" xfId="0" applyFont="1" applyBorder="1" applyAlignment="1">
      <alignment horizontal="center" vertical="center" wrapText="1"/>
    </xf>
    <xf numFmtId="0" fontId="1" fillId="0" borderId="8" xfId="0" applyFont="1" applyBorder="1" applyAlignment="1">
      <alignment horizontal="center" vertical="center" wrapText="1"/>
    </xf>
    <xf numFmtId="14" fontId="6" fillId="0" borderId="8" xfId="0" applyNumberFormat="1" applyFont="1" applyBorder="1" applyAlignment="1">
      <alignment horizontal="center" vertical="center" wrapText="1"/>
    </xf>
    <xf numFmtId="0" fontId="1" fillId="0" borderId="6" xfId="0" applyFont="1" applyBorder="1" applyAlignment="1">
      <alignment vertical="center" wrapText="1"/>
    </xf>
    <xf numFmtId="0" fontId="1" fillId="0" borderId="7" xfId="0" applyFont="1" applyBorder="1" applyAlignment="1">
      <alignment vertical="center" wrapText="1"/>
    </xf>
    <xf numFmtId="49" fontId="6" fillId="0" borderId="23" xfId="0" applyNumberFormat="1" applyFont="1" applyBorder="1" applyAlignment="1">
      <alignment horizontal="center" vertical="center"/>
    </xf>
    <xf numFmtId="49" fontId="6" fillId="0" borderId="0" xfId="0" applyNumberFormat="1" applyFont="1" applyAlignment="1">
      <alignment horizontal="center" vertical="center"/>
    </xf>
    <xf numFmtId="49" fontId="6" fillId="0" borderId="22" xfId="0" applyNumberFormat="1" applyFont="1" applyBorder="1" applyAlignment="1">
      <alignment horizontal="center" vertical="center"/>
    </xf>
    <xf numFmtId="0" fontId="6" fillId="0" borderId="24" xfId="0" applyFont="1" applyBorder="1" applyAlignment="1">
      <alignment horizontal="center" vertical="center"/>
    </xf>
    <xf numFmtId="1" fontId="2" fillId="0" borderId="0" xfId="0" applyNumberFormat="1" applyFont="1"/>
    <xf numFmtId="0" fontId="6" fillId="0" borderId="15" xfId="0" applyFont="1" applyBorder="1" applyAlignment="1">
      <alignment horizontal="center" vertical="center"/>
    </xf>
    <xf numFmtId="0" fontId="12" fillId="0" borderId="8" xfId="0" applyFont="1" applyBorder="1" applyAlignment="1">
      <alignment horizontal="center" vertical="center" wrapText="1"/>
    </xf>
    <xf numFmtId="1" fontId="6" fillId="0" borderId="25" xfId="0" applyNumberFormat="1" applyFont="1" applyBorder="1" applyAlignment="1">
      <alignment horizontal="right" vertical="center"/>
    </xf>
    <xf numFmtId="1" fontId="6" fillId="0" borderId="21" xfId="0" applyNumberFormat="1" applyFont="1" applyBorder="1" applyAlignment="1">
      <alignment horizontal="right" vertical="center"/>
    </xf>
    <xf numFmtId="49" fontId="1" fillId="0" borderId="0" xfId="0" applyNumberFormat="1" applyFont="1" applyAlignment="1">
      <alignment horizontal="center" vertical="center"/>
    </xf>
    <xf numFmtId="0" fontId="1" fillId="0" borderId="0" xfId="0" applyFont="1" applyAlignment="1">
      <alignment horizontal="center" vertical="center"/>
    </xf>
    <xf numFmtId="0" fontId="1" fillId="0" borderId="0" xfId="0" applyFont="1" applyAlignment="1">
      <alignment horizontal="center"/>
    </xf>
    <xf numFmtId="0" fontId="1" fillId="0" borderId="0" xfId="0" applyFont="1"/>
    <xf numFmtId="1" fontId="1" fillId="0" borderId="0" xfId="0" applyNumberFormat="1" applyFont="1"/>
    <xf numFmtId="49" fontId="1" fillId="0" borderId="29" xfId="0" applyNumberFormat="1" applyFont="1" applyBorder="1" applyAlignment="1">
      <alignment horizontal="center" vertical="center"/>
    </xf>
    <xf numFmtId="0" fontId="1" fillId="0" borderId="18" xfId="0" applyFont="1" applyBorder="1" applyAlignment="1">
      <alignment horizontal="center" vertical="center"/>
    </xf>
    <xf numFmtId="0" fontId="1" fillId="0" borderId="19" xfId="0" applyFont="1" applyBorder="1" applyAlignment="1">
      <alignment horizontal="center" vertical="center"/>
    </xf>
    <xf numFmtId="49" fontId="6" fillId="0" borderId="10" xfId="0" applyNumberFormat="1" applyFont="1" applyBorder="1" applyAlignment="1">
      <alignment horizontal="center" vertical="center"/>
    </xf>
    <xf numFmtId="0" fontId="14" fillId="0" borderId="13" xfId="0" applyFont="1" applyBorder="1" applyAlignment="1">
      <alignment horizontal="center" vertical="center"/>
    </xf>
    <xf numFmtId="4" fontId="14" fillId="0" borderId="9" xfId="0" applyNumberFormat="1" applyFont="1" applyBorder="1"/>
    <xf numFmtId="4" fontId="1" fillId="0" borderId="20" xfId="0" applyNumberFormat="1" applyFont="1" applyBorder="1"/>
    <xf numFmtId="4" fontId="1" fillId="0" borderId="21" xfId="0" applyNumberFormat="1" applyFont="1" applyBorder="1"/>
    <xf numFmtId="49" fontId="1" fillId="0" borderId="13" xfId="0" applyNumberFormat="1" applyFont="1" applyBorder="1" applyAlignment="1">
      <alignment horizontal="center" vertical="center"/>
    </xf>
    <xf numFmtId="0" fontId="1" fillId="0" borderId="13" xfId="0" applyFont="1" applyBorder="1" applyAlignment="1">
      <alignment horizontal="center" vertical="center"/>
    </xf>
    <xf numFmtId="0" fontId="1" fillId="0" borderId="13" xfId="0" applyFont="1" applyBorder="1" applyAlignment="1">
      <alignment horizontal="center"/>
    </xf>
    <xf numFmtId="0" fontId="1" fillId="0" borderId="13" xfId="0" applyFont="1" applyBorder="1"/>
    <xf numFmtId="1" fontId="1" fillId="0" borderId="13" xfId="0" applyNumberFormat="1" applyFont="1" applyBorder="1"/>
    <xf numFmtId="0" fontId="1" fillId="0" borderId="11" xfId="0" applyFont="1" applyBorder="1"/>
    <xf numFmtId="49" fontId="15" fillId="0" borderId="0" xfId="0" applyNumberFormat="1" applyFont="1" applyAlignment="1">
      <alignment horizontal="left" vertical="center"/>
    </xf>
    <xf numFmtId="0" fontId="9" fillId="0" borderId="17" xfId="0" applyFont="1" applyBorder="1" applyAlignment="1">
      <alignment horizontal="center" vertical="center" wrapText="1"/>
    </xf>
    <xf numFmtId="0" fontId="9" fillId="0" borderId="19" xfId="0" applyFont="1" applyBorder="1" applyAlignment="1">
      <alignment horizontal="center" vertical="center" wrapText="1"/>
    </xf>
    <xf numFmtId="49" fontId="6" fillId="0" borderId="20" xfId="0" applyNumberFormat="1" applyFont="1" applyBorder="1" applyAlignment="1">
      <alignment horizontal="center" vertical="center" wrapText="1"/>
    </xf>
    <xf numFmtId="49" fontId="6" fillId="0" borderId="15" xfId="0" applyNumberFormat="1" applyFont="1" applyBorder="1" applyAlignment="1">
      <alignment horizontal="center" vertical="center"/>
    </xf>
    <xf numFmtId="49" fontId="6" fillId="0" borderId="15" xfId="0" applyNumberFormat="1" applyFont="1" applyBorder="1" applyAlignment="1">
      <alignment horizontal="center" vertical="center" wrapText="1"/>
    </xf>
    <xf numFmtId="4" fontId="1" fillId="0" borderId="32" xfId="0" applyNumberFormat="1" applyFont="1" applyBorder="1"/>
    <xf numFmtId="1" fontId="6" fillId="0" borderId="23" xfId="0" applyNumberFormat="1" applyFont="1" applyBorder="1" applyAlignment="1">
      <alignment horizontal="right" vertical="center"/>
    </xf>
    <xf numFmtId="0" fontId="1" fillId="0" borderId="0" xfId="0" applyFont="1" applyAlignment="1">
      <alignment horizontal="right" vertical="center"/>
    </xf>
    <xf numFmtId="0" fontId="16" fillId="0" borderId="0" xfId="0" applyFont="1"/>
    <xf numFmtId="0" fontId="6" fillId="0" borderId="0" xfId="0" applyFont="1" applyAlignment="1">
      <alignment horizontal="center" vertical="center"/>
    </xf>
    <xf numFmtId="0" fontId="6" fillId="0" borderId="0" xfId="0" applyFont="1" applyAlignment="1">
      <alignment horizontal="center"/>
    </xf>
    <xf numFmtId="0" fontId="6" fillId="0" borderId="0" xfId="0" applyFont="1"/>
    <xf numFmtId="1" fontId="6" fillId="0" borderId="0" xfId="0" applyNumberFormat="1" applyFont="1" applyAlignment="1">
      <alignment horizontal="right" vertical="center"/>
    </xf>
    <xf numFmtId="4" fontId="1" fillId="0" borderId="0" xfId="0" applyNumberFormat="1" applyFont="1"/>
    <xf numFmtId="49" fontId="6" fillId="0" borderId="22" xfId="0" applyNumberFormat="1" applyFont="1" applyBorder="1" applyAlignment="1">
      <alignment horizontal="center" vertical="center" wrapText="1"/>
    </xf>
    <xf numFmtId="0" fontId="6" fillId="0" borderId="20" xfId="0" applyFont="1" applyBorder="1" applyAlignment="1">
      <alignment horizontal="center" vertical="center"/>
    </xf>
    <xf numFmtId="1" fontId="6" fillId="0" borderId="33" xfId="0" applyNumberFormat="1" applyFont="1" applyBorder="1" applyAlignment="1">
      <alignment horizontal="right" vertical="center"/>
    </xf>
    <xf numFmtId="0" fontId="6" fillId="0" borderId="10" xfId="0" applyFont="1" applyBorder="1" applyAlignment="1">
      <alignment horizontal="center" vertical="center" wrapText="1"/>
    </xf>
    <xf numFmtId="0" fontId="6" fillId="0" borderId="11" xfId="0" applyFont="1" applyBorder="1" applyAlignment="1">
      <alignment horizontal="center" vertical="center" wrapText="1"/>
    </xf>
    <xf numFmtId="0" fontId="4" fillId="0" borderId="1" xfId="0" applyFont="1" applyBorder="1" applyAlignment="1">
      <alignment horizontal="center" vertical="center" wrapText="1"/>
    </xf>
    <xf numFmtId="0" fontId="13" fillId="0" borderId="2" xfId="0" applyFont="1" applyBorder="1" applyAlignment="1">
      <alignment horizontal="center" vertical="center" wrapText="1"/>
    </xf>
    <xf numFmtId="0" fontId="13" fillId="0" borderId="3" xfId="0" applyFont="1" applyBorder="1" applyAlignment="1">
      <alignment horizontal="center" vertical="center" wrapText="1"/>
    </xf>
    <xf numFmtId="0" fontId="13" fillId="0" borderId="4" xfId="0" applyFont="1" applyBorder="1" applyAlignment="1">
      <alignment horizontal="center" vertical="center" wrapText="1"/>
    </xf>
    <xf numFmtId="0" fontId="13" fillId="0" borderId="0" xfId="0" applyFont="1" applyAlignment="1">
      <alignment horizontal="center" vertical="center" wrapText="1"/>
    </xf>
    <xf numFmtId="0" fontId="13" fillId="0" borderId="5" xfId="0" applyFont="1" applyBorder="1" applyAlignment="1">
      <alignment horizontal="center" vertical="center" wrapText="1"/>
    </xf>
    <xf numFmtId="0" fontId="13" fillId="0" borderId="6" xfId="0" applyFont="1" applyBorder="1" applyAlignment="1">
      <alignment horizontal="center" vertical="center" wrapText="1"/>
    </xf>
    <xf numFmtId="0" fontId="13" fillId="0" borderId="7" xfId="0" applyFont="1" applyBorder="1" applyAlignment="1">
      <alignment horizontal="center" vertical="center" wrapText="1"/>
    </xf>
    <xf numFmtId="0" fontId="13" fillId="0" borderId="8" xfId="0" applyFont="1" applyBorder="1" applyAlignment="1">
      <alignment horizontal="center" vertical="center" wrapText="1"/>
    </xf>
    <xf numFmtId="0" fontId="1" fillId="0" borderId="10" xfId="0" applyFont="1" applyBorder="1" applyAlignment="1">
      <alignment horizontal="center" vertical="center" wrapText="1"/>
    </xf>
    <xf numFmtId="0" fontId="1" fillId="0" borderId="11" xfId="0" applyFont="1" applyBorder="1" applyAlignment="1">
      <alignment horizontal="center" vertical="center" wrapText="1"/>
    </xf>
    <xf numFmtId="0" fontId="12" fillId="0" borderId="10" xfId="0" applyFont="1" applyBorder="1" applyAlignment="1">
      <alignment horizontal="center" vertical="center" wrapText="1"/>
    </xf>
    <xf numFmtId="0" fontId="12" fillId="0" borderId="11" xfId="0" applyFont="1" applyBorder="1" applyAlignment="1">
      <alignment horizontal="center" vertical="center" wrapText="1"/>
    </xf>
    <xf numFmtId="0" fontId="1" fillId="0" borderId="13" xfId="0" applyFont="1" applyBorder="1" applyAlignment="1">
      <alignment vertical="center" wrapText="1"/>
    </xf>
    <xf numFmtId="0" fontId="1" fillId="0" borderId="11" xfId="0" applyFont="1" applyBorder="1" applyAlignment="1">
      <alignment vertical="center" wrapText="1"/>
    </xf>
    <xf numFmtId="0" fontId="7" fillId="0" borderId="1" xfId="0" applyFont="1" applyBorder="1" applyAlignment="1">
      <alignment horizontal="center"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7" fillId="0" borderId="0" xfId="0" applyFont="1" applyAlignment="1">
      <alignment horizontal="center" vertical="center" wrapText="1"/>
    </xf>
    <xf numFmtId="0" fontId="7" fillId="0" borderId="5" xfId="0" applyFont="1" applyBorder="1" applyAlignment="1">
      <alignment horizontal="center" vertical="center" wrapText="1"/>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8" xfId="0" applyFont="1" applyBorder="1" applyAlignment="1">
      <alignment horizontal="center" vertical="center" wrapText="1"/>
    </xf>
    <xf numFmtId="0" fontId="3" fillId="0" borderId="1" xfId="0" applyFont="1" applyBorder="1" applyAlignment="1">
      <alignment horizontal="center" vertical="center" wrapText="1"/>
    </xf>
    <xf numFmtId="0" fontId="3" fillId="0" borderId="3" xfId="0" applyFont="1" applyBorder="1" applyAlignment="1">
      <alignment horizontal="center" vertical="center" wrapText="1"/>
    </xf>
    <xf numFmtId="0" fontId="3" fillId="0" borderId="6" xfId="0" applyFont="1" applyBorder="1" applyAlignment="1">
      <alignment horizontal="center" vertical="center" wrapText="1"/>
    </xf>
    <xf numFmtId="0" fontId="3" fillId="0" borderId="8" xfId="0" applyFont="1" applyBorder="1" applyAlignment="1">
      <alignment horizontal="center" vertical="center" wrapText="1"/>
    </xf>
    <xf numFmtId="0" fontId="5" fillId="0" borderId="14" xfId="0" applyFont="1" applyBorder="1" applyAlignment="1">
      <alignment horizontal="center" vertical="center" wrapText="1"/>
    </xf>
    <xf numFmtId="0" fontId="5" fillId="0" borderId="12" xfId="0" applyFont="1" applyBorder="1" applyAlignment="1">
      <alignment horizontal="center" vertical="center" wrapText="1"/>
    </xf>
    <xf numFmtId="0" fontId="6" fillId="0" borderId="13" xfId="0" applyFont="1" applyBorder="1" applyAlignment="1">
      <alignment horizontal="center" vertical="center" wrapText="1"/>
    </xf>
    <xf numFmtId="0" fontId="5" fillId="0" borderId="10" xfId="0" applyFont="1" applyBorder="1" applyAlignment="1">
      <alignment horizontal="center" vertical="center" wrapText="1"/>
    </xf>
    <xf numFmtId="0" fontId="5" fillId="0" borderId="13" xfId="0" applyFont="1" applyBorder="1" applyAlignment="1">
      <alignment horizontal="center" vertical="center" wrapText="1"/>
    </xf>
    <xf numFmtId="0" fontId="5" fillId="0" borderId="11" xfId="0" applyFont="1" applyBorder="1" applyAlignment="1">
      <alignment horizontal="center" vertical="center" wrapText="1"/>
    </xf>
    <xf numFmtId="0" fontId="1" fillId="0" borderId="1" xfId="0" applyFont="1" applyBorder="1" applyAlignment="1">
      <alignment vertical="center" wrapText="1"/>
    </xf>
    <xf numFmtId="0" fontId="1" fillId="0" borderId="3" xfId="0" applyFont="1" applyBorder="1" applyAlignment="1">
      <alignment vertical="center" wrapText="1"/>
    </xf>
    <xf numFmtId="0" fontId="1" fillId="0" borderId="6" xfId="0" applyFont="1" applyBorder="1" applyAlignment="1">
      <alignment vertical="center" wrapText="1"/>
    </xf>
    <xf numFmtId="0" fontId="1" fillId="0" borderId="8" xfId="0" applyFont="1" applyBorder="1" applyAlignment="1">
      <alignment vertical="center" wrapText="1"/>
    </xf>
    <xf numFmtId="0" fontId="6" fillId="0" borderId="14" xfId="0" applyFont="1" applyBorder="1" applyAlignment="1">
      <alignment horizontal="center" vertical="center" wrapText="1"/>
    </xf>
    <xf numFmtId="0" fontId="6" fillId="0" borderId="12" xfId="0" applyFont="1" applyBorder="1" applyAlignment="1">
      <alignment horizontal="center" vertical="center" wrapText="1"/>
    </xf>
    <xf numFmtId="1" fontId="9" fillId="0" borderId="17" xfId="0" applyNumberFormat="1" applyFont="1" applyBorder="1" applyAlignment="1">
      <alignment horizontal="center" vertical="center"/>
    </xf>
    <xf numFmtId="1" fontId="9" fillId="0" borderId="31" xfId="0" applyNumberFormat="1" applyFont="1" applyBorder="1" applyAlignment="1">
      <alignment horizontal="center" vertical="center"/>
    </xf>
    <xf numFmtId="49" fontId="9" fillId="0" borderId="17" xfId="0" applyNumberFormat="1" applyFont="1" applyBorder="1" applyAlignment="1">
      <alignment horizontal="center" vertical="center" wrapText="1"/>
    </xf>
    <xf numFmtId="49" fontId="9" fillId="0" borderId="19" xfId="0" applyNumberFormat="1" applyFont="1" applyBorder="1" applyAlignment="1">
      <alignment horizontal="center" vertical="center" wrapText="1"/>
    </xf>
    <xf numFmtId="1" fontId="9" fillId="0" borderId="19" xfId="0" applyNumberFormat="1" applyFont="1" applyBorder="1" applyAlignment="1">
      <alignment horizontal="center" vertical="center"/>
    </xf>
    <xf numFmtId="0" fontId="9" fillId="0" borderId="16" xfId="0" applyFont="1" applyBorder="1" applyAlignment="1">
      <alignment horizontal="center" vertical="center"/>
    </xf>
    <xf numFmtId="0" fontId="9" fillId="0" borderId="18" xfId="0" applyFont="1" applyBorder="1" applyAlignment="1">
      <alignment horizontal="center" vertical="center"/>
    </xf>
    <xf numFmtId="49" fontId="11" fillId="0" borderId="27" xfId="0" applyNumberFormat="1" applyFont="1" applyBorder="1" applyAlignment="1">
      <alignment horizontal="center" vertical="center"/>
    </xf>
    <xf numFmtId="49" fontId="11" fillId="0" borderId="28" xfId="0" applyNumberFormat="1" applyFont="1" applyBorder="1" applyAlignment="1">
      <alignment horizontal="center" vertical="center"/>
    </xf>
    <xf numFmtId="0" fontId="9" fillId="0" borderId="30" xfId="0" applyFont="1" applyBorder="1" applyAlignment="1">
      <alignment horizontal="center"/>
    </xf>
    <xf numFmtId="0" fontId="9" fillId="0" borderId="16" xfId="0" applyFont="1" applyBorder="1" applyAlignment="1">
      <alignment horizontal="center"/>
    </xf>
    <xf numFmtId="0" fontId="9" fillId="0" borderId="17" xfId="0" applyFont="1" applyBorder="1" applyAlignment="1">
      <alignment horizontal="center"/>
    </xf>
    <xf numFmtId="49" fontId="9" fillId="0" borderId="30" xfId="0" applyNumberFormat="1" applyFont="1" applyBorder="1" applyAlignment="1">
      <alignment horizontal="center" vertical="center"/>
    </xf>
    <xf numFmtId="49" fontId="9" fillId="0" borderId="29" xfId="0" applyNumberFormat="1" applyFont="1" applyBorder="1" applyAlignment="1">
      <alignment horizontal="center" vertical="center"/>
    </xf>
    <xf numFmtId="0" fontId="9" fillId="0" borderId="17" xfId="0" applyFont="1" applyBorder="1" applyAlignment="1">
      <alignment horizontal="center" vertical="center"/>
    </xf>
    <xf numFmtId="0" fontId="9" fillId="0" borderId="19" xfId="0" applyFont="1" applyBorder="1" applyAlignment="1">
      <alignment horizontal="center" vertical="center"/>
    </xf>
    <xf numFmtId="0" fontId="9" fillId="0" borderId="30" xfId="0" applyFont="1" applyBorder="1" applyAlignment="1">
      <alignment horizontal="center" vertical="center"/>
    </xf>
    <xf numFmtId="0" fontId="9" fillId="0" borderId="29" xfId="0" applyFont="1" applyBorder="1" applyAlignment="1">
      <alignment horizontal="center" vertical="center"/>
    </xf>
    <xf numFmtId="1" fontId="9" fillId="0" borderId="27" xfId="0" applyNumberFormat="1" applyFont="1" applyBorder="1" applyAlignment="1">
      <alignment horizontal="center" vertical="center"/>
    </xf>
    <xf numFmtId="1" fontId="9" fillId="0" borderId="28" xfId="0" applyNumberFormat="1" applyFont="1" applyBorder="1" applyAlignment="1">
      <alignment horizontal="center" vertical="center"/>
    </xf>
    <xf numFmtId="0" fontId="9" fillId="0" borderId="17" xfId="0" applyFont="1" applyBorder="1" applyAlignment="1">
      <alignment horizontal="center" vertical="center" wrapText="1"/>
    </xf>
    <xf numFmtId="0" fontId="9" fillId="0" borderId="19" xfId="0" applyFont="1" applyBorder="1" applyAlignment="1">
      <alignment horizontal="center" vertical="center" wrapText="1"/>
    </xf>
  </cellXfs>
  <cellStyles count="1">
    <cellStyle name="Normální" xfId="0" builtinId="0"/>
  </cellStyles>
  <dxfs count="0"/>
  <tableStyles count="0" defaultTableStyle="TableStyleMedium2" defaultPivotStyle="PivotStyleLight16"/>
  <colors>
    <mruColors>
      <color rgb="FFFF33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vmlDrawing1.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_rels/vmlDrawing2.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_rels/vmlDrawing3.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_rels/vmlDrawing4.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drawing1.xml><?xml version="1.0" encoding="utf-8"?>
<xdr:wsDr xmlns:xdr="http://schemas.openxmlformats.org/drawingml/2006/spreadsheetDrawing" xmlns:a="http://schemas.openxmlformats.org/drawingml/2006/main">
  <xdr:twoCellAnchor editAs="oneCell">
    <xdr:from>
      <xdr:col>0</xdr:col>
      <xdr:colOff>44450</xdr:colOff>
      <xdr:row>12</xdr:row>
      <xdr:rowOff>120651</xdr:rowOff>
    </xdr:from>
    <xdr:to>
      <xdr:col>1</xdr:col>
      <xdr:colOff>1035050</xdr:colOff>
      <xdr:row>13</xdr:row>
      <xdr:rowOff>260310</xdr:rowOff>
    </xdr:to>
    <xdr:pic>
      <xdr:nvPicPr>
        <xdr:cNvPr id="2" name="Image 1">
          <a:extLst>
            <a:ext uri="{FF2B5EF4-FFF2-40B4-BE49-F238E27FC236}">
              <a16:creationId xmlns:a16="http://schemas.microsoft.com/office/drawing/2014/main" id="{BCE38342-91C7-4E46-82FB-829E9CEAC396}"/>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7625" y="8315326"/>
          <a:ext cx="1416050" cy="517484"/>
        </a:xfrm>
        <a:prstGeom prst="rect">
          <a:avLst/>
        </a:prstGeom>
        <a:noFill/>
        <a:ln>
          <a:noFill/>
        </a:ln>
      </xdr:spPr>
    </xdr:pic>
    <xdr:clientData/>
  </xdr:twoCellAnchor>
  <xdr:twoCellAnchor editAs="oneCell">
    <xdr:from>
      <xdr:col>0</xdr:col>
      <xdr:colOff>19902</xdr:colOff>
      <xdr:row>10</xdr:row>
      <xdr:rowOff>266316</xdr:rowOff>
    </xdr:from>
    <xdr:to>
      <xdr:col>2</xdr:col>
      <xdr:colOff>1782</xdr:colOff>
      <xdr:row>11</xdr:row>
      <xdr:rowOff>87697</xdr:rowOff>
    </xdr:to>
    <xdr:pic>
      <xdr:nvPicPr>
        <xdr:cNvPr id="3" name="Image 2">
          <a:extLst>
            <a:ext uri="{FF2B5EF4-FFF2-40B4-BE49-F238E27FC236}">
              <a16:creationId xmlns:a16="http://schemas.microsoft.com/office/drawing/2014/main" id="{5DB0C756-2833-4E4A-8009-6282DDC73987}"/>
            </a:ext>
          </a:extLst>
        </xdr:cNvPr>
        <xdr:cNvPicPr>
          <a:picLocks noChangeAspect="1"/>
        </xdr:cNvPicPr>
      </xdr:nvPicPr>
      <xdr:blipFill>
        <a:blip xmlns:r="http://schemas.openxmlformats.org/officeDocument/2006/relationships" r:embed="rId2"/>
        <a:stretch>
          <a:fillRect/>
        </a:stretch>
      </xdr:blipFill>
      <xdr:spPr>
        <a:xfrm>
          <a:off x="19902" y="7695816"/>
          <a:ext cx="1467780" cy="202381"/>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O:\A11600-A11699-k\A11695-k_RJH\BEM\Documents\LDE\RJH_LDE_PONT%20EML_2005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O:\A11600-A11699-k\A11695-k_RJH\BEM\Documents\LDE\RJH_LDE_PONT%20EMZ_3005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age de Garde"/>
      <sheetName val="LDA Type"/>
      <sheetName val="Choix"/>
      <sheetName val="Compteurs"/>
    </sheetNames>
    <sheetDataSet>
      <sheetData sheetId="0"/>
      <sheetData sheetId="1"/>
      <sheetData sheetId="2">
        <row r="2">
          <cell r="A2" t="str">
            <v>RJH</v>
          </cell>
        </row>
        <row r="6">
          <cell r="A6" t="str">
            <v>00</v>
          </cell>
        </row>
        <row r="7">
          <cell r="A7" t="str">
            <v>BA</v>
          </cell>
        </row>
        <row r="8">
          <cell r="A8" t="str">
            <v>BM</v>
          </cell>
        </row>
        <row r="9">
          <cell r="A9" t="str">
            <v>BU</v>
          </cell>
        </row>
        <row r="13">
          <cell r="A13" t="str">
            <v>000</v>
          </cell>
        </row>
        <row r="14">
          <cell r="A14" t="str">
            <v>GC-</v>
          </cell>
        </row>
        <row r="15">
          <cell r="A15" t="str">
            <v>MA-</v>
          </cell>
        </row>
        <row r="19">
          <cell r="A19" t="str">
            <v>1AA</v>
          </cell>
        </row>
        <row r="20">
          <cell r="A20" t="str">
            <v>1AB</v>
          </cell>
        </row>
        <row r="21">
          <cell r="A21" t="str">
            <v>1AC</v>
          </cell>
        </row>
        <row r="22">
          <cell r="A22" t="str">
            <v>2FA</v>
          </cell>
        </row>
        <row r="23">
          <cell r="A23" t="str">
            <v>2FB</v>
          </cell>
        </row>
        <row r="24">
          <cell r="A24" t="str">
            <v>2FC</v>
          </cell>
        </row>
        <row r="25">
          <cell r="A25" t="str">
            <v>2FD</v>
          </cell>
        </row>
        <row r="32">
          <cell r="A32" t="str">
            <v>ARP</v>
          </cell>
        </row>
        <row r="33">
          <cell r="A33" t="str">
            <v>CR-</v>
          </cell>
        </row>
        <row r="34">
          <cell r="A34" t="str">
            <v>CRE</v>
          </cell>
        </row>
        <row r="35">
          <cell r="A35" t="str">
            <v>CRK</v>
          </cell>
        </row>
        <row r="36">
          <cell r="A36" t="str">
            <v>DET</v>
          </cell>
        </row>
        <row r="37">
          <cell r="A37" t="str">
            <v>DEX</v>
          </cell>
        </row>
        <row r="38">
          <cell r="A38" t="str">
            <v>DOS</v>
          </cell>
        </row>
        <row r="39">
          <cell r="A39" t="str">
            <v>DQ-</v>
          </cell>
        </row>
        <row r="40">
          <cell r="A40" t="str">
            <v>DQS</v>
          </cell>
        </row>
        <row r="41">
          <cell r="A41" t="str">
            <v>DQU</v>
          </cell>
        </row>
        <row r="42">
          <cell r="A42" t="str">
            <v>DUF</v>
          </cell>
        </row>
        <row r="43">
          <cell r="A43" t="str">
            <v>DUM</v>
          </cell>
        </row>
        <row r="44">
          <cell r="A44" t="str">
            <v>DUS</v>
          </cell>
        </row>
        <row r="45">
          <cell r="A45" t="str">
            <v>DZ-</v>
          </cell>
        </row>
        <row r="46">
          <cell r="A46" t="str">
            <v>INQ</v>
          </cell>
        </row>
        <row r="47">
          <cell r="A47" t="str">
            <v>MOP</v>
          </cell>
        </row>
        <row r="48">
          <cell r="A48" t="str">
            <v>MP-</v>
          </cell>
        </row>
        <row r="49">
          <cell r="A49" t="str">
            <v>MQ-</v>
          </cell>
        </row>
        <row r="50">
          <cell r="A50" t="str">
            <v>NOM</v>
          </cell>
        </row>
        <row r="51">
          <cell r="A51" t="str">
            <v>NOT</v>
          </cell>
        </row>
        <row r="52">
          <cell r="A52" t="str">
            <v>NT-</v>
          </cell>
        </row>
        <row r="53">
          <cell r="A53" t="str">
            <v>NTB</v>
          </cell>
        </row>
        <row r="54">
          <cell r="A54" t="str">
            <v>NTC</v>
          </cell>
        </row>
        <row r="55">
          <cell r="A55" t="str">
            <v>NTD</v>
          </cell>
        </row>
        <row r="56">
          <cell r="A56" t="str">
            <v>NTE</v>
          </cell>
        </row>
        <row r="57">
          <cell r="A57" t="str">
            <v>NTF</v>
          </cell>
        </row>
        <row r="58">
          <cell r="A58" t="str">
            <v>NTH</v>
          </cell>
        </row>
        <row r="59">
          <cell r="A59" t="str">
            <v>NTI</v>
          </cell>
        </row>
        <row r="60">
          <cell r="A60" t="str">
            <v>NTK</v>
          </cell>
        </row>
        <row r="61">
          <cell r="A61" t="str">
            <v>NTM</v>
          </cell>
        </row>
        <row r="62">
          <cell r="A62" t="str">
            <v>NTR</v>
          </cell>
        </row>
        <row r="63">
          <cell r="A63" t="str">
            <v>NTS</v>
          </cell>
        </row>
        <row r="64">
          <cell r="A64" t="str">
            <v>NTT</v>
          </cell>
        </row>
        <row r="65">
          <cell r="A65" t="str">
            <v>NTU</v>
          </cell>
        </row>
        <row r="66">
          <cell r="A66" t="str">
            <v>NTV</v>
          </cell>
        </row>
        <row r="67">
          <cell r="A67" t="str">
            <v>NTX</v>
          </cell>
        </row>
        <row r="68">
          <cell r="A68" t="str">
            <v>OT-</v>
          </cell>
        </row>
        <row r="69">
          <cell r="A69" t="str">
            <v>PF-</v>
          </cell>
        </row>
        <row r="70">
          <cell r="A70" t="str">
            <v>PLA</v>
          </cell>
        </row>
        <row r="71">
          <cell r="A71" t="str">
            <v>PLC</v>
          </cell>
        </row>
        <row r="72">
          <cell r="A72" t="str">
            <v>PLD</v>
          </cell>
        </row>
        <row r="73">
          <cell r="A73" t="str">
            <v>PLF</v>
          </cell>
        </row>
        <row r="74">
          <cell r="A74" t="str">
            <v>PLS</v>
          </cell>
        </row>
        <row r="75">
          <cell r="A75" t="str">
            <v>PM-</v>
          </cell>
        </row>
        <row r="76">
          <cell r="A76" t="str">
            <v>PP-</v>
          </cell>
        </row>
        <row r="77">
          <cell r="A77" t="str">
            <v>PQ-</v>
          </cell>
        </row>
        <row r="78">
          <cell r="A78" t="str">
            <v>PQS</v>
          </cell>
        </row>
        <row r="79">
          <cell r="A79" t="str">
            <v>PQU</v>
          </cell>
        </row>
        <row r="80">
          <cell r="A80" t="str">
            <v>PRC</v>
          </cell>
        </row>
        <row r="81">
          <cell r="A81" t="str">
            <v>PRE</v>
          </cell>
        </row>
        <row r="82">
          <cell r="A82" t="str">
            <v>PRF</v>
          </cell>
        </row>
        <row r="83">
          <cell r="A83" t="str">
            <v>PRK</v>
          </cell>
        </row>
        <row r="84">
          <cell r="A84" t="str">
            <v>PRM</v>
          </cell>
        </row>
        <row r="85">
          <cell r="A85" t="str">
            <v>PRO</v>
          </cell>
        </row>
        <row r="86">
          <cell r="A86" t="str">
            <v>PRS</v>
          </cell>
        </row>
        <row r="87">
          <cell r="A87" t="str">
            <v>PRU</v>
          </cell>
        </row>
        <row r="88">
          <cell r="A88" t="str">
            <v>PS-</v>
          </cell>
        </row>
        <row r="89">
          <cell r="A89" t="str">
            <v>RSC</v>
          </cell>
        </row>
        <row r="90">
          <cell r="A90" t="str">
            <v>ST-</v>
          </cell>
        </row>
        <row r="91">
          <cell r="A91" t="str">
            <v>STG</v>
          </cell>
        </row>
        <row r="95">
          <cell r="A95" t="str">
            <v>000</v>
          </cell>
        </row>
        <row r="96">
          <cell r="A96" t="str">
            <v>BA-</v>
          </cell>
        </row>
        <row r="97">
          <cell r="A97" t="str">
            <v>BAE</v>
          </cell>
        </row>
        <row r="98">
          <cell r="A98" t="str">
            <v xml:space="preserve">BAG </v>
          </cell>
        </row>
        <row r="99">
          <cell r="A99" t="str">
            <v>BAS</v>
          </cell>
        </row>
        <row r="100">
          <cell r="A100" t="str">
            <v>BAV</v>
          </cell>
        </row>
        <row r="101">
          <cell r="A101" t="str">
            <v>BM-</v>
          </cell>
        </row>
        <row r="102">
          <cell r="A102" t="str">
            <v>BMA</v>
          </cell>
        </row>
        <row r="103">
          <cell r="A103" t="str">
            <v>BMM</v>
          </cell>
        </row>
        <row r="104">
          <cell r="A104" t="str">
            <v>BMR</v>
          </cell>
        </row>
        <row r="105">
          <cell r="A105" t="str">
            <v>BMG</v>
          </cell>
        </row>
        <row r="106">
          <cell r="A106" t="str">
            <v>BMN</v>
          </cell>
        </row>
        <row r="107">
          <cell r="A107" t="str">
            <v>BMT</v>
          </cell>
        </row>
        <row r="108">
          <cell r="A108" t="str">
            <v>BMX</v>
          </cell>
        </row>
        <row r="109">
          <cell r="A109" t="str">
            <v>BU-</v>
          </cell>
        </row>
        <row r="110">
          <cell r="A110" t="str">
            <v>BUA</v>
          </cell>
        </row>
        <row r="111">
          <cell r="A111" t="str">
            <v>BUE</v>
          </cell>
        </row>
        <row r="112">
          <cell r="A112" t="str">
            <v>BUR</v>
          </cell>
        </row>
        <row r="113">
          <cell r="A113" t="str">
            <v>BUS</v>
          </cell>
        </row>
        <row r="114">
          <cell r="A114" t="str">
            <v>BUX</v>
          </cell>
        </row>
      </sheetData>
      <sheetData sheetId="3"/>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age de Garde"/>
      <sheetName val="LDA Type"/>
      <sheetName val="Choix"/>
      <sheetName val="Compteurs"/>
    </sheetNames>
    <sheetDataSet>
      <sheetData sheetId="0"/>
      <sheetData sheetId="1"/>
      <sheetData sheetId="2">
        <row r="2">
          <cell r="A2" t="str">
            <v>RJH</v>
          </cell>
        </row>
        <row r="13">
          <cell r="A13" t="str">
            <v>000</v>
          </cell>
        </row>
        <row r="14">
          <cell r="A14" t="str">
            <v>GC-</v>
          </cell>
        </row>
        <row r="15">
          <cell r="A15" t="str">
            <v>MA-</v>
          </cell>
        </row>
      </sheetData>
      <sheetData sheetId="3"/>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E01FD2-9320-4F73-8EDD-4603D8B1E805}">
  <dimension ref="A1:H18"/>
  <sheetViews>
    <sheetView showGridLines="0" view="pageLayout" topLeftCell="A3" zoomScale="85" zoomScaleNormal="205" zoomScalePageLayoutView="85" workbookViewId="0">
      <selection activeCell="A9" sqref="A6:H9"/>
    </sheetView>
  </sheetViews>
  <sheetFormatPr defaultColWidth="11.33203125" defaultRowHeight="14.25" x14ac:dyDescent="0.45"/>
  <cols>
    <col min="1" max="1" width="5.59765625" customWidth="1"/>
    <col min="2" max="2" width="15.59765625" customWidth="1"/>
    <col min="3" max="4" width="13.06640625" customWidth="1"/>
    <col min="5" max="6" width="12.59765625" customWidth="1"/>
    <col min="7" max="8" width="6.59765625" customWidth="1"/>
  </cols>
  <sheetData>
    <row r="1" spans="1:8" ht="110.2" customHeight="1" x14ac:dyDescent="0.45">
      <c r="A1" s="74" t="s">
        <v>0</v>
      </c>
      <c r="B1" s="75"/>
      <c r="C1" s="75"/>
      <c r="D1" s="75"/>
      <c r="E1" s="75"/>
      <c r="F1" s="75"/>
      <c r="G1" s="75"/>
      <c r="H1" s="76"/>
    </row>
    <row r="2" spans="1:8" ht="110.2" customHeight="1" x14ac:dyDescent="0.45">
      <c r="A2" s="77"/>
      <c r="B2" s="78"/>
      <c r="C2" s="78"/>
      <c r="D2" s="78"/>
      <c r="E2" s="78"/>
      <c r="F2" s="78"/>
      <c r="G2" s="78"/>
      <c r="H2" s="79"/>
    </row>
    <row r="3" spans="1:8" ht="110.2" customHeight="1" x14ac:dyDescent="0.45">
      <c r="A3" s="77"/>
      <c r="B3" s="78"/>
      <c r="C3" s="78"/>
      <c r="D3" s="78"/>
      <c r="E3" s="78"/>
      <c r="F3" s="78"/>
      <c r="G3" s="78"/>
      <c r="H3" s="79"/>
    </row>
    <row r="4" spans="1:8" ht="110.2" customHeight="1" thickBot="1" x14ac:dyDescent="0.5">
      <c r="A4" s="80"/>
      <c r="B4" s="81"/>
      <c r="C4" s="81"/>
      <c r="D4" s="81"/>
      <c r="E4" s="81"/>
      <c r="F4" s="81"/>
      <c r="G4" s="81"/>
      <c r="H4" s="82"/>
    </row>
    <row r="5" spans="1:8" ht="25.05" customHeight="1" thickBot="1" x14ac:dyDescent="0.5">
      <c r="A5" s="21"/>
      <c r="B5" s="22"/>
      <c r="C5" s="83"/>
      <c r="D5" s="84"/>
      <c r="E5" s="22"/>
      <c r="F5" s="22"/>
      <c r="G5" s="83"/>
      <c r="H5" s="84"/>
    </row>
    <row r="6" spans="1:8" ht="25.05" customHeight="1" thickBot="1" x14ac:dyDescent="0.5">
      <c r="A6" s="2" t="s">
        <v>1</v>
      </c>
      <c r="B6" s="3">
        <f ca="1">TODAY()</f>
        <v>46041</v>
      </c>
      <c r="C6" s="85" t="s">
        <v>2</v>
      </c>
      <c r="D6" s="86"/>
      <c r="E6" s="32" t="s">
        <v>3</v>
      </c>
      <c r="F6" s="32" t="s">
        <v>4</v>
      </c>
      <c r="G6" s="85" t="s">
        <v>4</v>
      </c>
      <c r="H6" s="86"/>
    </row>
    <row r="7" spans="1:8" ht="25.05" customHeight="1" thickBot="1" x14ac:dyDescent="0.5">
      <c r="A7" s="7" t="s">
        <v>5</v>
      </c>
      <c r="B7" s="23">
        <v>45873</v>
      </c>
      <c r="C7" s="72" t="s">
        <v>2</v>
      </c>
      <c r="D7" s="73"/>
      <c r="E7" s="6" t="s">
        <v>3</v>
      </c>
      <c r="F7" s="6" t="s">
        <v>4</v>
      </c>
      <c r="G7" s="72" t="s">
        <v>4</v>
      </c>
      <c r="H7" s="73"/>
    </row>
    <row r="8" spans="1:8" ht="25.05" customHeight="1" thickBot="1" x14ac:dyDescent="0.5">
      <c r="A8" s="7" t="s">
        <v>6</v>
      </c>
      <c r="B8" s="23">
        <v>45799</v>
      </c>
      <c r="C8" s="72" t="s">
        <v>7</v>
      </c>
      <c r="D8" s="73"/>
      <c r="E8" s="6" t="s">
        <v>3</v>
      </c>
      <c r="F8" s="6" t="s">
        <v>4</v>
      </c>
      <c r="G8" s="72" t="s">
        <v>4</v>
      </c>
      <c r="H8" s="73"/>
    </row>
    <row r="9" spans="1:8" ht="25.05" customHeight="1" thickBot="1" x14ac:dyDescent="0.5">
      <c r="A9" s="5" t="s">
        <v>8</v>
      </c>
      <c r="B9" s="6" t="s">
        <v>9</v>
      </c>
      <c r="C9" s="72" t="s">
        <v>10</v>
      </c>
      <c r="D9" s="73"/>
      <c r="E9" s="6" t="s">
        <v>11</v>
      </c>
      <c r="F9" s="6" t="s">
        <v>12</v>
      </c>
      <c r="G9" s="72" t="s">
        <v>13</v>
      </c>
      <c r="H9" s="73"/>
    </row>
    <row r="10" spans="1:8" ht="20.2" customHeight="1" thickBot="1" x14ac:dyDescent="0.5">
      <c r="A10" s="24"/>
      <c r="B10" s="25"/>
      <c r="C10" s="87"/>
      <c r="D10" s="87"/>
      <c r="E10" s="25"/>
      <c r="F10" s="25"/>
      <c r="G10" s="87"/>
      <c r="H10" s="88"/>
    </row>
    <row r="11" spans="1:8" ht="30" customHeight="1" thickBot="1" x14ac:dyDescent="0.5">
      <c r="A11" s="98" t="s">
        <v>14</v>
      </c>
      <c r="B11" s="99"/>
      <c r="C11" s="102" t="s">
        <v>15</v>
      </c>
      <c r="D11" s="72" t="s">
        <v>16</v>
      </c>
      <c r="E11" s="104"/>
      <c r="F11" s="104"/>
      <c r="G11" s="104"/>
      <c r="H11" s="73"/>
    </row>
    <row r="12" spans="1:8" ht="30" customHeight="1" thickBot="1" x14ac:dyDescent="0.5">
      <c r="A12" s="100"/>
      <c r="B12" s="101"/>
      <c r="C12" s="103"/>
      <c r="D12" s="105" t="s">
        <v>17</v>
      </c>
      <c r="E12" s="106"/>
      <c r="F12" s="106"/>
      <c r="G12" s="106"/>
      <c r="H12" s="107"/>
    </row>
    <row r="13" spans="1:8" ht="30" customHeight="1" thickBot="1" x14ac:dyDescent="0.5">
      <c r="A13" s="108"/>
      <c r="B13" s="109"/>
      <c r="C13" s="112" t="s">
        <v>18</v>
      </c>
      <c r="D13" s="104" t="s">
        <v>19</v>
      </c>
      <c r="E13" s="104"/>
      <c r="F13" s="104"/>
      <c r="G13" s="73"/>
      <c r="H13" s="6" t="s">
        <v>8</v>
      </c>
    </row>
    <row r="14" spans="1:8" ht="30" customHeight="1" thickBot="1" x14ac:dyDescent="0.5">
      <c r="A14" s="110"/>
      <c r="B14" s="111"/>
      <c r="C14" s="113"/>
      <c r="D14" s="106" t="s">
        <v>20</v>
      </c>
      <c r="E14" s="106"/>
      <c r="F14" s="106"/>
      <c r="G14" s="107"/>
      <c r="H14" s="4" t="s">
        <v>21</v>
      </c>
    </row>
    <row r="15" spans="1:8" ht="14.2" customHeight="1" x14ac:dyDescent="0.45">
      <c r="A15" s="89" t="s">
        <v>22</v>
      </c>
      <c r="B15" s="90"/>
      <c r="C15" s="90"/>
      <c r="D15" s="90"/>
      <c r="E15" s="90"/>
      <c r="F15" s="90"/>
      <c r="G15" s="90"/>
      <c r="H15" s="91"/>
    </row>
    <row r="16" spans="1:8" ht="14.2" customHeight="1" x14ac:dyDescent="0.45">
      <c r="A16" s="92"/>
      <c r="B16" s="93"/>
      <c r="C16" s="93"/>
      <c r="D16" s="93"/>
      <c r="E16" s="93"/>
      <c r="F16" s="93"/>
      <c r="G16" s="93"/>
      <c r="H16" s="94"/>
    </row>
    <row r="17" spans="1:8" ht="14.2" customHeight="1" x14ac:dyDescent="0.45">
      <c r="A17" s="92"/>
      <c r="B17" s="93"/>
      <c r="C17" s="93"/>
      <c r="D17" s="93"/>
      <c r="E17" s="93"/>
      <c r="F17" s="93"/>
      <c r="G17" s="93"/>
      <c r="H17" s="94"/>
    </row>
    <row r="18" spans="1:8" ht="14.2" customHeight="1" thickBot="1" x14ac:dyDescent="0.5">
      <c r="A18" s="95"/>
      <c r="B18" s="96"/>
      <c r="C18" s="96"/>
      <c r="D18" s="96"/>
      <c r="E18" s="96"/>
      <c r="F18" s="96"/>
      <c r="G18" s="96"/>
      <c r="H18" s="97"/>
    </row>
  </sheetData>
  <mergeCells count="22">
    <mergeCell ref="A15:H18"/>
    <mergeCell ref="A11:B12"/>
    <mergeCell ref="C11:C12"/>
    <mergeCell ref="D11:H11"/>
    <mergeCell ref="D12:H12"/>
    <mergeCell ref="A13:B14"/>
    <mergeCell ref="C13:C14"/>
    <mergeCell ref="D13:G13"/>
    <mergeCell ref="D14:G14"/>
    <mergeCell ref="C8:D8"/>
    <mergeCell ref="G8:H8"/>
    <mergeCell ref="C9:D9"/>
    <mergeCell ref="G9:H9"/>
    <mergeCell ref="C10:D10"/>
    <mergeCell ref="G10:H10"/>
    <mergeCell ref="C7:D7"/>
    <mergeCell ref="G7:H7"/>
    <mergeCell ref="A1:H4"/>
    <mergeCell ref="C5:D5"/>
    <mergeCell ref="G5:H5"/>
    <mergeCell ref="C6:D6"/>
    <mergeCell ref="G6:H6"/>
  </mergeCells>
  <printOptions horizontalCentered="1"/>
  <pageMargins left="0.70866141732283472" right="0.70866141732283472" top="0.74803149606299213" bottom="0.74803149606299213" header="0.31496062992125984" footer="0.31496062992125984"/>
  <pageSetup paperSize="9" scale="95"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F32B365-1471-4282-AF50-341E5791944D}">
  <sheetPr>
    <pageSetUpPr fitToPage="1"/>
  </sheetPr>
  <dimension ref="A1:W35"/>
  <sheetViews>
    <sheetView zoomScale="50" zoomScaleNormal="50" zoomScaleSheetLayoutView="55" zoomScalePageLayoutView="85" workbookViewId="0">
      <selection activeCell="M34" sqref="M34"/>
    </sheetView>
  </sheetViews>
  <sheetFormatPr defaultColWidth="8.73046875" defaultRowHeight="14.25" x14ac:dyDescent="0.45"/>
  <cols>
    <col min="1" max="1" width="2.59765625" style="1" customWidth="1"/>
    <col min="2" max="2" width="37.59765625" style="27" customWidth="1"/>
    <col min="3" max="3" width="16.59765625" style="13" hidden="1" customWidth="1"/>
    <col min="4" max="4" width="20.06640625" style="11" bestFit="1" customWidth="1"/>
    <col min="5" max="5" width="19.59765625" style="11" hidden="1" customWidth="1"/>
    <col min="6" max="6" width="34.9296875" style="13" customWidth="1"/>
    <col min="7" max="7" width="44.73046875" style="15" customWidth="1"/>
    <col min="8" max="8" width="22.06640625" style="1" hidden="1" customWidth="1"/>
    <col min="9" max="9" width="18.06640625" style="1" hidden="1" customWidth="1"/>
    <col min="10" max="10" width="44.796875" style="30" hidden="1" customWidth="1"/>
    <col min="11" max="11" width="18.265625" style="1" customWidth="1"/>
    <col min="12" max="12" width="21.265625" style="1" customWidth="1"/>
    <col min="13" max="13" width="25.796875" style="1" customWidth="1"/>
    <col min="14" max="14" width="26.19921875" style="1" customWidth="1"/>
    <col min="15" max="23" width="8.73046875" style="1"/>
  </cols>
  <sheetData>
    <row r="1" spans="2:14" x14ac:dyDescent="0.45">
      <c r="B1" s="54" t="s">
        <v>160</v>
      </c>
    </row>
    <row r="2" spans="2:14" ht="14.65" thickBot="1" x14ac:dyDescent="0.5">
      <c r="C2" s="35"/>
      <c r="D2" s="36"/>
      <c r="E2" s="36"/>
      <c r="F2" s="35"/>
      <c r="G2" s="37"/>
      <c r="H2" s="38"/>
      <c r="I2" s="38"/>
      <c r="J2" s="39"/>
      <c r="K2" s="38"/>
    </row>
    <row r="3" spans="2:14" ht="29.25" x14ac:dyDescent="0.45">
      <c r="B3" s="121" t="s">
        <v>23</v>
      </c>
      <c r="C3" s="123" t="s">
        <v>24</v>
      </c>
      <c r="D3" s="124"/>
      <c r="E3" s="125"/>
      <c r="F3" s="126" t="s">
        <v>25</v>
      </c>
      <c r="G3" s="128" t="s">
        <v>26</v>
      </c>
      <c r="H3" s="130" t="s">
        <v>27</v>
      </c>
      <c r="I3" s="119" t="s">
        <v>28</v>
      </c>
      <c r="J3" s="114" t="s">
        <v>29</v>
      </c>
      <c r="K3" s="116" t="s">
        <v>30</v>
      </c>
      <c r="L3" s="55" t="s">
        <v>133</v>
      </c>
      <c r="M3" s="55" t="s">
        <v>112</v>
      </c>
      <c r="N3" s="114" t="s">
        <v>149</v>
      </c>
    </row>
    <row r="4" spans="2:14" ht="40.5" customHeight="1" thickBot="1" x14ac:dyDescent="0.5">
      <c r="B4" s="122"/>
      <c r="C4" s="40" t="s">
        <v>31</v>
      </c>
      <c r="D4" s="41" t="s">
        <v>32</v>
      </c>
      <c r="E4" s="42" t="s">
        <v>33</v>
      </c>
      <c r="F4" s="127"/>
      <c r="G4" s="129"/>
      <c r="H4" s="131"/>
      <c r="I4" s="120"/>
      <c r="J4" s="118"/>
      <c r="K4" s="117"/>
      <c r="L4" s="56"/>
      <c r="M4" s="56"/>
      <c r="N4" s="115"/>
    </row>
    <row r="5" spans="2:14" x14ac:dyDescent="0.45">
      <c r="B5" s="26" t="s">
        <v>36</v>
      </c>
      <c r="C5" s="12"/>
      <c r="D5" s="29" t="s">
        <v>37</v>
      </c>
      <c r="E5" s="9"/>
      <c r="F5" s="12" t="s">
        <v>35</v>
      </c>
      <c r="G5" s="16" t="s">
        <v>38</v>
      </c>
      <c r="H5" s="19">
        <v>16000</v>
      </c>
      <c r="I5" s="20">
        <f t="shared" ref="I5:I12" si="0">H5*1.1</f>
        <v>17600</v>
      </c>
      <c r="J5" s="33">
        <f>ROUNDUP(I5/1000,-1)</f>
        <v>20</v>
      </c>
      <c r="K5" s="61">
        <f t="shared" ref="K5:K23" si="1">J5*1.2</f>
        <v>24</v>
      </c>
      <c r="L5" s="60"/>
      <c r="M5" s="47">
        <f t="shared" ref="M5:M23" si="2">L5*K5</f>
        <v>0</v>
      </c>
      <c r="N5" s="58" t="s">
        <v>135</v>
      </c>
    </row>
    <row r="6" spans="2:14" x14ac:dyDescent="0.45">
      <c r="B6" s="26" t="s">
        <v>39</v>
      </c>
      <c r="C6" s="12"/>
      <c r="D6" s="29" t="s">
        <v>40</v>
      </c>
      <c r="E6" s="9"/>
      <c r="F6" s="12" t="s">
        <v>35</v>
      </c>
      <c r="G6" s="16" t="s">
        <v>38</v>
      </c>
      <c r="H6" s="19">
        <v>16000</v>
      </c>
      <c r="I6" s="20">
        <f t="shared" si="0"/>
        <v>17600</v>
      </c>
      <c r="J6" s="33">
        <f t="shared" ref="J6:J23" si="3">ROUNDUP(I6/1000,-1)</f>
        <v>20</v>
      </c>
      <c r="K6" s="61">
        <f t="shared" si="1"/>
        <v>24</v>
      </c>
      <c r="L6" s="60"/>
      <c r="M6" s="47">
        <f t="shared" si="2"/>
        <v>0</v>
      </c>
      <c r="N6" s="58" t="s">
        <v>136</v>
      </c>
    </row>
    <row r="7" spans="2:14" x14ac:dyDescent="0.45">
      <c r="B7" s="26" t="s">
        <v>41</v>
      </c>
      <c r="C7" s="12"/>
      <c r="D7" s="29" t="s">
        <v>42</v>
      </c>
      <c r="E7" s="9"/>
      <c r="F7" s="12" t="s">
        <v>35</v>
      </c>
      <c r="G7" s="16" t="s">
        <v>43</v>
      </c>
      <c r="H7" s="19">
        <v>20806</v>
      </c>
      <c r="I7" s="20">
        <f t="shared" si="0"/>
        <v>22886.600000000002</v>
      </c>
      <c r="J7" s="33">
        <f t="shared" si="3"/>
        <v>30</v>
      </c>
      <c r="K7" s="61">
        <f t="shared" si="1"/>
        <v>36</v>
      </c>
      <c r="L7" s="60"/>
      <c r="M7" s="47">
        <f t="shared" si="2"/>
        <v>0</v>
      </c>
      <c r="N7" s="58" t="s">
        <v>137</v>
      </c>
    </row>
    <row r="8" spans="2:14" x14ac:dyDescent="0.45">
      <c r="B8" s="26" t="s">
        <v>44</v>
      </c>
      <c r="C8" s="12"/>
      <c r="D8" s="29" t="s">
        <v>45</v>
      </c>
      <c r="E8" s="9"/>
      <c r="F8" s="12" t="s">
        <v>35</v>
      </c>
      <c r="G8" s="16" t="s">
        <v>43</v>
      </c>
      <c r="H8" s="19">
        <v>20806</v>
      </c>
      <c r="I8" s="20">
        <f t="shared" si="0"/>
        <v>22886.600000000002</v>
      </c>
      <c r="J8" s="33">
        <f t="shared" si="3"/>
        <v>30</v>
      </c>
      <c r="K8" s="61">
        <f t="shared" si="1"/>
        <v>36</v>
      </c>
      <c r="L8" s="60"/>
      <c r="M8" s="47">
        <f t="shared" si="2"/>
        <v>0</v>
      </c>
      <c r="N8" s="58" t="s">
        <v>138</v>
      </c>
    </row>
    <row r="9" spans="2:14" x14ac:dyDescent="0.45">
      <c r="B9" s="26" t="s">
        <v>46</v>
      </c>
      <c r="C9" s="12"/>
      <c r="D9" s="29" t="s">
        <v>47</v>
      </c>
      <c r="E9" s="9"/>
      <c r="F9" s="12" t="s">
        <v>35</v>
      </c>
      <c r="G9" s="16" t="s">
        <v>43</v>
      </c>
      <c r="H9" s="19">
        <v>20806</v>
      </c>
      <c r="I9" s="20">
        <f t="shared" si="0"/>
        <v>22886.600000000002</v>
      </c>
      <c r="J9" s="33">
        <f t="shared" si="3"/>
        <v>30</v>
      </c>
      <c r="K9" s="61">
        <f t="shared" si="1"/>
        <v>36</v>
      </c>
      <c r="L9" s="60"/>
      <c r="M9" s="47">
        <f t="shared" si="2"/>
        <v>0</v>
      </c>
      <c r="N9" s="58" t="s">
        <v>138</v>
      </c>
    </row>
    <row r="10" spans="2:14" x14ac:dyDescent="0.45">
      <c r="B10" s="26" t="s">
        <v>48</v>
      </c>
      <c r="C10" s="12"/>
      <c r="D10" s="29" t="s">
        <v>49</v>
      </c>
      <c r="E10" s="9"/>
      <c r="F10" s="12" t="s">
        <v>35</v>
      </c>
      <c r="G10" s="16" t="s">
        <v>43</v>
      </c>
      <c r="H10" s="19">
        <v>20806</v>
      </c>
      <c r="I10" s="20">
        <f t="shared" si="0"/>
        <v>22886.600000000002</v>
      </c>
      <c r="J10" s="33">
        <f t="shared" si="3"/>
        <v>30</v>
      </c>
      <c r="K10" s="61">
        <f t="shared" si="1"/>
        <v>36</v>
      </c>
      <c r="L10" s="60"/>
      <c r="M10" s="47">
        <f t="shared" si="2"/>
        <v>0</v>
      </c>
      <c r="N10" s="58" t="s">
        <v>139</v>
      </c>
    </row>
    <row r="11" spans="2:14" x14ac:dyDescent="0.45">
      <c r="B11" s="26" t="s">
        <v>50</v>
      </c>
      <c r="C11" s="12"/>
      <c r="D11" s="29" t="s">
        <v>51</v>
      </c>
      <c r="E11" s="9"/>
      <c r="F11" s="12" t="s">
        <v>52</v>
      </c>
      <c r="G11" s="16" t="s">
        <v>53</v>
      </c>
      <c r="H11" s="19">
        <v>20806</v>
      </c>
      <c r="I11" s="20">
        <f t="shared" si="0"/>
        <v>22886.600000000002</v>
      </c>
      <c r="J11" s="33">
        <f t="shared" si="3"/>
        <v>30</v>
      </c>
      <c r="K11" s="61">
        <f t="shared" si="1"/>
        <v>36</v>
      </c>
      <c r="L11" s="60"/>
      <c r="M11" s="47">
        <f t="shared" si="2"/>
        <v>0</v>
      </c>
      <c r="N11" s="58" t="s">
        <v>140</v>
      </c>
    </row>
    <row r="12" spans="2:14" ht="24.75" x14ac:dyDescent="0.45">
      <c r="B12" s="26" t="s">
        <v>54</v>
      </c>
      <c r="C12" s="12"/>
      <c r="D12" s="29" t="s">
        <v>55</v>
      </c>
      <c r="E12" s="9"/>
      <c r="F12" s="12" t="s">
        <v>52</v>
      </c>
      <c r="G12" s="16" t="s">
        <v>53</v>
      </c>
      <c r="H12" s="19">
        <v>20806</v>
      </c>
      <c r="I12" s="20">
        <f t="shared" si="0"/>
        <v>22886.600000000002</v>
      </c>
      <c r="J12" s="33">
        <f t="shared" si="3"/>
        <v>30</v>
      </c>
      <c r="K12" s="61">
        <f t="shared" si="1"/>
        <v>36</v>
      </c>
      <c r="L12" s="60"/>
      <c r="M12" s="47">
        <f t="shared" si="2"/>
        <v>0</v>
      </c>
      <c r="N12" s="59" t="s">
        <v>145</v>
      </c>
    </row>
    <row r="13" spans="2:14" x14ac:dyDescent="0.45">
      <c r="B13" s="26" t="s">
        <v>56</v>
      </c>
      <c r="C13" s="12"/>
      <c r="D13" s="29" t="s">
        <v>42</v>
      </c>
      <c r="E13" s="9"/>
      <c r="F13" s="12" t="s">
        <v>35</v>
      </c>
      <c r="G13" s="16" t="s">
        <v>43</v>
      </c>
      <c r="H13" s="19">
        <v>16183</v>
      </c>
      <c r="I13" s="20">
        <f t="shared" ref="I13:I17" si="4">H13*1.1</f>
        <v>17801.300000000003</v>
      </c>
      <c r="J13" s="33">
        <f t="shared" si="3"/>
        <v>20</v>
      </c>
      <c r="K13" s="61">
        <f t="shared" si="1"/>
        <v>24</v>
      </c>
      <c r="L13" s="60"/>
      <c r="M13" s="47">
        <f t="shared" si="2"/>
        <v>0</v>
      </c>
      <c r="N13" s="58" t="s">
        <v>141</v>
      </c>
    </row>
    <row r="14" spans="2:14" x14ac:dyDescent="0.45">
      <c r="B14" s="26" t="s">
        <v>57</v>
      </c>
      <c r="C14" s="12"/>
      <c r="D14" s="29" t="s">
        <v>45</v>
      </c>
      <c r="E14" s="9"/>
      <c r="F14" s="12" t="s">
        <v>35</v>
      </c>
      <c r="G14" s="16" t="s">
        <v>43</v>
      </c>
      <c r="H14" s="19">
        <v>16183</v>
      </c>
      <c r="I14" s="20">
        <f t="shared" si="4"/>
        <v>17801.300000000003</v>
      </c>
      <c r="J14" s="33">
        <f t="shared" si="3"/>
        <v>20</v>
      </c>
      <c r="K14" s="61">
        <f t="shared" si="1"/>
        <v>24</v>
      </c>
      <c r="L14" s="60"/>
      <c r="M14" s="47">
        <f t="shared" si="2"/>
        <v>0</v>
      </c>
      <c r="N14" s="58" t="s">
        <v>142</v>
      </c>
    </row>
    <row r="15" spans="2:14" x14ac:dyDescent="0.45">
      <c r="B15" s="26" t="s">
        <v>58</v>
      </c>
      <c r="C15" s="12"/>
      <c r="D15" s="29" t="s">
        <v>47</v>
      </c>
      <c r="E15" s="9"/>
      <c r="F15" s="12" t="s">
        <v>35</v>
      </c>
      <c r="G15" s="16" t="s">
        <v>43</v>
      </c>
      <c r="H15" s="19">
        <v>16183</v>
      </c>
      <c r="I15" s="20">
        <f t="shared" si="4"/>
        <v>17801.300000000003</v>
      </c>
      <c r="J15" s="33">
        <f t="shared" si="3"/>
        <v>20</v>
      </c>
      <c r="K15" s="61">
        <f t="shared" si="1"/>
        <v>24</v>
      </c>
      <c r="L15" s="60"/>
      <c r="M15" s="47">
        <f t="shared" si="2"/>
        <v>0</v>
      </c>
      <c r="N15" s="58" t="s">
        <v>142</v>
      </c>
    </row>
    <row r="16" spans="2:14" x14ac:dyDescent="0.45">
      <c r="B16" s="26" t="s">
        <v>59</v>
      </c>
      <c r="C16" s="12"/>
      <c r="D16" s="29" t="s">
        <v>49</v>
      </c>
      <c r="E16" s="9"/>
      <c r="F16" s="12" t="s">
        <v>35</v>
      </c>
      <c r="G16" s="16" t="s">
        <v>43</v>
      </c>
      <c r="H16" s="19">
        <v>16183</v>
      </c>
      <c r="I16" s="20">
        <f t="shared" si="4"/>
        <v>17801.300000000003</v>
      </c>
      <c r="J16" s="33">
        <f t="shared" si="3"/>
        <v>20</v>
      </c>
      <c r="K16" s="61">
        <f t="shared" si="1"/>
        <v>24</v>
      </c>
      <c r="L16" s="60"/>
      <c r="M16" s="47">
        <f t="shared" si="2"/>
        <v>0</v>
      </c>
      <c r="N16" s="58" t="s">
        <v>139</v>
      </c>
    </row>
    <row r="17" spans="2:14" x14ac:dyDescent="0.45">
      <c r="B17" s="26" t="s">
        <v>60</v>
      </c>
      <c r="C17" s="12"/>
      <c r="D17" s="29" t="s">
        <v>51</v>
      </c>
      <c r="E17" s="9"/>
      <c r="F17" s="12" t="s">
        <v>52</v>
      </c>
      <c r="G17" s="16" t="s">
        <v>53</v>
      </c>
      <c r="H17" s="19">
        <v>16183</v>
      </c>
      <c r="I17" s="20">
        <f t="shared" si="4"/>
        <v>17801.300000000003</v>
      </c>
      <c r="J17" s="33">
        <f t="shared" si="3"/>
        <v>20</v>
      </c>
      <c r="K17" s="61">
        <f t="shared" si="1"/>
        <v>24</v>
      </c>
      <c r="L17" s="60"/>
      <c r="M17" s="47">
        <f t="shared" si="2"/>
        <v>0</v>
      </c>
      <c r="N17" s="58" t="s">
        <v>143</v>
      </c>
    </row>
    <row r="18" spans="2:14" ht="24.75" x14ac:dyDescent="0.45">
      <c r="B18" s="26" t="s">
        <v>61</v>
      </c>
      <c r="C18" s="12"/>
      <c r="D18" s="29" t="s">
        <v>55</v>
      </c>
      <c r="E18" s="9"/>
      <c r="F18" s="12" t="s">
        <v>52</v>
      </c>
      <c r="G18" s="16" t="s">
        <v>53</v>
      </c>
      <c r="H18" s="19">
        <v>16183</v>
      </c>
      <c r="I18" s="20">
        <f>H18*1.1</f>
        <v>17801.300000000003</v>
      </c>
      <c r="J18" s="33">
        <f t="shared" si="3"/>
        <v>20</v>
      </c>
      <c r="K18" s="61">
        <f t="shared" si="1"/>
        <v>24</v>
      </c>
      <c r="L18" s="60"/>
      <c r="M18" s="47">
        <f t="shared" si="2"/>
        <v>0</v>
      </c>
      <c r="N18" s="59" t="s">
        <v>144</v>
      </c>
    </row>
    <row r="19" spans="2:14" x14ac:dyDescent="0.45">
      <c r="B19" s="26" t="s">
        <v>62</v>
      </c>
      <c r="C19" s="12"/>
      <c r="D19" s="29" t="s">
        <v>34</v>
      </c>
      <c r="E19" s="9"/>
      <c r="F19" s="12" t="s">
        <v>35</v>
      </c>
      <c r="G19" s="16" t="s">
        <v>38</v>
      </c>
      <c r="H19" s="19">
        <v>16000</v>
      </c>
      <c r="I19" s="20">
        <f t="shared" ref="I19" si="5">H19*1.1</f>
        <v>17600</v>
      </c>
      <c r="J19" s="33">
        <f t="shared" si="3"/>
        <v>20</v>
      </c>
      <c r="K19" s="61">
        <f t="shared" si="1"/>
        <v>24</v>
      </c>
      <c r="L19" s="60"/>
      <c r="M19" s="47">
        <f t="shared" si="2"/>
        <v>0</v>
      </c>
      <c r="N19" s="58" t="s">
        <v>134</v>
      </c>
    </row>
    <row r="20" spans="2:14" x14ac:dyDescent="0.45">
      <c r="B20" s="28" t="s">
        <v>64</v>
      </c>
      <c r="C20" s="14"/>
      <c r="D20" s="31" t="s">
        <v>34</v>
      </c>
      <c r="E20" s="10"/>
      <c r="F20" s="14" t="s">
        <v>65</v>
      </c>
      <c r="G20" s="8" t="s">
        <v>63</v>
      </c>
      <c r="H20" s="18">
        <v>5000</v>
      </c>
      <c r="I20" s="17">
        <f t="shared" ref="I20:I23" si="6">H20*1.1</f>
        <v>5500</v>
      </c>
      <c r="J20" s="34">
        <f t="shared" si="3"/>
        <v>10</v>
      </c>
      <c r="K20" s="61">
        <f t="shared" si="1"/>
        <v>12</v>
      </c>
      <c r="L20" s="60"/>
      <c r="M20" s="47">
        <f t="shared" si="2"/>
        <v>0</v>
      </c>
      <c r="N20" s="58" t="s">
        <v>146</v>
      </c>
    </row>
    <row r="21" spans="2:14" x14ac:dyDescent="0.45">
      <c r="B21" s="28" t="s">
        <v>66</v>
      </c>
      <c r="C21" s="14" t="s">
        <v>67</v>
      </c>
      <c r="D21" s="31" t="s">
        <v>68</v>
      </c>
      <c r="E21" s="10"/>
      <c r="F21" s="14" t="s">
        <v>63</v>
      </c>
      <c r="G21" s="8" t="s">
        <v>69</v>
      </c>
      <c r="H21" s="18">
        <v>26800</v>
      </c>
      <c r="I21" s="17">
        <f>H21*1.1</f>
        <v>29480.000000000004</v>
      </c>
      <c r="J21" s="34">
        <f t="shared" si="3"/>
        <v>30</v>
      </c>
      <c r="K21" s="61">
        <f t="shared" si="1"/>
        <v>36</v>
      </c>
      <c r="L21" s="60"/>
      <c r="M21" s="47">
        <f t="shared" si="2"/>
        <v>0</v>
      </c>
      <c r="N21" s="58" t="s">
        <v>147</v>
      </c>
    </row>
    <row r="22" spans="2:14" x14ac:dyDescent="0.45">
      <c r="B22" s="28" t="s">
        <v>70</v>
      </c>
      <c r="C22" s="14" t="s">
        <v>67</v>
      </c>
      <c r="D22" s="31" t="s">
        <v>68</v>
      </c>
      <c r="E22" s="10"/>
      <c r="F22" s="14" t="s">
        <v>63</v>
      </c>
      <c r="G22" s="8" t="s">
        <v>71</v>
      </c>
      <c r="H22" s="18">
        <v>26800</v>
      </c>
      <c r="I22" s="17">
        <f t="shared" si="6"/>
        <v>29480.000000000004</v>
      </c>
      <c r="J22" s="34">
        <f t="shared" si="3"/>
        <v>30</v>
      </c>
      <c r="K22" s="61">
        <f t="shared" si="1"/>
        <v>36</v>
      </c>
      <c r="L22" s="60"/>
      <c r="M22" s="47">
        <f t="shared" si="2"/>
        <v>0</v>
      </c>
      <c r="N22" s="58" t="s">
        <v>147</v>
      </c>
    </row>
    <row r="23" spans="2:14" x14ac:dyDescent="0.45">
      <c r="B23" s="28" t="s">
        <v>72</v>
      </c>
      <c r="C23" s="14" t="s">
        <v>67</v>
      </c>
      <c r="D23" s="31" t="s">
        <v>68</v>
      </c>
      <c r="E23" s="10"/>
      <c r="F23" s="14" t="s">
        <v>63</v>
      </c>
      <c r="G23" s="8" t="s">
        <v>73</v>
      </c>
      <c r="H23" s="18">
        <v>26800</v>
      </c>
      <c r="I23" s="17">
        <f t="shared" si="6"/>
        <v>29480.000000000004</v>
      </c>
      <c r="J23" s="34">
        <f t="shared" si="3"/>
        <v>30</v>
      </c>
      <c r="K23" s="61">
        <f t="shared" si="1"/>
        <v>36</v>
      </c>
      <c r="L23" s="60"/>
      <c r="M23" s="47">
        <f t="shared" si="2"/>
        <v>0</v>
      </c>
      <c r="N23" s="58" t="s">
        <v>148</v>
      </c>
    </row>
    <row r="24" spans="2:14" ht="24.75" x14ac:dyDescent="0.45">
      <c r="B24" s="69" t="s">
        <v>175</v>
      </c>
      <c r="C24" s="27"/>
      <c r="D24" s="31" t="s">
        <v>169</v>
      </c>
      <c r="E24" s="64"/>
      <c r="F24" s="70" t="s">
        <v>174</v>
      </c>
      <c r="G24" s="10" t="s">
        <v>173</v>
      </c>
      <c r="H24" s="66"/>
      <c r="I24" s="66"/>
      <c r="J24" s="67"/>
      <c r="K24" s="71">
        <v>36</v>
      </c>
      <c r="L24" s="60"/>
      <c r="M24" s="47">
        <f t="shared" ref="M24:M31" si="7">L24*K24</f>
        <v>0</v>
      </c>
      <c r="N24" s="14" t="s">
        <v>142</v>
      </c>
    </row>
    <row r="25" spans="2:14" ht="24.75" x14ac:dyDescent="0.45">
      <c r="B25" s="69" t="s">
        <v>176</v>
      </c>
      <c r="C25" s="27"/>
      <c r="D25" s="31" t="s">
        <v>170</v>
      </c>
      <c r="E25" s="64"/>
      <c r="F25" s="70" t="s">
        <v>174</v>
      </c>
      <c r="G25" s="10" t="s">
        <v>173</v>
      </c>
      <c r="H25" s="66"/>
      <c r="I25" s="66"/>
      <c r="J25" s="67"/>
      <c r="K25" s="71">
        <v>36</v>
      </c>
      <c r="L25" s="60"/>
      <c r="M25" s="47">
        <f t="shared" si="7"/>
        <v>0</v>
      </c>
      <c r="N25" s="14" t="s">
        <v>183</v>
      </c>
    </row>
    <row r="26" spans="2:14" ht="24.75" x14ac:dyDescent="0.45">
      <c r="B26" s="69" t="s">
        <v>177</v>
      </c>
      <c r="C26" s="27"/>
      <c r="D26" s="31" t="s">
        <v>171</v>
      </c>
      <c r="E26" s="64"/>
      <c r="F26" s="14" t="s">
        <v>63</v>
      </c>
      <c r="G26" s="8" t="s">
        <v>69</v>
      </c>
      <c r="H26" s="66"/>
      <c r="I26" s="66"/>
      <c r="J26" s="67"/>
      <c r="K26" s="71">
        <v>36</v>
      </c>
      <c r="L26" s="60"/>
      <c r="M26" s="47">
        <f t="shared" si="7"/>
        <v>0</v>
      </c>
      <c r="N26" s="14" t="s">
        <v>184</v>
      </c>
    </row>
    <row r="27" spans="2:14" ht="24.75" x14ac:dyDescent="0.45">
      <c r="B27" s="69" t="s">
        <v>178</v>
      </c>
      <c r="C27" s="27"/>
      <c r="D27" s="31" t="s">
        <v>171</v>
      </c>
      <c r="E27" s="64"/>
      <c r="F27" s="14" t="s">
        <v>63</v>
      </c>
      <c r="G27" s="8" t="s">
        <v>71</v>
      </c>
      <c r="H27" s="66"/>
      <c r="I27" s="66"/>
      <c r="J27" s="67"/>
      <c r="K27" s="71">
        <v>36</v>
      </c>
      <c r="L27" s="60"/>
      <c r="M27" s="47">
        <f t="shared" si="7"/>
        <v>0</v>
      </c>
      <c r="N27" s="14" t="s">
        <v>185</v>
      </c>
    </row>
    <row r="28" spans="2:14" ht="24.75" x14ac:dyDescent="0.45">
      <c r="B28" s="69" t="s">
        <v>179</v>
      </c>
      <c r="C28" s="27"/>
      <c r="D28" s="31" t="s">
        <v>171</v>
      </c>
      <c r="E28" s="64"/>
      <c r="F28" s="14" t="s">
        <v>63</v>
      </c>
      <c r="G28" s="8" t="s">
        <v>73</v>
      </c>
      <c r="H28" s="66"/>
      <c r="I28" s="66"/>
      <c r="J28" s="67"/>
      <c r="K28" s="71">
        <v>36</v>
      </c>
      <c r="L28" s="60"/>
      <c r="M28" s="47">
        <f t="shared" si="7"/>
        <v>0</v>
      </c>
      <c r="N28" s="14" t="s">
        <v>184</v>
      </c>
    </row>
    <row r="29" spans="2:14" ht="24.75" x14ac:dyDescent="0.45">
      <c r="B29" s="69" t="s">
        <v>180</v>
      </c>
      <c r="C29" s="27"/>
      <c r="D29" s="31" t="s">
        <v>172</v>
      </c>
      <c r="E29" s="64"/>
      <c r="F29" s="14" t="s">
        <v>63</v>
      </c>
      <c r="G29" s="8" t="s">
        <v>69</v>
      </c>
      <c r="H29" s="66"/>
      <c r="I29" s="66"/>
      <c r="J29" s="67"/>
      <c r="K29" s="71">
        <v>36</v>
      </c>
      <c r="L29" s="60"/>
      <c r="M29" s="47">
        <f t="shared" si="7"/>
        <v>0</v>
      </c>
      <c r="N29" s="14" t="s">
        <v>155</v>
      </c>
    </row>
    <row r="30" spans="2:14" ht="24.75" x14ac:dyDescent="0.45">
      <c r="B30" s="69" t="s">
        <v>181</v>
      </c>
      <c r="C30" s="27"/>
      <c r="D30" s="31" t="s">
        <v>172</v>
      </c>
      <c r="E30" s="64"/>
      <c r="F30" s="14" t="s">
        <v>63</v>
      </c>
      <c r="G30" s="8" t="s">
        <v>71</v>
      </c>
      <c r="H30" s="66"/>
      <c r="I30" s="66"/>
      <c r="J30" s="67"/>
      <c r="K30" s="71">
        <v>36</v>
      </c>
      <c r="L30" s="60"/>
      <c r="M30" s="47">
        <f t="shared" si="7"/>
        <v>0</v>
      </c>
      <c r="N30" s="14" t="s">
        <v>139</v>
      </c>
    </row>
    <row r="31" spans="2:14" ht="24.75" x14ac:dyDescent="0.45">
      <c r="B31" s="69" t="s">
        <v>182</v>
      </c>
      <c r="C31" s="27"/>
      <c r="D31" s="31" t="s">
        <v>172</v>
      </c>
      <c r="E31" s="64"/>
      <c r="F31" s="14" t="s">
        <v>63</v>
      </c>
      <c r="G31" s="8" t="s">
        <v>73</v>
      </c>
      <c r="H31" s="66"/>
      <c r="I31" s="66"/>
      <c r="J31" s="67"/>
      <c r="K31" s="71">
        <v>36</v>
      </c>
      <c r="L31" s="60"/>
      <c r="M31" s="47">
        <f t="shared" si="7"/>
        <v>0</v>
      </c>
      <c r="N31" s="14" t="s">
        <v>155</v>
      </c>
    </row>
    <row r="32" spans="2:14" ht="14.65" thickBot="1" x14ac:dyDescent="0.5">
      <c r="C32" s="27"/>
      <c r="D32" s="64"/>
      <c r="E32" s="64"/>
      <c r="H32" s="66"/>
      <c r="I32" s="66"/>
      <c r="J32" s="67"/>
      <c r="K32" s="67"/>
      <c r="L32" s="68"/>
      <c r="M32" s="68"/>
      <c r="N32" s="27"/>
    </row>
    <row r="33" spans="2:13" ht="18" thickBot="1" x14ac:dyDescent="0.5">
      <c r="B33" s="43"/>
      <c r="C33" s="48"/>
      <c r="D33" s="44" t="s">
        <v>132</v>
      </c>
      <c r="E33" s="49"/>
      <c r="F33" s="48"/>
      <c r="G33" s="50"/>
      <c r="H33" s="51"/>
      <c r="I33" s="51"/>
      <c r="J33" s="52"/>
      <c r="K33" s="51"/>
      <c r="L33" s="53"/>
      <c r="M33" s="45">
        <f>SUM(M5:M32)</f>
        <v>0</v>
      </c>
    </row>
    <row r="35" spans="2:13" x14ac:dyDescent="0.45">
      <c r="D35" s="62" t="s">
        <v>150</v>
      </c>
      <c r="F35" s="63" t="s">
        <v>151</v>
      </c>
    </row>
  </sheetData>
  <mergeCells count="9">
    <mergeCell ref="N3:N4"/>
    <mergeCell ref="K3:K4"/>
    <mergeCell ref="J3:J4"/>
    <mergeCell ref="I3:I4"/>
    <mergeCell ref="B3:B4"/>
    <mergeCell ref="C3:E3"/>
    <mergeCell ref="F3:F4"/>
    <mergeCell ref="G3:G4"/>
    <mergeCell ref="H3:H4"/>
  </mergeCells>
  <phoneticPr fontId="10" type="noConversion"/>
  <printOptions horizontalCentered="1"/>
  <pageMargins left="0.70866141732283472" right="0.70866141732283472" top="0.74803149606299213" bottom="0.74803149606299213" header="0.31496062992125984" footer="0.31496062992125984"/>
  <pageSetup paperSize="9" scale="47" orientation="landscape" r:id="rId1"/>
  <headerFooter>
    <oddHeader>&amp;L&amp;G&amp;C&amp;"Verdana,Normal"&amp;10Dynaprime Left / Right &amp; Launder Preheating
Caster 1&amp;R&amp;"Verdana,Normal"&amp;10Page &amp;P / &amp;N
&amp;D</oddHeader>
    <oddFooter>&amp;L&amp;G&amp;C&amp;"Verdana,Normal"&amp;10Cable List&amp;R&amp;"Verdana,Normal"&amp;10&amp;A</oddFooter>
  </headerFooter>
  <legacyDrawingHF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3BF526-D033-4363-9EBB-F42C1C8D0189}">
  <sheetPr>
    <pageSetUpPr fitToPage="1"/>
  </sheetPr>
  <dimension ref="A1:V35"/>
  <sheetViews>
    <sheetView zoomScale="50" zoomScaleNormal="50" zoomScaleSheetLayoutView="55" zoomScalePageLayoutView="85" workbookViewId="0">
      <selection activeCell="M18" sqref="M18"/>
    </sheetView>
  </sheetViews>
  <sheetFormatPr defaultColWidth="8.73046875" defaultRowHeight="14.25" x14ac:dyDescent="0.45"/>
  <cols>
    <col min="1" max="1" width="2.59765625" style="1" customWidth="1"/>
    <col min="2" max="2" width="42.06640625" style="27" customWidth="1"/>
    <col min="3" max="3" width="10.06640625" style="13" hidden="1" customWidth="1"/>
    <col min="4" max="4" width="20.06640625" style="11" bestFit="1" customWidth="1"/>
    <col min="5" max="5" width="19.59765625" style="11" hidden="1" customWidth="1"/>
    <col min="6" max="6" width="31.06640625" style="13" bestFit="1" customWidth="1"/>
    <col min="7" max="7" width="34.33203125" style="15" bestFit="1" customWidth="1"/>
    <col min="8" max="8" width="22.06640625" style="1" hidden="1" customWidth="1"/>
    <col min="9" max="9" width="17.33203125" style="1" hidden="1" customWidth="1"/>
    <col min="10" max="10" width="45.59765625" style="30" hidden="1" customWidth="1"/>
    <col min="11" max="11" width="18.265625" style="1" customWidth="1"/>
    <col min="12" max="12" width="21.265625" style="1" customWidth="1"/>
    <col min="13" max="13" width="25.796875" style="1" customWidth="1"/>
    <col min="14" max="14" width="23.33203125" style="1" customWidth="1"/>
    <col min="15" max="22" width="8.73046875" style="1"/>
  </cols>
  <sheetData>
    <row r="1" spans="2:14" x14ac:dyDescent="0.45">
      <c r="B1" s="54" t="s">
        <v>159</v>
      </c>
    </row>
    <row r="2" spans="2:14" ht="14.65" thickBot="1" x14ac:dyDescent="0.5">
      <c r="C2" s="35"/>
      <c r="D2" s="36"/>
      <c r="E2" s="36"/>
      <c r="F2" s="35"/>
      <c r="G2" s="37"/>
      <c r="H2" s="38"/>
      <c r="I2" s="38"/>
      <c r="J2" s="39"/>
      <c r="K2" s="38"/>
    </row>
    <row r="3" spans="2:14" ht="29.25" x14ac:dyDescent="0.45">
      <c r="B3" s="121" t="s">
        <v>23</v>
      </c>
      <c r="C3" s="123" t="s">
        <v>24</v>
      </c>
      <c r="D3" s="124"/>
      <c r="E3" s="125"/>
      <c r="F3" s="126" t="s">
        <v>25</v>
      </c>
      <c r="G3" s="128" t="s">
        <v>26</v>
      </c>
      <c r="H3" s="130" t="s">
        <v>27</v>
      </c>
      <c r="I3" s="119" t="s">
        <v>28</v>
      </c>
      <c r="J3" s="114" t="s">
        <v>29</v>
      </c>
      <c r="K3" s="116" t="s">
        <v>30</v>
      </c>
      <c r="L3" s="55" t="s">
        <v>133</v>
      </c>
      <c r="M3" s="55" t="s">
        <v>112</v>
      </c>
      <c r="N3" s="132" t="s">
        <v>149</v>
      </c>
    </row>
    <row r="4" spans="2:14" ht="15" thickBot="1" x14ac:dyDescent="0.5">
      <c r="B4" s="122"/>
      <c r="C4" s="40" t="s">
        <v>31</v>
      </c>
      <c r="D4" s="41" t="s">
        <v>32</v>
      </c>
      <c r="E4" s="42" t="s">
        <v>33</v>
      </c>
      <c r="F4" s="127"/>
      <c r="G4" s="129"/>
      <c r="H4" s="131"/>
      <c r="I4" s="120"/>
      <c r="J4" s="118"/>
      <c r="K4" s="117"/>
      <c r="L4" s="56"/>
      <c r="M4" s="56"/>
      <c r="N4" s="133"/>
    </row>
    <row r="5" spans="2:14" x14ac:dyDescent="0.45">
      <c r="B5" s="26" t="s">
        <v>74</v>
      </c>
      <c r="C5" s="12"/>
      <c r="D5" s="29" t="s">
        <v>37</v>
      </c>
      <c r="E5" s="9"/>
      <c r="F5" s="12" t="s">
        <v>35</v>
      </c>
      <c r="G5" s="16" t="s">
        <v>38</v>
      </c>
      <c r="H5" s="19">
        <v>15000</v>
      </c>
      <c r="I5" s="20">
        <f t="shared" ref="I5:I19" si="0">H5*1.1</f>
        <v>16500</v>
      </c>
      <c r="J5" s="33">
        <f>ROUNDUP(I5/1000,-1)</f>
        <v>20</v>
      </c>
      <c r="K5" s="33">
        <f t="shared" ref="K5:K23" si="1">J5*1.2</f>
        <v>24</v>
      </c>
      <c r="L5" s="60"/>
      <c r="M5" s="47">
        <f>L5*K5</f>
        <v>0</v>
      </c>
      <c r="N5" s="14" t="s">
        <v>135</v>
      </c>
    </row>
    <row r="6" spans="2:14" x14ac:dyDescent="0.45">
      <c r="B6" s="26" t="s">
        <v>75</v>
      </c>
      <c r="C6" s="12"/>
      <c r="D6" s="29" t="s">
        <v>40</v>
      </c>
      <c r="E6" s="9"/>
      <c r="F6" s="12" t="s">
        <v>35</v>
      </c>
      <c r="G6" s="16" t="s">
        <v>38</v>
      </c>
      <c r="H6" s="19">
        <v>15000</v>
      </c>
      <c r="I6" s="20">
        <f t="shared" si="0"/>
        <v>16500</v>
      </c>
      <c r="J6" s="33">
        <f t="shared" ref="J6:J23" si="2">ROUNDUP(I6/1000,-1)</f>
        <v>20</v>
      </c>
      <c r="K6" s="33">
        <f t="shared" si="1"/>
        <v>24</v>
      </c>
      <c r="L6" s="60"/>
      <c r="M6" s="47">
        <f t="shared" ref="M6" si="3">L6*K6</f>
        <v>0</v>
      </c>
      <c r="N6" s="14" t="s">
        <v>152</v>
      </c>
    </row>
    <row r="7" spans="2:14" x14ac:dyDescent="0.45">
      <c r="B7" s="26" t="s">
        <v>76</v>
      </c>
      <c r="C7" s="12"/>
      <c r="D7" s="29" t="s">
        <v>42</v>
      </c>
      <c r="E7" s="9"/>
      <c r="F7" s="12" t="s">
        <v>35</v>
      </c>
      <c r="G7" s="16" t="s">
        <v>43</v>
      </c>
      <c r="H7" s="19">
        <v>21970</v>
      </c>
      <c r="I7" s="20">
        <f t="shared" si="0"/>
        <v>24167.000000000004</v>
      </c>
      <c r="J7" s="33">
        <f t="shared" si="2"/>
        <v>30</v>
      </c>
      <c r="K7" s="33">
        <f t="shared" si="1"/>
        <v>36</v>
      </c>
      <c r="L7" s="60"/>
      <c r="M7" s="47">
        <f t="shared" ref="M7:M23" si="4">L7*K7</f>
        <v>0</v>
      </c>
      <c r="N7" s="14" t="s">
        <v>137</v>
      </c>
    </row>
    <row r="8" spans="2:14" x14ac:dyDescent="0.45">
      <c r="B8" s="26" t="s">
        <v>77</v>
      </c>
      <c r="C8" s="12"/>
      <c r="D8" s="29" t="s">
        <v>45</v>
      </c>
      <c r="E8" s="9"/>
      <c r="F8" s="12" t="s">
        <v>35</v>
      </c>
      <c r="G8" s="16" t="s">
        <v>43</v>
      </c>
      <c r="H8" s="19">
        <v>21970</v>
      </c>
      <c r="I8" s="20">
        <f t="shared" si="0"/>
        <v>24167.000000000004</v>
      </c>
      <c r="J8" s="33">
        <f t="shared" si="2"/>
        <v>30</v>
      </c>
      <c r="K8" s="33">
        <f t="shared" si="1"/>
        <v>36</v>
      </c>
      <c r="L8" s="60"/>
      <c r="M8" s="47">
        <f t="shared" si="4"/>
        <v>0</v>
      </c>
      <c r="N8" s="14" t="s">
        <v>142</v>
      </c>
    </row>
    <row r="9" spans="2:14" x14ac:dyDescent="0.45">
      <c r="B9" s="26" t="s">
        <v>78</v>
      </c>
      <c r="C9" s="12"/>
      <c r="D9" s="29" t="s">
        <v>47</v>
      </c>
      <c r="E9" s="9"/>
      <c r="F9" s="12" t="s">
        <v>35</v>
      </c>
      <c r="G9" s="16" t="s">
        <v>43</v>
      </c>
      <c r="H9" s="19">
        <v>21970</v>
      </c>
      <c r="I9" s="20">
        <f t="shared" si="0"/>
        <v>24167.000000000004</v>
      </c>
      <c r="J9" s="33">
        <f t="shared" si="2"/>
        <v>30</v>
      </c>
      <c r="K9" s="33">
        <f t="shared" si="1"/>
        <v>36</v>
      </c>
      <c r="L9" s="60"/>
      <c r="M9" s="47">
        <f t="shared" si="4"/>
        <v>0</v>
      </c>
      <c r="N9" s="14" t="s">
        <v>138</v>
      </c>
    </row>
    <row r="10" spans="2:14" x14ac:dyDescent="0.45">
      <c r="B10" s="26" t="s">
        <v>79</v>
      </c>
      <c r="C10" s="12"/>
      <c r="D10" s="29" t="s">
        <v>49</v>
      </c>
      <c r="E10" s="9"/>
      <c r="F10" s="12" t="s">
        <v>35</v>
      </c>
      <c r="G10" s="16" t="s">
        <v>43</v>
      </c>
      <c r="H10" s="19">
        <v>21970</v>
      </c>
      <c r="I10" s="20">
        <f t="shared" si="0"/>
        <v>24167.000000000004</v>
      </c>
      <c r="J10" s="33">
        <f t="shared" si="2"/>
        <v>30</v>
      </c>
      <c r="K10" s="33">
        <f t="shared" si="1"/>
        <v>36</v>
      </c>
      <c r="L10" s="60"/>
      <c r="M10" s="47">
        <f t="shared" si="4"/>
        <v>0</v>
      </c>
      <c r="N10" s="14" t="s">
        <v>139</v>
      </c>
    </row>
    <row r="11" spans="2:14" x14ac:dyDescent="0.45">
      <c r="B11" s="26" t="s">
        <v>80</v>
      </c>
      <c r="C11" s="12"/>
      <c r="D11" s="29" t="s">
        <v>51</v>
      </c>
      <c r="E11" s="9"/>
      <c r="F11" s="12" t="s">
        <v>52</v>
      </c>
      <c r="G11" s="16" t="s">
        <v>53</v>
      </c>
      <c r="H11" s="19">
        <v>21970</v>
      </c>
      <c r="I11" s="20">
        <f t="shared" si="0"/>
        <v>24167.000000000004</v>
      </c>
      <c r="J11" s="33">
        <f t="shared" si="2"/>
        <v>30</v>
      </c>
      <c r="K11" s="33">
        <f t="shared" si="1"/>
        <v>36</v>
      </c>
      <c r="L11" s="60"/>
      <c r="M11" s="47">
        <f t="shared" si="4"/>
        <v>0</v>
      </c>
      <c r="N11" s="14" t="s">
        <v>143</v>
      </c>
    </row>
    <row r="12" spans="2:14" ht="24.75" x14ac:dyDescent="0.45">
      <c r="B12" s="26" t="s">
        <v>81</v>
      </c>
      <c r="C12" s="12"/>
      <c r="D12" s="29" t="s">
        <v>55</v>
      </c>
      <c r="E12" s="9"/>
      <c r="F12" s="12" t="s">
        <v>52</v>
      </c>
      <c r="G12" s="16" t="s">
        <v>53</v>
      </c>
      <c r="H12" s="19">
        <v>21970</v>
      </c>
      <c r="I12" s="20">
        <f t="shared" si="0"/>
        <v>24167.000000000004</v>
      </c>
      <c r="J12" s="33">
        <f t="shared" si="2"/>
        <v>30</v>
      </c>
      <c r="K12" s="33">
        <f t="shared" si="1"/>
        <v>36</v>
      </c>
      <c r="L12" s="60"/>
      <c r="M12" s="47">
        <f t="shared" si="4"/>
        <v>0</v>
      </c>
      <c r="N12" s="57" t="s">
        <v>153</v>
      </c>
    </row>
    <row r="13" spans="2:14" x14ac:dyDescent="0.45">
      <c r="B13" s="26" t="s">
        <v>82</v>
      </c>
      <c r="C13" s="12"/>
      <c r="D13" s="29" t="s">
        <v>42</v>
      </c>
      <c r="E13" s="9"/>
      <c r="F13" s="12" t="s">
        <v>35</v>
      </c>
      <c r="G13" s="16" t="s">
        <v>43</v>
      </c>
      <c r="H13" s="19">
        <v>19070</v>
      </c>
      <c r="I13" s="20">
        <f t="shared" si="0"/>
        <v>20977</v>
      </c>
      <c r="J13" s="33">
        <f t="shared" si="2"/>
        <v>30</v>
      </c>
      <c r="K13" s="33">
        <f t="shared" si="1"/>
        <v>36</v>
      </c>
      <c r="L13" s="60"/>
      <c r="M13" s="47">
        <f t="shared" si="4"/>
        <v>0</v>
      </c>
      <c r="N13" s="14" t="s">
        <v>141</v>
      </c>
    </row>
    <row r="14" spans="2:14" x14ac:dyDescent="0.45">
      <c r="B14" s="26" t="s">
        <v>83</v>
      </c>
      <c r="C14" s="12"/>
      <c r="D14" s="29" t="s">
        <v>45</v>
      </c>
      <c r="E14" s="9"/>
      <c r="F14" s="12" t="s">
        <v>35</v>
      </c>
      <c r="G14" s="16" t="s">
        <v>43</v>
      </c>
      <c r="H14" s="19">
        <v>19070</v>
      </c>
      <c r="I14" s="20">
        <f t="shared" si="0"/>
        <v>20977</v>
      </c>
      <c r="J14" s="33">
        <f t="shared" si="2"/>
        <v>30</v>
      </c>
      <c r="K14" s="33">
        <f t="shared" si="1"/>
        <v>36</v>
      </c>
      <c r="L14" s="60"/>
      <c r="M14" s="47">
        <f t="shared" si="4"/>
        <v>0</v>
      </c>
      <c r="N14" s="14" t="s">
        <v>142</v>
      </c>
    </row>
    <row r="15" spans="2:14" x14ac:dyDescent="0.45">
      <c r="B15" s="26" t="s">
        <v>84</v>
      </c>
      <c r="C15" s="12"/>
      <c r="D15" s="29" t="s">
        <v>47</v>
      </c>
      <c r="E15" s="9"/>
      <c r="F15" s="12" t="s">
        <v>35</v>
      </c>
      <c r="G15" s="16" t="s">
        <v>43</v>
      </c>
      <c r="H15" s="19">
        <v>19070</v>
      </c>
      <c r="I15" s="20">
        <f t="shared" si="0"/>
        <v>20977</v>
      </c>
      <c r="J15" s="33">
        <f t="shared" si="2"/>
        <v>30</v>
      </c>
      <c r="K15" s="33">
        <f t="shared" si="1"/>
        <v>36</v>
      </c>
      <c r="L15" s="60"/>
      <c r="M15" s="47">
        <f t="shared" si="4"/>
        <v>0</v>
      </c>
      <c r="N15" s="14" t="s">
        <v>142</v>
      </c>
    </row>
    <row r="16" spans="2:14" x14ac:dyDescent="0.45">
      <c r="B16" s="26" t="s">
        <v>85</v>
      </c>
      <c r="C16" s="12"/>
      <c r="D16" s="29" t="s">
        <v>49</v>
      </c>
      <c r="E16" s="9"/>
      <c r="F16" s="12" t="s">
        <v>35</v>
      </c>
      <c r="G16" s="16" t="s">
        <v>43</v>
      </c>
      <c r="H16" s="19">
        <v>19070</v>
      </c>
      <c r="I16" s="20">
        <f t="shared" si="0"/>
        <v>20977</v>
      </c>
      <c r="J16" s="33">
        <f t="shared" si="2"/>
        <v>30</v>
      </c>
      <c r="K16" s="33">
        <f t="shared" si="1"/>
        <v>36</v>
      </c>
      <c r="L16" s="60"/>
      <c r="M16" s="47">
        <f t="shared" si="4"/>
        <v>0</v>
      </c>
      <c r="N16" s="14" t="s">
        <v>139</v>
      </c>
    </row>
    <row r="17" spans="2:14" x14ac:dyDescent="0.45">
      <c r="B17" s="26" t="s">
        <v>86</v>
      </c>
      <c r="C17" s="12"/>
      <c r="D17" s="29" t="s">
        <v>51</v>
      </c>
      <c r="E17" s="9"/>
      <c r="F17" s="12" t="s">
        <v>52</v>
      </c>
      <c r="G17" s="16" t="s">
        <v>53</v>
      </c>
      <c r="H17" s="19">
        <v>19070</v>
      </c>
      <c r="I17" s="20">
        <f t="shared" si="0"/>
        <v>20977</v>
      </c>
      <c r="J17" s="33">
        <f t="shared" si="2"/>
        <v>30</v>
      </c>
      <c r="K17" s="33">
        <f t="shared" si="1"/>
        <v>36</v>
      </c>
      <c r="L17" s="60"/>
      <c r="M17" s="47">
        <f t="shared" si="4"/>
        <v>0</v>
      </c>
      <c r="N17" s="14" t="s">
        <v>143</v>
      </c>
    </row>
    <row r="18" spans="2:14" ht="24.75" x14ac:dyDescent="0.45">
      <c r="B18" s="26" t="s">
        <v>87</v>
      </c>
      <c r="C18" s="12"/>
      <c r="D18" s="29" t="s">
        <v>55</v>
      </c>
      <c r="E18" s="9"/>
      <c r="F18" s="12" t="s">
        <v>52</v>
      </c>
      <c r="G18" s="16" t="s">
        <v>53</v>
      </c>
      <c r="H18" s="19">
        <v>19070</v>
      </c>
      <c r="I18" s="20">
        <f t="shared" si="0"/>
        <v>20977</v>
      </c>
      <c r="J18" s="33">
        <f t="shared" si="2"/>
        <v>30</v>
      </c>
      <c r="K18" s="33">
        <f t="shared" si="1"/>
        <v>36</v>
      </c>
      <c r="L18" s="60"/>
      <c r="M18" s="47">
        <f t="shared" si="4"/>
        <v>0</v>
      </c>
      <c r="N18" s="57" t="s">
        <v>153</v>
      </c>
    </row>
    <row r="19" spans="2:14" x14ac:dyDescent="0.45">
      <c r="B19" s="26" t="s">
        <v>88</v>
      </c>
      <c r="C19" s="12"/>
      <c r="D19" s="29" t="s">
        <v>34</v>
      </c>
      <c r="E19" s="9"/>
      <c r="F19" s="12" t="s">
        <v>35</v>
      </c>
      <c r="G19" s="16" t="s">
        <v>38</v>
      </c>
      <c r="H19" s="19">
        <v>16000</v>
      </c>
      <c r="I19" s="20">
        <f t="shared" si="0"/>
        <v>17600</v>
      </c>
      <c r="J19" s="33">
        <f t="shared" si="2"/>
        <v>20</v>
      </c>
      <c r="K19" s="33">
        <f t="shared" si="1"/>
        <v>24</v>
      </c>
      <c r="L19" s="60"/>
      <c r="M19" s="47">
        <f t="shared" si="4"/>
        <v>0</v>
      </c>
      <c r="N19" s="14" t="s">
        <v>134</v>
      </c>
    </row>
    <row r="20" spans="2:14" x14ac:dyDescent="0.45">
      <c r="B20" s="28" t="s">
        <v>89</v>
      </c>
      <c r="C20" s="14"/>
      <c r="D20" s="31" t="s">
        <v>34</v>
      </c>
      <c r="E20" s="10"/>
      <c r="F20" s="14" t="s">
        <v>65</v>
      </c>
      <c r="G20" s="8" t="s">
        <v>63</v>
      </c>
      <c r="H20" s="18">
        <v>25464</v>
      </c>
      <c r="I20" s="17">
        <f t="shared" ref="I20:I23" si="5">H20*1.1</f>
        <v>28010.400000000001</v>
      </c>
      <c r="J20" s="33">
        <f t="shared" si="2"/>
        <v>30</v>
      </c>
      <c r="K20" s="33">
        <f t="shared" si="1"/>
        <v>36</v>
      </c>
      <c r="L20" s="60"/>
      <c r="M20" s="47">
        <f t="shared" si="4"/>
        <v>0</v>
      </c>
      <c r="N20" s="14" t="s">
        <v>146</v>
      </c>
    </row>
    <row r="21" spans="2:14" x14ac:dyDescent="0.45">
      <c r="B21" s="28" t="s">
        <v>90</v>
      </c>
      <c r="C21" s="14" t="s">
        <v>67</v>
      </c>
      <c r="D21" s="31" t="s">
        <v>68</v>
      </c>
      <c r="E21" s="10"/>
      <c r="F21" s="14" t="s">
        <v>63</v>
      </c>
      <c r="G21" s="8" t="s">
        <v>69</v>
      </c>
      <c r="H21" s="18">
        <v>25464</v>
      </c>
      <c r="I21" s="17">
        <f t="shared" si="5"/>
        <v>28010.400000000001</v>
      </c>
      <c r="J21" s="33">
        <f t="shared" si="2"/>
        <v>30</v>
      </c>
      <c r="K21" s="33">
        <f t="shared" si="1"/>
        <v>36</v>
      </c>
      <c r="L21" s="60"/>
      <c r="M21" s="47">
        <f t="shared" si="4"/>
        <v>0</v>
      </c>
      <c r="N21" s="14" t="s">
        <v>147</v>
      </c>
    </row>
    <row r="22" spans="2:14" x14ac:dyDescent="0.45">
      <c r="B22" s="28" t="s">
        <v>91</v>
      </c>
      <c r="C22" s="14" t="s">
        <v>67</v>
      </c>
      <c r="D22" s="31" t="s">
        <v>68</v>
      </c>
      <c r="E22" s="10"/>
      <c r="F22" s="14" t="s">
        <v>63</v>
      </c>
      <c r="G22" s="8" t="s">
        <v>71</v>
      </c>
      <c r="H22" s="18">
        <v>25464</v>
      </c>
      <c r="I22" s="17">
        <f t="shared" si="5"/>
        <v>28010.400000000001</v>
      </c>
      <c r="J22" s="33">
        <f t="shared" si="2"/>
        <v>30</v>
      </c>
      <c r="K22" s="33">
        <f t="shared" si="1"/>
        <v>36</v>
      </c>
      <c r="L22" s="60"/>
      <c r="M22" s="47">
        <f t="shared" si="4"/>
        <v>0</v>
      </c>
      <c r="N22" s="14" t="s">
        <v>147</v>
      </c>
    </row>
    <row r="23" spans="2:14" x14ac:dyDescent="0.45">
      <c r="B23" s="28" t="s">
        <v>92</v>
      </c>
      <c r="C23" s="14" t="s">
        <v>67</v>
      </c>
      <c r="D23" s="31" t="s">
        <v>68</v>
      </c>
      <c r="E23" s="10"/>
      <c r="F23" s="14" t="s">
        <v>63</v>
      </c>
      <c r="G23" s="8" t="s">
        <v>73</v>
      </c>
      <c r="H23" s="18">
        <v>25464</v>
      </c>
      <c r="I23" s="17">
        <f t="shared" si="5"/>
        <v>28010.400000000001</v>
      </c>
      <c r="J23" s="33">
        <f t="shared" si="2"/>
        <v>30</v>
      </c>
      <c r="K23" s="33">
        <f t="shared" si="1"/>
        <v>36</v>
      </c>
      <c r="L23" s="60"/>
      <c r="M23" s="47">
        <f t="shared" si="4"/>
        <v>0</v>
      </c>
      <c r="N23" s="14" t="s">
        <v>147</v>
      </c>
    </row>
    <row r="24" spans="2:14" ht="24.75" x14ac:dyDescent="0.45">
      <c r="B24" s="69" t="s">
        <v>186</v>
      </c>
      <c r="C24" s="27"/>
      <c r="D24" s="31" t="s">
        <v>169</v>
      </c>
      <c r="E24" s="64"/>
      <c r="F24" s="70" t="s">
        <v>174</v>
      </c>
      <c r="G24" s="10" t="s">
        <v>173</v>
      </c>
      <c r="H24" s="66"/>
      <c r="I24" s="66"/>
      <c r="J24" s="67"/>
      <c r="K24" s="33">
        <v>36</v>
      </c>
      <c r="L24" s="60"/>
      <c r="M24" s="47">
        <f t="shared" ref="M24:M25" si="6">L24*K24</f>
        <v>0</v>
      </c>
      <c r="N24" s="14" t="s">
        <v>142</v>
      </c>
    </row>
    <row r="25" spans="2:14" ht="24.75" x14ac:dyDescent="0.45">
      <c r="B25" s="69" t="s">
        <v>187</v>
      </c>
      <c r="C25" s="27"/>
      <c r="D25" s="31" t="s">
        <v>170</v>
      </c>
      <c r="E25" s="64"/>
      <c r="F25" s="70" t="s">
        <v>174</v>
      </c>
      <c r="G25" s="10" t="s">
        <v>173</v>
      </c>
      <c r="H25" s="66"/>
      <c r="I25" s="66"/>
      <c r="J25" s="67"/>
      <c r="K25" s="33">
        <v>36</v>
      </c>
      <c r="L25" s="60"/>
      <c r="M25" s="47">
        <f t="shared" si="6"/>
        <v>0</v>
      </c>
      <c r="N25" s="14" t="s">
        <v>183</v>
      </c>
    </row>
    <row r="26" spans="2:14" ht="24.75" x14ac:dyDescent="0.45">
      <c r="B26" s="69" t="s">
        <v>188</v>
      </c>
      <c r="C26" s="27"/>
      <c r="D26" s="31" t="s">
        <v>171</v>
      </c>
      <c r="E26" s="64"/>
      <c r="F26" s="14" t="s">
        <v>63</v>
      </c>
      <c r="G26" s="8" t="s">
        <v>69</v>
      </c>
      <c r="H26" s="66"/>
      <c r="I26" s="66"/>
      <c r="J26" s="67"/>
      <c r="K26" s="33">
        <v>36</v>
      </c>
      <c r="L26" s="60"/>
      <c r="M26" s="47">
        <f>L26*K26</f>
        <v>0</v>
      </c>
      <c r="N26" s="14" t="s">
        <v>185</v>
      </c>
    </row>
    <row r="27" spans="2:14" ht="24.75" x14ac:dyDescent="0.45">
      <c r="B27" s="69" t="s">
        <v>189</v>
      </c>
      <c r="C27" s="27"/>
      <c r="D27" s="31" t="s">
        <v>171</v>
      </c>
      <c r="E27" s="64"/>
      <c r="F27" s="14" t="s">
        <v>63</v>
      </c>
      <c r="G27" s="8" t="s">
        <v>71</v>
      </c>
      <c r="H27" s="66"/>
      <c r="I27" s="66"/>
      <c r="J27" s="67"/>
      <c r="K27" s="33">
        <v>36</v>
      </c>
      <c r="L27" s="60"/>
      <c r="M27" s="47">
        <f>L27*K27</f>
        <v>0</v>
      </c>
      <c r="N27" s="14" t="s">
        <v>185</v>
      </c>
    </row>
    <row r="28" spans="2:14" ht="24.75" x14ac:dyDescent="0.45">
      <c r="B28" s="69" t="s">
        <v>190</v>
      </c>
      <c r="C28" s="27"/>
      <c r="D28" s="31" t="s">
        <v>171</v>
      </c>
      <c r="E28" s="64"/>
      <c r="F28" s="14" t="s">
        <v>63</v>
      </c>
      <c r="G28" s="8" t="s">
        <v>73</v>
      </c>
      <c r="H28" s="66"/>
      <c r="I28" s="66"/>
      <c r="J28" s="67"/>
      <c r="K28" s="33">
        <v>36</v>
      </c>
      <c r="L28" s="60"/>
      <c r="M28" s="47">
        <f>L28*K28</f>
        <v>0</v>
      </c>
      <c r="N28" s="14" t="s">
        <v>185</v>
      </c>
    </row>
    <row r="29" spans="2:14" ht="24.75" x14ac:dyDescent="0.45">
      <c r="B29" s="69" t="s">
        <v>191</v>
      </c>
      <c r="C29" s="27"/>
      <c r="D29" s="31" t="s">
        <v>172</v>
      </c>
      <c r="E29" s="64"/>
      <c r="F29" s="14" t="s">
        <v>63</v>
      </c>
      <c r="G29" s="8" t="s">
        <v>69</v>
      </c>
      <c r="H29" s="66"/>
      <c r="I29" s="66"/>
      <c r="J29" s="67"/>
      <c r="K29" s="33">
        <v>36</v>
      </c>
      <c r="L29" s="60"/>
      <c r="M29" s="47">
        <f>L29*K29</f>
        <v>0</v>
      </c>
      <c r="N29" s="14" t="s">
        <v>155</v>
      </c>
    </row>
    <row r="30" spans="2:14" ht="24.75" x14ac:dyDescent="0.45">
      <c r="B30" s="69" t="s">
        <v>192</v>
      </c>
      <c r="C30" s="27"/>
      <c r="D30" s="31" t="s">
        <v>172</v>
      </c>
      <c r="E30" s="64"/>
      <c r="F30" s="14" t="s">
        <v>63</v>
      </c>
      <c r="G30" s="8" t="s">
        <v>71</v>
      </c>
      <c r="H30" s="66"/>
      <c r="I30" s="66"/>
      <c r="J30" s="67"/>
      <c r="K30" s="33">
        <v>36</v>
      </c>
      <c r="L30" s="60"/>
      <c r="M30" s="47">
        <f>L30*K30</f>
        <v>0</v>
      </c>
      <c r="N30" s="14" t="s">
        <v>139</v>
      </c>
    </row>
    <row r="31" spans="2:14" ht="24.75" x14ac:dyDescent="0.45">
      <c r="B31" s="69" t="s">
        <v>193</v>
      </c>
      <c r="C31" s="27"/>
      <c r="D31" s="31" t="s">
        <v>172</v>
      </c>
      <c r="E31" s="64"/>
      <c r="F31" s="14" t="s">
        <v>63</v>
      </c>
      <c r="G31" s="8" t="s">
        <v>73</v>
      </c>
      <c r="H31" s="66"/>
      <c r="I31" s="66"/>
      <c r="J31" s="67"/>
      <c r="K31" s="33">
        <v>36</v>
      </c>
      <c r="L31" s="60"/>
      <c r="M31" s="47">
        <f>L31*K31</f>
        <v>0</v>
      </c>
      <c r="N31" s="14" t="s">
        <v>139</v>
      </c>
    </row>
    <row r="32" spans="2:14" ht="14.65" thickBot="1" x14ac:dyDescent="0.5">
      <c r="C32" s="27"/>
      <c r="D32" s="64"/>
      <c r="E32" s="64"/>
      <c r="F32" s="27"/>
      <c r="G32" s="65"/>
      <c r="H32" s="66"/>
      <c r="I32" s="66"/>
      <c r="J32" s="67"/>
      <c r="K32" s="67"/>
      <c r="L32" s="68"/>
      <c r="M32" s="68"/>
    </row>
    <row r="33" spans="2:13" ht="18" thickBot="1" x14ac:dyDescent="0.5">
      <c r="B33" s="43"/>
      <c r="C33" s="48"/>
      <c r="D33" s="44" t="s">
        <v>132</v>
      </c>
      <c r="E33" s="49"/>
      <c r="F33" s="48"/>
      <c r="G33" s="50"/>
      <c r="H33" s="51"/>
      <c r="I33" s="51"/>
      <c r="J33" s="52"/>
      <c r="K33" s="51"/>
      <c r="L33" s="53"/>
      <c r="M33" s="45">
        <f>SUM(M5:M32)</f>
        <v>0</v>
      </c>
    </row>
    <row r="35" spans="2:13" x14ac:dyDescent="0.45">
      <c r="D35" s="62" t="s">
        <v>150</v>
      </c>
      <c r="F35" s="63" t="s">
        <v>151</v>
      </c>
    </row>
  </sheetData>
  <mergeCells count="9">
    <mergeCell ref="N3:N4"/>
    <mergeCell ref="K3:K4"/>
    <mergeCell ref="J3:J4"/>
    <mergeCell ref="B3:B4"/>
    <mergeCell ref="C3:E3"/>
    <mergeCell ref="F3:F4"/>
    <mergeCell ref="G3:G4"/>
    <mergeCell ref="H3:H4"/>
    <mergeCell ref="I3:I4"/>
  </mergeCells>
  <printOptions horizontalCentered="1"/>
  <pageMargins left="0.70866141732283472" right="0.70866141732283472" top="0.74803149606299213" bottom="0.74803149606299213" header="0.31496062992125984" footer="0.31496062992125984"/>
  <pageSetup paperSize="9" scale="47" orientation="landscape" r:id="rId1"/>
  <headerFooter>
    <oddHeader>&amp;L&amp;G&amp;C&amp;"Verdana,Normal"&amp;10Dynaprime Left / Right &amp; Launder Preheating
Caster 2&amp;R&amp;"Verdana,Normal"&amp;10Page &amp;P / &amp;N
&amp;D</oddHeader>
    <oddFooter>&amp;L&amp;G&amp;C&amp;"Verdana,Normal"&amp;10Cable List&amp;R&amp;"Verdana,Normal"&amp;10&amp;A</oddFooter>
  </headerFooter>
  <legacyDrawingHF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73B105-7B54-4515-9C88-CFB01417D34A}">
  <sheetPr>
    <pageSetUpPr fitToPage="1"/>
  </sheetPr>
  <dimension ref="A1:V35"/>
  <sheetViews>
    <sheetView zoomScale="50" zoomScaleNormal="50" zoomScaleSheetLayoutView="55" zoomScalePageLayoutView="85" workbookViewId="0">
      <selection activeCell="M20" sqref="M20"/>
    </sheetView>
  </sheetViews>
  <sheetFormatPr defaultColWidth="8.73046875" defaultRowHeight="14.25" x14ac:dyDescent="0.45"/>
  <cols>
    <col min="1" max="1" width="2.59765625" style="1" customWidth="1"/>
    <col min="2" max="2" width="39.265625" style="27" customWidth="1"/>
    <col min="3" max="3" width="16.59765625" style="13" hidden="1" customWidth="1"/>
    <col min="4" max="4" width="20.06640625" style="11" bestFit="1" customWidth="1"/>
    <col min="5" max="5" width="19.59765625" style="11" hidden="1" customWidth="1"/>
    <col min="6" max="6" width="31.06640625" style="13" bestFit="1" customWidth="1"/>
    <col min="7" max="7" width="34.33203125" style="15" customWidth="1"/>
    <col min="8" max="8" width="22.06640625" style="1" hidden="1" customWidth="1"/>
    <col min="9" max="9" width="17.33203125" style="1" hidden="1" customWidth="1"/>
    <col min="10" max="10" width="45.59765625" style="30" hidden="1" customWidth="1"/>
    <col min="11" max="11" width="18.265625" style="1" customWidth="1"/>
    <col min="12" max="12" width="21.265625" style="1" customWidth="1"/>
    <col min="13" max="13" width="25.796875" style="1" customWidth="1"/>
    <col min="14" max="14" width="27.19921875" style="1" customWidth="1"/>
    <col min="15" max="22" width="8.73046875" style="1"/>
  </cols>
  <sheetData>
    <row r="1" spans="2:14" x14ac:dyDescent="0.45">
      <c r="B1" s="54" t="s">
        <v>158</v>
      </c>
    </row>
    <row r="2" spans="2:14" ht="14.65" thickBot="1" x14ac:dyDescent="0.5">
      <c r="C2" s="35"/>
      <c r="D2" s="36"/>
      <c r="E2" s="36"/>
      <c r="F2" s="35"/>
      <c r="G2" s="37"/>
      <c r="H2" s="38"/>
      <c r="I2" s="38"/>
      <c r="J2" s="39"/>
      <c r="K2" s="38"/>
    </row>
    <row r="3" spans="2:14" ht="29.25" x14ac:dyDescent="0.45">
      <c r="B3" s="121" t="s">
        <v>23</v>
      </c>
      <c r="C3" s="123" t="s">
        <v>24</v>
      </c>
      <c r="D3" s="124"/>
      <c r="E3" s="125"/>
      <c r="F3" s="126" t="s">
        <v>25</v>
      </c>
      <c r="G3" s="128" t="s">
        <v>26</v>
      </c>
      <c r="H3" s="130" t="s">
        <v>27</v>
      </c>
      <c r="I3" s="119" t="s">
        <v>28</v>
      </c>
      <c r="J3" s="114" t="s">
        <v>29</v>
      </c>
      <c r="K3" s="116" t="s">
        <v>30</v>
      </c>
      <c r="L3" s="55" t="s">
        <v>133</v>
      </c>
      <c r="M3" s="55" t="s">
        <v>112</v>
      </c>
      <c r="N3" s="132" t="s">
        <v>149</v>
      </c>
    </row>
    <row r="4" spans="2:14" ht="15" thickBot="1" x14ac:dyDescent="0.5">
      <c r="B4" s="122"/>
      <c r="C4" s="40" t="s">
        <v>31</v>
      </c>
      <c r="D4" s="41" t="s">
        <v>32</v>
      </c>
      <c r="E4" s="42" t="s">
        <v>33</v>
      </c>
      <c r="F4" s="127"/>
      <c r="G4" s="129"/>
      <c r="H4" s="131"/>
      <c r="I4" s="120"/>
      <c r="J4" s="118"/>
      <c r="K4" s="117"/>
      <c r="L4" s="56"/>
      <c r="M4" s="56"/>
      <c r="N4" s="133"/>
    </row>
    <row r="5" spans="2:14" x14ac:dyDescent="0.45">
      <c r="B5" s="26" t="s">
        <v>93</v>
      </c>
      <c r="C5" s="12"/>
      <c r="D5" s="29" t="s">
        <v>37</v>
      </c>
      <c r="E5" s="9"/>
      <c r="F5" s="12" t="s">
        <v>35</v>
      </c>
      <c r="G5" s="16" t="s">
        <v>38</v>
      </c>
      <c r="H5" s="19">
        <v>17600</v>
      </c>
      <c r="I5" s="20">
        <f t="shared" ref="I5:I17" si="0">H5*1.1</f>
        <v>19360</v>
      </c>
      <c r="J5" s="33">
        <f>ROUNDUP(I5/1000,-1)</f>
        <v>20</v>
      </c>
      <c r="K5" s="33">
        <f t="shared" ref="K5:K23" si="1">J5*1.2</f>
        <v>24</v>
      </c>
      <c r="L5" s="60"/>
      <c r="M5" s="47">
        <f>L5*K5</f>
        <v>0</v>
      </c>
      <c r="N5" s="14" t="s">
        <v>154</v>
      </c>
    </row>
    <row r="6" spans="2:14" x14ac:dyDescent="0.45">
      <c r="B6" s="26" t="s">
        <v>94</v>
      </c>
      <c r="C6" s="12"/>
      <c r="D6" s="29" t="s">
        <v>40</v>
      </c>
      <c r="E6" s="9"/>
      <c r="F6" s="12" t="s">
        <v>35</v>
      </c>
      <c r="G6" s="16" t="s">
        <v>38</v>
      </c>
      <c r="H6" s="19">
        <v>17600</v>
      </c>
      <c r="I6" s="20">
        <f t="shared" si="0"/>
        <v>19360</v>
      </c>
      <c r="J6" s="33">
        <f t="shared" ref="J6:J23" si="2">ROUNDUP(I6/1000,-1)</f>
        <v>20</v>
      </c>
      <c r="K6" s="33">
        <f t="shared" si="1"/>
        <v>24</v>
      </c>
      <c r="L6" s="60"/>
      <c r="M6" s="47">
        <f t="shared" ref="M6:M31" si="3">L6*K6</f>
        <v>0</v>
      </c>
      <c r="N6" s="14" t="s">
        <v>152</v>
      </c>
    </row>
    <row r="7" spans="2:14" x14ac:dyDescent="0.45">
      <c r="B7" s="26" t="s">
        <v>95</v>
      </c>
      <c r="C7" s="12"/>
      <c r="D7" s="29" t="s">
        <v>42</v>
      </c>
      <c r="E7" s="9"/>
      <c r="F7" s="12" t="s">
        <v>35</v>
      </c>
      <c r="G7" s="16" t="s">
        <v>43</v>
      </c>
      <c r="H7" s="19">
        <v>22886.6</v>
      </c>
      <c r="I7" s="20">
        <f t="shared" si="0"/>
        <v>25175.260000000002</v>
      </c>
      <c r="J7" s="33">
        <f t="shared" si="2"/>
        <v>30</v>
      </c>
      <c r="K7" s="33">
        <f t="shared" si="1"/>
        <v>36</v>
      </c>
      <c r="L7" s="60"/>
      <c r="M7" s="47">
        <f t="shared" si="3"/>
        <v>0</v>
      </c>
      <c r="N7" s="14" t="s">
        <v>141</v>
      </c>
    </row>
    <row r="8" spans="2:14" x14ac:dyDescent="0.45">
      <c r="B8" s="26" t="s">
        <v>96</v>
      </c>
      <c r="C8" s="12"/>
      <c r="D8" s="29" t="s">
        <v>45</v>
      </c>
      <c r="E8" s="9"/>
      <c r="F8" s="12" t="s">
        <v>35</v>
      </c>
      <c r="G8" s="16" t="s">
        <v>43</v>
      </c>
      <c r="H8" s="19">
        <v>22886.6</v>
      </c>
      <c r="I8" s="20">
        <f t="shared" si="0"/>
        <v>25175.260000000002</v>
      </c>
      <c r="J8" s="33">
        <f t="shared" si="2"/>
        <v>30</v>
      </c>
      <c r="K8" s="33">
        <f t="shared" si="1"/>
        <v>36</v>
      </c>
      <c r="L8" s="60"/>
      <c r="M8" s="47">
        <f t="shared" si="3"/>
        <v>0</v>
      </c>
      <c r="N8" s="14" t="s">
        <v>138</v>
      </c>
    </row>
    <row r="9" spans="2:14" x14ac:dyDescent="0.45">
      <c r="B9" s="26" t="s">
        <v>97</v>
      </c>
      <c r="C9" s="12"/>
      <c r="D9" s="29" t="s">
        <v>47</v>
      </c>
      <c r="E9" s="9"/>
      <c r="F9" s="12" t="s">
        <v>35</v>
      </c>
      <c r="G9" s="16" t="s">
        <v>43</v>
      </c>
      <c r="H9" s="19">
        <v>22886.6</v>
      </c>
      <c r="I9" s="20">
        <f t="shared" si="0"/>
        <v>25175.260000000002</v>
      </c>
      <c r="J9" s="33">
        <f t="shared" si="2"/>
        <v>30</v>
      </c>
      <c r="K9" s="33">
        <f t="shared" si="1"/>
        <v>36</v>
      </c>
      <c r="L9" s="60"/>
      <c r="M9" s="47">
        <f t="shared" si="3"/>
        <v>0</v>
      </c>
      <c r="N9" s="14" t="s">
        <v>142</v>
      </c>
    </row>
    <row r="10" spans="2:14" x14ac:dyDescent="0.45">
      <c r="B10" s="26" t="s">
        <v>98</v>
      </c>
      <c r="C10" s="12"/>
      <c r="D10" s="29" t="s">
        <v>49</v>
      </c>
      <c r="E10" s="9"/>
      <c r="F10" s="12" t="s">
        <v>35</v>
      </c>
      <c r="G10" s="16" t="s">
        <v>43</v>
      </c>
      <c r="H10" s="19">
        <v>22886.6</v>
      </c>
      <c r="I10" s="20">
        <f t="shared" si="0"/>
        <v>25175.260000000002</v>
      </c>
      <c r="J10" s="33">
        <f t="shared" si="2"/>
        <v>30</v>
      </c>
      <c r="K10" s="33">
        <f t="shared" si="1"/>
        <v>36</v>
      </c>
      <c r="L10" s="60"/>
      <c r="M10" s="47">
        <f t="shared" si="3"/>
        <v>0</v>
      </c>
      <c r="N10" s="14" t="s">
        <v>139</v>
      </c>
    </row>
    <row r="11" spans="2:14" x14ac:dyDescent="0.45">
      <c r="B11" s="26" t="s">
        <v>99</v>
      </c>
      <c r="C11" s="12"/>
      <c r="D11" s="29" t="s">
        <v>51</v>
      </c>
      <c r="E11" s="9"/>
      <c r="F11" s="12" t="s">
        <v>52</v>
      </c>
      <c r="G11" s="16" t="s">
        <v>53</v>
      </c>
      <c r="H11" s="19">
        <v>22886.6</v>
      </c>
      <c r="I11" s="20">
        <f t="shared" si="0"/>
        <v>25175.260000000002</v>
      </c>
      <c r="J11" s="33">
        <f t="shared" si="2"/>
        <v>30</v>
      </c>
      <c r="K11" s="33">
        <f t="shared" si="1"/>
        <v>36</v>
      </c>
      <c r="L11" s="60"/>
      <c r="M11" s="47">
        <f t="shared" si="3"/>
        <v>0</v>
      </c>
      <c r="N11" s="14" t="s">
        <v>140</v>
      </c>
    </row>
    <row r="12" spans="2:14" ht="24.75" x14ac:dyDescent="0.45">
      <c r="B12" s="26" t="s">
        <v>100</v>
      </c>
      <c r="C12" s="12"/>
      <c r="D12" s="29" t="s">
        <v>55</v>
      </c>
      <c r="E12" s="9"/>
      <c r="F12" s="12" t="s">
        <v>52</v>
      </c>
      <c r="G12" s="16" t="s">
        <v>53</v>
      </c>
      <c r="H12" s="19">
        <v>22886.6</v>
      </c>
      <c r="I12" s="20">
        <f t="shared" si="0"/>
        <v>25175.260000000002</v>
      </c>
      <c r="J12" s="33">
        <f t="shared" si="2"/>
        <v>30</v>
      </c>
      <c r="K12" s="33">
        <f t="shared" si="1"/>
        <v>36</v>
      </c>
      <c r="L12" s="60"/>
      <c r="M12" s="47">
        <f t="shared" si="3"/>
        <v>0</v>
      </c>
      <c r="N12" s="57" t="s">
        <v>156</v>
      </c>
    </row>
    <row r="13" spans="2:14" x14ac:dyDescent="0.45">
      <c r="B13" s="26" t="s">
        <v>101</v>
      </c>
      <c r="C13" s="12"/>
      <c r="D13" s="29" t="s">
        <v>42</v>
      </c>
      <c r="E13" s="9"/>
      <c r="F13" s="12" t="s">
        <v>35</v>
      </c>
      <c r="G13" s="16" t="s">
        <v>43</v>
      </c>
      <c r="H13" s="19">
        <v>16183</v>
      </c>
      <c r="I13" s="20">
        <f t="shared" si="0"/>
        <v>17801.300000000003</v>
      </c>
      <c r="J13" s="33">
        <f t="shared" si="2"/>
        <v>20</v>
      </c>
      <c r="K13" s="33">
        <f t="shared" si="1"/>
        <v>24</v>
      </c>
      <c r="L13" s="60"/>
      <c r="M13" s="47">
        <f t="shared" si="3"/>
        <v>0</v>
      </c>
      <c r="N13" s="14" t="s">
        <v>137</v>
      </c>
    </row>
    <row r="14" spans="2:14" x14ac:dyDescent="0.45">
      <c r="B14" s="26" t="s">
        <v>102</v>
      </c>
      <c r="C14" s="12"/>
      <c r="D14" s="29" t="s">
        <v>45</v>
      </c>
      <c r="E14" s="9"/>
      <c r="F14" s="12" t="s">
        <v>35</v>
      </c>
      <c r="G14" s="16" t="s">
        <v>43</v>
      </c>
      <c r="H14" s="19">
        <v>16183</v>
      </c>
      <c r="I14" s="20">
        <f t="shared" si="0"/>
        <v>17801.300000000003</v>
      </c>
      <c r="J14" s="33">
        <f t="shared" si="2"/>
        <v>20</v>
      </c>
      <c r="K14" s="33">
        <f t="shared" si="1"/>
        <v>24</v>
      </c>
      <c r="L14" s="60"/>
      <c r="M14" s="47">
        <f t="shared" si="3"/>
        <v>0</v>
      </c>
      <c r="N14" s="14" t="s">
        <v>138</v>
      </c>
    </row>
    <row r="15" spans="2:14" x14ac:dyDescent="0.45">
      <c r="B15" s="26" t="s">
        <v>103</v>
      </c>
      <c r="C15" s="12"/>
      <c r="D15" s="29" t="s">
        <v>47</v>
      </c>
      <c r="E15" s="9"/>
      <c r="F15" s="12" t="s">
        <v>35</v>
      </c>
      <c r="G15" s="16" t="s">
        <v>43</v>
      </c>
      <c r="H15" s="19">
        <v>16183</v>
      </c>
      <c r="I15" s="20">
        <f t="shared" si="0"/>
        <v>17801.300000000003</v>
      </c>
      <c r="J15" s="33">
        <f t="shared" si="2"/>
        <v>20</v>
      </c>
      <c r="K15" s="33">
        <f t="shared" si="1"/>
        <v>24</v>
      </c>
      <c r="L15" s="60"/>
      <c r="M15" s="47">
        <f t="shared" si="3"/>
        <v>0</v>
      </c>
      <c r="N15" s="14" t="s">
        <v>142</v>
      </c>
    </row>
    <row r="16" spans="2:14" x14ac:dyDescent="0.45">
      <c r="B16" s="26" t="s">
        <v>104</v>
      </c>
      <c r="C16" s="12"/>
      <c r="D16" s="29" t="s">
        <v>49</v>
      </c>
      <c r="E16" s="9"/>
      <c r="F16" s="12" t="s">
        <v>35</v>
      </c>
      <c r="G16" s="16" t="s">
        <v>43</v>
      </c>
      <c r="H16" s="19">
        <v>16183</v>
      </c>
      <c r="I16" s="20">
        <f t="shared" si="0"/>
        <v>17801.300000000003</v>
      </c>
      <c r="J16" s="33">
        <f t="shared" si="2"/>
        <v>20</v>
      </c>
      <c r="K16" s="33">
        <f t="shared" si="1"/>
        <v>24</v>
      </c>
      <c r="L16" s="60"/>
      <c r="M16" s="47">
        <f t="shared" si="3"/>
        <v>0</v>
      </c>
      <c r="N16" s="14" t="s">
        <v>155</v>
      </c>
    </row>
    <row r="17" spans="2:14" x14ac:dyDescent="0.45">
      <c r="B17" s="26" t="s">
        <v>105</v>
      </c>
      <c r="C17" s="12"/>
      <c r="D17" s="29" t="s">
        <v>51</v>
      </c>
      <c r="E17" s="9"/>
      <c r="F17" s="12" t="s">
        <v>52</v>
      </c>
      <c r="G17" s="16" t="s">
        <v>53</v>
      </c>
      <c r="H17" s="19">
        <v>16183</v>
      </c>
      <c r="I17" s="20">
        <f t="shared" si="0"/>
        <v>17801.300000000003</v>
      </c>
      <c r="J17" s="33">
        <f t="shared" si="2"/>
        <v>20</v>
      </c>
      <c r="K17" s="33">
        <f t="shared" si="1"/>
        <v>24</v>
      </c>
      <c r="L17" s="60"/>
      <c r="M17" s="47">
        <f t="shared" si="3"/>
        <v>0</v>
      </c>
      <c r="N17" s="14" t="s">
        <v>140</v>
      </c>
    </row>
    <row r="18" spans="2:14" ht="24.75" x14ac:dyDescent="0.45">
      <c r="B18" s="26" t="s">
        <v>106</v>
      </c>
      <c r="C18" s="12"/>
      <c r="D18" s="29" t="s">
        <v>55</v>
      </c>
      <c r="E18" s="9"/>
      <c r="F18" s="12" t="s">
        <v>52</v>
      </c>
      <c r="G18" s="16" t="s">
        <v>53</v>
      </c>
      <c r="H18" s="19">
        <v>16183</v>
      </c>
      <c r="I18" s="20">
        <f t="shared" ref="I18:I19" si="4">H18*1.1</f>
        <v>17801.300000000003</v>
      </c>
      <c r="J18" s="33">
        <f t="shared" si="2"/>
        <v>20</v>
      </c>
      <c r="K18" s="33">
        <f t="shared" si="1"/>
        <v>24</v>
      </c>
      <c r="L18" s="60"/>
      <c r="M18" s="47">
        <f t="shared" si="3"/>
        <v>0</v>
      </c>
      <c r="N18" s="57" t="s">
        <v>145</v>
      </c>
    </row>
    <row r="19" spans="2:14" x14ac:dyDescent="0.45">
      <c r="B19" s="26" t="s">
        <v>107</v>
      </c>
      <c r="C19" s="12"/>
      <c r="D19" s="29" t="s">
        <v>34</v>
      </c>
      <c r="E19" s="9"/>
      <c r="F19" s="12" t="s">
        <v>35</v>
      </c>
      <c r="G19" s="16" t="s">
        <v>38</v>
      </c>
      <c r="H19" s="19">
        <v>16000</v>
      </c>
      <c r="I19" s="20">
        <f t="shared" si="4"/>
        <v>17600</v>
      </c>
      <c r="J19" s="33">
        <f t="shared" si="2"/>
        <v>20</v>
      </c>
      <c r="K19" s="33">
        <f t="shared" si="1"/>
        <v>24</v>
      </c>
      <c r="L19" s="60"/>
      <c r="M19" s="47">
        <f t="shared" si="3"/>
        <v>0</v>
      </c>
      <c r="N19" s="14" t="s">
        <v>146</v>
      </c>
    </row>
    <row r="20" spans="2:14" x14ac:dyDescent="0.45">
      <c r="B20" s="28" t="s">
        <v>108</v>
      </c>
      <c r="C20" s="14"/>
      <c r="D20" s="31" t="s">
        <v>34</v>
      </c>
      <c r="E20" s="10"/>
      <c r="F20" s="14" t="s">
        <v>65</v>
      </c>
      <c r="G20" s="8" t="s">
        <v>63</v>
      </c>
      <c r="H20" s="18">
        <v>19983</v>
      </c>
      <c r="I20" s="17">
        <f t="shared" ref="I20:I23" si="5">H20*1.1</f>
        <v>21981.300000000003</v>
      </c>
      <c r="J20" s="34">
        <f t="shared" si="2"/>
        <v>30</v>
      </c>
      <c r="K20" s="33">
        <f t="shared" si="1"/>
        <v>36</v>
      </c>
      <c r="L20" s="60"/>
      <c r="M20" s="47">
        <f t="shared" si="3"/>
        <v>0</v>
      </c>
      <c r="N20" s="14" t="s">
        <v>134</v>
      </c>
    </row>
    <row r="21" spans="2:14" x14ac:dyDescent="0.45">
      <c r="B21" s="28" t="s">
        <v>109</v>
      </c>
      <c r="C21" s="14" t="s">
        <v>67</v>
      </c>
      <c r="D21" s="31" t="s">
        <v>68</v>
      </c>
      <c r="E21" s="10"/>
      <c r="F21" s="14" t="s">
        <v>63</v>
      </c>
      <c r="G21" s="8" t="s">
        <v>69</v>
      </c>
      <c r="H21" s="18">
        <v>19983</v>
      </c>
      <c r="I21" s="17">
        <f t="shared" si="5"/>
        <v>21981.300000000003</v>
      </c>
      <c r="J21" s="34">
        <f t="shared" si="2"/>
        <v>30</v>
      </c>
      <c r="K21" s="33">
        <f t="shared" si="1"/>
        <v>36</v>
      </c>
      <c r="L21" s="60"/>
      <c r="M21" s="47">
        <f t="shared" si="3"/>
        <v>0</v>
      </c>
      <c r="N21" s="14" t="s">
        <v>148</v>
      </c>
    </row>
    <row r="22" spans="2:14" x14ac:dyDescent="0.45">
      <c r="B22" s="28" t="s">
        <v>110</v>
      </c>
      <c r="C22" s="14" t="s">
        <v>67</v>
      </c>
      <c r="D22" s="31" t="s">
        <v>68</v>
      </c>
      <c r="E22" s="10"/>
      <c r="F22" s="14" t="s">
        <v>63</v>
      </c>
      <c r="G22" s="8" t="s">
        <v>71</v>
      </c>
      <c r="H22" s="18">
        <v>19983</v>
      </c>
      <c r="I22" s="17">
        <f t="shared" si="5"/>
        <v>21981.300000000003</v>
      </c>
      <c r="J22" s="34">
        <f t="shared" si="2"/>
        <v>30</v>
      </c>
      <c r="K22" s="33">
        <f t="shared" si="1"/>
        <v>36</v>
      </c>
      <c r="L22" s="60"/>
      <c r="M22" s="47">
        <f t="shared" si="3"/>
        <v>0</v>
      </c>
      <c r="N22" s="14" t="s">
        <v>147</v>
      </c>
    </row>
    <row r="23" spans="2:14" x14ac:dyDescent="0.45">
      <c r="B23" s="28" t="s">
        <v>111</v>
      </c>
      <c r="C23" s="14" t="s">
        <v>67</v>
      </c>
      <c r="D23" s="31" t="s">
        <v>68</v>
      </c>
      <c r="E23" s="10"/>
      <c r="F23" s="14" t="s">
        <v>63</v>
      </c>
      <c r="G23" s="8" t="s">
        <v>73</v>
      </c>
      <c r="H23" s="18">
        <v>19983</v>
      </c>
      <c r="I23" s="17">
        <f t="shared" si="5"/>
        <v>21981.300000000003</v>
      </c>
      <c r="J23" s="34">
        <f t="shared" si="2"/>
        <v>30</v>
      </c>
      <c r="K23" s="33">
        <f t="shared" si="1"/>
        <v>36</v>
      </c>
      <c r="L23" s="60"/>
      <c r="M23" s="47">
        <f t="shared" si="3"/>
        <v>0</v>
      </c>
      <c r="N23" s="14" t="s">
        <v>147</v>
      </c>
    </row>
    <row r="24" spans="2:14" ht="24.75" x14ac:dyDescent="0.45">
      <c r="B24" s="69" t="s">
        <v>194</v>
      </c>
      <c r="C24" s="27"/>
      <c r="D24" s="31" t="s">
        <v>169</v>
      </c>
      <c r="E24" s="64"/>
      <c r="F24" s="70" t="s">
        <v>174</v>
      </c>
      <c r="G24" s="10" t="s">
        <v>173</v>
      </c>
      <c r="H24" s="66"/>
      <c r="I24" s="66"/>
      <c r="J24" s="67"/>
      <c r="K24" s="33">
        <v>36</v>
      </c>
      <c r="L24" s="60"/>
      <c r="M24" s="47">
        <f t="shared" si="3"/>
        <v>0</v>
      </c>
      <c r="N24" s="14" t="s">
        <v>142</v>
      </c>
    </row>
    <row r="25" spans="2:14" ht="24.75" x14ac:dyDescent="0.45">
      <c r="B25" s="69" t="s">
        <v>195</v>
      </c>
      <c r="C25" s="27"/>
      <c r="D25" s="31" t="s">
        <v>170</v>
      </c>
      <c r="E25" s="64"/>
      <c r="F25" s="70" t="s">
        <v>174</v>
      </c>
      <c r="G25" s="10" t="s">
        <v>173</v>
      </c>
      <c r="H25" s="66"/>
      <c r="I25" s="66"/>
      <c r="J25" s="67"/>
      <c r="K25" s="33">
        <v>36</v>
      </c>
      <c r="L25" s="60"/>
      <c r="M25" s="47">
        <f t="shared" si="3"/>
        <v>0</v>
      </c>
      <c r="N25" s="14" t="s">
        <v>202</v>
      </c>
    </row>
    <row r="26" spans="2:14" ht="24.75" x14ac:dyDescent="0.45">
      <c r="B26" s="69" t="s">
        <v>196</v>
      </c>
      <c r="C26" s="27"/>
      <c r="D26" s="31" t="s">
        <v>171</v>
      </c>
      <c r="E26" s="64"/>
      <c r="F26" s="14" t="s">
        <v>63</v>
      </c>
      <c r="G26" s="8" t="s">
        <v>69</v>
      </c>
      <c r="H26" s="66"/>
      <c r="I26" s="66"/>
      <c r="J26" s="67"/>
      <c r="K26" s="33">
        <v>36</v>
      </c>
      <c r="L26" s="60"/>
      <c r="M26" s="47">
        <f t="shared" si="3"/>
        <v>0</v>
      </c>
      <c r="N26" s="14" t="s">
        <v>184</v>
      </c>
    </row>
    <row r="27" spans="2:14" ht="24.75" x14ac:dyDescent="0.45">
      <c r="B27" s="69" t="s">
        <v>197</v>
      </c>
      <c r="C27" s="27"/>
      <c r="D27" s="31" t="s">
        <v>171</v>
      </c>
      <c r="E27" s="64"/>
      <c r="F27" s="14" t="s">
        <v>63</v>
      </c>
      <c r="G27" s="8" t="s">
        <v>71</v>
      </c>
      <c r="H27" s="66"/>
      <c r="I27" s="66"/>
      <c r="J27" s="67"/>
      <c r="K27" s="33">
        <v>36</v>
      </c>
      <c r="L27" s="60"/>
      <c r="M27" s="47">
        <f t="shared" si="3"/>
        <v>0</v>
      </c>
      <c r="N27" s="14" t="s">
        <v>184</v>
      </c>
    </row>
    <row r="28" spans="2:14" ht="24.75" x14ac:dyDescent="0.45">
      <c r="B28" s="69" t="s">
        <v>198</v>
      </c>
      <c r="C28" s="27"/>
      <c r="D28" s="31" t="s">
        <v>171</v>
      </c>
      <c r="E28" s="64"/>
      <c r="F28" s="14" t="s">
        <v>63</v>
      </c>
      <c r="G28" s="8" t="s">
        <v>73</v>
      </c>
      <c r="H28" s="66"/>
      <c r="I28" s="66"/>
      <c r="J28" s="67"/>
      <c r="K28" s="33">
        <v>36</v>
      </c>
      <c r="L28" s="60"/>
      <c r="M28" s="47">
        <f t="shared" si="3"/>
        <v>0</v>
      </c>
      <c r="N28" s="14" t="s">
        <v>184</v>
      </c>
    </row>
    <row r="29" spans="2:14" ht="24.75" x14ac:dyDescent="0.45">
      <c r="B29" s="69" t="s">
        <v>199</v>
      </c>
      <c r="C29" s="27"/>
      <c r="D29" s="31" t="s">
        <v>172</v>
      </c>
      <c r="E29" s="64"/>
      <c r="F29" s="14" t="s">
        <v>63</v>
      </c>
      <c r="G29" s="8" t="s">
        <v>69</v>
      </c>
      <c r="H29" s="66"/>
      <c r="I29" s="66"/>
      <c r="J29" s="67"/>
      <c r="K29" s="33">
        <v>36</v>
      </c>
      <c r="L29" s="60"/>
      <c r="M29" s="47">
        <f t="shared" si="3"/>
        <v>0</v>
      </c>
      <c r="N29" s="14" t="s">
        <v>139</v>
      </c>
    </row>
    <row r="30" spans="2:14" ht="24.75" x14ac:dyDescent="0.45">
      <c r="B30" s="69" t="s">
        <v>200</v>
      </c>
      <c r="C30" s="27"/>
      <c r="D30" s="31" t="s">
        <v>172</v>
      </c>
      <c r="E30" s="64"/>
      <c r="F30" s="14" t="s">
        <v>63</v>
      </c>
      <c r="G30" s="8" t="s">
        <v>71</v>
      </c>
      <c r="H30" s="66"/>
      <c r="I30" s="66"/>
      <c r="J30" s="67"/>
      <c r="K30" s="33">
        <v>36</v>
      </c>
      <c r="L30" s="60"/>
      <c r="M30" s="47">
        <f t="shared" si="3"/>
        <v>0</v>
      </c>
      <c r="N30" s="14" t="s">
        <v>155</v>
      </c>
    </row>
    <row r="31" spans="2:14" ht="24.75" x14ac:dyDescent="0.45">
      <c r="B31" s="69" t="s">
        <v>201</v>
      </c>
      <c r="C31" s="27"/>
      <c r="D31" s="31" t="s">
        <v>172</v>
      </c>
      <c r="E31" s="64"/>
      <c r="F31" s="14" t="s">
        <v>63</v>
      </c>
      <c r="G31" s="8" t="s">
        <v>73</v>
      </c>
      <c r="H31" s="66"/>
      <c r="I31" s="66"/>
      <c r="J31" s="67"/>
      <c r="K31" s="33">
        <v>36</v>
      </c>
      <c r="L31" s="60"/>
      <c r="M31" s="47">
        <f t="shared" si="3"/>
        <v>0</v>
      </c>
      <c r="N31" s="14" t="s">
        <v>139</v>
      </c>
    </row>
    <row r="32" spans="2:14" ht="14.65" thickBot="1" x14ac:dyDescent="0.5">
      <c r="C32" s="27"/>
      <c r="D32" s="64"/>
      <c r="E32" s="64"/>
      <c r="F32" s="27"/>
      <c r="G32" s="65"/>
      <c r="H32" s="66"/>
      <c r="I32" s="66"/>
      <c r="J32" s="67"/>
      <c r="K32" s="67"/>
      <c r="L32" s="68"/>
      <c r="M32" s="68"/>
      <c r="N32" s="27"/>
    </row>
    <row r="33" spans="2:13" ht="18" thickBot="1" x14ac:dyDescent="0.5">
      <c r="B33" s="43"/>
      <c r="C33" s="48"/>
      <c r="D33" s="44" t="s">
        <v>132</v>
      </c>
      <c r="E33" s="49"/>
      <c r="F33" s="48"/>
      <c r="G33" s="50"/>
      <c r="H33" s="51"/>
      <c r="I33" s="51"/>
      <c r="J33" s="52"/>
      <c r="K33" s="51"/>
      <c r="L33" s="53"/>
      <c r="M33" s="45">
        <f>SUM(M5:M32)</f>
        <v>0</v>
      </c>
    </row>
    <row r="35" spans="2:13" x14ac:dyDescent="0.45">
      <c r="D35" s="62" t="s">
        <v>150</v>
      </c>
      <c r="F35" s="63" t="s">
        <v>151</v>
      </c>
    </row>
  </sheetData>
  <mergeCells count="9">
    <mergeCell ref="N3:N4"/>
    <mergeCell ref="K3:K4"/>
    <mergeCell ref="J3:J4"/>
    <mergeCell ref="B3:B4"/>
    <mergeCell ref="C3:E3"/>
    <mergeCell ref="F3:F4"/>
    <mergeCell ref="G3:G4"/>
    <mergeCell ref="H3:H4"/>
    <mergeCell ref="I3:I4"/>
  </mergeCells>
  <printOptions horizontalCentered="1"/>
  <pageMargins left="0.70866141732283472" right="0.70866141732283472" top="0.74803149606299213" bottom="0.74803149606299213" header="0.31496062992125984" footer="0.31496062992125984"/>
  <pageSetup paperSize="9" scale="48" orientation="landscape" r:id="rId1"/>
  <headerFooter>
    <oddHeader>&amp;L&amp;G&amp;C&amp;"Verdana,Normal"&amp;10Dynaprime Left / Right &amp; Launder Preheating
Caster 3&amp;R&amp;"Verdana,Normal"&amp;10Page &amp;P / &amp;N
&amp;D</oddHeader>
    <oddFooter>&amp;L&amp;G&amp;C&amp;"Verdana,Normal"&amp;10Cable List&amp;R&amp;"Verdana,Normal"&amp;10&amp;A</oddFooter>
  </headerFooter>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2681976-82B0-4E45-B28B-995F0AAF7181}">
  <sheetPr>
    <pageSetUpPr fitToPage="1"/>
  </sheetPr>
  <dimension ref="A1:V35"/>
  <sheetViews>
    <sheetView tabSelected="1" zoomScale="50" zoomScaleNormal="50" zoomScaleSheetLayoutView="55" zoomScalePageLayoutView="85" workbookViewId="0">
      <selection activeCell="M41" sqref="M41"/>
    </sheetView>
  </sheetViews>
  <sheetFormatPr defaultColWidth="8.73046875" defaultRowHeight="14.25" x14ac:dyDescent="0.45"/>
  <cols>
    <col min="1" max="1" width="2.59765625" style="1" customWidth="1"/>
    <col min="2" max="2" width="38" style="27" customWidth="1"/>
    <col min="3" max="3" width="16.59765625" style="13" hidden="1" customWidth="1"/>
    <col min="4" max="4" width="20.06640625" style="11" bestFit="1" customWidth="1"/>
    <col min="5" max="5" width="19.59765625" style="11" hidden="1" customWidth="1"/>
    <col min="6" max="6" width="31.06640625" style="13" bestFit="1" customWidth="1"/>
    <col min="7" max="7" width="34.33203125" style="15" customWidth="1"/>
    <col min="8" max="8" width="22.06640625" style="1" hidden="1" customWidth="1"/>
    <col min="9" max="9" width="17.33203125" style="1" hidden="1" customWidth="1"/>
    <col min="10" max="10" width="45.59765625" style="30" hidden="1" customWidth="1"/>
    <col min="11" max="11" width="25.796875" style="1" customWidth="1"/>
    <col min="12" max="12" width="21.265625" style="1" customWidth="1"/>
    <col min="13" max="13" width="25.796875" style="1" customWidth="1"/>
    <col min="14" max="14" width="23.33203125" style="1" customWidth="1"/>
    <col min="15" max="22" width="8.73046875" style="1"/>
  </cols>
  <sheetData>
    <row r="1" spans="2:21" x14ac:dyDescent="0.45">
      <c r="B1" s="54" t="s">
        <v>157</v>
      </c>
    </row>
    <row r="2" spans="2:21" ht="14.65" thickBot="1" x14ac:dyDescent="0.5">
      <c r="C2" s="35"/>
      <c r="D2" s="36"/>
      <c r="E2" s="36"/>
      <c r="F2" s="35"/>
      <c r="G2" s="37"/>
      <c r="H2" s="38"/>
      <c r="I2" s="38"/>
      <c r="J2" s="39"/>
      <c r="K2" s="38"/>
      <c r="L2" s="38"/>
      <c r="M2" s="38"/>
    </row>
    <row r="3" spans="2:21" ht="15.4" x14ac:dyDescent="0.45">
      <c r="B3" s="121" t="s">
        <v>23</v>
      </c>
      <c r="C3" s="123" t="s">
        <v>24</v>
      </c>
      <c r="D3" s="124"/>
      <c r="E3" s="125"/>
      <c r="F3" s="126" t="s">
        <v>25</v>
      </c>
      <c r="G3" s="128" t="s">
        <v>26</v>
      </c>
      <c r="H3" s="130" t="s">
        <v>27</v>
      </c>
      <c r="I3" s="119" t="s">
        <v>28</v>
      </c>
      <c r="J3" s="114" t="s">
        <v>29</v>
      </c>
      <c r="K3" s="116" t="s">
        <v>30</v>
      </c>
      <c r="L3" s="134" t="s">
        <v>133</v>
      </c>
      <c r="M3" s="134" t="s">
        <v>112</v>
      </c>
      <c r="N3" s="132" t="s">
        <v>149</v>
      </c>
    </row>
    <row r="4" spans="2:21" ht="14.65" customHeight="1" thickBot="1" x14ac:dyDescent="0.5">
      <c r="B4" s="122"/>
      <c r="C4" s="40" t="s">
        <v>31</v>
      </c>
      <c r="D4" s="41" t="s">
        <v>32</v>
      </c>
      <c r="E4" s="42" t="s">
        <v>33</v>
      </c>
      <c r="F4" s="127"/>
      <c r="G4" s="129"/>
      <c r="H4" s="131"/>
      <c r="I4" s="120"/>
      <c r="J4" s="118"/>
      <c r="K4" s="117"/>
      <c r="L4" s="135"/>
      <c r="M4" s="135"/>
      <c r="N4" s="133"/>
    </row>
    <row r="5" spans="2:21" x14ac:dyDescent="0.45">
      <c r="B5" s="26" t="s">
        <v>113</v>
      </c>
      <c r="C5" s="12"/>
      <c r="D5" s="29" t="s">
        <v>37</v>
      </c>
      <c r="E5" s="9"/>
      <c r="F5" s="12" t="s">
        <v>35</v>
      </c>
      <c r="G5" s="16" t="s">
        <v>38</v>
      </c>
      <c r="H5" s="19">
        <v>15000</v>
      </c>
      <c r="I5" s="20">
        <f t="shared" ref="I5:I17" si="0">H5*1.1</f>
        <v>16500</v>
      </c>
      <c r="J5" s="33">
        <f>ROUNDUP(I5/1000,-1)</f>
        <v>20</v>
      </c>
      <c r="K5" s="33">
        <f t="shared" ref="K5:K23" si="1">J5*1.2</f>
        <v>24</v>
      </c>
      <c r="L5" s="46"/>
      <c r="M5" s="47">
        <f t="shared" ref="M5:M23" si="2">L5*K5</f>
        <v>0</v>
      </c>
      <c r="N5" s="14" t="s">
        <v>135</v>
      </c>
    </row>
    <row r="6" spans="2:21" x14ac:dyDescent="0.45">
      <c r="B6" s="26" t="s">
        <v>114</v>
      </c>
      <c r="C6" s="12"/>
      <c r="D6" s="29" t="s">
        <v>40</v>
      </c>
      <c r="E6" s="9"/>
      <c r="F6" s="12" t="s">
        <v>35</v>
      </c>
      <c r="G6" s="16" t="s">
        <v>38</v>
      </c>
      <c r="H6" s="19">
        <v>15000</v>
      </c>
      <c r="I6" s="20">
        <f t="shared" si="0"/>
        <v>16500</v>
      </c>
      <c r="J6" s="33">
        <f t="shared" ref="J6:J23" si="3">ROUNDUP(I6/1000,-1)</f>
        <v>20</v>
      </c>
      <c r="K6" s="33">
        <f t="shared" si="1"/>
        <v>24</v>
      </c>
      <c r="L6" s="46"/>
      <c r="M6" s="47">
        <f t="shared" si="2"/>
        <v>0</v>
      </c>
      <c r="N6" s="14" t="s">
        <v>136</v>
      </c>
    </row>
    <row r="7" spans="2:21" x14ac:dyDescent="0.45">
      <c r="B7" s="26" t="s">
        <v>115</v>
      </c>
      <c r="C7" s="12"/>
      <c r="D7" s="29" t="s">
        <v>42</v>
      </c>
      <c r="E7" s="9"/>
      <c r="F7" s="12" t="s">
        <v>35</v>
      </c>
      <c r="G7" s="16" t="s">
        <v>43</v>
      </c>
      <c r="H7" s="19">
        <v>21970</v>
      </c>
      <c r="I7" s="20">
        <f t="shared" si="0"/>
        <v>24167.000000000004</v>
      </c>
      <c r="J7" s="33">
        <f t="shared" si="3"/>
        <v>30</v>
      </c>
      <c r="K7" s="33">
        <f t="shared" si="1"/>
        <v>36</v>
      </c>
      <c r="L7" s="46"/>
      <c r="M7" s="47">
        <f t="shared" si="2"/>
        <v>0</v>
      </c>
      <c r="N7" s="14" t="s">
        <v>141</v>
      </c>
    </row>
    <row r="8" spans="2:21" x14ac:dyDescent="0.45">
      <c r="B8" s="26" t="s">
        <v>116</v>
      </c>
      <c r="C8" s="12"/>
      <c r="D8" s="29" t="s">
        <v>45</v>
      </c>
      <c r="E8" s="9"/>
      <c r="F8" s="12" t="s">
        <v>35</v>
      </c>
      <c r="G8" s="16" t="s">
        <v>43</v>
      </c>
      <c r="H8" s="19">
        <v>21970</v>
      </c>
      <c r="I8" s="20">
        <f t="shared" si="0"/>
        <v>24167.000000000004</v>
      </c>
      <c r="J8" s="33">
        <f t="shared" si="3"/>
        <v>30</v>
      </c>
      <c r="K8" s="33">
        <f t="shared" si="1"/>
        <v>36</v>
      </c>
      <c r="L8" s="46"/>
      <c r="M8" s="47">
        <f t="shared" si="2"/>
        <v>0</v>
      </c>
      <c r="N8" s="14" t="s">
        <v>142</v>
      </c>
    </row>
    <row r="9" spans="2:21" x14ac:dyDescent="0.45">
      <c r="B9" s="26" t="s">
        <v>117</v>
      </c>
      <c r="C9" s="12"/>
      <c r="D9" s="29" t="s">
        <v>47</v>
      </c>
      <c r="E9" s="9"/>
      <c r="F9" s="12" t="s">
        <v>35</v>
      </c>
      <c r="G9" s="16" t="s">
        <v>43</v>
      </c>
      <c r="H9" s="19">
        <v>21970</v>
      </c>
      <c r="I9" s="20">
        <f t="shared" si="0"/>
        <v>24167.000000000004</v>
      </c>
      <c r="J9" s="33">
        <f t="shared" si="3"/>
        <v>30</v>
      </c>
      <c r="K9" s="33">
        <f t="shared" si="1"/>
        <v>36</v>
      </c>
      <c r="L9" s="46"/>
      <c r="M9" s="47">
        <f t="shared" si="2"/>
        <v>0</v>
      </c>
      <c r="N9" s="14" t="s">
        <v>142</v>
      </c>
    </row>
    <row r="10" spans="2:21" x14ac:dyDescent="0.45">
      <c r="B10" s="26" t="s">
        <v>118</v>
      </c>
      <c r="C10" s="12"/>
      <c r="D10" s="29" t="s">
        <v>49</v>
      </c>
      <c r="E10" s="9"/>
      <c r="F10" s="12" t="s">
        <v>35</v>
      </c>
      <c r="G10" s="16" t="s">
        <v>43</v>
      </c>
      <c r="H10" s="19">
        <v>21970</v>
      </c>
      <c r="I10" s="20">
        <f t="shared" si="0"/>
        <v>24167.000000000004</v>
      </c>
      <c r="J10" s="33">
        <f t="shared" si="3"/>
        <v>30</v>
      </c>
      <c r="K10" s="33">
        <f t="shared" si="1"/>
        <v>36</v>
      </c>
      <c r="L10" s="46"/>
      <c r="M10" s="47">
        <f t="shared" si="2"/>
        <v>0</v>
      </c>
      <c r="N10" s="14" t="s">
        <v>139</v>
      </c>
      <c r="O10" s="38"/>
      <c r="P10" s="38"/>
      <c r="Q10" s="38"/>
      <c r="R10" s="38"/>
      <c r="S10" s="38"/>
      <c r="T10" s="38"/>
      <c r="U10" s="38"/>
    </row>
    <row r="11" spans="2:21" x14ac:dyDescent="0.45">
      <c r="B11" s="26" t="s">
        <v>119</v>
      </c>
      <c r="C11" s="12"/>
      <c r="D11" s="29" t="s">
        <v>51</v>
      </c>
      <c r="E11" s="9"/>
      <c r="F11" s="12" t="s">
        <v>52</v>
      </c>
      <c r="G11" s="16" t="s">
        <v>53</v>
      </c>
      <c r="H11" s="19">
        <v>21970</v>
      </c>
      <c r="I11" s="20">
        <f t="shared" si="0"/>
        <v>24167.000000000004</v>
      </c>
      <c r="J11" s="33">
        <f t="shared" si="3"/>
        <v>30</v>
      </c>
      <c r="K11" s="33">
        <f t="shared" si="1"/>
        <v>36</v>
      </c>
      <c r="L11" s="46"/>
      <c r="M11" s="47">
        <f t="shared" si="2"/>
        <v>0</v>
      </c>
      <c r="N11" s="14" t="s">
        <v>143</v>
      </c>
      <c r="O11" s="38"/>
      <c r="P11" s="38"/>
      <c r="Q11" s="38"/>
      <c r="R11" s="38"/>
      <c r="S11" s="38"/>
      <c r="T11" s="38"/>
      <c r="U11" s="38"/>
    </row>
    <row r="12" spans="2:21" ht="24.75" x14ac:dyDescent="0.45">
      <c r="B12" s="26" t="s">
        <v>120</v>
      </c>
      <c r="C12" s="12"/>
      <c r="D12" s="29" t="s">
        <v>55</v>
      </c>
      <c r="E12" s="9"/>
      <c r="F12" s="12" t="s">
        <v>52</v>
      </c>
      <c r="G12" s="16" t="s">
        <v>53</v>
      </c>
      <c r="H12" s="19">
        <v>21970</v>
      </c>
      <c r="I12" s="20">
        <f t="shared" si="0"/>
        <v>24167.000000000004</v>
      </c>
      <c r="J12" s="33">
        <f t="shared" si="3"/>
        <v>30</v>
      </c>
      <c r="K12" s="33">
        <f t="shared" si="1"/>
        <v>36</v>
      </c>
      <c r="L12" s="46"/>
      <c r="M12" s="47">
        <f t="shared" si="2"/>
        <v>0</v>
      </c>
      <c r="N12" s="57" t="s">
        <v>145</v>
      </c>
      <c r="O12" s="38"/>
      <c r="P12" s="38"/>
      <c r="Q12" s="38"/>
      <c r="R12" s="38"/>
      <c r="S12" s="38"/>
      <c r="T12" s="38"/>
      <c r="U12" s="38"/>
    </row>
    <row r="13" spans="2:21" x14ac:dyDescent="0.45">
      <c r="B13" s="26" t="s">
        <v>121</v>
      </c>
      <c r="C13" s="12"/>
      <c r="D13" s="29" t="s">
        <v>42</v>
      </c>
      <c r="E13" s="9"/>
      <c r="F13" s="12" t="s">
        <v>35</v>
      </c>
      <c r="G13" s="16" t="s">
        <v>43</v>
      </c>
      <c r="H13" s="19">
        <v>21970</v>
      </c>
      <c r="I13" s="20">
        <f t="shared" si="0"/>
        <v>24167.000000000004</v>
      </c>
      <c r="J13" s="33">
        <f t="shared" si="3"/>
        <v>30</v>
      </c>
      <c r="K13" s="33">
        <f t="shared" si="1"/>
        <v>36</v>
      </c>
      <c r="L13" s="46"/>
      <c r="M13" s="47">
        <f t="shared" si="2"/>
        <v>0</v>
      </c>
      <c r="N13" s="14" t="s">
        <v>142</v>
      </c>
      <c r="O13" s="38"/>
      <c r="P13" s="38"/>
      <c r="Q13" s="38"/>
      <c r="R13" s="38"/>
      <c r="S13" s="38"/>
      <c r="T13" s="38"/>
      <c r="U13" s="38"/>
    </row>
    <row r="14" spans="2:21" x14ac:dyDescent="0.45">
      <c r="B14" s="26" t="s">
        <v>122</v>
      </c>
      <c r="C14" s="12"/>
      <c r="D14" s="29" t="s">
        <v>45</v>
      </c>
      <c r="E14" s="9"/>
      <c r="F14" s="12" t="s">
        <v>35</v>
      </c>
      <c r="G14" s="16" t="s">
        <v>43</v>
      </c>
      <c r="H14" s="19">
        <v>19070</v>
      </c>
      <c r="I14" s="20">
        <f t="shared" si="0"/>
        <v>20977</v>
      </c>
      <c r="J14" s="33">
        <f t="shared" si="3"/>
        <v>30</v>
      </c>
      <c r="K14" s="33">
        <f t="shared" si="1"/>
        <v>36</v>
      </c>
      <c r="L14" s="46"/>
      <c r="M14" s="47">
        <f t="shared" si="2"/>
        <v>0</v>
      </c>
      <c r="N14" s="14" t="s">
        <v>138</v>
      </c>
      <c r="O14" s="38"/>
      <c r="P14" s="38"/>
      <c r="Q14" s="38"/>
      <c r="R14" s="38"/>
      <c r="S14" s="38"/>
      <c r="T14" s="38"/>
      <c r="U14" s="38"/>
    </row>
    <row r="15" spans="2:21" x14ac:dyDescent="0.45">
      <c r="B15" s="26" t="s">
        <v>123</v>
      </c>
      <c r="C15" s="12"/>
      <c r="D15" s="29" t="s">
        <v>47</v>
      </c>
      <c r="E15" s="9"/>
      <c r="F15" s="12" t="s">
        <v>35</v>
      </c>
      <c r="G15" s="16" t="s">
        <v>43</v>
      </c>
      <c r="H15" s="19">
        <v>19070</v>
      </c>
      <c r="I15" s="20">
        <f t="shared" si="0"/>
        <v>20977</v>
      </c>
      <c r="J15" s="33">
        <f t="shared" si="3"/>
        <v>30</v>
      </c>
      <c r="K15" s="33">
        <f t="shared" si="1"/>
        <v>36</v>
      </c>
      <c r="L15" s="46"/>
      <c r="M15" s="47">
        <f t="shared" si="2"/>
        <v>0</v>
      </c>
      <c r="N15" s="14" t="s">
        <v>138</v>
      </c>
      <c r="O15" s="38"/>
      <c r="P15" s="38"/>
      <c r="Q15" s="38"/>
      <c r="R15" s="38"/>
      <c r="S15" s="38"/>
      <c r="T15" s="38"/>
      <c r="U15" s="38"/>
    </row>
    <row r="16" spans="2:21" x14ac:dyDescent="0.45">
      <c r="B16" s="26" t="s">
        <v>124</v>
      </c>
      <c r="C16" s="12"/>
      <c r="D16" s="29" t="s">
        <v>49</v>
      </c>
      <c r="E16" s="9"/>
      <c r="F16" s="12" t="s">
        <v>35</v>
      </c>
      <c r="G16" s="16" t="s">
        <v>43</v>
      </c>
      <c r="H16" s="19">
        <v>19070</v>
      </c>
      <c r="I16" s="20">
        <f t="shared" si="0"/>
        <v>20977</v>
      </c>
      <c r="J16" s="33">
        <f t="shared" si="3"/>
        <v>30</v>
      </c>
      <c r="K16" s="33">
        <f t="shared" si="1"/>
        <v>36</v>
      </c>
      <c r="L16" s="46"/>
      <c r="M16" s="47">
        <f t="shared" si="2"/>
        <v>0</v>
      </c>
      <c r="N16" s="14" t="s">
        <v>139</v>
      </c>
      <c r="O16" s="38"/>
      <c r="P16" s="38"/>
      <c r="Q16" s="38"/>
      <c r="R16" s="38"/>
      <c r="S16" s="38"/>
      <c r="T16" s="38"/>
      <c r="U16" s="38"/>
    </row>
    <row r="17" spans="2:21" x14ac:dyDescent="0.45">
      <c r="B17" s="26" t="s">
        <v>125</v>
      </c>
      <c r="C17" s="12"/>
      <c r="D17" s="29" t="s">
        <v>51</v>
      </c>
      <c r="E17" s="9"/>
      <c r="F17" s="12" t="s">
        <v>52</v>
      </c>
      <c r="G17" s="16" t="s">
        <v>53</v>
      </c>
      <c r="H17" s="19">
        <v>19070</v>
      </c>
      <c r="I17" s="20">
        <f t="shared" si="0"/>
        <v>20977</v>
      </c>
      <c r="J17" s="33">
        <f t="shared" si="3"/>
        <v>30</v>
      </c>
      <c r="K17" s="33">
        <f t="shared" si="1"/>
        <v>36</v>
      </c>
      <c r="L17" s="46"/>
      <c r="M17" s="47">
        <f t="shared" si="2"/>
        <v>0</v>
      </c>
      <c r="N17" s="14" t="s">
        <v>140</v>
      </c>
      <c r="O17" s="38"/>
      <c r="P17" s="38"/>
      <c r="Q17" s="38"/>
      <c r="R17" s="38"/>
      <c r="S17" s="38"/>
      <c r="T17" s="38"/>
      <c r="U17" s="38"/>
    </row>
    <row r="18" spans="2:21" ht="24.75" x14ac:dyDescent="0.45">
      <c r="B18" s="26" t="s">
        <v>126</v>
      </c>
      <c r="C18" s="12"/>
      <c r="D18" s="29" t="s">
        <v>55</v>
      </c>
      <c r="E18" s="9"/>
      <c r="F18" s="12" t="s">
        <v>52</v>
      </c>
      <c r="G18" s="16" t="s">
        <v>53</v>
      </c>
      <c r="H18" s="19">
        <v>19070</v>
      </c>
      <c r="I18" s="20">
        <f t="shared" ref="I18:I19" si="4">H18*1.1</f>
        <v>20977</v>
      </c>
      <c r="J18" s="33">
        <f t="shared" si="3"/>
        <v>30</v>
      </c>
      <c r="K18" s="33">
        <f t="shared" si="1"/>
        <v>36</v>
      </c>
      <c r="L18" s="46"/>
      <c r="M18" s="47">
        <f t="shared" si="2"/>
        <v>0</v>
      </c>
      <c r="N18" s="57" t="s">
        <v>145</v>
      </c>
      <c r="O18" s="38"/>
      <c r="P18" s="38"/>
      <c r="Q18" s="38"/>
      <c r="R18" s="38"/>
      <c r="S18" s="38"/>
      <c r="T18" s="38"/>
      <c r="U18" s="38"/>
    </row>
    <row r="19" spans="2:21" ht="15" customHeight="1" x14ac:dyDescent="0.45">
      <c r="B19" s="26" t="s">
        <v>127</v>
      </c>
      <c r="C19" s="12"/>
      <c r="D19" s="29" t="s">
        <v>34</v>
      </c>
      <c r="E19" s="9"/>
      <c r="F19" s="12" t="s">
        <v>35</v>
      </c>
      <c r="G19" s="16" t="s">
        <v>38</v>
      </c>
      <c r="H19" s="19">
        <v>16000</v>
      </c>
      <c r="I19" s="20">
        <f t="shared" si="4"/>
        <v>17600</v>
      </c>
      <c r="J19" s="33">
        <f t="shared" si="3"/>
        <v>20</v>
      </c>
      <c r="K19" s="33">
        <f t="shared" si="1"/>
        <v>24</v>
      </c>
      <c r="L19" s="46"/>
      <c r="M19" s="47">
        <f t="shared" si="2"/>
        <v>0</v>
      </c>
      <c r="N19" s="14" t="s">
        <v>134</v>
      </c>
      <c r="O19" s="38"/>
      <c r="P19" s="38"/>
      <c r="Q19" s="38"/>
      <c r="R19" s="38"/>
      <c r="S19" s="38"/>
      <c r="T19" s="38"/>
      <c r="U19" s="38"/>
    </row>
    <row r="20" spans="2:21" x14ac:dyDescent="0.45">
      <c r="B20" s="28" t="s">
        <v>128</v>
      </c>
      <c r="C20" s="14"/>
      <c r="D20" s="31" t="s">
        <v>34</v>
      </c>
      <c r="E20" s="10"/>
      <c r="F20" s="14" t="s">
        <v>65</v>
      </c>
      <c r="G20" s="8" t="s">
        <v>63</v>
      </c>
      <c r="H20" s="18">
        <v>24448</v>
      </c>
      <c r="I20" s="17">
        <f t="shared" ref="I20:I23" si="5">H20*1.1</f>
        <v>26892.800000000003</v>
      </c>
      <c r="J20" s="34">
        <f t="shared" si="3"/>
        <v>30</v>
      </c>
      <c r="K20" s="33">
        <f t="shared" si="1"/>
        <v>36</v>
      </c>
      <c r="L20" s="46"/>
      <c r="M20" s="47">
        <f t="shared" si="2"/>
        <v>0</v>
      </c>
      <c r="N20" s="14" t="s">
        <v>134</v>
      </c>
      <c r="O20" s="38"/>
      <c r="P20" s="38"/>
      <c r="Q20" s="38"/>
      <c r="R20" s="38"/>
      <c r="S20" s="38"/>
      <c r="T20" s="38"/>
      <c r="U20" s="38"/>
    </row>
    <row r="21" spans="2:21" x14ac:dyDescent="0.45">
      <c r="B21" s="28" t="s">
        <v>129</v>
      </c>
      <c r="C21" s="14" t="s">
        <v>67</v>
      </c>
      <c r="D21" s="31" t="s">
        <v>68</v>
      </c>
      <c r="E21" s="10"/>
      <c r="F21" s="14" t="s">
        <v>63</v>
      </c>
      <c r="G21" s="8" t="s">
        <v>69</v>
      </c>
      <c r="H21" s="18">
        <v>24448</v>
      </c>
      <c r="I21" s="17">
        <f t="shared" si="5"/>
        <v>26892.800000000003</v>
      </c>
      <c r="J21" s="34">
        <f t="shared" si="3"/>
        <v>30</v>
      </c>
      <c r="K21" s="33">
        <f t="shared" si="1"/>
        <v>36</v>
      </c>
      <c r="L21" s="46"/>
      <c r="M21" s="47">
        <f t="shared" si="2"/>
        <v>0</v>
      </c>
      <c r="N21" s="14" t="s">
        <v>148</v>
      </c>
    </row>
    <row r="22" spans="2:21" x14ac:dyDescent="0.45">
      <c r="B22" s="28" t="s">
        <v>130</v>
      </c>
      <c r="C22" s="14" t="s">
        <v>67</v>
      </c>
      <c r="D22" s="31" t="s">
        <v>68</v>
      </c>
      <c r="E22" s="10"/>
      <c r="F22" s="14" t="s">
        <v>63</v>
      </c>
      <c r="G22" s="8" t="s">
        <v>71</v>
      </c>
      <c r="H22" s="18">
        <v>24448</v>
      </c>
      <c r="I22" s="17">
        <f t="shared" si="5"/>
        <v>26892.800000000003</v>
      </c>
      <c r="J22" s="34">
        <f t="shared" si="3"/>
        <v>30</v>
      </c>
      <c r="K22" s="33">
        <f t="shared" si="1"/>
        <v>36</v>
      </c>
      <c r="L22" s="46"/>
      <c r="M22" s="47">
        <f t="shared" si="2"/>
        <v>0</v>
      </c>
      <c r="N22" s="14" t="s">
        <v>147</v>
      </c>
    </row>
    <row r="23" spans="2:21" x14ac:dyDescent="0.45">
      <c r="B23" s="28" t="s">
        <v>131</v>
      </c>
      <c r="C23" s="14" t="s">
        <v>67</v>
      </c>
      <c r="D23" s="31" t="s">
        <v>68</v>
      </c>
      <c r="E23" s="10"/>
      <c r="F23" s="14" t="s">
        <v>63</v>
      </c>
      <c r="G23" s="8" t="s">
        <v>73</v>
      </c>
      <c r="H23" s="18">
        <v>24448</v>
      </c>
      <c r="I23" s="17">
        <f t="shared" si="5"/>
        <v>26892.800000000003</v>
      </c>
      <c r="J23" s="34">
        <f t="shared" si="3"/>
        <v>30</v>
      </c>
      <c r="K23" s="33">
        <f t="shared" si="1"/>
        <v>36</v>
      </c>
      <c r="L23" s="46"/>
      <c r="M23" s="47">
        <f t="shared" si="2"/>
        <v>0</v>
      </c>
      <c r="N23" s="14" t="s">
        <v>147</v>
      </c>
    </row>
    <row r="24" spans="2:21" ht="24.75" x14ac:dyDescent="0.45">
      <c r="B24" s="69" t="s">
        <v>161</v>
      </c>
      <c r="C24" s="27"/>
      <c r="D24" s="31" t="s">
        <v>169</v>
      </c>
      <c r="E24" s="64"/>
      <c r="F24" s="70" t="s">
        <v>174</v>
      </c>
      <c r="G24" s="10" t="s">
        <v>173</v>
      </c>
      <c r="H24" s="66"/>
      <c r="I24" s="66"/>
      <c r="J24" s="67"/>
      <c r="K24" s="33">
        <v>36</v>
      </c>
      <c r="L24" s="46"/>
      <c r="M24" s="47">
        <f t="shared" ref="M24:M25" si="6">L24*K24</f>
        <v>0</v>
      </c>
      <c r="N24" s="14" t="s">
        <v>138</v>
      </c>
    </row>
    <row r="25" spans="2:21" ht="24.75" x14ac:dyDescent="0.45">
      <c r="B25" s="69" t="s">
        <v>162</v>
      </c>
      <c r="C25" s="27"/>
      <c r="D25" s="31" t="s">
        <v>170</v>
      </c>
      <c r="E25" s="64"/>
      <c r="F25" s="70" t="s">
        <v>174</v>
      </c>
      <c r="G25" s="10" t="s">
        <v>173</v>
      </c>
      <c r="H25" s="66"/>
      <c r="I25" s="66"/>
      <c r="J25" s="67"/>
      <c r="K25" s="33">
        <v>36</v>
      </c>
      <c r="L25" s="46"/>
      <c r="M25" s="47">
        <f t="shared" si="6"/>
        <v>0</v>
      </c>
      <c r="N25" s="14" t="s">
        <v>202</v>
      </c>
    </row>
    <row r="26" spans="2:21" ht="24.75" x14ac:dyDescent="0.45">
      <c r="B26" s="69" t="s">
        <v>163</v>
      </c>
      <c r="C26" s="27"/>
      <c r="D26" s="31" t="s">
        <v>171</v>
      </c>
      <c r="E26" s="64"/>
      <c r="F26" s="14" t="s">
        <v>63</v>
      </c>
      <c r="G26" s="8" t="s">
        <v>69</v>
      </c>
      <c r="H26" s="66"/>
      <c r="I26" s="66"/>
      <c r="J26" s="67"/>
      <c r="K26" s="33">
        <v>36</v>
      </c>
      <c r="L26" s="46"/>
      <c r="M26" s="47">
        <f>L26*K26</f>
        <v>0</v>
      </c>
      <c r="N26" s="14" t="s">
        <v>184</v>
      </c>
    </row>
    <row r="27" spans="2:21" ht="24.75" x14ac:dyDescent="0.45">
      <c r="B27" s="69" t="s">
        <v>164</v>
      </c>
      <c r="C27" s="27"/>
      <c r="D27" s="31" t="s">
        <v>171</v>
      </c>
      <c r="E27" s="64"/>
      <c r="F27" s="14" t="s">
        <v>63</v>
      </c>
      <c r="G27" s="8" t="s">
        <v>71</v>
      </c>
      <c r="H27" s="66"/>
      <c r="I27" s="66"/>
      <c r="J27" s="67"/>
      <c r="K27" s="33">
        <v>36</v>
      </c>
      <c r="L27" s="46"/>
      <c r="M27" s="47">
        <f>L27*K27</f>
        <v>0</v>
      </c>
      <c r="N27" s="14" t="s">
        <v>185</v>
      </c>
    </row>
    <row r="28" spans="2:21" ht="24.75" x14ac:dyDescent="0.45">
      <c r="B28" s="69" t="s">
        <v>165</v>
      </c>
      <c r="C28" s="27"/>
      <c r="D28" s="31" t="s">
        <v>171</v>
      </c>
      <c r="E28" s="64"/>
      <c r="F28" s="14" t="s">
        <v>63</v>
      </c>
      <c r="G28" s="8" t="s">
        <v>73</v>
      </c>
      <c r="H28" s="66"/>
      <c r="I28" s="66"/>
      <c r="J28" s="67"/>
      <c r="K28" s="33">
        <v>36</v>
      </c>
      <c r="L28" s="46"/>
      <c r="M28" s="47">
        <f>L28*K28</f>
        <v>0</v>
      </c>
      <c r="N28" s="14" t="s">
        <v>184</v>
      </c>
    </row>
    <row r="29" spans="2:21" ht="24.75" x14ac:dyDescent="0.45">
      <c r="B29" s="69" t="s">
        <v>166</v>
      </c>
      <c r="C29" s="27"/>
      <c r="D29" s="31" t="s">
        <v>172</v>
      </c>
      <c r="E29" s="64"/>
      <c r="F29" s="14" t="s">
        <v>63</v>
      </c>
      <c r="G29" s="8" t="s">
        <v>69</v>
      </c>
      <c r="H29" s="66"/>
      <c r="I29" s="66"/>
      <c r="J29" s="67"/>
      <c r="K29" s="33">
        <v>36</v>
      </c>
      <c r="L29" s="46"/>
      <c r="M29" s="47">
        <f>L29*K29</f>
        <v>0</v>
      </c>
      <c r="N29" s="14" t="s">
        <v>155</v>
      </c>
    </row>
    <row r="30" spans="2:21" ht="24.75" x14ac:dyDescent="0.45">
      <c r="B30" s="69" t="s">
        <v>167</v>
      </c>
      <c r="C30" s="27"/>
      <c r="D30" s="31" t="s">
        <v>172</v>
      </c>
      <c r="E30" s="64"/>
      <c r="F30" s="14" t="s">
        <v>63</v>
      </c>
      <c r="G30" s="8" t="s">
        <v>71</v>
      </c>
      <c r="H30" s="66"/>
      <c r="I30" s="66"/>
      <c r="J30" s="67"/>
      <c r="K30" s="33">
        <v>36</v>
      </c>
      <c r="L30" s="46"/>
      <c r="M30" s="47">
        <f>L30*K30</f>
        <v>0</v>
      </c>
      <c r="N30" s="14" t="s">
        <v>139</v>
      </c>
    </row>
    <row r="31" spans="2:21" ht="24.75" x14ac:dyDescent="0.45">
      <c r="B31" s="69" t="s">
        <v>168</v>
      </c>
      <c r="C31" s="27"/>
      <c r="D31" s="31" t="s">
        <v>172</v>
      </c>
      <c r="E31" s="64"/>
      <c r="F31" s="14" t="s">
        <v>63</v>
      </c>
      <c r="G31" s="8" t="s">
        <v>73</v>
      </c>
      <c r="H31" s="66"/>
      <c r="I31" s="66"/>
      <c r="J31" s="67"/>
      <c r="K31" s="33">
        <v>36</v>
      </c>
      <c r="L31" s="46"/>
      <c r="M31" s="47">
        <f>L31*K31</f>
        <v>0</v>
      </c>
      <c r="N31" s="14" t="s">
        <v>139</v>
      </c>
    </row>
    <row r="32" spans="2:21" ht="14.65" thickBot="1" x14ac:dyDescent="0.5">
      <c r="C32" s="27"/>
      <c r="D32" s="64"/>
      <c r="E32" s="64"/>
      <c r="F32" s="27"/>
      <c r="G32" s="65"/>
      <c r="H32" s="66"/>
      <c r="I32" s="66"/>
      <c r="J32" s="67"/>
      <c r="K32" s="67"/>
      <c r="L32" s="68"/>
      <c r="M32" s="68"/>
      <c r="N32" s="27"/>
    </row>
    <row r="33" spans="2:13" ht="18" thickBot="1" x14ac:dyDescent="0.5">
      <c r="B33" s="43"/>
      <c r="C33" s="48"/>
      <c r="D33" s="44" t="s">
        <v>132</v>
      </c>
      <c r="E33" s="49"/>
      <c r="F33" s="48"/>
      <c r="G33" s="50"/>
      <c r="H33" s="51"/>
      <c r="I33" s="51"/>
      <c r="J33" s="52"/>
      <c r="K33" s="51"/>
      <c r="L33" s="53"/>
      <c r="M33" s="45">
        <f>SUM(M5:M32)</f>
        <v>0</v>
      </c>
    </row>
    <row r="35" spans="2:13" x14ac:dyDescent="0.45">
      <c r="D35" s="62" t="s">
        <v>150</v>
      </c>
      <c r="F35" s="63" t="s">
        <v>151</v>
      </c>
    </row>
  </sheetData>
  <mergeCells count="11">
    <mergeCell ref="N3:N4"/>
    <mergeCell ref="L3:L4"/>
    <mergeCell ref="M3:M4"/>
    <mergeCell ref="K3:K4"/>
    <mergeCell ref="J3:J4"/>
    <mergeCell ref="I3:I4"/>
    <mergeCell ref="B3:B4"/>
    <mergeCell ref="C3:E3"/>
    <mergeCell ref="F3:F4"/>
    <mergeCell ref="G3:G4"/>
    <mergeCell ref="H3:H4"/>
  </mergeCells>
  <printOptions horizontalCentered="1"/>
  <pageMargins left="0.70866141732283472" right="0.70866141732283472" top="0.74803149606299213" bottom="0.74803149606299213" header="0.31496062992125984" footer="0.31496062992125984"/>
  <pageSetup paperSize="9" scale="49" orientation="landscape" r:id="rId1"/>
  <headerFooter>
    <oddHeader>&amp;L&amp;G&amp;C&amp;"Verdana,Normal"&amp;10Dynaprime Left / Right &amp; Launder Preheating
Caster 4&amp;R&amp;"Verdana,Normal"&amp;10Page &amp;P / &amp;N
&amp;D</oddHeader>
    <oddFooter>&amp;L&amp;G&amp;C&amp;"Verdana,Normal"&amp;10Cable List&amp;R&amp;"Verdana,Normal"&amp;10&amp;A</oddFooter>
  </headerFooter>
  <legacyDrawingHF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302def03-7c2f-41e7-94bd-b11a4e809b05">
      <Terms xmlns="http://schemas.microsoft.com/office/infopath/2007/PartnerControls"/>
    </lcf76f155ced4ddcb4097134ff3c332f>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kument" ma:contentTypeID="0x0101000B55538D6633AE43BC6A25B17C2968D1" ma:contentTypeVersion="12" ma:contentTypeDescription="Vytvoří nový dokument" ma:contentTypeScope="" ma:versionID="c9650061744c413f376e3dfd484b15ee">
  <xsd:schema xmlns:xsd="http://www.w3.org/2001/XMLSchema" xmlns:xs="http://www.w3.org/2001/XMLSchema" xmlns:p="http://schemas.microsoft.com/office/2006/metadata/properties" xmlns:ns2="302def03-7c2f-41e7-94bd-b11a4e809b05" targetNamespace="http://schemas.microsoft.com/office/2006/metadata/properties" ma:root="true" ma:fieldsID="6bf799ac545ee1ce3662aec9bc1c75f9" ns2:_="">
    <xsd:import namespace="302def03-7c2f-41e7-94bd-b11a4e809b05"/>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2:MediaServiceDateTaken" minOccurs="0"/>
                <xsd:element ref="ns2:MediaServiceOCR" minOccurs="0"/>
                <xsd:element ref="ns2:MediaServiceGenerationTime" minOccurs="0"/>
                <xsd:element ref="ns2:MediaServiceEventHashCode" minOccurs="0"/>
                <xsd:element ref="ns2:MediaServiceLocation"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02def03-7c2f-41e7-94bd-b11a4e809b0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lcf76f155ced4ddcb4097134ff3c332f" ma:index="13" nillable="true" ma:taxonomy="true" ma:internalName="lcf76f155ced4ddcb4097134ff3c332f" ma:taxonomyFieldName="MediaServiceImageTags" ma:displayName="Značky obrázků" ma:readOnly="false" ma:fieldId="{5cf76f15-5ced-4ddc-b409-7134ff3c332f}" ma:taxonomyMulti="true" ma:sspId="93fd210b-f926-4792-91f1-74d1e9e1eabd" ma:termSetId="09814cd3-568e-fe90-9814-8d621ff8fb84" ma:anchorId="fba54fb3-c3e1-fe81-a776-ca4b69148c4d" ma:open="true" ma:isKeyword="false">
      <xsd:complexType>
        <xsd:sequence>
          <xsd:element ref="pc:Terms" minOccurs="0" maxOccurs="1"/>
        </xsd:sequence>
      </xsd:complexType>
    </xsd:element>
    <xsd:element name="MediaServiceDateTaken" ma:index="14" nillable="true" ma:displayName="MediaServiceDateTaken" ma:hidden="true" ma:indexed="true" ma:internalName="MediaServiceDateTaken"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Location" ma:index="18" nillable="true" ma:displayName="Location" ma:indexed="true" ma:internalName="MediaServiceLocatio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3A5BF0AB-DEFD-46B5-8CF4-D1936B990B31}">
  <ds:schemaRefs>
    <ds:schemaRef ds:uri="http://schemas.microsoft.com/office/2006/metadata/properties"/>
    <ds:schemaRef ds:uri="http://schemas.microsoft.com/office/infopath/2007/PartnerControls"/>
    <ds:schemaRef ds:uri="14d87ee8-dabd-4110-9a84-8bff7c3c900d"/>
    <ds:schemaRef ds:uri="302def03-7c2f-41e7-94bd-b11a4e809b05"/>
  </ds:schemaRefs>
</ds:datastoreItem>
</file>

<file path=customXml/itemProps2.xml><?xml version="1.0" encoding="utf-8"?>
<ds:datastoreItem xmlns:ds="http://schemas.openxmlformats.org/officeDocument/2006/customXml" ds:itemID="{661F7A1E-5470-4038-867E-19E4F42A8102}">
  <ds:schemaRefs>
    <ds:schemaRef ds:uri="http://schemas.microsoft.com/sharepoint/v3/contenttype/forms"/>
  </ds:schemaRefs>
</ds:datastoreItem>
</file>

<file path=customXml/itemProps3.xml><?xml version="1.0" encoding="utf-8"?>
<ds:datastoreItem xmlns:ds="http://schemas.openxmlformats.org/officeDocument/2006/customXml" ds:itemID="{6F69241C-AF3A-41AA-B783-8A1183193D9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02def03-7c2f-41e7-94bd-b11a4e809b0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5</vt:i4>
      </vt:variant>
      <vt:variant>
        <vt:lpstr>Pojmenované oblasti</vt:lpstr>
      </vt:variant>
      <vt:variant>
        <vt:i4>6</vt:i4>
      </vt:variant>
    </vt:vector>
  </HeadingPairs>
  <TitlesOfParts>
    <vt:vector size="11" baseType="lpstr">
      <vt:lpstr>Front page</vt:lpstr>
      <vt:lpstr>Caster 1</vt:lpstr>
      <vt:lpstr>Caster 2</vt:lpstr>
      <vt:lpstr>Caster 3</vt:lpstr>
      <vt:lpstr>Caster 4</vt:lpstr>
      <vt:lpstr>'Caster 1'!Oblast_tisku</vt:lpstr>
      <vt:lpstr>'Caster 2'!Oblast_tisku</vt:lpstr>
      <vt:lpstr>'Caster 3'!Oblast_tisku</vt:lpstr>
      <vt:lpstr>'Caster 4'!Oblast_tisku</vt:lpstr>
      <vt:lpstr>'Front page'!Oblast_tisku</vt:lpstr>
      <vt:lpstr>'Front page'!Process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Melvyn Besson</dc:creator>
  <cp:keywords/>
  <dc:description/>
  <cp:lastModifiedBy>Lucie Lukášová</cp:lastModifiedBy>
  <cp:revision/>
  <dcterms:created xsi:type="dcterms:W3CDTF">2015-06-05T18:19:34Z</dcterms:created>
  <dcterms:modified xsi:type="dcterms:W3CDTF">2026-01-19T19:19:21Z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0x0101000B55538D6633AE43BC6A25B17C2968D1</vt:lpwstr>
  </property>
  <property fmtid="{D5CDD505-2E9C-101B-9397-08002B2CF9AE}" pid="3" name="MediaServiceImageTags">
    <vt:lpwstr/>
  </property>
</Properties>
</file>