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Users/miroslav.janik/Library/CloudStorage/OneDrive-tenderpro/CLIENTS/VVS/OUTSOURCING 2/SUTAZNE PODKLADY/"/>
    </mc:Choice>
  </mc:AlternateContent>
  <xr:revisionPtr revIDLastSave="0" documentId="13_ncr:1_{9D15C854-6C06-3847-8394-908152742B7A}" xr6:coauthVersionLast="47" xr6:coauthVersionMax="47" xr10:uidLastSave="{00000000-0000-0000-0000-000000000000}"/>
  <bookViews>
    <workbookView xWindow="39640" yWindow="620" windowWidth="36520" windowHeight="22420" activeTab="2" xr2:uid="{00000000-000D-0000-FFFF-FFFF00000000}"/>
  </bookViews>
  <sheets>
    <sheet name="Sumár" sheetId="6" r:id="rId1"/>
    <sheet name="Cenova ponuka HW" sheetId="4" r:id="rId2"/>
    <sheet name="Technicke parametre HW" sheetId="3" r:id="rId3"/>
    <sheet name="Spotrebný materiál"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5" l="1"/>
  <c r="G70" i="5" s="1"/>
  <c r="F69" i="5"/>
  <c r="G69" i="5" s="1"/>
  <c r="F68" i="5"/>
  <c r="G68" i="5" s="1"/>
  <c r="F67" i="5"/>
  <c r="G67" i="5" s="1"/>
  <c r="F66" i="5"/>
  <c r="G66" i="5" s="1"/>
  <c r="F65" i="5"/>
  <c r="G65" i="5" s="1"/>
  <c r="F64" i="5"/>
  <c r="G64" i="5" s="1"/>
  <c r="F63" i="5"/>
  <c r="G63" i="5" s="1"/>
  <c r="F62" i="5"/>
  <c r="G62" i="5" s="1"/>
  <c r="F61" i="5"/>
  <c r="G61" i="5" s="1"/>
  <c r="F60" i="5"/>
  <c r="G60" i="5" s="1"/>
  <c r="F59" i="5"/>
  <c r="G59" i="5" s="1"/>
  <c r="F57" i="5"/>
  <c r="G57" i="5" s="1"/>
  <c r="F56" i="5"/>
  <c r="G56" i="5" s="1"/>
  <c r="F55" i="5"/>
  <c r="G55" i="5" s="1"/>
  <c r="F54" i="5"/>
  <c r="G54" i="5" s="1"/>
  <c r="F53" i="5"/>
  <c r="G53" i="5" s="1"/>
  <c r="F52" i="5"/>
  <c r="G52" i="5" s="1"/>
  <c r="F51" i="5"/>
  <c r="G51" i="5" s="1"/>
  <c r="F50" i="5"/>
  <c r="G50" i="5" s="1"/>
  <c r="F49" i="5"/>
  <c r="G49" i="5" s="1"/>
  <c r="F48" i="5"/>
  <c r="G48" i="5" s="1"/>
  <c r="F47" i="5"/>
  <c r="G47" i="5" s="1"/>
  <c r="F46" i="5"/>
  <c r="G46" i="5" s="1"/>
  <c r="F45" i="5"/>
  <c r="G45" i="5" s="1"/>
  <c r="F43" i="5"/>
  <c r="G43" i="5" s="1"/>
  <c r="F42" i="5"/>
  <c r="G42" i="5" s="1"/>
  <c r="F41" i="5"/>
  <c r="G41" i="5" s="1"/>
  <c r="F40" i="5"/>
  <c r="G40" i="5" s="1"/>
  <c r="F39" i="5"/>
  <c r="G39" i="5" s="1"/>
  <c r="F38" i="5"/>
  <c r="G38" i="5" s="1"/>
  <c r="F37" i="5"/>
  <c r="G37" i="5" s="1"/>
  <c r="F36" i="5"/>
  <c r="G36" i="5" s="1"/>
  <c r="F35" i="5"/>
  <c r="G35" i="5" s="1"/>
  <c r="F34" i="5"/>
  <c r="G34" i="5" s="1"/>
  <c r="F33" i="5"/>
  <c r="G33" i="5" s="1"/>
  <c r="F32" i="5"/>
  <c r="G32" i="5" s="1"/>
  <c r="F31" i="5"/>
  <c r="G31" i="5" s="1"/>
  <c r="F30" i="5"/>
  <c r="G30" i="5" s="1"/>
  <c r="F29" i="5"/>
  <c r="G29" i="5" s="1"/>
  <c r="F28" i="5"/>
  <c r="G28" i="5" s="1"/>
  <c r="F26" i="5"/>
  <c r="G26" i="5"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2" i="5"/>
  <c r="G12" i="5" s="1"/>
  <c r="F11" i="5"/>
  <c r="G11" i="5" s="1"/>
  <c r="F10" i="5"/>
  <c r="G10" i="5" s="1"/>
  <c r="F9" i="5"/>
  <c r="G9" i="5" s="1"/>
  <c r="F8" i="5"/>
  <c r="G8" i="5" s="1"/>
  <c r="F7" i="5"/>
  <c r="G7" i="5" s="1"/>
  <c r="F6" i="5"/>
  <c r="G6" i="5" s="1"/>
  <c r="F5" i="5"/>
  <c r="G5" i="5" s="1"/>
  <c r="F3" i="4"/>
  <c r="F4" i="4"/>
  <c r="F5" i="4"/>
  <c r="F6" i="4"/>
  <c r="F7" i="4"/>
  <c r="F8" i="4"/>
  <c r="F9" i="4"/>
  <c r="F10" i="4"/>
  <c r="F11" i="4"/>
  <c r="F12" i="4"/>
  <c r="F13" i="4"/>
  <c r="F14" i="4"/>
  <c r="F15" i="4"/>
  <c r="F16" i="4"/>
  <c r="F17" i="4"/>
  <c r="F2" i="4"/>
  <c r="B17" i="4"/>
  <c r="B16" i="4"/>
  <c r="B15" i="4"/>
  <c r="B14" i="4"/>
  <c r="B13" i="4"/>
  <c r="B12" i="4"/>
  <c r="B11" i="4"/>
  <c r="B10" i="4"/>
  <c r="B9" i="4"/>
  <c r="B8" i="4"/>
  <c r="B7" i="4"/>
  <c r="B6" i="4"/>
  <c r="B5" i="4"/>
  <c r="B4" i="4"/>
  <c r="B3" i="4"/>
  <c r="B2" i="4"/>
  <c r="G72" i="5" l="1"/>
  <c r="F18" i="4"/>
  <c r="F20" i="4" l="1"/>
  <c r="F19" i="4" s="1"/>
  <c r="D7" i="6"/>
  <c r="G73" i="5"/>
  <c r="D8" i="6"/>
  <c r="D9" i="6" s="1"/>
</calcChain>
</file>

<file path=xl/sharedStrings.xml><?xml version="1.0" encoding="utf-8"?>
<sst xmlns="http://schemas.openxmlformats.org/spreadsheetml/2006/main" count="748" uniqueCount="376">
  <si>
    <t>Parameter :</t>
  </si>
  <si>
    <t>Minimálna požiadavka obstarávateľa</t>
  </si>
  <si>
    <t>Procesor :</t>
  </si>
  <si>
    <t>Pamäť :</t>
  </si>
  <si>
    <t>Pevný disk :</t>
  </si>
  <si>
    <t>Grafický adaptér :</t>
  </si>
  <si>
    <t>Zvukový adaptér :</t>
  </si>
  <si>
    <t>integrovaný s integrovaným reproduktorom, audio vstup a výstup resp. kombo port na prednom paneli</t>
  </si>
  <si>
    <t>Sieťový adaptér :</t>
  </si>
  <si>
    <t>Vstupno-výstupné porty :</t>
  </si>
  <si>
    <t>Rozširujúce sloty :</t>
  </si>
  <si>
    <t>Bezpečnosť :</t>
  </si>
  <si>
    <t>slot pre bezpečnostný zámok proti odcudzeniu, TPM čip v.2.0, možnosť zabezpečiť prístup do BIOSu, možnosť vypnúť vstupno-výstupné porty</t>
  </si>
  <si>
    <t>Zdroj :</t>
  </si>
  <si>
    <t>Prevedenie :</t>
  </si>
  <si>
    <t>Klávesnica:</t>
  </si>
  <si>
    <t>Myš:</t>
  </si>
  <si>
    <t>Operačný systém:</t>
  </si>
  <si>
    <t>Ovládače:</t>
  </si>
  <si>
    <t>stiahnuteľné zdarma z domovskej stránky výrobcu zariadenia</t>
  </si>
  <si>
    <t>Záručná doba:</t>
  </si>
  <si>
    <t xml:space="preserve">Onsite 5 rokov </t>
  </si>
  <si>
    <t>SLA:</t>
  </si>
  <si>
    <t>1TB SSD NVMe M.2 s predinštalovaným OS s platnou licenciou</t>
  </si>
  <si>
    <t>integrovaný so zdieľanou pamäťou s výstupmi HDMI 2.1 + USB-C + TB4, podpora zobrazovania na viacerých monitoroch súčasne</t>
  </si>
  <si>
    <t>integrovaný zvukový adaptér, integrované stereo reproduktory, integrovaný duálny mikrofón,  audio stereo vstup a výstup alebo kombinovaný port</t>
  </si>
  <si>
    <t>Vstupné zariadenia :</t>
  </si>
  <si>
    <t>podsvietená klávesnica so slovenským popisom so zvýšenou odolnosťou voči poliatiu, dotyková ovládacia plocha</t>
  </si>
  <si>
    <t>Vstupno-výstupné porty:</t>
  </si>
  <si>
    <t>Obrazovka:</t>
  </si>
  <si>
    <t>Bezpečnosť:</t>
  </si>
  <si>
    <t>slot pre bezpečnostný zámok proti odcudzeniu, TPM čip v.2.0, možnosť zabezpečiť prístup do BIOSu, možnosť vypnúť vstupno-výstupné porty, snímač odtlačku prstov, integrovaná SC čítačka s podporou OP s čipom</t>
  </si>
  <si>
    <t>prenosný počítač</t>
  </si>
  <si>
    <t>Batéria:</t>
  </si>
  <si>
    <t>Váha:</t>
  </si>
  <si>
    <t>max. 1,5 kg</t>
  </si>
  <si>
    <t>Príslušenstvo:</t>
  </si>
  <si>
    <t>integrovaný so zdieľanou pamäťou s výstupmi HDMI 2.1 + USB-C, podpora zobrazovania na viacerých monitoroch súčasne</t>
  </si>
  <si>
    <t>slot pre bezpečnostný zámok proti odcudzeniu, TPM čip v.2.0, možnosť zabezpečiť prístup do BIOSu, možnosť vypnúť vstupno-výstupné porty, snímač odtlačku prstov</t>
  </si>
  <si>
    <t>max. 1,8 kg</t>
  </si>
  <si>
    <t>Dokovacia stanica s podporou napájania pre prenosné počítače</t>
  </si>
  <si>
    <t>Komponentná výbava:</t>
  </si>
  <si>
    <t>Sieť:</t>
  </si>
  <si>
    <t>podpora pripojenia 1 Gb of Ethernet RJ45</t>
  </si>
  <si>
    <t>Funkcie správy siete:</t>
  </si>
  <si>
    <t>Napájanie stanice:</t>
  </si>
  <si>
    <t>až do 75W - 100W via USB-C podľa technických parametrov prenosného počítača</t>
  </si>
  <si>
    <t>Cestovná dokovacia stanica USB-C bez externého napájania</t>
  </si>
  <si>
    <t xml:space="preserve">2x USB-C </t>
  </si>
  <si>
    <t>2x USB 3.0</t>
  </si>
  <si>
    <t>1x DisplayPort 1.2</t>
  </si>
  <si>
    <t>1x HDMI 2.0</t>
  </si>
  <si>
    <t>1x RJ-45 (Gigabit LAN)</t>
  </si>
  <si>
    <t>Veľkosť obrazovky</t>
  </si>
  <si>
    <t>Parametre obrazovky</t>
  </si>
  <si>
    <t>Vstup/výstup</t>
  </si>
  <si>
    <t>Komfort</t>
  </si>
  <si>
    <t>Farba</t>
  </si>
  <si>
    <t>Príslušenstvo</t>
  </si>
  <si>
    <t>Prevedenie</t>
  </si>
  <si>
    <t>Bezpečnosť</t>
  </si>
  <si>
    <t>Ochrana zariadení na úrovni BIOS podľa ISO/IEC 19678:2015 (predtým NIST 800-147)</t>
  </si>
  <si>
    <t xml:space="preserve">TPM 2.0 (Trusted Platform Module) </t>
  </si>
  <si>
    <t>Certifikácie</t>
  </si>
  <si>
    <t>Podpora</t>
  </si>
  <si>
    <t>Zriadenie HelpDesku a Calldesku pre hlásenie incidentov dodávateľom služieb dostupný podľa SLA zmluvy</t>
  </si>
  <si>
    <t>Porpora dohľadu na diaľku</t>
  </si>
  <si>
    <t>Licencie</t>
  </si>
  <si>
    <t>Riadenie</t>
  </si>
  <si>
    <t>Dedikovaný Projektový manažér</t>
  </si>
  <si>
    <t>Technológia tlače</t>
  </si>
  <si>
    <t>laserová tlač</t>
  </si>
  <si>
    <t>čiernobiela</t>
  </si>
  <si>
    <t>Rozlíšenie</t>
  </si>
  <si>
    <t>600 x 600 dpi</t>
  </si>
  <si>
    <t>Ovládací panel</t>
  </si>
  <si>
    <t xml:space="preserve">Standard print languages </t>
  </si>
  <si>
    <t>Veľkosť papiera</t>
  </si>
  <si>
    <t>A5, A4, A6, B5, B6, C6, C5, DL, 10x15 cm</t>
  </si>
  <si>
    <t>Konektivita</t>
  </si>
  <si>
    <t>1 Hi-Speed USB 2.0 Host; 1 Hi-Speed USB 2.0 Device; 1 Gigabit Ethernet 10/100/1000T</t>
  </si>
  <si>
    <t>Obojstranná tlač</t>
  </si>
  <si>
    <t>Automatická (Duplex)</t>
  </si>
  <si>
    <t>Rýchlosť tlače</t>
  </si>
  <si>
    <t>Zásobníky</t>
  </si>
  <si>
    <t>Štandardne: 2; zásobník 1 na 100 listov, zásobník 2 na 250 listov, max 3 zásobníky</t>
  </si>
  <si>
    <t>farebná</t>
  </si>
  <si>
    <t>AIO funkcie</t>
  </si>
  <si>
    <t>tlač, kopírovanie, skenovanie</t>
  </si>
  <si>
    <t>Skener / Technológie</t>
  </si>
  <si>
    <t>Skener / Vlastnosti digitálneho odosielania</t>
  </si>
  <si>
    <t>Náplne</t>
  </si>
  <si>
    <t>originálne od výrobcu, samostatne pre každú farbu</t>
  </si>
  <si>
    <t>Správa tlače</t>
  </si>
  <si>
    <t>1200 x 1200 dpi</t>
  </si>
  <si>
    <t>Inteligentné funkcie</t>
  </si>
  <si>
    <t>Náhľad a editácia skenu dokumentu priamo na displeji zariadenia overeným používateľom</t>
  </si>
  <si>
    <t>Export do PDF, Skenovanie  do e-mailu; Skenovanie do sieťového súboru; Skenovanie do USB; Skenovanie do cloudu podpora O365, OneDrive</t>
  </si>
  <si>
    <t>2 Hi-Speed USB 2.0 Host; 1 Hi-Speed USB 2.0 Device; 1 Gigabit Ethernet 10/100/1000T</t>
  </si>
  <si>
    <t>áno, overenie používateľa pomocou RFID karty</t>
  </si>
  <si>
    <t>Finišer</t>
  </si>
  <si>
    <t>interný/externý</t>
  </si>
  <si>
    <t>BIOS</t>
  </si>
  <si>
    <t>Typ Skener</t>
  </si>
  <si>
    <t>Formát</t>
  </si>
  <si>
    <t>A4</t>
  </si>
  <si>
    <t>1200 DPI</t>
  </si>
  <si>
    <t xml:space="preserve">Bitová hĺbka: </t>
  </si>
  <si>
    <t>24-bitová (externá), 48-bitová (interná)</t>
  </si>
  <si>
    <t>Podávač</t>
  </si>
  <si>
    <t>Typ Senzoru</t>
  </si>
  <si>
    <t>CIS</t>
  </si>
  <si>
    <t>Rýchlosť</t>
  </si>
  <si>
    <t>40 (strán/min) 80 (obrazov/min)</t>
  </si>
  <si>
    <t>Pripojenie</t>
  </si>
  <si>
    <t>Odporúčaná denná záťaž:</t>
  </si>
  <si>
    <t>Správa tlače a skenovania</t>
  </si>
  <si>
    <t>Funkcia</t>
  </si>
  <si>
    <t>veľkoformátová tlač</t>
  </si>
  <si>
    <t>2400 x 1200 optimised dpi</t>
  </si>
  <si>
    <t>Tlačové hlavy</t>
  </si>
  <si>
    <t>1 universal printhead</t>
  </si>
  <si>
    <t>Počet tlačových zásobníkov</t>
  </si>
  <si>
    <t>6 (C, M, Y, G, pK, mK)</t>
  </si>
  <si>
    <t>Podporované veľkosti médií</t>
  </si>
  <si>
    <t>A4, A3, A2, A1, A0</t>
  </si>
  <si>
    <t>Vnútorná pamäť</t>
  </si>
  <si>
    <t>500 GB self-encrypting</t>
  </si>
  <si>
    <t>Obsahuje ovládače tlačiarne</t>
  </si>
  <si>
    <t>Raster, PostScript and PDF drivers for Windows</t>
  </si>
  <si>
    <t>Jazyky tlače</t>
  </si>
  <si>
    <t>Pripojenie, štandard</t>
  </si>
  <si>
    <t>Gigabit Ethernet (1000Base-T), Wi-Fi (with optional Jetdirect accessory), supporting the following standards: TCP/IP, BootP/DHCP (IPv4 only), DHCPv6, TFTP (IPv4 only), SNMP (v1, v2c, v3), Apple Bonjour Compatible, WS Discovery, Embedded Web Server (HTTP, HTTPS), IPsec, SMTP (email), Raw IP printing (9100), LPD, IPP, WS print, NTLM v2, SMBv3, SSL/TLS, 802.1X authentication (LEAP, PEAP, EAP-TLS), DFS</t>
  </si>
  <si>
    <t>Bezpečnostné funkcie</t>
  </si>
  <si>
    <t>Secure Boot, Whitelisting, TPM, Role Based Access Control, LDAP and Kerberos authentication, SNMPv3, HTTPS, Secure-IPP, IPsec/Firewall, Certificates management, 802.1X, TLS 1.0/1.1/1.2,, Secure Disk erase, Secure File erase, self-encrypting HDD, encrypted PIN printing, Syslog security logging</t>
  </si>
  <si>
    <t>Prostredie manažmentu a správy zabezpečenej tlače a skenovania a digitalizácie dokumentov</t>
  </si>
  <si>
    <t>Dostupné základné informácie o prevádzkovaných zariadeniach</t>
  </si>
  <si>
    <t>sériové číslo, model, typ zariadenia, výrobca, firmware a jeho verzia</t>
  </si>
  <si>
    <t>Zabezpečenie, Autentifikácia</t>
  </si>
  <si>
    <t>Riadenie prístupu k zariadeniam overenie používateľov pomocou RFID kariet, Manažment a správa používateľov, riadený prístup k zariadeniam, podpora flexibilných pracovných postupov v hybridnom pracovnom prostredí</t>
  </si>
  <si>
    <t>Pravidlá tlače</t>
  </si>
  <si>
    <t>Nastavenie práv pre farebnú tlač, nastavenie ekologickej tlače, možnosť vytvárania pravidiel, notifikácia používateľov, riadenie tlače z aplikácií</t>
  </si>
  <si>
    <t xml:space="preserve">Systém musí umožňovať riadenie politík t.j. obmedzenie práv - pre koncových užívateľov, tlačové úlohy a tlačové zariadenia; politiky musí systém preberať zo systému správy ID Objednávateľa. Systém umožní hromadný import identifikátorov RFID a ich previazanie s koncovými užívateľmi </t>
  </si>
  <si>
    <t xml:space="preserve">Systém musí umožniť tlač koncovému užívateľovi na jemu povolenej tlačiarni </t>
  </si>
  <si>
    <t>Predvolená hodnota pre všetku kancelársku tlač, e-maily a kopírovanie dokumentov je nastavená na čiernobiele a duplexné, ale koncoví užívatelia musia mať možnosť zmeniť parametre konkrétnej tlačovej úlohy</t>
  </si>
  <si>
    <t>Pravidlá tlače a kopírovania</t>
  </si>
  <si>
    <t>Riadenie skenovania</t>
  </si>
  <si>
    <t>Digitalizácia dokumentov</t>
  </si>
  <si>
    <t>Správa nákladov a reporting</t>
  </si>
  <si>
    <t xml:space="preserve">Monitorovanie prostredia umožňuje sledovanie nákladov na jednotlivé vytvorené strediská prípadne jednotlivých používateľov. Umožňuje tvorbu reportov a štatistík podľa preferencií zákazníka. </t>
  </si>
  <si>
    <t xml:space="preserve">Zariadenie pre službu typ A </t>
  </si>
  <si>
    <t>Servisné krytie po dobu 5 rokov NBD fix</t>
  </si>
  <si>
    <t>Zariadenie pre službu typ B</t>
  </si>
  <si>
    <t>Zariadenie pre službu typ C</t>
  </si>
  <si>
    <t>1 x USB-C 3.2 Gen 1 port prenos dát a podpora nabíjania (15W)
1 x USB-C kábel na pripojenie k prenosnému počítaču  (1 m)</t>
  </si>
  <si>
    <t>Zariadenie pre službu typ D</t>
  </si>
  <si>
    <t>rozlíšenie min. 1920 x 1080 bodov, IPS, matný, antireflexný, Edge-lit podsvietenie, Flicker Free, Low Blue Light, 178° horizontálne, 178° vertikálne, 250 nits (cd/m2)</t>
  </si>
  <si>
    <t>Zariadenie pre službu typ E</t>
  </si>
  <si>
    <t>2 560 × 1 440 (QHD), Matný IPS displej
Antireflexný filter
Edge-lit podsvietenie
Flicker Free
Low Blue Light</t>
  </si>
  <si>
    <t>Manažment informácií, udalostí  a monitoring IT infraštruktúry</t>
  </si>
  <si>
    <r>
      <t>Minimálne požadované parametre</t>
    </r>
    <r>
      <rPr>
        <sz val="9"/>
        <color rgb="FF4F4F4F"/>
        <rFont val="Calibri"/>
        <family val="2"/>
        <scheme val="minor"/>
      </rPr>
      <t> </t>
    </r>
  </si>
  <si>
    <t>sériové číslo, model, typ zariadenia, výrobca, operačný systém a jeho verzia, HW konfigurácia) a základné informácie o pripojených perifériách (monitor, dokovacia stanica – typ, sn...</t>
  </si>
  <si>
    <t>Analýza</t>
  </si>
  <si>
    <t>software na zhromažďovanie údajov o stave zariadenia, sledovanie funkčnosti hardwaru a aplikácií. </t>
  </si>
  <si>
    <t>online používateľského rozhrania, ktoré pomáha sledovať dôležité ukazovatele výkonnosti firemných zariadení. K dispozícii je súhrnná správa za konkrétne obdobie. Správcovia IT môžu sledovať podrobné informácie o prevádzkovaných zariadeniach a zobraziť si užívateľské rozhranie sledujúce produkty spoločnosti. </t>
  </si>
  <si>
    <t>umožňujúca identifikovať systémy ohrozené zlyhaním disku, batérie alebo celosystémovým tepelným zlyhaním, aby bolo možné reagovať ešte skôr, než k problému dôjde. Nezávislé na výrobcovi zariadenia. </t>
  </si>
  <si>
    <t>Dostupnosť</t>
  </si>
  <si>
    <t>špecifické úlohy alebo prístupy, ktoré sú naviazané podľa vopred nastaveného vzoru . </t>
  </si>
  <si>
    <t>Sledovanie zariadenia</t>
  </si>
  <si>
    <t>Užívateľská spätná väzba</t>
  </si>
  <si>
    <t>umožňuje spustiť dotazníkovú kampaň za účelom sledovania a merania spokojnosti zamestnancov s ich IT produktmi. </t>
  </si>
  <si>
    <t>Meranie výkonu zariadenia</t>
  </si>
  <si>
    <t>analýza výkonu/zaťaženia (HW component - ako sú procesor, pamäť, kapacita disku / využitie kapacity disku OS a aplikácií - Meranie času Windows štartu a vypnutia, 
Identifikácia aplikácií spôsobujúcich preťaženie procesora a pamäte</t>
  </si>
  <si>
    <t>Inventarizácia</t>
  </si>
  <si>
    <t>ovládačov (verzia, update), OS (verzia, update), BIOS) </t>
  </si>
  <si>
    <t>Monitoring porúch</t>
  </si>
  <si>
    <t>zisťuje a sleduje problémy batérie, pevného disku a operačného systému podľa priority, typu, detailov, komentárov a odporúčaní. </t>
  </si>
  <si>
    <t>predikcia porúch/zníženého výkonu batérií notebookov, predikcia porúch pevných diskov, notifikácia o významnom trvalom prehrievaní zariadenia, BlueScreen error report a príčiny. </t>
  </si>
  <si>
    <t>Kybernetická bezpečnosť</t>
  </si>
  <si>
    <t>Security platforma typ EDR (Endpoint Detection and Response) a XDR (Extended Detection and Response), AI prevention technology machine learning</t>
  </si>
  <si>
    <t>Bezpečnostný monitoring</t>
  </si>
  <si>
    <t>monitoring stavu antivírusovej ochrany, monitoring stavu firewallu, monitoring stavu enkrypcie, reporting aktivity zariadenia. </t>
  </si>
  <si>
    <t>Monitoring zabezpečenia</t>
  </si>
  <si>
    <t>upozornenie identifikujúce zariadenia, ktoré nefungujú v súlade s šifrovaním, firewallom a antivírusovým programom. </t>
  </si>
  <si>
    <t>Odstraňovanie problémov</t>
  </si>
  <si>
    <t>poskytuje ľahký prístup k diagnostickým nástrojom umožňujúcim koncovým používateľom riešiť a odstraňovať bežné problémy</t>
  </si>
  <si>
    <t>Servisné a iné požiadavky na službu</t>
  </si>
  <si>
    <t>Lokálne Servisné pokrytie</t>
  </si>
  <si>
    <t xml:space="preserve">Autorizované Servisné stredisko výrobcom zariadení v požadovanej lokalite Košice a pokrytie východoslovenského regiónu </t>
  </si>
  <si>
    <t>Menný zoznam technikov</t>
  </si>
  <si>
    <t>Certifikované mazanie dát a mazanie diskov podľa súladu s medzinárodnými normami, NIST 800-88 Clear, NIST 800-88 Purge</t>
  </si>
  <si>
    <t>Manažment informácií, udalostí  a monitoring IT infraštruktúry musí spĺňať štandardy ISO 27001, 27017 a 27701 pre systém riadenia informačnej bezpečnosti (27001), cloudová bezpečnosť
(27017) a Privacy (27701) na zvýraznenie ovládacích prvkov na ochranu údajov zákazníkov.</t>
  </si>
  <si>
    <t>2.7" Farebný ovládací panel , 24 Kláves, minimálne</t>
  </si>
  <si>
    <t>PCL 6, PCL 5, PostScript level 3 emulation, native PDF printing (v 1.7), Apple AirPrint™</t>
  </si>
  <si>
    <t>predvolené až 38 str./min; režim High Speed ​​až 40 str./min</t>
  </si>
  <si>
    <t>ENERGY STAR, EPEAT a Blue Angel</t>
  </si>
  <si>
    <t>tlač, kopírovanie, skenovanie, fax</t>
  </si>
  <si>
    <t>Plochý, ADF; Contact Image Sensor (CIS)</t>
  </si>
  <si>
    <t>Skenovať do e-mailu; Uložiť do sieťového priečinka; Ukladanie na USB disk; Odoslať na FTP; Miestny adresár; SMTP cez SSL; Odstránenie prázdnej strany; Vymazanie okrajov; Auto Color Sense; Automatické orezanie na obsah; Kompaktné PDF</t>
  </si>
  <si>
    <t>4.3" (10.9 cm) Farebný ovládací dotykový panel, minimálne</t>
  </si>
  <si>
    <t>predvolené až 29/27  str./min</t>
  </si>
  <si>
    <t>Podpora Pool printing</t>
  </si>
  <si>
    <t>Štandardne 1ks: 50-sheet multipurpose tray, 1ks 250-sheet input tray</t>
  </si>
  <si>
    <t>ENERGY STAR, EPEAT, CECP</t>
  </si>
  <si>
    <t>Plochý skener, automatický podávač dokumentov / CCD a digitálny CIS pro plochý skener, kapacita ADF 200 listov</t>
  </si>
  <si>
    <t>25,6cm (10,1″) Farebný ovládací dotykový panel, minimálne</t>
  </si>
  <si>
    <t>A3, A4, A4R, A5, A5R, A6, RA3, SRA3, RA4, SRA4, B4 (JIS), B5 (JIS), B6 (JIS), 10x15cm, Oficio, 8K, 16k,
Postcard (JIS), Postcard (JIS), Envelope B5, Envelope C5, Envelope C6, Envelope DL</t>
  </si>
  <si>
    <t>predvolené až 40 to 70  str./min  Mono / Color</t>
  </si>
  <si>
    <t>Zásobník vstupný 100 listov, 2x vstupný zásobník 500 listov</t>
  </si>
  <si>
    <t>ENERGY STAR, EPEAT, Blue Angel</t>
  </si>
  <si>
    <t>predvolené až 50 to 70  str./min</t>
  </si>
  <si>
    <t>originálne od výrobcu, veľkokapacitný 60000 strán</t>
  </si>
  <si>
    <t>Zásobník vstupný 100 listov, 2xvstupný zásobník 500 listov</t>
  </si>
  <si>
    <t xml:space="preserve">Jednoprechodový duplexný skener, Podávač ADF; Technológia skenovania CIS; </t>
  </si>
  <si>
    <t>2.8-in (7.11-cm) dotykový displej, Tlačidlá (Power, Back, Home, Help), minimálne</t>
  </si>
  <si>
    <t>ADF 100 strán (A4)</t>
  </si>
  <si>
    <t>USB 3.0 / LAN (RJ-45) / WiFi</t>
  </si>
  <si>
    <t xml:space="preserve">CECP, SEPA, IT ECO Prehlásenie,  EPEAT® Silver </t>
  </si>
  <si>
    <t>6 indikátorov (Skratka, Obojstranne, Chyba); 5 tlačidiel (Napájanie, Skenovanie, Obojstranne, Výber skratiek, Zrušiť)</t>
  </si>
  <si>
    <t>30 (strán/min) 60 (obrazov/min)</t>
  </si>
  <si>
    <t>USB 3.0</t>
  </si>
  <si>
    <t>CECP, SEPA, IT ECO Prehlásenie,  EPEAT® Silver, Energy Star</t>
  </si>
  <si>
    <t xml:space="preserve">180 A1/hr, 19.3 sec/A1 </t>
  </si>
  <si>
    <t>PostScript 3, Adobe PDF 1.7, HP-GL/2, RTL, TIFF, JPEG, CALS G4</t>
  </si>
  <si>
    <t>Certifikované mazanie dát a mazanie diskov podľa súladu s medzinárodnými normami, napr. (NIST 800-88 Clear, NIST 800-88 Purge)</t>
  </si>
  <si>
    <t>Ekologická certifikovaná likvidácia zariadení, zber spotrebného materiálu pre následnú recykláciu</t>
  </si>
  <si>
    <t>33ks</t>
  </si>
  <si>
    <t>30ks</t>
  </si>
  <si>
    <t>4 ks</t>
  </si>
  <si>
    <t>Kancelársky balík:</t>
  </si>
  <si>
    <t>Licencia MS Office 365</t>
  </si>
  <si>
    <t>Aplikačný bezpečnostný balík:</t>
  </si>
  <si>
    <t>Viacfaktorová autentifikácia (MFA) pre prístup do MS ActiveDirectory</t>
  </si>
  <si>
    <t>Ekologická certifikovaná likvidácia zariadení</t>
  </si>
  <si>
    <t>92ks</t>
  </si>
  <si>
    <t>Počet:</t>
  </si>
  <si>
    <t>25ks</t>
  </si>
  <si>
    <t>11ks</t>
  </si>
  <si>
    <t>1ks</t>
  </si>
  <si>
    <t xml:space="preserve">PCL 6, PCL 5, PostScript level 3 emulation, native PDF printing (v 1.7), </t>
  </si>
  <si>
    <t>Podpora Pool printing (RFID)</t>
  </si>
  <si>
    <t>nie</t>
  </si>
  <si>
    <t>FollowMe print</t>
  </si>
  <si>
    <t>3000 strán A4</t>
  </si>
  <si>
    <t>6000 strán A4</t>
  </si>
  <si>
    <t>550ks</t>
  </si>
  <si>
    <t>245ks</t>
  </si>
  <si>
    <t>895 ks</t>
  </si>
  <si>
    <t>47ks</t>
  </si>
  <si>
    <t>Názov výrobcu a model zariadenia</t>
  </si>
  <si>
    <t xml:space="preserve">Názov výrobcu </t>
  </si>
  <si>
    <t>Položka</t>
  </si>
  <si>
    <t>cena celkom za položku bez DPH za 60 mesiacov</t>
  </si>
  <si>
    <t>jednotková cena/mesiac bez DPH</t>
  </si>
  <si>
    <t>dlžka poskytovania služby v mesiacoch</t>
  </si>
  <si>
    <t>Cena celkom za službu bez DPH:</t>
  </si>
  <si>
    <t>Cena celkom za službu s DPH:</t>
  </si>
  <si>
    <t>Príslušenstvo k zariadeniu typ B</t>
  </si>
  <si>
    <t>Príslušenstvo k zariadeniu typ C</t>
  </si>
  <si>
    <t>Dokovacia stanica stacionárna</t>
  </si>
  <si>
    <t>Dokovacia stanica cestovná</t>
  </si>
  <si>
    <t>Zariadenie pre službu Riadenej a zabezpečenej  tlače a skenovania typ A2</t>
  </si>
  <si>
    <t>Zariadenie pre službu Riadenej a zabezpečenej  tlače a skenovania typ B2</t>
  </si>
  <si>
    <t>Zariadenie pre službu Riadenej a zabezpečenej  tlače a skenovania typ C2</t>
  </si>
  <si>
    <t>Zariadenie pre službu Riadenej a zabezpečenej  tlače a skenovania typ D2</t>
  </si>
  <si>
    <t>Zariadenie pre službu Riadenej a zabezpečenej tlače a skenovania typ E2</t>
  </si>
  <si>
    <t>Zariadenie pre službu Riadenej a zabezpečenej tlače a skenovania typ F2</t>
  </si>
  <si>
    <t>Zariadenie pre službu Riadenej a zabezpečenej tlače a skenovania typ G2</t>
  </si>
  <si>
    <t>ks</t>
  </si>
  <si>
    <t>DPH 23%:</t>
  </si>
  <si>
    <t>vyplní uchádzač</t>
  </si>
  <si>
    <t>V prípade ak technické riešenie ponúkané uchádzačom nedisponuje niektorou z položiek spotrebného materiálu predpokladaných obstarávateľom uvedeným v cenovej tabuľke, uchádzač uvedené pole nevypĺňa resp. uvádza "0". V prípade, ak uchádzačom ponúkané riešenie disponuje iným spotrebným materiálom, ako je uvádzaný obstarávateľom uchádzač ho ocení v rámci položky "iné" a súčasne popíše v príslušnom riadku navrhované riešenie, nesmie však prísť k zmene opisu predmetu zákazky a uchádzačom navrhované riešenie musí spĺňať obstarávateľom požadované minimálne parametre služieb. V prípade, ak uchádzač neocení spotrebný materiál (bez ohľadu, či sa jedná o obstarávateľom predpokladaný spotrebný materiál (napr. maintenance KIT alebo iný) uchádzač zodpovedá za ním navrhované riešenie a má sa za to, že tento spotrebný materiál je zahrnutý v cene plnenia.</t>
  </si>
  <si>
    <t>Popis Spotrebného materiálu</t>
  </si>
  <si>
    <t>Produktové číslo výrobcu</t>
  </si>
  <si>
    <t>Cena EUR bez DPH</t>
  </si>
  <si>
    <t>Katalógová kapacita / životnosť - A4</t>
  </si>
  <si>
    <t>cena/list</t>
  </si>
  <si>
    <t>Predpokladaná cena za 60 mesiacov</t>
  </si>
  <si>
    <t>Poznámka</t>
  </si>
  <si>
    <t>TYP A2</t>
  </si>
  <si>
    <t>Toner čierna</t>
  </si>
  <si>
    <t>odpadová nádoba</t>
  </si>
  <si>
    <t>maintenance kit malý</t>
  </si>
  <si>
    <t>maintenance kit velký</t>
  </si>
  <si>
    <t>ine 1</t>
  </si>
  <si>
    <t>ine 2</t>
  </si>
  <si>
    <t>ine 3</t>
  </si>
  <si>
    <t>ine 4</t>
  </si>
  <si>
    <t>TYP B2</t>
  </si>
  <si>
    <t>Toner tyrkys</t>
  </si>
  <si>
    <t>Toner zltá</t>
  </si>
  <si>
    <t>Toner purpurová</t>
  </si>
  <si>
    <t>ine 5</t>
  </si>
  <si>
    <t>ine 6</t>
  </si>
  <si>
    <t>TYP C2</t>
  </si>
  <si>
    <t>Prenosový valec</t>
  </si>
  <si>
    <t>prenosová sústava</t>
  </si>
  <si>
    <t>piecka</t>
  </si>
  <si>
    <t>TYP D2</t>
  </si>
  <si>
    <t>TYP G2</t>
  </si>
  <si>
    <t>Toner  Photočierna</t>
  </si>
  <si>
    <t>Toner seda</t>
  </si>
  <si>
    <t>bez DPH</t>
  </si>
  <si>
    <t>Predpokladaný náklad  za 60 mesiacov</t>
  </si>
  <si>
    <t>Predpokladaný mesačný náklad</t>
  </si>
  <si>
    <t>Administrátor prostredia manažmentu a správy zabezpečenej tlače a skenovania a digitalizácie dokumentov spracovávajúci tieto údaje musí spĺňať medzinárodné štandardy systému riadenia kvality ISO 9001 a štandardy v oblasti riadenia informačnej bezpečnosti ISO/IEC 27001. Certifikát štandardu pre riadenie IT služieb ISO 20000-1.</t>
  </si>
  <si>
    <t>Cena celkom za spotrebný materiál bez DPH:</t>
  </si>
  <si>
    <t>HW</t>
  </si>
  <si>
    <t>SM</t>
  </si>
  <si>
    <t>Cena celkom bez DPH:</t>
  </si>
  <si>
    <t>typ</t>
  </si>
  <si>
    <t>popis</t>
  </si>
  <si>
    <t>cena</t>
  </si>
  <si>
    <t>s výkonom min. 25000 bodov v benchmarku Passmark CPUbenchmark, 16 jadier, 30MB cache, base TDP 35W,</t>
  </si>
  <si>
    <t>2x M.2</t>
  </si>
  <si>
    <t>s výkonom min. 17000 bodov v benchmarku Passmark CPUbenchmark, 10 jadier, 12MB cache</t>
  </si>
  <si>
    <t xml:space="preserve"> LAN/WLAN switching, MAC Address Pass-Through</t>
  </si>
  <si>
    <t>rada 24" min. 23,75“</t>
  </si>
  <si>
    <t>1× HDMI 2.0   
1× USB-C (napájanie do 65 W ) + 1× USB-C (napájanie do 15 W)
3× USB 3.2 Gen 1 Type-A
1× RJ-45 (LAN)
1× DisplayPort 1.4
1× DisplayPort 1.4 (výstupný)
1x 3,5 mm zvukový konektor (kombinovaný zvukový vstup/výstup)</t>
  </si>
  <si>
    <t>EPEAT Gold, Eye Comfort, Low Blue Light,
vyhlásenie o zhode od výrobku zariadenia</t>
  </si>
  <si>
    <t>rada 27", min. 26,7“</t>
  </si>
  <si>
    <t>1x port HDMI 2.0
1× DisplayPort 1.4
1× DisplayPort 1.4 (výstupný)
1x port USB Type-C® do 100 W, alternatívny režim DisplayPort™ 1.4
1× USB-C (napájanie do 15 W)
3× USB 3.2 Gen 1 Type-A
1× RJ-45 (LAN)</t>
  </si>
  <si>
    <t>Náklon: - 5 až + 20°
Otáčanie: ±45°
Otáčanie okolo stredu: ±90° (Pivot)
Výškovo nastaviteľný stojan</t>
  </si>
  <si>
    <t>Automatickú obnova firmvéru alebo boot kódu z oddelenej, hardvérovo chránenej záložnej pamäte pri zistení narušenia integrity firmvéru, bez nutnosti zásahu administrátora.</t>
  </si>
  <si>
    <t>ADF 50 strán (A4)</t>
  </si>
  <si>
    <t>max. 14,5" taška s popruhom cez rameno a zipsom 
bezdrôtová mys, 1200dpi, napájanie AA resp. AAA batéria - súčasťou,  možnosť pripojiť cez USB adaptér a BT
USB Klávesnica so slovenskými klávesami, obsahujúca klávesu Delete (DEL)
USB Optická s kolieskom</t>
  </si>
  <si>
    <t>Navrhované pramatere zariadenia</t>
  </si>
  <si>
    <t>16GB, DDR4 3200, rozšíriteľná na 32GB, 2 pamäťové sloty, konfigurácia 2x 8GB</t>
  </si>
  <si>
    <t>integrovaný s rýchlosťami 10/100/1000 Mbps, RJ-45 integrovaný , WLAN ax 6 + BT 5.3</t>
  </si>
  <si>
    <t>podsvietená klávesnica so slovenským popisom so zvýšenou odolnosťou voči poliatiu, dotyková ovládacia plocha, integrovaná numerická časť</t>
  </si>
  <si>
    <t>2x USB-A 5gb, 1x USB-C s podporou dokovania s nabíjaním NB a podporou grafického výstupu, HDMI, RJ-45, integrovaná SC čítačka s podporou OP</t>
  </si>
  <si>
    <t>15" LCD LED s matným povrchom, rozlíšenie FHD, UWVA, integrovaná webkamera s možnosťou integrovaného manuálneho prekrytia</t>
  </si>
  <si>
    <t>min 45W napájací zdroj, min 42Wh batéria</t>
  </si>
  <si>
    <t>Windows 11 Pro – Business Edition  SK 64bit, predinštalovaný na pevnom disku s platnou licenciou  s podporou Microsoft SCCM konzoly</t>
  </si>
  <si>
    <t>Licencia EDR/XDR, Antivírus</t>
  </si>
  <si>
    <t xml:space="preserve">linka na webovú stránku výrobcu - technický list zariadenia </t>
  </si>
  <si>
    <t>Navrhované parametre zariadenia</t>
  </si>
  <si>
    <t>max. 16" taška s popruhom cez rameno a zipsom
USB Klávesnica so slovenskými klávesami, obsahujúca klávesu Delete (DEL)
USB Optická s kolieskom</t>
  </si>
  <si>
    <t xml:space="preserve">2 x USB-A 3.2 Gen 1 napájacie porty
1 x Combo audio </t>
  </si>
  <si>
    <t>2 x USB-A 3.2 Gen 1 napájací port
2 x DisplayPort™ 1.2 porty
1 x RJ45 port (10/100/1000)
1 x HDMI 2.0 port
1 x Standard uzamykateľný slot</t>
  </si>
  <si>
    <t>Centrálne riadené aktualizácie firmvéru s kontrolou.
Zamknutie updatu Firmvéru
MAC address pass-through (from the On, Off, Sleep or Hibernation States)</t>
  </si>
  <si>
    <t>Náklon: - 5 až + 20° , Výškovo nastaviteľný stojan, 
Otáčanie: ±45°, 
Webová kamera: min 5MP kamera
Mikrofón: mikrofón s redukciou šumu
Reproduktor: min. 2 vstavané reproduktory</t>
  </si>
  <si>
    <t>čierna / odtiene tmavej</t>
  </si>
  <si>
    <t>napájací kábel + HDMI kábel + USB-C kábel</t>
  </si>
  <si>
    <t>USB-C kábel (1,8 m)
Napájací kábel</t>
  </si>
  <si>
    <t>Navrhované parametre systému</t>
  </si>
  <si>
    <t>umožňuje konfigurovať, zoskupovať a zobrazovať zariadenie na základe hierarchického lokalizačného modelu</t>
  </si>
  <si>
    <t>Ochrana pred rôznymi typmi hrozieb vrátane malvéru, ransomvéru, phishingu a zero-day útokov, monitoring aktívnych a neaktívnych zariadení, sw repository and deployment</t>
  </si>
  <si>
    <t>Navrhované pramatere</t>
  </si>
  <si>
    <t>Vyškolený servisný technik pre ponúkané zariadenia v outsourcing službe , min. 4 technici s certifikáciou</t>
  </si>
  <si>
    <t>Administrátor systému manažmentu informácií, udalostí a monitoringu spracovávajúci tieto údaje musí spĺňať medzinárodné štandardy systému riadenia kvality ISO 9001 a štandardy v oblasti riadenia informačnej bezpečnosti ISO/IEC 27001. Certifikát štandardu pre riadenie IT služieb ISO 20000-1.</t>
  </si>
  <si>
    <t>Komplexné licenčné pokrytie všetkých definovaných požiadaviek na funkcionalitu riešenia po celú dobu trvania služby</t>
  </si>
  <si>
    <t>Environmentálna podpora</t>
  </si>
  <si>
    <t>Samo stojaca tlačiareň ( umiestnenie na chodbu)</t>
  </si>
  <si>
    <t>Navrhované parametre</t>
  </si>
  <si>
    <t>Pool printing tlač na viacerých lokalitách, centrálna správa tlače a skenovania centrálny manažment prostredia, zabezpečené uvoľňovanie tlače, náhľad tlače</t>
  </si>
  <si>
    <t xml:space="preserve">Možnosť vytváranie rôznych kopírovacích profilov. Požadujeme, aby koncový užívateľ mal možnosť zmeny parametrov kopírovaných dokumentov, a to v rozsahu: počet kópií, farba-mono, Duplex, sýtosť, orientácia originálu, veľkosť, zväčšenie, preskočenie prázdnych strán </t>
  </si>
  <si>
    <t xml:space="preserve">Sken manažment musí umožňovať okrem vytvorenia jednoduchých profilov (napr. rýchly sken do emailu bez zmeny parametrov) aj vytváranie skenovacích profilov s možnosťou nastavenia niekoľkých cieľov v jednom profile (napr. sken do e-mailu, SharePoint, OneDrive). </t>
  </si>
  <si>
    <t xml:space="preserve">Užívateľ musí mať možnosť zmeny parametrov skenovaných dokumentov, a to min. v rozsahu: rozlíšenie, farba-mono, Duplex, sýtosť, formát, zmiešané veľkosti originálu, pôvodný obraz (foto ,text), orientácia originálu, preskočenie prázdnych strán, priebežné skenovanie, oddelený sken. </t>
  </si>
  <si>
    <t>Správa a zabezpečenie digitalizácie dokumentov, podpora skenovanie do mailu, do domovskej zložky, podnikového prostredia cloudu One drive. Podpora technológie OCR, odstraňovanie prázdnych stránok, označovanie a editácia pôvodných dokumentov.</t>
  </si>
  <si>
    <t>Servisné a iné požiadavky na službu  Riadenej a zabezpečenej tlače a skenovania</t>
  </si>
  <si>
    <t>Vyškolený servisný technik pre ponúkané zariadenia v službe Riadenej a zabezpečenej  tlače a skenovania, min. 4 technici s certifikáciou</t>
  </si>
  <si>
    <t>16GB, DDR4 3200 rozšíriteľná na 64GB, 2 pamäťové sloty, konfigurácia 2x 8GB</t>
  </si>
  <si>
    <t>1TB SSD NVMe M.2 s predinštalovaným OS s platnou licenciou, možnosť osadenia druhého interného disku súčasne,</t>
  </si>
  <si>
    <t>integrovaný so zdieľanou pamäťou s integrovanými výstupmi 2x DP + HDMI, podpora zobrazovania na viacerých monitoroch súčasne</t>
  </si>
  <si>
    <t>integrovaný s rýchlosťami 10/100/1000 Mbps, RJ-45, možnosť rozšírenia o WLAN</t>
  </si>
  <si>
    <t>min 6 x USB, z toho min. 3x USB na prednom paneli - min. 1x USB-C 20Gb, 2x DP, 1x HDMI, 1x RS-232 integrovaný</t>
  </si>
  <si>
    <t>min. 87% účinnosť</t>
  </si>
  <si>
    <t>mini, kovová skrinka, max. 18,5 x 18,5 x 3,9 cm, stojan na vertikálne uloženie</t>
  </si>
  <si>
    <t>USB Klávesnica so slovenskými klávesami od výrobcu PC, obsahujúca klávesu Delete (DEL)</t>
  </si>
  <si>
    <t>USB Optická s kolieskom od výrobcu PC</t>
  </si>
  <si>
    <t xml:space="preserve">Windows 11 Pro – Business Edition  SK 64bit, predinštalovaný na pevnom disku s platnou licenciou  s podporou Microsoft SCCM konzoly, </t>
  </si>
  <si>
    <t>16GB, DDR4 3200, rozšíriteľná na 64GB, 2 pamäťové sloty, konfigurácia 2x 8GB</t>
  </si>
  <si>
    <t>integrovaný s rýchlosťami 10/100/1000 Mbps, RJ-45 integrovaný , WLAN ax 6 + BT 5.3, možnosť osadenia LTE modemu</t>
  </si>
  <si>
    <t>14" LCD LED s matným povrchom, rozlíšenie FHD, UWVA, integrovaná webkamera s možnosťou integrovaného manuálneho prekrytia</t>
  </si>
  <si>
    <t>min. 65W napájací zdroj, min 50Wh batéria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</si>
</sst>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0.00\ &quot;€&quot;"/>
    <numFmt numFmtId="166" formatCode="0.000000"/>
  </numFmts>
  <fonts count="15" x14ac:knownFonts="1">
    <font>
      <sz val="11"/>
      <color theme="1"/>
      <name val="Calibri"/>
      <family val="2"/>
      <charset val="238"/>
      <scheme val="minor"/>
    </font>
    <font>
      <sz val="10"/>
      <color theme="1"/>
      <name val="Calibri"/>
      <family val="2"/>
      <charset val="238"/>
      <scheme val="minor"/>
    </font>
    <font>
      <b/>
      <sz val="11"/>
      <color theme="1"/>
      <name val="Calibri"/>
      <family val="2"/>
    </font>
    <font>
      <sz val="10"/>
      <color theme="1"/>
      <name val="Calibri (Text)"/>
      <charset val="238"/>
    </font>
    <font>
      <sz val="9"/>
      <color rgb="FF4F4F4F"/>
      <name val="Calibri"/>
      <family val="2"/>
      <scheme val="minor"/>
    </font>
    <font>
      <sz val="10"/>
      <color theme="1"/>
      <name val="Calibri"/>
      <family val="2"/>
      <scheme val="minor"/>
    </font>
    <font>
      <i/>
      <sz val="10"/>
      <color theme="1"/>
      <name val="Calibri (Text)"/>
    </font>
    <font>
      <sz val="14"/>
      <color theme="1"/>
      <name val="Corbel"/>
    </font>
    <font>
      <b/>
      <sz val="14"/>
      <color theme="1"/>
      <name val="Corbel"/>
    </font>
    <font>
      <b/>
      <sz val="16"/>
      <color theme="1"/>
      <name val="Corbel"/>
    </font>
    <font>
      <sz val="11"/>
      <color rgb="FF000000"/>
      <name val="Calibri"/>
      <family val="2"/>
    </font>
    <font>
      <sz val="12"/>
      <color theme="1"/>
      <name val="Calibri"/>
      <family val="2"/>
      <charset val="238"/>
      <scheme val="minor"/>
    </font>
    <font>
      <sz val="16"/>
      <color theme="1"/>
      <name val="Corbel"/>
    </font>
    <font>
      <b/>
      <sz val="16"/>
      <color theme="5" tint="-0.249977111117893"/>
      <name val="Corbel"/>
    </font>
    <font>
      <sz val="16"/>
      <color theme="4" tint="-0.249977111117893"/>
      <name val="Corbel"/>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cellStyleXfs>
  <cellXfs count="68">
    <xf numFmtId="0" fontId="0" fillId="0" borderId="0" xfId="0"/>
    <xf numFmtId="0" fontId="2" fillId="2" borderId="1" xfId="0" applyFont="1" applyFill="1" applyBorder="1" applyAlignment="1">
      <alignment vertical="center"/>
    </xf>
    <xf numFmtId="0" fontId="3" fillId="3" borderId="1" xfId="0" applyFont="1" applyFill="1" applyBorder="1" applyAlignment="1">
      <alignment vertical="center" wrapText="1"/>
    </xf>
    <xf numFmtId="0" fontId="3" fillId="0" borderId="0" xfId="0" applyFont="1"/>
    <xf numFmtId="0" fontId="2" fillId="2" borderId="1" xfId="0" applyFont="1" applyFill="1" applyBorder="1" applyAlignment="1">
      <alignment vertical="center" wrapText="1"/>
    </xf>
    <xf numFmtId="0" fontId="3" fillId="0" borderId="0" xfId="0" applyFont="1" applyAlignment="1">
      <alignment vertical="center"/>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5" fillId="0" borderId="0" xfId="0" applyFont="1"/>
    <xf numFmtId="0" fontId="1" fillId="0" borderId="1" xfId="0" applyFont="1" applyBorder="1"/>
    <xf numFmtId="0" fontId="1" fillId="0" borderId="0" xfId="0" applyFont="1"/>
    <xf numFmtId="0" fontId="1"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xf>
    <xf numFmtId="0" fontId="6" fillId="3" borderId="1" xfId="0" applyFont="1" applyFill="1" applyBorder="1" applyAlignment="1">
      <alignment vertical="center" wrapText="1"/>
    </xf>
    <xf numFmtId="0" fontId="7" fillId="0" borderId="0" xfId="0" applyFont="1"/>
    <xf numFmtId="0" fontId="7" fillId="0" borderId="1" xfId="0" applyFont="1" applyBorder="1" applyAlignment="1">
      <alignment vertical="center" wrapText="1"/>
    </xf>
    <xf numFmtId="0" fontId="7" fillId="0" borderId="1" xfId="0" applyFont="1" applyBorder="1"/>
    <xf numFmtId="0" fontId="7" fillId="0" borderId="5" xfId="0" applyFont="1" applyBorder="1" applyAlignment="1">
      <alignment vertical="center" wrapText="1"/>
    </xf>
    <xf numFmtId="0" fontId="7" fillId="0" borderId="6" xfId="0" applyFont="1" applyBorder="1" applyAlignment="1">
      <alignment vertical="center" wrapText="1"/>
    </xf>
    <xf numFmtId="164" fontId="7" fillId="0" borderId="7" xfId="0" applyNumberFormat="1" applyFont="1" applyBorder="1" applyAlignment="1">
      <alignment vertical="center" wrapText="1"/>
    </xf>
    <xf numFmtId="0" fontId="7" fillId="0" borderId="8" xfId="0" applyFont="1" applyBorder="1" applyAlignment="1">
      <alignment vertical="center" wrapText="1"/>
    </xf>
    <xf numFmtId="164" fontId="7" fillId="0" borderId="9" xfId="0" applyNumberFormat="1" applyFont="1" applyBorder="1" applyAlignment="1">
      <alignment vertical="center" wrapText="1"/>
    </xf>
    <xf numFmtId="0" fontId="7" fillId="0" borderId="8" xfId="0" applyFont="1" applyBorder="1"/>
    <xf numFmtId="0" fontId="7" fillId="0" borderId="10" xfId="0" applyFont="1" applyBorder="1"/>
    <xf numFmtId="0" fontId="7" fillId="0" borderId="11" xfId="0" applyFont="1" applyBorder="1"/>
    <xf numFmtId="0" fontId="7" fillId="0" borderId="11" xfId="0" applyFont="1" applyBorder="1" applyAlignment="1">
      <alignment vertical="center" wrapText="1"/>
    </xf>
    <xf numFmtId="164" fontId="7" fillId="0" borderId="12" xfId="0" applyNumberFormat="1" applyFont="1" applyBorder="1" applyAlignment="1">
      <alignment vertical="center" wrapText="1"/>
    </xf>
    <xf numFmtId="0" fontId="7" fillId="4" borderId="13" xfId="0" applyFont="1" applyFill="1" applyBorder="1"/>
    <xf numFmtId="0" fontId="9" fillId="4" borderId="0" xfId="0" applyFont="1" applyFill="1" applyAlignment="1">
      <alignment horizontal="right"/>
    </xf>
    <xf numFmtId="164" fontId="9" fillId="4" borderId="4" xfId="0" applyNumberFormat="1" applyFont="1" applyFill="1" applyBorder="1"/>
    <xf numFmtId="0" fontId="7" fillId="4" borderId="14" xfId="0" applyFont="1" applyFill="1" applyBorder="1"/>
    <xf numFmtId="0" fontId="9" fillId="4" borderId="15" xfId="0" applyFont="1" applyFill="1" applyBorder="1" applyAlignment="1">
      <alignment horizontal="right"/>
    </xf>
    <xf numFmtId="164" fontId="9" fillId="4" borderId="3" xfId="0" applyNumberFormat="1" applyFont="1" applyFill="1" applyBorder="1"/>
    <xf numFmtId="164" fontId="7" fillId="5" borderId="6" xfId="0" applyNumberFormat="1" applyFont="1" applyFill="1" applyBorder="1" applyAlignment="1">
      <alignment vertical="center" wrapText="1"/>
    </xf>
    <xf numFmtId="164" fontId="7" fillId="5" borderId="1" xfId="0" applyNumberFormat="1" applyFont="1" applyFill="1" applyBorder="1" applyAlignment="1">
      <alignment vertical="center" wrapText="1"/>
    </xf>
    <xf numFmtId="164" fontId="7" fillId="5" borderId="11" xfId="0" applyNumberFormat="1" applyFont="1" applyFill="1" applyBorder="1" applyAlignment="1">
      <alignment vertical="center" wrapText="1"/>
    </xf>
    <xf numFmtId="0" fontId="7" fillId="5" borderId="0" xfId="0" applyFont="1" applyFill="1"/>
    <xf numFmtId="0" fontId="10" fillId="0" borderId="0" xfId="0" applyFont="1"/>
    <xf numFmtId="0" fontId="8" fillId="4" borderId="16" xfId="0" applyFont="1" applyFill="1" applyBorder="1" applyAlignment="1">
      <alignment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2" fillId="0" borderId="0" xfId="1" applyFont="1" applyAlignment="1">
      <alignment wrapText="1"/>
    </xf>
    <xf numFmtId="165" fontId="13" fillId="0" borderId="0" xfId="1" applyNumberFormat="1" applyFont="1" applyAlignment="1">
      <alignment horizontal="center"/>
    </xf>
    <xf numFmtId="3" fontId="14" fillId="0" borderId="0" xfId="1" applyNumberFormat="1" applyFont="1" applyAlignment="1">
      <alignment horizontal="center"/>
    </xf>
    <xf numFmtId="166" fontId="12" fillId="0" borderId="0" xfId="1" applyNumberFormat="1" applyFont="1" applyAlignment="1">
      <alignment horizontal="center"/>
    </xf>
    <xf numFmtId="165" fontId="12" fillId="0" borderId="0" xfId="1" applyNumberFormat="1" applyFont="1" applyAlignment="1">
      <alignment horizontal="center"/>
    </xf>
    <xf numFmtId="0" fontId="12" fillId="0" borderId="0" xfId="1" applyFont="1"/>
    <xf numFmtId="0" fontId="9" fillId="4" borderId="16" xfId="0" applyFont="1" applyFill="1" applyBorder="1" applyAlignment="1">
      <alignment vertical="center" wrapText="1"/>
    </xf>
    <xf numFmtId="0" fontId="9" fillId="4" borderId="19" xfId="0" applyFont="1" applyFill="1" applyBorder="1" applyAlignment="1">
      <alignment vertical="center" wrapText="1"/>
    </xf>
    <xf numFmtId="0" fontId="9" fillId="0" borderId="0" xfId="1" applyFont="1" applyAlignment="1">
      <alignment horizontal="center" wrapText="1"/>
    </xf>
    <xf numFmtId="0" fontId="9" fillId="0" borderId="0" xfId="1" applyFont="1" applyAlignment="1">
      <alignment horizontal="center"/>
    </xf>
    <xf numFmtId="0" fontId="12" fillId="0" borderId="1" xfId="1" applyFont="1" applyBorder="1" applyAlignment="1">
      <alignment wrapText="1"/>
    </xf>
    <xf numFmtId="165" fontId="13" fillId="5" borderId="1" xfId="1" applyNumberFormat="1" applyFont="1" applyFill="1" applyBorder="1" applyAlignment="1">
      <alignment horizontal="center"/>
    </xf>
    <xf numFmtId="3" fontId="14" fillId="5" borderId="1" xfId="1" applyNumberFormat="1" applyFont="1" applyFill="1" applyBorder="1" applyAlignment="1">
      <alignment horizontal="center"/>
    </xf>
    <xf numFmtId="166" fontId="12" fillId="0" borderId="1" xfId="1" applyNumberFormat="1" applyFont="1" applyBorder="1" applyAlignment="1">
      <alignment horizontal="center"/>
    </xf>
    <xf numFmtId="165" fontId="12" fillId="0" borderId="1" xfId="1" applyNumberFormat="1" applyFont="1" applyBorder="1" applyAlignment="1">
      <alignment horizontal="center"/>
    </xf>
    <xf numFmtId="0" fontId="9" fillId="5" borderId="0" xfId="1" applyFont="1" applyFill="1" applyAlignment="1">
      <alignment horizontal="center"/>
    </xf>
    <xf numFmtId="165" fontId="13" fillId="4" borderId="0" xfId="1" applyNumberFormat="1" applyFont="1" applyFill="1" applyAlignment="1">
      <alignment horizontal="center"/>
    </xf>
    <xf numFmtId="0" fontId="12" fillId="0" borderId="0" xfId="0" applyFont="1"/>
    <xf numFmtId="0" fontId="12" fillId="0" borderId="1" xfId="0" applyFont="1" applyBorder="1"/>
    <xf numFmtId="0" fontId="9" fillId="0" borderId="1" xfId="0" applyFont="1" applyBorder="1" applyAlignment="1">
      <alignment horizontal="right"/>
    </xf>
    <xf numFmtId="164" fontId="12" fillId="0" borderId="1" xfId="0" applyNumberFormat="1" applyFont="1" applyBorder="1"/>
    <xf numFmtId="164" fontId="9" fillId="0" borderId="1" xfId="0" applyNumberFormat="1" applyFont="1" applyBorder="1"/>
    <xf numFmtId="0" fontId="12" fillId="6" borderId="1" xfId="0" applyFont="1" applyFill="1" applyBorder="1" applyAlignment="1">
      <alignment horizontal="center"/>
    </xf>
    <xf numFmtId="0" fontId="12" fillId="0" borderId="0" xfId="1" applyFont="1" applyAlignment="1">
      <alignment horizontal="center" vertical="center" wrapText="1"/>
    </xf>
    <xf numFmtId="0" fontId="9" fillId="4" borderId="0" xfId="1" applyFont="1" applyFill="1" applyAlignment="1">
      <alignment horizontal="right"/>
    </xf>
  </cellXfs>
  <cellStyles count="2">
    <cellStyle name="Normal"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D9"/>
  <sheetViews>
    <sheetView workbookViewId="0">
      <selection activeCell="D7" sqref="D7"/>
    </sheetView>
  </sheetViews>
  <sheetFormatPr baseColWidth="10" defaultColWidth="10.83203125" defaultRowHeight="23" x14ac:dyDescent="0.3"/>
  <cols>
    <col min="1" max="2" width="10.83203125" style="60"/>
    <col min="3" max="3" width="54.5" style="60" bestFit="1" customWidth="1"/>
    <col min="4" max="4" width="24.33203125" style="60" customWidth="1"/>
    <col min="5" max="16384" width="10.83203125" style="60"/>
  </cols>
  <sheetData>
    <row r="6" spans="2:4" x14ac:dyDescent="0.3">
      <c r="B6" s="65" t="s">
        <v>310</v>
      </c>
      <c r="C6" s="65" t="s">
        <v>311</v>
      </c>
      <c r="D6" s="65" t="s">
        <v>312</v>
      </c>
    </row>
    <row r="7" spans="2:4" x14ac:dyDescent="0.3">
      <c r="B7" s="61" t="s">
        <v>307</v>
      </c>
      <c r="C7" s="62" t="s">
        <v>255</v>
      </c>
      <c r="D7" s="63">
        <f>'Cenova ponuka HW'!F18</f>
        <v>0</v>
      </c>
    </row>
    <row r="8" spans="2:4" x14ac:dyDescent="0.3">
      <c r="B8" s="61" t="s">
        <v>308</v>
      </c>
      <c r="C8" s="62" t="s">
        <v>306</v>
      </c>
      <c r="D8" s="63">
        <f>'Spotrebný materiál'!G72</f>
        <v>0</v>
      </c>
    </row>
    <row r="9" spans="2:4" x14ac:dyDescent="0.3">
      <c r="B9" s="61"/>
      <c r="C9" s="62" t="s">
        <v>309</v>
      </c>
      <c r="D9" s="64">
        <f>D7+D8</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4"/>
  <sheetViews>
    <sheetView workbookViewId="0">
      <selection activeCell="E26" sqref="E26"/>
    </sheetView>
  </sheetViews>
  <sheetFormatPr baseColWidth="10" defaultColWidth="10.83203125" defaultRowHeight="21" x14ac:dyDescent="0.3"/>
  <cols>
    <col min="1" max="1" width="10.83203125" style="16"/>
    <col min="2" max="2" width="77.6640625" style="16" customWidth="1"/>
    <col min="3" max="3" width="10.83203125" style="16"/>
    <col min="4" max="4" width="32.5" style="16" customWidth="1"/>
    <col min="5" max="5" width="25.5" style="16" customWidth="1"/>
    <col min="6" max="6" width="36.83203125" style="16" customWidth="1"/>
    <col min="7" max="16384" width="10.83203125" style="16"/>
  </cols>
  <sheetData>
    <row r="1" spans="2:10" ht="54" customHeight="1" thickBot="1" x14ac:dyDescent="0.35">
      <c r="B1" s="40" t="s">
        <v>251</v>
      </c>
      <c r="C1" s="41" t="s">
        <v>268</v>
      </c>
      <c r="D1" s="41" t="s">
        <v>253</v>
      </c>
      <c r="E1" s="41" t="s">
        <v>254</v>
      </c>
      <c r="F1" s="42" t="s">
        <v>252</v>
      </c>
    </row>
    <row r="2" spans="2:10" ht="22" x14ac:dyDescent="0.3">
      <c r="B2" s="19" t="str">
        <f>'Technicke parametre HW'!A2</f>
        <v xml:space="preserve">Zariadenie pre službu typ A </v>
      </c>
      <c r="C2" s="20">
        <v>550</v>
      </c>
      <c r="D2" s="35">
        <v>0</v>
      </c>
      <c r="E2" s="20">
        <v>60</v>
      </c>
      <c r="F2" s="21">
        <f>(C2*D2)*E2</f>
        <v>0</v>
      </c>
      <c r="I2" s="39"/>
      <c r="J2" s="39"/>
    </row>
    <row r="3" spans="2:10" ht="22" x14ac:dyDescent="0.3">
      <c r="B3" s="22" t="str">
        <f>'Technicke parametre HW'!A25</f>
        <v>Zariadenie pre službu typ B</v>
      </c>
      <c r="C3" s="17">
        <v>33</v>
      </c>
      <c r="D3" s="36">
        <v>0</v>
      </c>
      <c r="E3" s="17">
        <v>60</v>
      </c>
      <c r="F3" s="23">
        <f t="shared" ref="F3:F17" si="0">(C3*D3)*E3</f>
        <v>0</v>
      </c>
      <c r="I3" s="39"/>
      <c r="J3" s="39"/>
    </row>
    <row r="4" spans="2:10" ht="22" x14ac:dyDescent="0.3">
      <c r="B4" s="22" t="str">
        <f>'Technicke parametre HW'!A48</f>
        <v>Príslušenstvo k zariadeniu typ B</v>
      </c>
      <c r="C4" s="17">
        <v>33</v>
      </c>
      <c r="D4" s="36">
        <v>0</v>
      </c>
      <c r="E4" s="17">
        <v>60</v>
      </c>
      <c r="F4" s="23">
        <f t="shared" si="0"/>
        <v>0</v>
      </c>
      <c r="I4" s="39"/>
      <c r="J4" s="39"/>
    </row>
    <row r="5" spans="2:10" ht="22" x14ac:dyDescent="0.3">
      <c r="B5" s="22" t="str">
        <f>'Technicke parametre HW'!A53</f>
        <v>Zariadenie pre službu typ C</v>
      </c>
      <c r="C5" s="17">
        <v>245</v>
      </c>
      <c r="D5" s="36">
        <v>0</v>
      </c>
      <c r="E5" s="17">
        <v>60</v>
      </c>
      <c r="F5" s="23">
        <f t="shared" si="0"/>
        <v>0</v>
      </c>
      <c r="I5" s="39"/>
      <c r="J5" s="39"/>
    </row>
    <row r="6" spans="2:10" ht="22" x14ac:dyDescent="0.3">
      <c r="B6" s="22" t="str">
        <f>'Technicke parametre HW'!A76</f>
        <v>Príslušenstvo k zariadeniu typ C</v>
      </c>
      <c r="C6" s="17">
        <v>245</v>
      </c>
      <c r="D6" s="36">
        <v>0</v>
      </c>
      <c r="E6" s="17">
        <v>60</v>
      </c>
      <c r="F6" s="23">
        <f t="shared" si="0"/>
        <v>0</v>
      </c>
      <c r="I6" s="39"/>
      <c r="J6" s="39"/>
    </row>
    <row r="7" spans="2:10" ht="22" x14ac:dyDescent="0.3">
      <c r="B7" s="22" t="str">
        <f>'Technicke parametre HW'!A80</f>
        <v>Dokovacia stanica stacionárna</v>
      </c>
      <c r="C7" s="17">
        <v>30</v>
      </c>
      <c r="D7" s="36">
        <v>0</v>
      </c>
      <c r="E7" s="17">
        <v>60</v>
      </c>
      <c r="F7" s="23">
        <f t="shared" si="0"/>
        <v>0</v>
      </c>
      <c r="I7" s="39"/>
      <c r="J7" s="39"/>
    </row>
    <row r="8" spans="2:10" ht="22" x14ac:dyDescent="0.3">
      <c r="B8" s="22" t="str">
        <f>'Technicke parametre HW'!A91</f>
        <v>Dokovacia stanica cestovná</v>
      </c>
      <c r="C8" s="17">
        <v>30</v>
      </c>
      <c r="D8" s="36">
        <v>0</v>
      </c>
      <c r="E8" s="17">
        <v>60</v>
      </c>
      <c r="F8" s="23">
        <f t="shared" si="0"/>
        <v>0</v>
      </c>
      <c r="I8" s="39"/>
      <c r="J8" s="39"/>
    </row>
    <row r="9" spans="2:10" ht="22" x14ac:dyDescent="0.3">
      <c r="B9" s="22" t="str">
        <f>'Technicke parametre HW'!A101</f>
        <v>Zariadenie pre službu typ D</v>
      </c>
      <c r="C9" s="17">
        <v>895</v>
      </c>
      <c r="D9" s="36">
        <v>0</v>
      </c>
      <c r="E9" s="17">
        <v>60</v>
      </c>
      <c r="F9" s="23">
        <f t="shared" si="0"/>
        <v>0</v>
      </c>
      <c r="I9" s="39"/>
      <c r="J9" s="39"/>
    </row>
    <row r="10" spans="2:10" ht="21" customHeight="1" x14ac:dyDescent="0.3">
      <c r="B10" s="22" t="str">
        <f>'Technicke parametre HW'!A114</f>
        <v>Zariadenie pre službu typ E</v>
      </c>
      <c r="C10" s="17">
        <v>4</v>
      </c>
      <c r="D10" s="36">
        <v>0</v>
      </c>
      <c r="E10" s="17">
        <v>60</v>
      </c>
      <c r="F10" s="23">
        <f t="shared" si="0"/>
        <v>0</v>
      </c>
      <c r="I10" s="39"/>
      <c r="J10" s="39"/>
    </row>
    <row r="11" spans="2:10" x14ac:dyDescent="0.3">
      <c r="B11" s="24" t="str">
        <f>'Technicke parametre HW'!A164</f>
        <v>Zariadenie pre službu Riadenej a zabezpečenej  tlače a skenovania typ A2</v>
      </c>
      <c r="C11" s="18">
        <v>92</v>
      </c>
      <c r="D11" s="36">
        <v>0</v>
      </c>
      <c r="E11" s="17">
        <v>60</v>
      </c>
      <c r="F11" s="23">
        <f t="shared" si="0"/>
        <v>0</v>
      </c>
      <c r="I11" s="39"/>
      <c r="J11" s="39"/>
    </row>
    <row r="12" spans="2:10" x14ac:dyDescent="0.3">
      <c r="B12" s="24" t="str">
        <f>'Technicke parametre HW'!A182</f>
        <v>Zariadenie pre službu Riadenej a zabezpečenej  tlače a skenovania typ B2</v>
      </c>
      <c r="C12" s="18">
        <v>92</v>
      </c>
      <c r="D12" s="36">
        <v>0</v>
      </c>
      <c r="E12" s="17">
        <v>60</v>
      </c>
      <c r="F12" s="23">
        <f t="shared" si="0"/>
        <v>0</v>
      </c>
      <c r="I12" s="39"/>
      <c r="J12" s="39"/>
    </row>
    <row r="13" spans="2:10" x14ac:dyDescent="0.3">
      <c r="B13" s="24" t="str">
        <f>'Technicke parametre HW'!A205</f>
        <v>Zariadenie pre službu Riadenej a zabezpečenej  tlače a skenovania typ C2</v>
      </c>
      <c r="C13" s="18">
        <v>47</v>
      </c>
      <c r="D13" s="36">
        <v>0</v>
      </c>
      <c r="E13" s="17">
        <v>60</v>
      </c>
      <c r="F13" s="23">
        <f t="shared" si="0"/>
        <v>0</v>
      </c>
      <c r="I13" s="39"/>
      <c r="J13" s="39"/>
    </row>
    <row r="14" spans="2:10" x14ac:dyDescent="0.3">
      <c r="B14" s="24" t="str">
        <f>'Technicke parametre HW'!A234</f>
        <v>Zariadenie pre službu Riadenej a zabezpečenej  tlače a skenovania typ D2</v>
      </c>
      <c r="C14" s="18">
        <v>25</v>
      </c>
      <c r="D14" s="36">
        <v>0</v>
      </c>
      <c r="E14" s="17">
        <v>60</v>
      </c>
      <c r="F14" s="23">
        <f t="shared" si="0"/>
        <v>0</v>
      </c>
      <c r="I14" s="39"/>
      <c r="J14" s="39"/>
    </row>
    <row r="15" spans="2:10" x14ac:dyDescent="0.3">
      <c r="B15" s="24" t="str">
        <f>'Technicke parametre HW'!A263</f>
        <v>Zariadenie pre službu Riadenej a zabezpečenej tlače a skenovania typ E2</v>
      </c>
      <c r="C15" s="18">
        <v>11</v>
      </c>
      <c r="D15" s="36">
        <v>0</v>
      </c>
      <c r="E15" s="17">
        <v>60</v>
      </c>
      <c r="F15" s="23">
        <f t="shared" si="0"/>
        <v>0</v>
      </c>
      <c r="I15" s="39"/>
      <c r="J15" s="39"/>
    </row>
    <row r="16" spans="2:10" x14ac:dyDescent="0.3">
      <c r="B16" s="24" t="str">
        <f>'Technicke parametre HW'!A281</f>
        <v>Zariadenie pre službu Riadenej a zabezpečenej tlače a skenovania typ F2</v>
      </c>
      <c r="C16" s="18">
        <v>25</v>
      </c>
      <c r="D16" s="36">
        <v>0</v>
      </c>
      <c r="E16" s="17">
        <v>60</v>
      </c>
      <c r="F16" s="23">
        <f t="shared" si="0"/>
        <v>0</v>
      </c>
      <c r="I16" s="39"/>
      <c r="J16" s="39"/>
    </row>
    <row r="17" spans="2:6" ht="22" thickBot="1" x14ac:dyDescent="0.35">
      <c r="B17" s="25" t="str">
        <f>'Technicke parametre HW'!A299</f>
        <v>Zariadenie pre službu Riadenej a zabezpečenej tlače a skenovania typ G2</v>
      </c>
      <c r="C17" s="26">
        <v>1</v>
      </c>
      <c r="D17" s="37">
        <v>0</v>
      </c>
      <c r="E17" s="27">
        <v>60</v>
      </c>
      <c r="F17" s="28">
        <f t="shared" si="0"/>
        <v>0</v>
      </c>
    </row>
    <row r="18" spans="2:6" ht="23" x14ac:dyDescent="0.3">
      <c r="D18" s="29"/>
      <c r="E18" s="30" t="s">
        <v>255</v>
      </c>
      <c r="F18" s="31">
        <f>SUM(F2:F17)</f>
        <v>0</v>
      </c>
    </row>
    <row r="19" spans="2:6" ht="23" x14ac:dyDescent="0.3">
      <c r="D19" s="29"/>
      <c r="E19" s="30" t="s">
        <v>269</v>
      </c>
      <c r="F19" s="31">
        <f>F20-F18</f>
        <v>0</v>
      </c>
    </row>
    <row r="20" spans="2:6" ht="24" thickBot="1" x14ac:dyDescent="0.35">
      <c r="D20" s="32"/>
      <c r="E20" s="33" t="s">
        <v>256</v>
      </c>
      <c r="F20" s="34">
        <f>F18*1.23</f>
        <v>0</v>
      </c>
    </row>
    <row r="24" spans="2:6" x14ac:dyDescent="0.3">
      <c r="B24" s="38" t="s">
        <v>270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345"/>
  <sheetViews>
    <sheetView tabSelected="1" topLeftCell="A70" zoomScale="150" zoomScaleNormal="150" workbookViewId="0">
      <selection activeCell="B84" sqref="B84"/>
    </sheetView>
  </sheetViews>
  <sheetFormatPr baseColWidth="10" defaultColWidth="12.5" defaultRowHeight="15" x14ac:dyDescent="0.2"/>
  <cols>
    <col min="1" max="1" width="28.83203125" bestFit="1" customWidth="1"/>
    <col min="2" max="3" width="118.5" customWidth="1"/>
  </cols>
  <sheetData>
    <row r="2" spans="1:3" x14ac:dyDescent="0.2">
      <c r="A2" s="1" t="s">
        <v>150</v>
      </c>
      <c r="B2" s="1" t="s">
        <v>245</v>
      </c>
      <c r="C2" s="1" t="s">
        <v>249</v>
      </c>
    </row>
    <row r="3" spans="1:3" x14ac:dyDescent="0.2">
      <c r="A3" s="1" t="s">
        <v>0</v>
      </c>
      <c r="B3" s="1" t="s">
        <v>1</v>
      </c>
      <c r="C3" s="1" t="s">
        <v>336</v>
      </c>
    </row>
    <row r="4" spans="1:3" s="3" customFormat="1" x14ac:dyDescent="0.2">
      <c r="A4" s="2" t="s">
        <v>2</v>
      </c>
      <c r="B4" s="2" t="s">
        <v>313</v>
      </c>
      <c r="C4" s="2"/>
    </row>
    <row r="5" spans="1:3" s="3" customFormat="1" x14ac:dyDescent="0.2">
      <c r="A5" s="2" t="s">
        <v>3</v>
      </c>
      <c r="B5" s="2" t="s">
        <v>362</v>
      </c>
      <c r="C5" s="2"/>
    </row>
    <row r="6" spans="1:3" s="3" customFormat="1" x14ac:dyDescent="0.2">
      <c r="A6" s="2" t="s">
        <v>4</v>
      </c>
      <c r="B6" s="2" t="s">
        <v>363</v>
      </c>
      <c r="C6" s="2"/>
    </row>
    <row r="7" spans="1:3" s="3" customFormat="1" x14ac:dyDescent="0.2">
      <c r="A7" s="2" t="s">
        <v>5</v>
      </c>
      <c r="B7" s="2" t="s">
        <v>364</v>
      </c>
      <c r="C7" s="2"/>
    </row>
    <row r="8" spans="1:3" s="3" customFormat="1" x14ac:dyDescent="0.2">
      <c r="A8" s="2" t="s">
        <v>6</v>
      </c>
      <c r="B8" s="2" t="s">
        <v>7</v>
      </c>
      <c r="C8" s="2"/>
    </row>
    <row r="9" spans="1:3" s="3" customFormat="1" x14ac:dyDescent="0.2">
      <c r="A9" s="2" t="s">
        <v>8</v>
      </c>
      <c r="B9" s="2" t="s">
        <v>365</v>
      </c>
      <c r="C9" s="2"/>
    </row>
    <row r="10" spans="1:3" s="3" customFormat="1" x14ac:dyDescent="0.2">
      <c r="A10" s="2" t="s">
        <v>9</v>
      </c>
      <c r="B10" s="2" t="s">
        <v>366</v>
      </c>
      <c r="C10" s="2"/>
    </row>
    <row r="11" spans="1:3" s="3" customFormat="1" x14ac:dyDescent="0.2">
      <c r="A11" s="2" t="s">
        <v>10</v>
      </c>
      <c r="B11" s="2" t="s">
        <v>314</v>
      </c>
      <c r="C11" s="2"/>
    </row>
    <row r="12" spans="1:3" s="3" customFormat="1" x14ac:dyDescent="0.2">
      <c r="A12" s="2" t="s">
        <v>11</v>
      </c>
      <c r="B12" s="2" t="s">
        <v>12</v>
      </c>
      <c r="C12" s="2"/>
    </row>
    <row r="13" spans="1:3" s="3" customFormat="1" x14ac:dyDescent="0.2">
      <c r="A13" s="2" t="s">
        <v>13</v>
      </c>
      <c r="B13" s="2" t="s">
        <v>367</v>
      </c>
      <c r="C13" s="2"/>
    </row>
    <row r="14" spans="1:3" s="3" customFormat="1" x14ac:dyDescent="0.2">
      <c r="A14" s="2" t="s">
        <v>14</v>
      </c>
      <c r="B14" s="2" t="s">
        <v>368</v>
      </c>
      <c r="C14" s="2"/>
    </row>
    <row r="15" spans="1:3" s="3" customFormat="1" x14ac:dyDescent="0.2">
      <c r="A15" s="2" t="s">
        <v>15</v>
      </c>
      <c r="B15" s="2" t="s">
        <v>369</v>
      </c>
      <c r="C15" s="2"/>
    </row>
    <row r="16" spans="1:3" s="3" customFormat="1" x14ac:dyDescent="0.2">
      <c r="A16" s="2" t="s">
        <v>16</v>
      </c>
      <c r="B16" s="2" t="s">
        <v>370</v>
      </c>
      <c r="C16" s="2"/>
    </row>
    <row r="17" spans="1:3" s="3" customFormat="1" x14ac:dyDescent="0.2">
      <c r="A17" s="2" t="s">
        <v>17</v>
      </c>
      <c r="B17" s="2" t="s">
        <v>371</v>
      </c>
      <c r="C17" s="2"/>
    </row>
    <row r="18" spans="1:3" s="3" customFormat="1" x14ac:dyDescent="0.2">
      <c r="A18" s="2" t="s">
        <v>229</v>
      </c>
      <c r="B18" s="2" t="s">
        <v>230</v>
      </c>
      <c r="C18" s="2"/>
    </row>
    <row r="19" spans="1:3" s="3" customFormat="1" x14ac:dyDescent="0.2">
      <c r="A19" s="2" t="s">
        <v>231</v>
      </c>
      <c r="B19" s="2" t="s">
        <v>334</v>
      </c>
      <c r="C19" s="2"/>
    </row>
    <row r="20" spans="1:3" s="3" customFormat="1" x14ac:dyDescent="0.2">
      <c r="A20" s="2" t="s">
        <v>18</v>
      </c>
      <c r="B20" s="2" t="s">
        <v>19</v>
      </c>
      <c r="C20" s="2"/>
    </row>
    <row r="21" spans="1:3" s="3" customFormat="1" x14ac:dyDescent="0.2">
      <c r="A21" s="2" t="s">
        <v>20</v>
      </c>
      <c r="B21" s="2" t="s">
        <v>21</v>
      </c>
      <c r="C21" s="2"/>
    </row>
    <row r="22" spans="1:3" s="3" customFormat="1" x14ac:dyDescent="0.2">
      <c r="A22" s="2" t="s">
        <v>22</v>
      </c>
      <c r="B22" s="2" t="s">
        <v>151</v>
      </c>
      <c r="C22" s="2"/>
    </row>
    <row r="23" spans="1:3" s="3" customFormat="1" x14ac:dyDescent="0.2">
      <c r="A23" s="2"/>
      <c r="B23" s="2"/>
      <c r="C23" s="15" t="s">
        <v>335</v>
      </c>
    </row>
    <row r="24" spans="1:3" s="3" customFormat="1" ht="14" x14ac:dyDescent="0.2"/>
    <row r="25" spans="1:3" x14ac:dyDescent="0.2">
      <c r="A25" s="1" t="s">
        <v>152</v>
      </c>
      <c r="B25" s="1" t="s">
        <v>226</v>
      </c>
      <c r="C25" s="1" t="s">
        <v>249</v>
      </c>
    </row>
    <row r="26" spans="1:3" ht="16" x14ac:dyDescent="0.2">
      <c r="A26" s="1" t="s">
        <v>0</v>
      </c>
      <c r="B26" s="4" t="s">
        <v>1</v>
      </c>
      <c r="C26" s="1" t="s">
        <v>336</v>
      </c>
    </row>
    <row r="27" spans="1:3" s="3" customFormat="1" x14ac:dyDescent="0.2">
      <c r="A27" s="2" t="s">
        <v>2</v>
      </c>
      <c r="B27" s="2" t="s">
        <v>315</v>
      </c>
      <c r="C27" s="2"/>
    </row>
    <row r="28" spans="1:3" s="3" customFormat="1" x14ac:dyDescent="0.2">
      <c r="A28" s="2" t="s">
        <v>3</v>
      </c>
      <c r="B28" s="2" t="s">
        <v>372</v>
      </c>
      <c r="C28" s="2"/>
    </row>
    <row r="29" spans="1:3" s="3" customFormat="1" x14ac:dyDescent="0.2">
      <c r="A29" s="2" t="s">
        <v>4</v>
      </c>
      <c r="B29" s="2" t="s">
        <v>23</v>
      </c>
      <c r="C29" s="2"/>
    </row>
    <row r="30" spans="1:3" s="3" customFormat="1" x14ac:dyDescent="0.2">
      <c r="A30" s="2" t="s">
        <v>5</v>
      </c>
      <c r="B30" s="2" t="s">
        <v>24</v>
      </c>
      <c r="C30" s="2"/>
    </row>
    <row r="31" spans="1:3" s="3" customFormat="1" x14ac:dyDescent="0.2">
      <c r="A31" s="2" t="s">
        <v>6</v>
      </c>
      <c r="B31" s="2" t="s">
        <v>25</v>
      </c>
      <c r="C31" s="2"/>
    </row>
    <row r="32" spans="1:3" s="3" customFormat="1" x14ac:dyDescent="0.2">
      <c r="A32" s="2" t="s">
        <v>8</v>
      </c>
      <c r="B32" s="2" t="s">
        <v>373</v>
      </c>
      <c r="C32" s="2"/>
    </row>
    <row r="33" spans="1:3" s="3" customFormat="1" x14ac:dyDescent="0.2">
      <c r="A33" s="2" t="s">
        <v>26</v>
      </c>
      <c r="B33" s="2" t="s">
        <v>27</v>
      </c>
      <c r="C33" s="2"/>
    </row>
    <row r="34" spans="1:3" s="3" customFormat="1" x14ac:dyDescent="0.2">
      <c r="A34" s="2" t="s">
        <v>28</v>
      </c>
      <c r="B34" s="2" t="s">
        <v>330</v>
      </c>
      <c r="C34" s="2"/>
    </row>
    <row r="35" spans="1:3" s="3" customFormat="1" x14ac:dyDescent="0.2">
      <c r="A35" s="2" t="s">
        <v>29</v>
      </c>
      <c r="B35" s="2" t="s">
        <v>374</v>
      </c>
      <c r="C35" s="2"/>
    </row>
    <row r="36" spans="1:3" s="3" customFormat="1" ht="30" x14ac:dyDescent="0.2">
      <c r="A36" s="2" t="s">
        <v>30</v>
      </c>
      <c r="B36" s="2" t="s">
        <v>31</v>
      </c>
      <c r="C36" s="2"/>
    </row>
    <row r="37" spans="1:3" s="3" customFormat="1" x14ac:dyDescent="0.2">
      <c r="A37" s="2" t="s">
        <v>14</v>
      </c>
      <c r="B37" s="2" t="s">
        <v>32</v>
      </c>
      <c r="C37" s="2"/>
    </row>
    <row r="38" spans="1:3" s="3" customFormat="1" x14ac:dyDescent="0.2">
      <c r="A38" s="2" t="s">
        <v>33</v>
      </c>
      <c r="B38" s="2" t="s">
        <v>375</v>
      </c>
      <c r="C38" s="2"/>
    </row>
    <row r="39" spans="1:3" s="3" customFormat="1" x14ac:dyDescent="0.2">
      <c r="A39" s="2" t="s">
        <v>34</v>
      </c>
      <c r="B39" s="2" t="s">
        <v>35</v>
      </c>
      <c r="C39" s="2"/>
    </row>
    <row r="40" spans="1:3" s="3" customFormat="1" x14ac:dyDescent="0.2">
      <c r="A40" s="2" t="s">
        <v>17</v>
      </c>
      <c r="B40" s="2" t="s">
        <v>333</v>
      </c>
      <c r="C40" s="2"/>
    </row>
    <row r="41" spans="1:3" s="3" customFormat="1" x14ac:dyDescent="0.2">
      <c r="A41" s="2" t="s">
        <v>229</v>
      </c>
      <c r="B41" s="2" t="s">
        <v>230</v>
      </c>
      <c r="C41" s="2"/>
    </row>
    <row r="42" spans="1:3" s="3" customFormat="1" x14ac:dyDescent="0.2">
      <c r="A42" s="2" t="s">
        <v>231</v>
      </c>
      <c r="B42" s="2" t="s">
        <v>334</v>
      </c>
      <c r="C42" s="2"/>
    </row>
    <row r="43" spans="1:3" s="3" customFormat="1" x14ac:dyDescent="0.2">
      <c r="A43" s="2" t="s">
        <v>18</v>
      </c>
      <c r="B43" s="2" t="s">
        <v>19</v>
      </c>
      <c r="C43" s="2"/>
    </row>
    <row r="44" spans="1:3" s="3" customFormat="1" x14ac:dyDescent="0.2">
      <c r="A44" s="2" t="s">
        <v>20</v>
      </c>
      <c r="B44" s="2" t="s">
        <v>21</v>
      </c>
      <c r="C44" s="2"/>
    </row>
    <row r="45" spans="1:3" s="3" customFormat="1" x14ac:dyDescent="0.2">
      <c r="A45" s="2" t="s">
        <v>22</v>
      </c>
      <c r="B45" s="2" t="s">
        <v>151</v>
      </c>
      <c r="C45" s="2"/>
    </row>
    <row r="46" spans="1:3" s="3" customFormat="1" x14ac:dyDescent="0.2">
      <c r="A46" s="2"/>
      <c r="B46" s="2"/>
      <c r="C46" s="15" t="s">
        <v>335</v>
      </c>
    </row>
    <row r="47" spans="1:3" s="3" customFormat="1" ht="14" x14ac:dyDescent="0.2">
      <c r="A47" s="5"/>
      <c r="B47" s="5"/>
      <c r="C47" s="5"/>
    </row>
    <row r="48" spans="1:3" s="3" customFormat="1" x14ac:dyDescent="0.2">
      <c r="A48" s="1" t="s">
        <v>257</v>
      </c>
      <c r="B48" s="1" t="s">
        <v>226</v>
      </c>
      <c r="C48" s="1" t="s">
        <v>249</v>
      </c>
    </row>
    <row r="49" spans="1:3" ht="16" x14ac:dyDescent="0.2">
      <c r="A49" s="1"/>
      <c r="B49" s="4" t="s">
        <v>1</v>
      </c>
      <c r="C49" s="1" t="s">
        <v>336</v>
      </c>
    </row>
    <row r="50" spans="1:3" s="3" customFormat="1" ht="60" x14ac:dyDescent="0.2">
      <c r="A50" s="6" t="s">
        <v>36</v>
      </c>
      <c r="B50" s="2" t="s">
        <v>325</v>
      </c>
      <c r="C50" s="2"/>
    </row>
    <row r="51" spans="1:3" s="3" customFormat="1" ht="14" x14ac:dyDescent="0.2"/>
    <row r="52" spans="1:3" s="3" customFormat="1" ht="14" x14ac:dyDescent="0.2"/>
    <row r="53" spans="1:3" x14ac:dyDescent="0.2">
      <c r="A53" s="1" t="s">
        <v>153</v>
      </c>
      <c r="B53" s="1" t="s">
        <v>246</v>
      </c>
      <c r="C53" s="1" t="s">
        <v>249</v>
      </c>
    </row>
    <row r="54" spans="1:3" ht="16" x14ac:dyDescent="0.2">
      <c r="A54" s="1" t="s">
        <v>0</v>
      </c>
      <c r="B54" s="4" t="s">
        <v>1</v>
      </c>
      <c r="C54" s="1" t="s">
        <v>326</v>
      </c>
    </row>
    <row r="55" spans="1:3" s="3" customFormat="1" x14ac:dyDescent="0.2">
      <c r="A55" s="2" t="s">
        <v>2</v>
      </c>
      <c r="B55" s="2" t="s">
        <v>315</v>
      </c>
      <c r="C55" s="2"/>
    </row>
    <row r="56" spans="1:3" s="3" customFormat="1" x14ac:dyDescent="0.2">
      <c r="A56" s="2" t="s">
        <v>3</v>
      </c>
      <c r="B56" s="2" t="s">
        <v>327</v>
      </c>
      <c r="C56" s="2"/>
    </row>
    <row r="57" spans="1:3" s="3" customFormat="1" x14ac:dyDescent="0.2">
      <c r="A57" s="2" t="s">
        <v>4</v>
      </c>
      <c r="B57" s="2" t="s">
        <v>23</v>
      </c>
      <c r="C57" s="2"/>
    </row>
    <row r="58" spans="1:3" s="3" customFormat="1" x14ac:dyDescent="0.2">
      <c r="A58" s="2" t="s">
        <v>5</v>
      </c>
      <c r="B58" s="2" t="s">
        <v>37</v>
      </c>
      <c r="C58" s="2"/>
    </row>
    <row r="59" spans="1:3" s="3" customFormat="1" x14ac:dyDescent="0.2">
      <c r="A59" s="2" t="s">
        <v>6</v>
      </c>
      <c r="B59" s="2" t="s">
        <v>25</v>
      </c>
      <c r="C59" s="2"/>
    </row>
    <row r="60" spans="1:3" s="3" customFormat="1" x14ac:dyDescent="0.2">
      <c r="A60" s="2" t="s">
        <v>8</v>
      </c>
      <c r="B60" s="2" t="s">
        <v>328</v>
      </c>
      <c r="C60" s="2"/>
    </row>
    <row r="61" spans="1:3" s="3" customFormat="1" x14ac:dyDescent="0.2">
      <c r="A61" s="2" t="s">
        <v>26</v>
      </c>
      <c r="B61" s="2" t="s">
        <v>329</v>
      </c>
      <c r="C61" s="2"/>
    </row>
    <row r="62" spans="1:3" s="3" customFormat="1" x14ac:dyDescent="0.2">
      <c r="A62" s="2" t="s">
        <v>28</v>
      </c>
      <c r="B62" s="2" t="s">
        <v>330</v>
      </c>
      <c r="C62" s="2"/>
    </row>
    <row r="63" spans="1:3" s="3" customFormat="1" x14ac:dyDescent="0.2">
      <c r="A63" s="2" t="s">
        <v>29</v>
      </c>
      <c r="B63" s="2" t="s">
        <v>331</v>
      </c>
      <c r="C63" s="2"/>
    </row>
    <row r="64" spans="1:3" s="3" customFormat="1" x14ac:dyDescent="0.2">
      <c r="A64" s="2" t="s">
        <v>30</v>
      </c>
      <c r="B64" s="2" t="s">
        <v>38</v>
      </c>
      <c r="C64" s="2"/>
    </row>
    <row r="65" spans="1:3" s="3" customFormat="1" x14ac:dyDescent="0.2">
      <c r="A65" s="2" t="s">
        <v>14</v>
      </c>
      <c r="B65" s="2" t="s">
        <v>32</v>
      </c>
      <c r="C65" s="2"/>
    </row>
    <row r="66" spans="1:3" s="3" customFormat="1" x14ac:dyDescent="0.2">
      <c r="A66" s="2" t="s">
        <v>33</v>
      </c>
      <c r="B66" s="2" t="s">
        <v>332</v>
      </c>
      <c r="C66" s="2"/>
    </row>
    <row r="67" spans="1:3" s="3" customFormat="1" x14ac:dyDescent="0.2">
      <c r="A67" s="2" t="s">
        <v>34</v>
      </c>
      <c r="B67" s="2" t="s">
        <v>39</v>
      </c>
      <c r="C67" s="2"/>
    </row>
    <row r="68" spans="1:3" s="3" customFormat="1" x14ac:dyDescent="0.2">
      <c r="A68" s="2" t="s">
        <v>17</v>
      </c>
      <c r="B68" s="2" t="s">
        <v>333</v>
      </c>
      <c r="C68" s="2"/>
    </row>
    <row r="69" spans="1:3" s="3" customFormat="1" x14ac:dyDescent="0.2">
      <c r="A69" s="2" t="s">
        <v>229</v>
      </c>
      <c r="B69" s="2" t="s">
        <v>230</v>
      </c>
      <c r="C69" s="2"/>
    </row>
    <row r="70" spans="1:3" s="3" customFormat="1" x14ac:dyDescent="0.2">
      <c r="A70" s="2" t="s">
        <v>231</v>
      </c>
      <c r="B70" s="2" t="s">
        <v>334</v>
      </c>
      <c r="C70" s="2"/>
    </row>
    <row r="71" spans="1:3" s="3" customFormat="1" x14ac:dyDescent="0.2">
      <c r="A71" s="2" t="s">
        <v>18</v>
      </c>
      <c r="B71" s="2" t="s">
        <v>19</v>
      </c>
      <c r="C71" s="2"/>
    </row>
    <row r="72" spans="1:3" s="3" customFormat="1" x14ac:dyDescent="0.2">
      <c r="A72" s="2" t="s">
        <v>20</v>
      </c>
      <c r="B72" s="2" t="s">
        <v>21</v>
      </c>
      <c r="C72" s="2"/>
    </row>
    <row r="73" spans="1:3" s="3" customFormat="1" x14ac:dyDescent="0.2">
      <c r="A73" s="2" t="s">
        <v>22</v>
      </c>
      <c r="B73" s="2" t="s">
        <v>151</v>
      </c>
      <c r="C73" s="2"/>
    </row>
    <row r="74" spans="1:3" s="3" customFormat="1" x14ac:dyDescent="0.2">
      <c r="A74" s="2"/>
      <c r="B74" s="2"/>
      <c r="C74" s="15" t="s">
        <v>335</v>
      </c>
    </row>
    <row r="75" spans="1:3" s="3" customFormat="1" ht="14" x14ac:dyDescent="0.2">
      <c r="A75" s="5"/>
      <c r="B75" s="5"/>
      <c r="C75" s="5"/>
    </row>
    <row r="76" spans="1:3" s="3" customFormat="1" x14ac:dyDescent="0.2">
      <c r="A76" s="1" t="s">
        <v>258</v>
      </c>
      <c r="B76" s="1" t="s">
        <v>246</v>
      </c>
      <c r="C76" s="1" t="s">
        <v>249</v>
      </c>
    </row>
    <row r="77" spans="1:3" ht="16" x14ac:dyDescent="0.2">
      <c r="A77" s="1"/>
      <c r="B77" s="4" t="s">
        <v>1</v>
      </c>
      <c r="C77" s="1" t="s">
        <v>336</v>
      </c>
    </row>
    <row r="78" spans="1:3" s="3" customFormat="1" ht="45" x14ac:dyDescent="0.2">
      <c r="A78" s="2" t="s">
        <v>36</v>
      </c>
      <c r="B78" s="2" t="s">
        <v>337</v>
      </c>
      <c r="C78" s="2"/>
    </row>
    <row r="80" spans="1:3" x14ac:dyDescent="0.2">
      <c r="A80" s="1" t="s">
        <v>259</v>
      </c>
      <c r="B80" s="1" t="s">
        <v>227</v>
      </c>
      <c r="C80" s="1" t="s">
        <v>249</v>
      </c>
    </row>
    <row r="81" spans="1:3" ht="16" x14ac:dyDescent="0.2">
      <c r="A81" s="1"/>
      <c r="B81" s="4" t="s">
        <v>1</v>
      </c>
      <c r="C81" s="1" t="s">
        <v>336</v>
      </c>
    </row>
    <row r="82" spans="1:3" x14ac:dyDescent="0.2">
      <c r="A82" s="2" t="s">
        <v>36</v>
      </c>
      <c r="B82" s="2" t="s">
        <v>40</v>
      </c>
      <c r="C82" s="2"/>
    </row>
    <row r="83" spans="1:3" ht="30" x14ac:dyDescent="0.2">
      <c r="A83" s="2" t="s">
        <v>41</v>
      </c>
      <c r="B83" s="2" t="s">
        <v>154</v>
      </c>
      <c r="C83" s="2"/>
    </row>
    <row r="84" spans="1:3" ht="30" x14ac:dyDescent="0.2">
      <c r="A84" s="2" t="s">
        <v>41</v>
      </c>
      <c r="B84" s="2" t="s">
        <v>338</v>
      </c>
      <c r="C84" s="2"/>
    </row>
    <row r="85" spans="1:3" ht="75" x14ac:dyDescent="0.2">
      <c r="A85" s="2" t="s">
        <v>41</v>
      </c>
      <c r="B85" s="2" t="s">
        <v>339</v>
      </c>
      <c r="C85" s="2"/>
    </row>
    <row r="86" spans="1:3" x14ac:dyDescent="0.2">
      <c r="A86" s="2" t="s">
        <v>42</v>
      </c>
      <c r="B86" s="2" t="s">
        <v>43</v>
      </c>
      <c r="C86" s="2"/>
    </row>
    <row r="87" spans="1:3" ht="45" x14ac:dyDescent="0.2">
      <c r="A87" s="2" t="s">
        <v>44</v>
      </c>
      <c r="B87" s="2" t="s">
        <v>340</v>
      </c>
      <c r="C87" s="2"/>
    </row>
    <row r="88" spans="1:3" x14ac:dyDescent="0.2">
      <c r="A88" s="2" t="s">
        <v>45</v>
      </c>
      <c r="B88" s="2" t="s">
        <v>46</v>
      </c>
      <c r="C88" s="2"/>
    </row>
    <row r="89" spans="1:3" s="3" customFormat="1" x14ac:dyDescent="0.2">
      <c r="A89" s="2"/>
      <c r="B89" s="2"/>
      <c r="C89" s="15" t="s">
        <v>335</v>
      </c>
    </row>
    <row r="91" spans="1:3" x14ac:dyDescent="0.2">
      <c r="A91" s="1" t="s">
        <v>260</v>
      </c>
      <c r="B91" s="1" t="s">
        <v>227</v>
      </c>
      <c r="C91" s="1" t="s">
        <v>249</v>
      </c>
    </row>
    <row r="92" spans="1:3" ht="16" x14ac:dyDescent="0.2">
      <c r="A92" s="1"/>
      <c r="B92" s="4" t="s">
        <v>1</v>
      </c>
      <c r="C92" s="1" t="s">
        <v>336</v>
      </c>
    </row>
    <row r="93" spans="1:3" x14ac:dyDescent="0.2">
      <c r="A93" s="2" t="s">
        <v>36</v>
      </c>
      <c r="B93" s="2" t="s">
        <v>47</v>
      </c>
      <c r="C93" s="2"/>
    </row>
    <row r="94" spans="1:3" x14ac:dyDescent="0.2">
      <c r="A94" s="2" t="s">
        <v>41</v>
      </c>
      <c r="B94" s="2" t="s">
        <v>48</v>
      </c>
      <c r="C94" s="2"/>
    </row>
    <row r="95" spans="1:3" x14ac:dyDescent="0.2">
      <c r="A95" s="2" t="s">
        <v>41</v>
      </c>
      <c r="B95" s="2" t="s">
        <v>49</v>
      </c>
      <c r="C95" s="2"/>
    </row>
    <row r="96" spans="1:3" x14ac:dyDescent="0.2">
      <c r="A96" s="2" t="s">
        <v>41</v>
      </c>
      <c r="B96" s="2" t="s">
        <v>50</v>
      </c>
      <c r="C96" s="2"/>
    </row>
    <row r="97" spans="1:3" x14ac:dyDescent="0.2">
      <c r="A97" s="2" t="s">
        <v>41</v>
      </c>
      <c r="B97" s="2" t="s">
        <v>51</v>
      </c>
      <c r="C97" s="2"/>
    </row>
    <row r="98" spans="1:3" x14ac:dyDescent="0.2">
      <c r="A98" s="2" t="s">
        <v>41</v>
      </c>
      <c r="B98" s="2" t="s">
        <v>52</v>
      </c>
      <c r="C98" s="2"/>
    </row>
    <row r="99" spans="1:3" x14ac:dyDescent="0.2">
      <c r="A99" s="2" t="s">
        <v>44</v>
      </c>
      <c r="B99" s="2" t="s">
        <v>316</v>
      </c>
      <c r="C99" s="2"/>
    </row>
    <row r="101" spans="1:3" x14ac:dyDescent="0.2">
      <c r="A101" s="1" t="s">
        <v>155</v>
      </c>
      <c r="B101" s="1" t="s">
        <v>247</v>
      </c>
      <c r="C101" s="1" t="s">
        <v>249</v>
      </c>
    </row>
    <row r="102" spans="1:3" ht="16" x14ac:dyDescent="0.2">
      <c r="A102" s="1" t="s">
        <v>0</v>
      </c>
      <c r="B102" s="4" t="s">
        <v>1</v>
      </c>
      <c r="C102" s="1" t="s">
        <v>336</v>
      </c>
    </row>
    <row r="103" spans="1:3" s="3" customFormat="1" x14ac:dyDescent="0.2">
      <c r="A103" s="2" t="s">
        <v>53</v>
      </c>
      <c r="B103" s="2" t="s">
        <v>317</v>
      </c>
      <c r="C103" s="2"/>
    </row>
    <row r="104" spans="1:3" s="3" customFormat="1" x14ac:dyDescent="0.2">
      <c r="A104" s="2" t="s">
        <v>54</v>
      </c>
      <c r="B104" s="2" t="s">
        <v>156</v>
      </c>
      <c r="C104" s="2"/>
    </row>
    <row r="105" spans="1:3" s="3" customFormat="1" ht="105" x14ac:dyDescent="0.2">
      <c r="A105" s="2" t="s">
        <v>55</v>
      </c>
      <c r="B105" s="2" t="s">
        <v>318</v>
      </c>
      <c r="C105" s="2"/>
    </row>
    <row r="106" spans="1:3" s="3" customFormat="1" ht="75" x14ac:dyDescent="0.2">
      <c r="A106" s="2" t="s">
        <v>56</v>
      </c>
      <c r="B106" s="2" t="s">
        <v>341</v>
      </c>
      <c r="C106" s="2"/>
    </row>
    <row r="107" spans="1:3" s="3" customFormat="1" x14ac:dyDescent="0.2">
      <c r="A107" s="2" t="s">
        <v>57</v>
      </c>
      <c r="B107" s="2" t="s">
        <v>342</v>
      </c>
      <c r="C107" s="2"/>
    </row>
    <row r="108" spans="1:3" s="3" customFormat="1" x14ac:dyDescent="0.2">
      <c r="A108" s="2" t="s">
        <v>58</v>
      </c>
      <c r="B108" s="2" t="s">
        <v>343</v>
      </c>
      <c r="C108" s="2"/>
    </row>
    <row r="109" spans="1:3" s="3" customFormat="1" ht="30" x14ac:dyDescent="0.2">
      <c r="A109" s="2" t="s">
        <v>63</v>
      </c>
      <c r="B109" s="2" t="s">
        <v>319</v>
      </c>
      <c r="C109" s="2"/>
    </row>
    <row r="110" spans="1:3" s="3" customFormat="1" x14ac:dyDescent="0.2">
      <c r="A110" s="2" t="s">
        <v>20</v>
      </c>
      <c r="B110" s="2" t="s">
        <v>21</v>
      </c>
      <c r="C110" s="2"/>
    </row>
    <row r="111" spans="1:3" s="3" customFormat="1" x14ac:dyDescent="0.2">
      <c r="A111" s="2" t="s">
        <v>22</v>
      </c>
      <c r="B111" s="2" t="s">
        <v>151</v>
      </c>
      <c r="C111" s="2"/>
    </row>
    <row r="112" spans="1:3" s="3" customFormat="1" x14ac:dyDescent="0.2">
      <c r="A112" s="2"/>
      <c r="B112" s="2"/>
      <c r="C112" s="15" t="s">
        <v>335</v>
      </c>
    </row>
    <row r="113" spans="1:3" s="3" customFormat="1" ht="14" x14ac:dyDescent="0.2"/>
    <row r="114" spans="1:3" x14ac:dyDescent="0.2">
      <c r="A114" s="1" t="s">
        <v>157</v>
      </c>
      <c r="B114" s="1" t="s">
        <v>228</v>
      </c>
      <c r="C114" s="1" t="s">
        <v>249</v>
      </c>
    </row>
    <row r="115" spans="1:3" ht="16" x14ac:dyDescent="0.2">
      <c r="A115" s="1" t="s">
        <v>0</v>
      </c>
      <c r="B115" s="4" t="s">
        <v>1</v>
      </c>
      <c r="C115" s="1" t="s">
        <v>336</v>
      </c>
    </row>
    <row r="116" spans="1:3" s="3" customFormat="1" x14ac:dyDescent="0.2">
      <c r="A116" s="2" t="s">
        <v>53</v>
      </c>
      <c r="B116" s="2" t="s">
        <v>320</v>
      </c>
      <c r="C116" s="2"/>
    </row>
    <row r="117" spans="1:3" s="3" customFormat="1" ht="75" x14ac:dyDescent="0.2">
      <c r="A117" s="2" t="s">
        <v>54</v>
      </c>
      <c r="B117" s="2" t="s">
        <v>158</v>
      </c>
      <c r="C117" s="2"/>
    </row>
    <row r="118" spans="1:3" s="3" customFormat="1" ht="105" x14ac:dyDescent="0.2">
      <c r="A118" s="2" t="s">
        <v>55</v>
      </c>
      <c r="B118" s="2" t="s">
        <v>321</v>
      </c>
      <c r="C118" s="2"/>
    </row>
    <row r="119" spans="1:3" s="3" customFormat="1" ht="60" x14ac:dyDescent="0.2">
      <c r="A119" s="2" t="s">
        <v>56</v>
      </c>
      <c r="B119" s="2" t="s">
        <v>322</v>
      </c>
      <c r="C119" s="2"/>
    </row>
    <row r="120" spans="1:3" s="3" customFormat="1" x14ac:dyDescent="0.2">
      <c r="A120" s="2" t="s">
        <v>57</v>
      </c>
      <c r="B120" s="2" t="s">
        <v>342</v>
      </c>
      <c r="C120" s="2"/>
    </row>
    <row r="121" spans="1:3" s="3" customFormat="1" ht="30" x14ac:dyDescent="0.2">
      <c r="A121" s="2" t="s">
        <v>58</v>
      </c>
      <c r="B121" s="2" t="s">
        <v>344</v>
      </c>
      <c r="C121" s="2"/>
    </row>
    <row r="122" spans="1:3" s="3" customFormat="1" ht="30" x14ac:dyDescent="0.2">
      <c r="A122" s="2" t="s">
        <v>63</v>
      </c>
      <c r="B122" s="2" t="s">
        <v>319</v>
      </c>
      <c r="C122" s="2"/>
    </row>
    <row r="123" spans="1:3" s="3" customFormat="1" x14ac:dyDescent="0.2">
      <c r="A123" s="2" t="s">
        <v>20</v>
      </c>
      <c r="B123" s="2" t="s">
        <v>21</v>
      </c>
      <c r="C123" s="2"/>
    </row>
    <row r="124" spans="1:3" s="3" customFormat="1" x14ac:dyDescent="0.2">
      <c r="A124" s="2" t="s">
        <v>22</v>
      </c>
      <c r="B124" s="2" t="s">
        <v>151</v>
      </c>
      <c r="C124" s="2"/>
    </row>
    <row r="125" spans="1:3" s="3" customFormat="1" x14ac:dyDescent="0.2">
      <c r="A125" s="2"/>
      <c r="B125" s="2"/>
      <c r="C125" s="15" t="s">
        <v>335</v>
      </c>
    </row>
    <row r="126" spans="1:3" s="3" customFormat="1" ht="14" x14ac:dyDescent="0.2"/>
    <row r="127" spans="1:3" x14ac:dyDescent="0.2">
      <c r="A127" s="1" t="s">
        <v>159</v>
      </c>
      <c r="B127" s="1"/>
      <c r="C127" s="1" t="s">
        <v>250</v>
      </c>
    </row>
    <row r="128" spans="1:3" ht="16" x14ac:dyDescent="0.2">
      <c r="A128" s="1"/>
      <c r="B128" s="4" t="s">
        <v>160</v>
      </c>
      <c r="C128" s="1" t="s">
        <v>345</v>
      </c>
    </row>
    <row r="129" spans="1:3" s="8" customFormat="1" ht="30" x14ac:dyDescent="0.2">
      <c r="A129" s="7" t="s">
        <v>136</v>
      </c>
      <c r="B129" s="7" t="s">
        <v>161</v>
      </c>
      <c r="C129" s="7"/>
    </row>
    <row r="130" spans="1:3" s="8" customFormat="1" x14ac:dyDescent="0.2">
      <c r="A130" s="7" t="s">
        <v>162</v>
      </c>
      <c r="B130" s="7" t="s">
        <v>163</v>
      </c>
      <c r="C130" s="7"/>
    </row>
    <row r="131" spans="1:3" s="8" customFormat="1" ht="30" x14ac:dyDescent="0.2">
      <c r="A131" s="7" t="s">
        <v>162</v>
      </c>
      <c r="B131" s="7" t="s">
        <v>164</v>
      </c>
      <c r="C131" s="7"/>
    </row>
    <row r="132" spans="1:3" s="8" customFormat="1" ht="30" x14ac:dyDescent="0.2">
      <c r="A132" s="7" t="s">
        <v>162</v>
      </c>
      <c r="B132" s="7" t="s">
        <v>165</v>
      </c>
      <c r="C132" s="7"/>
    </row>
    <row r="133" spans="1:3" s="8" customFormat="1" x14ac:dyDescent="0.2">
      <c r="A133" s="7" t="s">
        <v>166</v>
      </c>
      <c r="B133" s="7" t="s">
        <v>167</v>
      </c>
      <c r="C133" s="7"/>
    </row>
    <row r="134" spans="1:3" s="8" customFormat="1" x14ac:dyDescent="0.2">
      <c r="A134" s="7" t="s">
        <v>168</v>
      </c>
      <c r="B134" s="7" t="s">
        <v>346</v>
      </c>
      <c r="C134" s="7"/>
    </row>
    <row r="135" spans="1:3" s="8" customFormat="1" x14ac:dyDescent="0.2">
      <c r="A135" s="7" t="s">
        <v>169</v>
      </c>
      <c r="B135" s="7" t="s">
        <v>170</v>
      </c>
      <c r="C135" s="7"/>
    </row>
    <row r="136" spans="1:3" s="8" customFormat="1" ht="30" x14ac:dyDescent="0.2">
      <c r="A136" s="7" t="s">
        <v>171</v>
      </c>
      <c r="B136" s="7" t="s">
        <v>172</v>
      </c>
      <c r="C136" s="7"/>
    </row>
    <row r="137" spans="1:3" s="8" customFormat="1" x14ac:dyDescent="0.2">
      <c r="A137" s="7" t="s">
        <v>173</v>
      </c>
      <c r="B137" s="7" t="s">
        <v>174</v>
      </c>
      <c r="C137" s="7"/>
    </row>
    <row r="138" spans="1:3" s="8" customFormat="1" x14ac:dyDescent="0.2">
      <c r="A138" s="7" t="s">
        <v>175</v>
      </c>
      <c r="B138" s="7" t="s">
        <v>176</v>
      </c>
      <c r="C138" s="7"/>
    </row>
    <row r="139" spans="1:3" s="8" customFormat="1" ht="30" x14ac:dyDescent="0.2">
      <c r="A139" s="7" t="s">
        <v>175</v>
      </c>
      <c r="B139" s="7" t="s">
        <v>177</v>
      </c>
      <c r="C139" s="7"/>
    </row>
    <row r="140" spans="1:3" s="8" customFormat="1" ht="17.5" customHeight="1" x14ac:dyDescent="0.2">
      <c r="A140" s="7" t="s">
        <v>178</v>
      </c>
      <c r="B140" s="7" t="s">
        <v>179</v>
      </c>
      <c r="C140" s="7"/>
    </row>
    <row r="141" spans="1:3" s="8" customFormat="1" ht="30" x14ac:dyDescent="0.2">
      <c r="A141" s="7" t="s">
        <v>178</v>
      </c>
      <c r="B141" s="7" t="s">
        <v>347</v>
      </c>
      <c r="C141" s="7"/>
    </row>
    <row r="142" spans="1:3" s="8" customFormat="1" x14ac:dyDescent="0.2">
      <c r="A142" s="7" t="s">
        <v>178</v>
      </c>
      <c r="B142" s="7" t="s">
        <v>232</v>
      </c>
      <c r="C142" s="7"/>
    </row>
    <row r="143" spans="1:3" s="8" customFormat="1" x14ac:dyDescent="0.2">
      <c r="A143" s="7" t="s">
        <v>180</v>
      </c>
      <c r="B143" s="7" t="s">
        <v>181</v>
      </c>
      <c r="C143" s="7"/>
    </row>
    <row r="144" spans="1:3" s="8" customFormat="1" x14ac:dyDescent="0.2">
      <c r="A144" s="7" t="s">
        <v>182</v>
      </c>
      <c r="B144" s="7" t="s">
        <v>183</v>
      </c>
      <c r="C144" s="7"/>
    </row>
    <row r="145" spans="1:3" s="8" customFormat="1" x14ac:dyDescent="0.2">
      <c r="A145" s="7" t="s">
        <v>184</v>
      </c>
      <c r="B145" s="7" t="s">
        <v>185</v>
      </c>
      <c r="C145" s="7"/>
    </row>
    <row r="147" spans="1:3" x14ac:dyDescent="0.2">
      <c r="A147" s="1" t="s">
        <v>186</v>
      </c>
      <c r="B147" s="1"/>
      <c r="C147" s="1"/>
    </row>
    <row r="148" spans="1:3" ht="16" x14ac:dyDescent="0.2">
      <c r="A148" s="1"/>
      <c r="B148" s="4" t="s">
        <v>160</v>
      </c>
      <c r="C148" s="1" t="s">
        <v>348</v>
      </c>
    </row>
    <row r="149" spans="1:3" s="10" customFormat="1" ht="14" x14ac:dyDescent="0.2">
      <c r="A149" s="9" t="s">
        <v>187</v>
      </c>
      <c r="B149" s="9" t="s">
        <v>188</v>
      </c>
      <c r="C149" s="9"/>
    </row>
    <row r="150" spans="1:3" s="10" customFormat="1" ht="14" x14ac:dyDescent="0.2">
      <c r="A150" s="9" t="s">
        <v>187</v>
      </c>
      <c r="B150" s="9" t="s">
        <v>349</v>
      </c>
      <c r="C150" s="9"/>
    </row>
    <row r="151" spans="1:3" s="10" customFormat="1" ht="14" x14ac:dyDescent="0.2">
      <c r="A151" s="9" t="s">
        <v>187</v>
      </c>
      <c r="B151" s="9" t="s">
        <v>189</v>
      </c>
      <c r="C151" s="9"/>
    </row>
    <row r="152" spans="1:3" s="10" customFormat="1" ht="14" x14ac:dyDescent="0.2">
      <c r="A152" s="9" t="s">
        <v>60</v>
      </c>
      <c r="B152" s="9" t="s">
        <v>190</v>
      </c>
      <c r="C152" s="9"/>
    </row>
    <row r="153" spans="1:3" s="10" customFormat="1" ht="14" x14ac:dyDescent="0.2">
      <c r="A153" s="9" t="s">
        <v>60</v>
      </c>
      <c r="B153" s="9" t="s">
        <v>61</v>
      </c>
      <c r="C153" s="9"/>
    </row>
    <row r="154" spans="1:3" s="10" customFormat="1" ht="14" x14ac:dyDescent="0.2">
      <c r="A154" s="9" t="s">
        <v>60</v>
      </c>
      <c r="B154" s="9" t="s">
        <v>62</v>
      </c>
      <c r="C154" s="9"/>
    </row>
    <row r="155" spans="1:3" s="10" customFormat="1" ht="45" x14ac:dyDescent="0.2">
      <c r="A155" s="11" t="s">
        <v>63</v>
      </c>
      <c r="B155" s="12" t="s">
        <v>191</v>
      </c>
      <c r="C155" s="12"/>
    </row>
    <row r="156" spans="1:3" s="10" customFormat="1" ht="30" x14ac:dyDescent="0.2">
      <c r="A156" s="11" t="s">
        <v>63</v>
      </c>
      <c r="B156" s="12" t="s">
        <v>350</v>
      </c>
      <c r="C156" s="12"/>
    </row>
    <row r="157" spans="1:3" s="10" customFormat="1" ht="14" x14ac:dyDescent="0.2">
      <c r="A157" s="9" t="s">
        <v>64</v>
      </c>
      <c r="B157" s="9" t="s">
        <v>65</v>
      </c>
      <c r="C157" s="9"/>
    </row>
    <row r="158" spans="1:3" s="10" customFormat="1" ht="14" x14ac:dyDescent="0.2">
      <c r="A158" s="9" t="s">
        <v>64</v>
      </c>
      <c r="B158" s="9" t="s">
        <v>66</v>
      </c>
      <c r="C158" s="9"/>
    </row>
    <row r="159" spans="1:3" s="8" customFormat="1" x14ac:dyDescent="0.2">
      <c r="A159" s="7" t="s">
        <v>67</v>
      </c>
      <c r="B159" s="7" t="s">
        <v>351</v>
      </c>
      <c r="C159" s="7"/>
    </row>
    <row r="160" spans="1:3" s="10" customFormat="1" ht="14" x14ac:dyDescent="0.2">
      <c r="A160" s="9" t="s">
        <v>68</v>
      </c>
      <c r="B160" s="9" t="s">
        <v>69</v>
      </c>
      <c r="C160" s="9"/>
    </row>
    <row r="161" spans="1:3" s="10" customFormat="1" ht="14" x14ac:dyDescent="0.2">
      <c r="A161" s="9" t="s">
        <v>352</v>
      </c>
      <c r="B161" s="9" t="s">
        <v>233</v>
      </c>
      <c r="C161" s="9"/>
    </row>
    <row r="162" spans="1:3" s="10" customFormat="1" ht="14" x14ac:dyDescent="0.2"/>
    <row r="164" spans="1:3" x14ac:dyDescent="0.2">
      <c r="A164" s="1" t="s">
        <v>261</v>
      </c>
      <c r="B164" s="1"/>
      <c r="C164" s="1"/>
    </row>
    <row r="165" spans="1:3" x14ac:dyDescent="0.2">
      <c r="A165" s="1" t="s">
        <v>235</v>
      </c>
      <c r="B165" s="1" t="s">
        <v>234</v>
      </c>
      <c r="C165" s="1" t="s">
        <v>249</v>
      </c>
    </row>
    <row r="166" spans="1:3" x14ac:dyDescent="0.2">
      <c r="A166" s="1" t="s">
        <v>0</v>
      </c>
      <c r="B166" s="1" t="s">
        <v>1</v>
      </c>
      <c r="C166" s="1" t="s">
        <v>336</v>
      </c>
    </row>
    <row r="167" spans="1:3" x14ac:dyDescent="0.2">
      <c r="A167" s="11" t="s">
        <v>70</v>
      </c>
      <c r="B167" s="12" t="s">
        <v>71</v>
      </c>
      <c r="C167" s="12"/>
    </row>
    <row r="168" spans="1:3" x14ac:dyDescent="0.2">
      <c r="A168" s="11" t="s">
        <v>57</v>
      </c>
      <c r="B168" s="12" t="s">
        <v>72</v>
      </c>
      <c r="C168" s="12"/>
    </row>
    <row r="169" spans="1:3" x14ac:dyDescent="0.2">
      <c r="A169" s="11" t="s">
        <v>73</v>
      </c>
      <c r="B169" s="12" t="s">
        <v>94</v>
      </c>
      <c r="C169" s="12"/>
    </row>
    <row r="170" spans="1:3" x14ac:dyDescent="0.2">
      <c r="A170" s="11" t="s">
        <v>75</v>
      </c>
      <c r="B170" s="12" t="s">
        <v>192</v>
      </c>
      <c r="C170" s="12"/>
    </row>
    <row r="171" spans="1:3" x14ac:dyDescent="0.2">
      <c r="A171" s="11" t="s">
        <v>76</v>
      </c>
      <c r="B171" s="12" t="s">
        <v>239</v>
      </c>
      <c r="C171" s="12"/>
    </row>
    <row r="172" spans="1:3" x14ac:dyDescent="0.2">
      <c r="A172" s="11" t="s">
        <v>77</v>
      </c>
      <c r="B172" s="12" t="s">
        <v>78</v>
      </c>
      <c r="C172" s="12"/>
    </row>
    <row r="173" spans="1:3" x14ac:dyDescent="0.2">
      <c r="A173" s="11" t="s">
        <v>79</v>
      </c>
      <c r="B173" s="12" t="s">
        <v>80</v>
      </c>
      <c r="C173" s="12"/>
    </row>
    <row r="174" spans="1:3" x14ac:dyDescent="0.2">
      <c r="A174" s="11" t="s">
        <v>81</v>
      </c>
      <c r="B174" s="12" t="s">
        <v>82</v>
      </c>
      <c r="C174" s="12"/>
    </row>
    <row r="175" spans="1:3" x14ac:dyDescent="0.2">
      <c r="A175" s="11" t="s">
        <v>83</v>
      </c>
      <c r="B175" s="12" t="s">
        <v>194</v>
      </c>
      <c r="C175" s="12"/>
    </row>
    <row r="176" spans="1:3" x14ac:dyDescent="0.2">
      <c r="A176" s="11" t="s">
        <v>84</v>
      </c>
      <c r="B176" s="12" t="s">
        <v>85</v>
      </c>
      <c r="C176" s="12"/>
    </row>
    <row r="177" spans="1:3" s="3" customFormat="1" x14ac:dyDescent="0.2">
      <c r="A177" s="2" t="s">
        <v>63</v>
      </c>
      <c r="B177" s="2" t="s">
        <v>195</v>
      </c>
      <c r="C177" s="2"/>
    </row>
    <row r="178" spans="1:3" s="3" customFormat="1" x14ac:dyDescent="0.2">
      <c r="A178" s="2" t="s">
        <v>240</v>
      </c>
      <c r="B178" s="2" t="s">
        <v>241</v>
      </c>
      <c r="C178" s="2"/>
    </row>
    <row r="179" spans="1:3" s="3" customFormat="1" x14ac:dyDescent="0.2">
      <c r="A179" s="2" t="s">
        <v>20</v>
      </c>
      <c r="B179" s="2" t="s">
        <v>21</v>
      </c>
      <c r="C179" s="2"/>
    </row>
    <row r="180" spans="1:3" s="3" customFormat="1" x14ac:dyDescent="0.2">
      <c r="A180" s="2" t="s">
        <v>22</v>
      </c>
      <c r="B180" s="2" t="s">
        <v>151</v>
      </c>
      <c r="C180" s="2"/>
    </row>
    <row r="182" spans="1:3" x14ac:dyDescent="0.2">
      <c r="A182" s="1" t="s">
        <v>262</v>
      </c>
      <c r="B182" s="1"/>
      <c r="C182" s="1"/>
    </row>
    <row r="183" spans="1:3" x14ac:dyDescent="0.2">
      <c r="A183" s="1" t="s">
        <v>235</v>
      </c>
      <c r="B183" s="1" t="s">
        <v>234</v>
      </c>
      <c r="C183" s="1" t="s">
        <v>249</v>
      </c>
    </row>
    <row r="184" spans="1:3" x14ac:dyDescent="0.2">
      <c r="A184" s="1" t="s">
        <v>0</v>
      </c>
      <c r="B184" s="1" t="s">
        <v>1</v>
      </c>
      <c r="C184" s="1" t="s">
        <v>336</v>
      </c>
    </row>
    <row r="185" spans="1:3" x14ac:dyDescent="0.2">
      <c r="A185" s="11" t="s">
        <v>70</v>
      </c>
      <c r="B185" s="12" t="s">
        <v>71</v>
      </c>
      <c r="C185" s="12"/>
    </row>
    <row r="186" spans="1:3" x14ac:dyDescent="0.2">
      <c r="A186" s="11" t="s">
        <v>57</v>
      </c>
      <c r="B186" s="12" t="s">
        <v>86</v>
      </c>
      <c r="C186" s="12"/>
    </row>
    <row r="187" spans="1:3" x14ac:dyDescent="0.2">
      <c r="A187" s="11" t="s">
        <v>87</v>
      </c>
      <c r="B187" s="12" t="s">
        <v>88</v>
      </c>
      <c r="C187" s="12"/>
    </row>
    <row r="188" spans="1:3" x14ac:dyDescent="0.2">
      <c r="A188" s="11" t="s">
        <v>73</v>
      </c>
      <c r="B188" s="12" t="s">
        <v>74</v>
      </c>
      <c r="C188" s="12"/>
    </row>
    <row r="189" spans="1:3" x14ac:dyDescent="0.2">
      <c r="A189" s="11" t="s">
        <v>89</v>
      </c>
      <c r="B189" s="12" t="s">
        <v>197</v>
      </c>
      <c r="C189" s="12"/>
    </row>
    <row r="190" spans="1:3" ht="30" x14ac:dyDescent="0.2">
      <c r="A190" s="2" t="s">
        <v>90</v>
      </c>
      <c r="B190" s="12" t="s">
        <v>198</v>
      </c>
      <c r="C190" s="12"/>
    </row>
    <row r="191" spans="1:3" x14ac:dyDescent="0.2">
      <c r="A191" s="11" t="s">
        <v>75</v>
      </c>
      <c r="B191" s="12" t="s">
        <v>199</v>
      </c>
      <c r="C191" s="12"/>
    </row>
    <row r="192" spans="1:3" x14ac:dyDescent="0.2">
      <c r="A192" s="11" t="s">
        <v>76</v>
      </c>
      <c r="B192" s="12" t="s">
        <v>193</v>
      </c>
      <c r="C192" s="12"/>
    </row>
    <row r="193" spans="1:3" x14ac:dyDescent="0.2">
      <c r="A193" s="11" t="s">
        <v>77</v>
      </c>
      <c r="B193" s="12" t="s">
        <v>78</v>
      </c>
      <c r="C193" s="12"/>
    </row>
    <row r="194" spans="1:3" x14ac:dyDescent="0.2">
      <c r="A194" s="11" t="s">
        <v>79</v>
      </c>
      <c r="B194" s="12" t="s">
        <v>98</v>
      </c>
      <c r="C194" s="12"/>
    </row>
    <row r="195" spans="1:3" x14ac:dyDescent="0.2">
      <c r="A195" s="11" t="s">
        <v>81</v>
      </c>
      <c r="B195" s="12" t="s">
        <v>82</v>
      </c>
      <c r="C195" s="12"/>
    </row>
    <row r="196" spans="1:3" x14ac:dyDescent="0.2">
      <c r="A196" s="11" t="s">
        <v>83</v>
      </c>
      <c r="B196" s="12" t="s">
        <v>200</v>
      </c>
      <c r="C196" s="12"/>
    </row>
    <row r="197" spans="1:3" x14ac:dyDescent="0.2">
      <c r="A197" s="11" t="s">
        <v>201</v>
      </c>
      <c r="B197" s="12" t="s">
        <v>99</v>
      </c>
      <c r="C197" s="12"/>
    </row>
    <row r="198" spans="1:3" x14ac:dyDescent="0.2">
      <c r="A198" s="11" t="s">
        <v>91</v>
      </c>
      <c r="B198" s="12" t="s">
        <v>92</v>
      </c>
      <c r="C198" s="12"/>
    </row>
    <row r="199" spans="1:3" x14ac:dyDescent="0.2">
      <c r="A199" s="11" t="s">
        <v>84</v>
      </c>
      <c r="B199" s="12" t="s">
        <v>202</v>
      </c>
      <c r="C199" s="12"/>
    </row>
    <row r="200" spans="1:3" s="3" customFormat="1" x14ac:dyDescent="0.2">
      <c r="A200" s="2" t="s">
        <v>63</v>
      </c>
      <c r="B200" s="2" t="s">
        <v>203</v>
      </c>
      <c r="C200" s="2"/>
    </row>
    <row r="201" spans="1:3" s="3" customFormat="1" x14ac:dyDescent="0.2">
      <c r="A201" s="2" t="s">
        <v>20</v>
      </c>
      <c r="B201" s="2" t="s">
        <v>21</v>
      </c>
      <c r="C201" s="2"/>
    </row>
    <row r="202" spans="1:3" s="3" customFormat="1" x14ac:dyDescent="0.2">
      <c r="A202" s="2" t="s">
        <v>22</v>
      </c>
      <c r="B202" s="2" t="s">
        <v>151</v>
      </c>
      <c r="C202" s="2"/>
    </row>
    <row r="203" spans="1:3" s="3" customFormat="1" x14ac:dyDescent="0.2">
      <c r="A203" s="2"/>
      <c r="B203" s="2"/>
      <c r="C203" s="15" t="s">
        <v>335</v>
      </c>
    </row>
    <row r="205" spans="1:3" x14ac:dyDescent="0.2">
      <c r="A205" s="1" t="s">
        <v>263</v>
      </c>
      <c r="B205" s="1"/>
      <c r="C205" s="1"/>
    </row>
    <row r="206" spans="1:3" x14ac:dyDescent="0.2">
      <c r="A206" s="1" t="s">
        <v>235</v>
      </c>
      <c r="B206" s="1" t="s">
        <v>248</v>
      </c>
      <c r="C206" s="1" t="s">
        <v>249</v>
      </c>
    </row>
    <row r="207" spans="1:3" x14ac:dyDescent="0.2">
      <c r="A207" s="1" t="s">
        <v>0</v>
      </c>
      <c r="B207" s="1" t="s">
        <v>1</v>
      </c>
      <c r="C207" s="1" t="s">
        <v>336</v>
      </c>
    </row>
    <row r="208" spans="1:3" x14ac:dyDescent="0.2">
      <c r="A208" s="11" t="s">
        <v>70</v>
      </c>
      <c r="B208" s="12" t="s">
        <v>71</v>
      </c>
      <c r="C208" s="12"/>
    </row>
    <row r="209" spans="1:3" x14ac:dyDescent="0.2">
      <c r="A209" s="11" t="s">
        <v>59</v>
      </c>
      <c r="B209" s="12" t="s">
        <v>353</v>
      </c>
      <c r="C209" s="12"/>
    </row>
    <row r="210" spans="1:3" x14ac:dyDescent="0.2">
      <c r="A210" s="11" t="s">
        <v>57</v>
      </c>
      <c r="B210" s="12" t="s">
        <v>86</v>
      </c>
      <c r="C210" s="12"/>
    </row>
    <row r="211" spans="1:3" x14ac:dyDescent="0.2">
      <c r="A211" s="11" t="s">
        <v>87</v>
      </c>
      <c r="B211" s="12" t="s">
        <v>196</v>
      </c>
      <c r="C211" s="12"/>
    </row>
    <row r="212" spans="1:3" x14ac:dyDescent="0.2">
      <c r="A212" s="11" t="s">
        <v>73</v>
      </c>
      <c r="B212" s="12" t="s">
        <v>94</v>
      </c>
      <c r="C212" s="12"/>
    </row>
    <row r="213" spans="1:3" x14ac:dyDescent="0.2">
      <c r="A213" s="11" t="s">
        <v>89</v>
      </c>
      <c r="B213" s="12" t="s">
        <v>204</v>
      </c>
      <c r="C213" s="12"/>
    </row>
    <row r="214" spans="1:3" ht="30" x14ac:dyDescent="0.2">
      <c r="A214" s="2" t="s">
        <v>90</v>
      </c>
      <c r="B214" s="12" t="s">
        <v>198</v>
      </c>
      <c r="C214" s="12"/>
    </row>
    <row r="215" spans="1:3" x14ac:dyDescent="0.2">
      <c r="A215" s="13" t="s">
        <v>95</v>
      </c>
      <c r="B215" s="13" t="s">
        <v>96</v>
      </c>
      <c r="C215" s="13"/>
    </row>
    <row r="216" spans="1:3" x14ac:dyDescent="0.2">
      <c r="A216" s="13" t="s">
        <v>95</v>
      </c>
      <c r="B216" s="13" t="s">
        <v>97</v>
      </c>
      <c r="C216" s="13"/>
    </row>
    <row r="217" spans="1:3" x14ac:dyDescent="0.2">
      <c r="A217" s="11" t="s">
        <v>75</v>
      </c>
      <c r="B217" s="12" t="s">
        <v>205</v>
      </c>
      <c r="C217" s="12"/>
    </row>
    <row r="218" spans="1:3" x14ac:dyDescent="0.2">
      <c r="A218" s="11" t="s">
        <v>76</v>
      </c>
      <c r="B218" s="12" t="s">
        <v>193</v>
      </c>
      <c r="C218" s="12"/>
    </row>
    <row r="219" spans="1:3" ht="30" x14ac:dyDescent="0.2">
      <c r="A219" s="11" t="s">
        <v>77</v>
      </c>
      <c r="B219" s="12" t="s">
        <v>206</v>
      </c>
      <c r="C219" s="12"/>
    </row>
    <row r="220" spans="1:3" x14ac:dyDescent="0.2">
      <c r="A220" s="11" t="s">
        <v>79</v>
      </c>
      <c r="B220" s="12" t="s">
        <v>98</v>
      </c>
      <c r="C220" s="12"/>
    </row>
    <row r="221" spans="1:3" x14ac:dyDescent="0.2">
      <c r="A221" s="11" t="s">
        <v>81</v>
      </c>
      <c r="B221" s="12" t="s">
        <v>82</v>
      </c>
      <c r="C221" s="12"/>
    </row>
    <row r="222" spans="1:3" x14ac:dyDescent="0.2">
      <c r="A222" s="11" t="s">
        <v>83</v>
      </c>
      <c r="B222" s="12" t="s">
        <v>207</v>
      </c>
      <c r="C222" s="12"/>
    </row>
    <row r="223" spans="1:3" x14ac:dyDescent="0.2">
      <c r="A223" s="11" t="s">
        <v>201</v>
      </c>
      <c r="B223" s="12" t="s">
        <v>99</v>
      </c>
      <c r="C223" s="12"/>
    </row>
    <row r="224" spans="1:3" x14ac:dyDescent="0.2">
      <c r="A224" s="11" t="s">
        <v>91</v>
      </c>
      <c r="B224" s="12" t="s">
        <v>92</v>
      </c>
      <c r="C224" s="12"/>
    </row>
    <row r="225" spans="1:3" x14ac:dyDescent="0.2">
      <c r="A225" s="11" t="s">
        <v>84</v>
      </c>
      <c r="B225" s="12" t="s">
        <v>208</v>
      </c>
      <c r="C225" s="12"/>
    </row>
    <row r="226" spans="1:3" x14ac:dyDescent="0.2">
      <c r="A226" s="11" t="s">
        <v>100</v>
      </c>
      <c r="B226" s="12" t="s">
        <v>101</v>
      </c>
      <c r="C226" s="12"/>
    </row>
    <row r="227" spans="1:3" ht="30" x14ac:dyDescent="0.2">
      <c r="A227" s="11" t="s">
        <v>102</v>
      </c>
      <c r="B227" s="12" t="s">
        <v>323</v>
      </c>
      <c r="C227" s="12"/>
    </row>
    <row r="228" spans="1:3" s="3" customFormat="1" x14ac:dyDescent="0.2">
      <c r="A228" s="2" t="s">
        <v>63</v>
      </c>
      <c r="B228" s="2" t="s">
        <v>209</v>
      </c>
      <c r="C228" s="2"/>
    </row>
    <row r="229" spans="1:3" s="3" customFormat="1" x14ac:dyDescent="0.2">
      <c r="A229" s="2" t="s">
        <v>93</v>
      </c>
      <c r="B229" s="2" t="s">
        <v>242</v>
      </c>
      <c r="C229" s="2"/>
    </row>
    <row r="230" spans="1:3" s="3" customFormat="1" x14ac:dyDescent="0.2">
      <c r="A230" s="2" t="s">
        <v>20</v>
      </c>
      <c r="B230" s="2" t="s">
        <v>21</v>
      </c>
      <c r="C230" s="2"/>
    </row>
    <row r="231" spans="1:3" s="3" customFormat="1" x14ac:dyDescent="0.2">
      <c r="A231" s="2" t="s">
        <v>22</v>
      </c>
      <c r="B231" s="2" t="s">
        <v>151</v>
      </c>
      <c r="C231" s="2"/>
    </row>
    <row r="232" spans="1:3" s="3" customFormat="1" x14ac:dyDescent="0.2">
      <c r="A232" s="2"/>
      <c r="B232" s="2"/>
      <c r="C232" s="15" t="s">
        <v>335</v>
      </c>
    </row>
    <row r="234" spans="1:3" x14ac:dyDescent="0.2">
      <c r="A234" s="1" t="s">
        <v>264</v>
      </c>
      <c r="B234" s="1"/>
      <c r="C234" s="1"/>
    </row>
    <row r="235" spans="1:3" x14ac:dyDescent="0.2">
      <c r="A235" s="1" t="s">
        <v>235</v>
      </c>
      <c r="B235" s="1" t="s">
        <v>236</v>
      </c>
      <c r="C235" s="1" t="s">
        <v>249</v>
      </c>
    </row>
    <row r="236" spans="1:3" x14ac:dyDescent="0.2">
      <c r="A236" s="1" t="s">
        <v>0</v>
      </c>
      <c r="B236" s="1" t="s">
        <v>1</v>
      </c>
      <c r="C236" s="1" t="s">
        <v>336</v>
      </c>
    </row>
    <row r="237" spans="1:3" x14ac:dyDescent="0.2">
      <c r="A237" s="11" t="s">
        <v>70</v>
      </c>
      <c r="B237" s="12" t="s">
        <v>71</v>
      </c>
      <c r="C237" s="12"/>
    </row>
    <row r="238" spans="1:3" x14ac:dyDescent="0.2">
      <c r="A238" s="11" t="s">
        <v>59</v>
      </c>
      <c r="B238" s="12" t="s">
        <v>353</v>
      </c>
      <c r="C238" s="12"/>
    </row>
    <row r="239" spans="1:3" x14ac:dyDescent="0.2">
      <c r="A239" s="11" t="s">
        <v>57</v>
      </c>
      <c r="B239" s="12" t="s">
        <v>72</v>
      </c>
      <c r="C239" s="12"/>
    </row>
    <row r="240" spans="1:3" x14ac:dyDescent="0.2">
      <c r="A240" s="11" t="s">
        <v>87</v>
      </c>
      <c r="B240" s="12" t="s">
        <v>88</v>
      </c>
      <c r="C240" s="12"/>
    </row>
    <row r="241" spans="1:3" x14ac:dyDescent="0.2">
      <c r="A241" s="11" t="s">
        <v>73</v>
      </c>
      <c r="B241" s="12" t="s">
        <v>94</v>
      </c>
      <c r="C241" s="12"/>
    </row>
    <row r="242" spans="1:3" x14ac:dyDescent="0.2">
      <c r="A242" s="11" t="s">
        <v>89</v>
      </c>
      <c r="B242" s="12" t="s">
        <v>204</v>
      </c>
      <c r="C242" s="12"/>
    </row>
    <row r="243" spans="1:3" ht="30" x14ac:dyDescent="0.2">
      <c r="A243" s="2" t="s">
        <v>90</v>
      </c>
      <c r="B243" s="12" t="s">
        <v>198</v>
      </c>
      <c r="C243" s="12"/>
    </row>
    <row r="244" spans="1:3" x14ac:dyDescent="0.2">
      <c r="A244" s="13" t="s">
        <v>95</v>
      </c>
      <c r="B244" s="13" t="s">
        <v>96</v>
      </c>
      <c r="C244" s="13"/>
    </row>
    <row r="245" spans="1:3" x14ac:dyDescent="0.2">
      <c r="A245" s="13" t="s">
        <v>95</v>
      </c>
      <c r="B245" s="13" t="s">
        <v>97</v>
      </c>
      <c r="C245" s="13"/>
    </row>
    <row r="246" spans="1:3" x14ac:dyDescent="0.2">
      <c r="A246" s="11" t="s">
        <v>75</v>
      </c>
      <c r="B246" s="12" t="s">
        <v>205</v>
      </c>
      <c r="C246" s="12"/>
    </row>
    <row r="247" spans="1:3" x14ac:dyDescent="0.2">
      <c r="A247" s="11" t="s">
        <v>76</v>
      </c>
      <c r="B247" s="12" t="s">
        <v>193</v>
      </c>
      <c r="C247" s="12"/>
    </row>
    <row r="248" spans="1:3" ht="30" x14ac:dyDescent="0.2">
      <c r="A248" s="11" t="s">
        <v>77</v>
      </c>
      <c r="B248" s="12" t="s">
        <v>206</v>
      </c>
      <c r="C248" s="12"/>
    </row>
    <row r="249" spans="1:3" x14ac:dyDescent="0.2">
      <c r="A249" s="11" t="s">
        <v>79</v>
      </c>
      <c r="B249" s="12" t="s">
        <v>98</v>
      </c>
      <c r="C249" s="12"/>
    </row>
    <row r="250" spans="1:3" x14ac:dyDescent="0.2">
      <c r="A250" s="11" t="s">
        <v>81</v>
      </c>
      <c r="B250" s="12" t="s">
        <v>82</v>
      </c>
      <c r="C250" s="12"/>
    </row>
    <row r="251" spans="1:3" x14ac:dyDescent="0.2">
      <c r="A251" s="11" t="s">
        <v>83</v>
      </c>
      <c r="B251" s="12" t="s">
        <v>210</v>
      </c>
      <c r="C251" s="12"/>
    </row>
    <row r="252" spans="1:3" x14ac:dyDescent="0.2">
      <c r="A252" s="11" t="s">
        <v>201</v>
      </c>
      <c r="B252" s="12" t="s">
        <v>99</v>
      </c>
      <c r="C252" s="12"/>
    </row>
    <row r="253" spans="1:3" x14ac:dyDescent="0.2">
      <c r="A253" s="11" t="s">
        <v>91</v>
      </c>
      <c r="B253" s="12" t="s">
        <v>211</v>
      </c>
      <c r="C253" s="12"/>
    </row>
    <row r="254" spans="1:3" x14ac:dyDescent="0.2">
      <c r="A254" s="11" t="s">
        <v>84</v>
      </c>
      <c r="B254" s="12" t="s">
        <v>212</v>
      </c>
      <c r="C254" s="12"/>
    </row>
    <row r="255" spans="1:3" x14ac:dyDescent="0.2">
      <c r="A255" s="11" t="s">
        <v>100</v>
      </c>
      <c r="B255" s="12" t="s">
        <v>101</v>
      </c>
      <c r="C255" s="12"/>
    </row>
    <row r="256" spans="1:3" ht="30" x14ac:dyDescent="0.2">
      <c r="A256" s="11" t="s">
        <v>102</v>
      </c>
      <c r="B256" s="12" t="s">
        <v>323</v>
      </c>
      <c r="C256" s="12"/>
    </row>
    <row r="257" spans="1:3" s="3" customFormat="1" x14ac:dyDescent="0.2">
      <c r="A257" s="2" t="s">
        <v>63</v>
      </c>
      <c r="B257" s="2" t="s">
        <v>209</v>
      </c>
      <c r="C257" s="2"/>
    </row>
    <row r="258" spans="1:3" s="3" customFormat="1" x14ac:dyDescent="0.2">
      <c r="A258" s="2" t="s">
        <v>93</v>
      </c>
      <c r="B258" s="2" t="s">
        <v>242</v>
      </c>
      <c r="C258" s="2"/>
    </row>
    <row r="259" spans="1:3" s="3" customFormat="1" x14ac:dyDescent="0.2">
      <c r="A259" s="2" t="s">
        <v>20</v>
      </c>
      <c r="B259" s="2" t="s">
        <v>21</v>
      </c>
      <c r="C259" s="2"/>
    </row>
    <row r="260" spans="1:3" s="3" customFormat="1" x14ac:dyDescent="0.2">
      <c r="A260" s="2" t="s">
        <v>22</v>
      </c>
      <c r="B260" s="2" t="s">
        <v>151</v>
      </c>
      <c r="C260" s="2"/>
    </row>
    <row r="261" spans="1:3" s="3" customFormat="1" x14ac:dyDescent="0.2">
      <c r="A261" s="2"/>
      <c r="B261" s="2"/>
      <c r="C261" s="15" t="s">
        <v>335</v>
      </c>
    </row>
    <row r="263" spans="1:3" x14ac:dyDescent="0.2">
      <c r="A263" s="1" t="s">
        <v>265</v>
      </c>
      <c r="B263" s="1"/>
      <c r="C263" s="1"/>
    </row>
    <row r="264" spans="1:3" x14ac:dyDescent="0.2">
      <c r="A264" s="1" t="s">
        <v>235</v>
      </c>
      <c r="B264" s="1" t="s">
        <v>237</v>
      </c>
      <c r="C264" s="1" t="s">
        <v>249</v>
      </c>
    </row>
    <row r="265" spans="1:3" x14ac:dyDescent="0.2">
      <c r="A265" s="1" t="s">
        <v>0</v>
      </c>
      <c r="B265" s="1" t="s">
        <v>1</v>
      </c>
      <c r="C265" s="1" t="s">
        <v>336</v>
      </c>
    </row>
    <row r="266" spans="1:3" x14ac:dyDescent="0.2">
      <c r="A266" s="11" t="s">
        <v>103</v>
      </c>
      <c r="B266" s="12" t="s">
        <v>213</v>
      </c>
      <c r="C266" s="12"/>
    </row>
    <row r="267" spans="1:3" x14ac:dyDescent="0.2">
      <c r="A267" s="11" t="s">
        <v>104</v>
      </c>
      <c r="B267" s="12" t="s">
        <v>105</v>
      </c>
      <c r="C267" s="12"/>
    </row>
    <row r="268" spans="1:3" x14ac:dyDescent="0.2">
      <c r="A268" s="11" t="s">
        <v>73</v>
      </c>
      <c r="B268" s="12" t="s">
        <v>106</v>
      </c>
      <c r="C268" s="12"/>
    </row>
    <row r="269" spans="1:3" x14ac:dyDescent="0.2">
      <c r="A269" s="11" t="s">
        <v>107</v>
      </c>
      <c r="B269" s="12" t="s">
        <v>108</v>
      </c>
      <c r="C269" s="12"/>
    </row>
    <row r="270" spans="1:3" x14ac:dyDescent="0.2">
      <c r="A270" s="11" t="s">
        <v>75</v>
      </c>
      <c r="B270" s="12" t="s">
        <v>214</v>
      </c>
      <c r="C270" s="12"/>
    </row>
    <row r="271" spans="1:3" x14ac:dyDescent="0.2">
      <c r="A271" s="11" t="s">
        <v>109</v>
      </c>
      <c r="B271" s="12" t="s">
        <v>215</v>
      </c>
      <c r="C271" s="12"/>
    </row>
    <row r="272" spans="1:3" x14ac:dyDescent="0.2">
      <c r="A272" s="11" t="s">
        <v>110</v>
      </c>
      <c r="B272" s="12" t="s">
        <v>111</v>
      </c>
      <c r="C272" s="12"/>
    </row>
    <row r="273" spans="1:3" x14ac:dyDescent="0.2">
      <c r="A273" s="11" t="s">
        <v>112</v>
      </c>
      <c r="B273" s="12" t="s">
        <v>113</v>
      </c>
      <c r="C273" s="12"/>
    </row>
    <row r="274" spans="1:3" x14ac:dyDescent="0.2">
      <c r="A274" s="2" t="s">
        <v>114</v>
      </c>
      <c r="B274" s="12" t="s">
        <v>216</v>
      </c>
      <c r="C274" s="12"/>
    </row>
    <row r="275" spans="1:3" s="3" customFormat="1" x14ac:dyDescent="0.2">
      <c r="A275" s="2" t="s">
        <v>63</v>
      </c>
      <c r="B275" s="2" t="s">
        <v>217</v>
      </c>
      <c r="C275" s="2"/>
    </row>
    <row r="276" spans="1:3" x14ac:dyDescent="0.2">
      <c r="A276" s="13" t="s">
        <v>115</v>
      </c>
      <c r="B276" s="13" t="s">
        <v>244</v>
      </c>
      <c r="C276" s="13"/>
    </row>
    <row r="277" spans="1:3" s="3" customFormat="1" x14ac:dyDescent="0.2">
      <c r="A277" s="2" t="s">
        <v>20</v>
      </c>
      <c r="B277" s="2" t="s">
        <v>21</v>
      </c>
      <c r="C277" s="2"/>
    </row>
    <row r="278" spans="1:3" s="3" customFormat="1" x14ac:dyDescent="0.2">
      <c r="A278" s="2" t="s">
        <v>22</v>
      </c>
      <c r="B278" s="2" t="s">
        <v>151</v>
      </c>
      <c r="C278" s="2"/>
    </row>
    <row r="279" spans="1:3" s="3" customFormat="1" x14ac:dyDescent="0.2">
      <c r="A279" s="2"/>
      <c r="B279" s="2"/>
      <c r="C279" s="15" t="s">
        <v>335</v>
      </c>
    </row>
    <row r="281" spans="1:3" x14ac:dyDescent="0.2">
      <c r="A281" s="1" t="s">
        <v>266</v>
      </c>
      <c r="B281" s="1"/>
      <c r="C281" s="1"/>
    </row>
    <row r="282" spans="1:3" x14ac:dyDescent="0.2">
      <c r="A282" s="1" t="s">
        <v>235</v>
      </c>
      <c r="B282" s="1" t="s">
        <v>236</v>
      </c>
      <c r="C282" s="1" t="s">
        <v>249</v>
      </c>
    </row>
    <row r="283" spans="1:3" x14ac:dyDescent="0.2">
      <c r="A283" s="1" t="s">
        <v>0</v>
      </c>
      <c r="B283" s="1" t="s">
        <v>1</v>
      </c>
      <c r="C283" s="1" t="s">
        <v>336</v>
      </c>
    </row>
    <row r="284" spans="1:3" x14ac:dyDescent="0.2">
      <c r="A284" s="11" t="s">
        <v>103</v>
      </c>
      <c r="B284" s="12" t="s">
        <v>213</v>
      </c>
      <c r="C284" s="12"/>
    </row>
    <row r="285" spans="1:3" x14ac:dyDescent="0.2">
      <c r="A285" s="11" t="s">
        <v>104</v>
      </c>
      <c r="B285" s="12" t="s">
        <v>105</v>
      </c>
      <c r="C285" s="12"/>
    </row>
    <row r="286" spans="1:3" x14ac:dyDescent="0.2">
      <c r="A286" s="11" t="s">
        <v>73</v>
      </c>
      <c r="B286" s="12" t="s">
        <v>106</v>
      </c>
      <c r="C286" s="12"/>
    </row>
    <row r="287" spans="1:3" x14ac:dyDescent="0.2">
      <c r="A287" s="11" t="s">
        <v>107</v>
      </c>
      <c r="B287" s="12" t="s">
        <v>108</v>
      </c>
      <c r="C287" s="12"/>
    </row>
    <row r="288" spans="1:3" x14ac:dyDescent="0.2">
      <c r="A288" s="11" t="s">
        <v>75</v>
      </c>
      <c r="B288" s="12" t="s">
        <v>218</v>
      </c>
      <c r="C288" s="12"/>
    </row>
    <row r="289" spans="1:3" x14ac:dyDescent="0.2">
      <c r="A289" s="11" t="s">
        <v>109</v>
      </c>
      <c r="B289" s="12" t="s">
        <v>324</v>
      </c>
      <c r="C289" s="12"/>
    </row>
    <row r="290" spans="1:3" x14ac:dyDescent="0.2">
      <c r="A290" s="11" t="s">
        <v>110</v>
      </c>
      <c r="B290" s="12" t="s">
        <v>111</v>
      </c>
      <c r="C290" s="12"/>
    </row>
    <row r="291" spans="1:3" x14ac:dyDescent="0.2">
      <c r="A291" s="11" t="s">
        <v>112</v>
      </c>
      <c r="B291" s="12" t="s">
        <v>219</v>
      </c>
      <c r="C291" s="12"/>
    </row>
    <row r="292" spans="1:3" x14ac:dyDescent="0.2">
      <c r="A292" s="2" t="s">
        <v>114</v>
      </c>
      <c r="B292" s="12" t="s">
        <v>220</v>
      </c>
      <c r="C292" s="12"/>
    </row>
    <row r="293" spans="1:3" s="3" customFormat="1" x14ac:dyDescent="0.2">
      <c r="A293" s="2" t="s">
        <v>63</v>
      </c>
      <c r="B293" s="2" t="s">
        <v>221</v>
      </c>
      <c r="C293" s="2"/>
    </row>
    <row r="294" spans="1:3" x14ac:dyDescent="0.2">
      <c r="A294" s="13" t="s">
        <v>115</v>
      </c>
      <c r="B294" s="13" t="s">
        <v>243</v>
      </c>
      <c r="C294" s="13"/>
    </row>
    <row r="295" spans="1:3" s="3" customFormat="1" x14ac:dyDescent="0.2">
      <c r="A295" s="2" t="s">
        <v>20</v>
      </c>
      <c r="B295" s="2" t="s">
        <v>21</v>
      </c>
      <c r="C295" s="2"/>
    </row>
    <row r="296" spans="1:3" s="3" customFormat="1" x14ac:dyDescent="0.2">
      <c r="A296" s="2" t="s">
        <v>22</v>
      </c>
      <c r="B296" s="2" t="s">
        <v>151</v>
      </c>
      <c r="C296" s="2"/>
    </row>
    <row r="297" spans="1:3" s="3" customFormat="1" x14ac:dyDescent="0.2">
      <c r="A297" s="2"/>
      <c r="B297" s="2"/>
      <c r="C297" s="15" t="s">
        <v>335</v>
      </c>
    </row>
    <row r="299" spans="1:3" x14ac:dyDescent="0.2">
      <c r="A299" s="1" t="s">
        <v>267</v>
      </c>
      <c r="B299" s="1"/>
      <c r="C299" s="1"/>
    </row>
    <row r="300" spans="1:3" x14ac:dyDescent="0.2">
      <c r="A300" s="1" t="s">
        <v>235</v>
      </c>
      <c r="B300" s="1" t="s">
        <v>238</v>
      </c>
      <c r="C300" s="1" t="s">
        <v>249</v>
      </c>
    </row>
    <row r="301" spans="1:3" x14ac:dyDescent="0.2">
      <c r="A301" s="1" t="s">
        <v>0</v>
      </c>
      <c r="B301" s="1" t="s">
        <v>1</v>
      </c>
      <c r="C301" s="1" t="s">
        <v>336</v>
      </c>
    </row>
    <row r="302" spans="1:3" x14ac:dyDescent="0.2">
      <c r="A302" s="11" t="s">
        <v>117</v>
      </c>
      <c r="B302" s="12" t="s">
        <v>118</v>
      </c>
      <c r="C302" s="12"/>
    </row>
    <row r="303" spans="1:3" x14ac:dyDescent="0.2">
      <c r="A303" s="11" t="s">
        <v>83</v>
      </c>
      <c r="B303" s="12" t="s">
        <v>222</v>
      </c>
      <c r="C303" s="12"/>
    </row>
    <row r="304" spans="1:3" x14ac:dyDescent="0.2">
      <c r="A304" s="11" t="s">
        <v>73</v>
      </c>
      <c r="B304" s="12" t="s">
        <v>119</v>
      </c>
      <c r="C304" s="12"/>
    </row>
    <row r="305" spans="1:3" x14ac:dyDescent="0.2">
      <c r="A305" s="11" t="s">
        <v>120</v>
      </c>
      <c r="B305" s="12" t="s">
        <v>121</v>
      </c>
      <c r="C305" s="12"/>
    </row>
    <row r="306" spans="1:3" x14ac:dyDescent="0.2">
      <c r="A306" s="14" t="s">
        <v>122</v>
      </c>
      <c r="B306" s="12" t="s">
        <v>123</v>
      </c>
      <c r="C306" s="12"/>
    </row>
    <row r="307" spans="1:3" x14ac:dyDescent="0.2">
      <c r="A307" s="11" t="s">
        <v>124</v>
      </c>
      <c r="B307" s="12" t="s">
        <v>125</v>
      </c>
      <c r="C307" s="12"/>
    </row>
    <row r="308" spans="1:3" x14ac:dyDescent="0.2">
      <c r="A308" s="2" t="s">
        <v>126</v>
      </c>
      <c r="B308" s="12" t="s">
        <v>127</v>
      </c>
      <c r="C308" s="12"/>
    </row>
    <row r="309" spans="1:3" x14ac:dyDescent="0.2">
      <c r="A309" s="13" t="s">
        <v>128</v>
      </c>
      <c r="B309" s="13" t="s">
        <v>129</v>
      </c>
      <c r="C309" s="13"/>
    </row>
    <row r="310" spans="1:3" x14ac:dyDescent="0.2">
      <c r="A310" s="13" t="s">
        <v>130</v>
      </c>
      <c r="B310" s="13" t="s">
        <v>223</v>
      </c>
      <c r="C310" s="13"/>
    </row>
    <row r="311" spans="1:3" ht="45" x14ac:dyDescent="0.2">
      <c r="A311" s="11" t="s">
        <v>131</v>
      </c>
      <c r="B311" s="12" t="s">
        <v>132</v>
      </c>
      <c r="C311" s="12"/>
    </row>
    <row r="312" spans="1:3" ht="29.5" customHeight="1" x14ac:dyDescent="0.2">
      <c r="A312" s="11" t="s">
        <v>133</v>
      </c>
      <c r="B312" s="12" t="s">
        <v>134</v>
      </c>
      <c r="C312" s="12"/>
    </row>
    <row r="313" spans="1:3" s="3" customFormat="1" x14ac:dyDescent="0.2">
      <c r="A313" s="2" t="s">
        <v>63</v>
      </c>
      <c r="B313" s="2" t="s">
        <v>217</v>
      </c>
      <c r="C313" s="2"/>
    </row>
    <row r="314" spans="1:3" s="3" customFormat="1" x14ac:dyDescent="0.2">
      <c r="A314" s="2" t="s">
        <v>20</v>
      </c>
      <c r="B314" s="2" t="s">
        <v>21</v>
      </c>
      <c r="C314" s="2"/>
    </row>
    <row r="315" spans="1:3" s="3" customFormat="1" x14ac:dyDescent="0.2">
      <c r="A315" s="2" t="s">
        <v>22</v>
      </c>
      <c r="B315" s="2" t="s">
        <v>151</v>
      </c>
      <c r="C315" s="2"/>
    </row>
    <row r="316" spans="1:3" s="3" customFormat="1" x14ac:dyDescent="0.2">
      <c r="A316" s="2"/>
      <c r="B316" s="2"/>
      <c r="C316" s="15" t="s">
        <v>335</v>
      </c>
    </row>
    <row r="318" spans="1:3" x14ac:dyDescent="0.2">
      <c r="A318" s="1" t="s">
        <v>135</v>
      </c>
      <c r="B318" s="1"/>
      <c r="C318" s="1"/>
    </row>
    <row r="319" spans="1:3" ht="16" x14ac:dyDescent="0.2">
      <c r="A319" s="1"/>
      <c r="B319" s="4" t="s">
        <v>160</v>
      </c>
      <c r="C319" s="1" t="s">
        <v>354</v>
      </c>
    </row>
    <row r="320" spans="1:3" s="8" customFormat="1" ht="30" x14ac:dyDescent="0.2">
      <c r="A320" s="7" t="s">
        <v>136</v>
      </c>
      <c r="B320" s="7" t="s">
        <v>137</v>
      </c>
      <c r="C320" s="7"/>
    </row>
    <row r="321" spans="1:3" s="8" customFormat="1" ht="30" x14ac:dyDescent="0.2">
      <c r="A321" s="7" t="s">
        <v>138</v>
      </c>
      <c r="B321" s="7" t="s">
        <v>139</v>
      </c>
      <c r="C321" s="7"/>
    </row>
    <row r="322" spans="1:3" s="8" customFormat="1" x14ac:dyDescent="0.2">
      <c r="A322" s="7" t="s">
        <v>116</v>
      </c>
      <c r="B322" s="7" t="s">
        <v>355</v>
      </c>
      <c r="C322" s="7"/>
    </row>
    <row r="323" spans="1:3" s="8" customFormat="1" x14ac:dyDescent="0.2">
      <c r="A323" s="7" t="s">
        <v>140</v>
      </c>
      <c r="B323" s="7" t="s">
        <v>141</v>
      </c>
      <c r="C323" s="7"/>
    </row>
    <row r="324" spans="1:3" s="8" customFormat="1" ht="30" x14ac:dyDescent="0.2">
      <c r="A324" s="7" t="s">
        <v>140</v>
      </c>
      <c r="B324" s="7" t="s">
        <v>142</v>
      </c>
      <c r="C324" s="7"/>
    </row>
    <row r="325" spans="1:3" s="8" customFormat="1" x14ac:dyDescent="0.2">
      <c r="A325" s="7" t="s">
        <v>140</v>
      </c>
      <c r="B325" s="7" t="s">
        <v>143</v>
      </c>
      <c r="C325" s="7"/>
    </row>
    <row r="326" spans="1:3" s="8" customFormat="1" ht="30" x14ac:dyDescent="0.2">
      <c r="A326" s="7" t="s">
        <v>140</v>
      </c>
      <c r="B326" s="7" t="s">
        <v>144</v>
      </c>
      <c r="C326" s="7"/>
    </row>
    <row r="327" spans="1:3" s="8" customFormat="1" ht="30" x14ac:dyDescent="0.2">
      <c r="A327" s="7" t="s">
        <v>145</v>
      </c>
      <c r="B327" s="7" t="s">
        <v>356</v>
      </c>
      <c r="C327" s="7"/>
    </row>
    <row r="328" spans="1:3" s="8" customFormat="1" ht="30" x14ac:dyDescent="0.2">
      <c r="A328" s="7" t="s">
        <v>146</v>
      </c>
      <c r="B328" s="7" t="s">
        <v>357</v>
      </c>
      <c r="C328" s="7"/>
    </row>
    <row r="329" spans="1:3" s="8" customFormat="1" ht="30" x14ac:dyDescent="0.2">
      <c r="A329" s="7" t="s">
        <v>146</v>
      </c>
      <c r="B329" s="7" t="s">
        <v>358</v>
      </c>
      <c r="C329" s="7"/>
    </row>
    <row r="330" spans="1:3" s="8" customFormat="1" ht="30" x14ac:dyDescent="0.2">
      <c r="A330" s="7" t="s">
        <v>147</v>
      </c>
      <c r="B330" s="7" t="s">
        <v>359</v>
      </c>
      <c r="C330" s="7"/>
    </row>
    <row r="331" spans="1:3" s="8" customFormat="1" ht="30" x14ac:dyDescent="0.2">
      <c r="A331" s="7" t="s">
        <v>148</v>
      </c>
      <c r="B331" s="7" t="s">
        <v>149</v>
      </c>
      <c r="C331" s="7"/>
    </row>
    <row r="333" spans="1:3" x14ac:dyDescent="0.2">
      <c r="A333" s="1" t="s">
        <v>360</v>
      </c>
      <c r="B333" s="1"/>
      <c r="C333" s="1"/>
    </row>
    <row r="334" spans="1:3" ht="16" x14ac:dyDescent="0.2">
      <c r="A334" s="1"/>
      <c r="B334" s="4" t="s">
        <v>160</v>
      </c>
      <c r="C334" s="1" t="s">
        <v>354</v>
      </c>
    </row>
    <row r="335" spans="1:3" s="10" customFormat="1" ht="14" x14ac:dyDescent="0.2">
      <c r="A335" s="9" t="s">
        <v>187</v>
      </c>
      <c r="B335" s="9" t="s">
        <v>188</v>
      </c>
      <c r="C335" s="9"/>
    </row>
    <row r="336" spans="1:3" s="10" customFormat="1" ht="14" x14ac:dyDescent="0.2">
      <c r="A336" s="9" t="s">
        <v>187</v>
      </c>
      <c r="B336" s="9" t="s">
        <v>361</v>
      </c>
      <c r="C336" s="9"/>
    </row>
    <row r="337" spans="1:3" s="10" customFormat="1" ht="14" x14ac:dyDescent="0.2">
      <c r="A337" s="9" t="s">
        <v>187</v>
      </c>
      <c r="B337" s="9" t="s">
        <v>189</v>
      </c>
      <c r="C337" s="9"/>
    </row>
    <row r="338" spans="1:3" s="10" customFormat="1" ht="14" x14ac:dyDescent="0.2">
      <c r="A338" s="9" t="s">
        <v>60</v>
      </c>
      <c r="B338" s="9" t="s">
        <v>224</v>
      </c>
      <c r="C338" s="9"/>
    </row>
    <row r="339" spans="1:3" s="10" customFormat="1" ht="14" x14ac:dyDescent="0.2">
      <c r="A339" s="9" t="s">
        <v>60</v>
      </c>
      <c r="B339" s="9" t="s">
        <v>61</v>
      </c>
      <c r="C339" s="9"/>
    </row>
    <row r="340" spans="1:3" s="10" customFormat="1" ht="30" x14ac:dyDescent="0.2">
      <c r="A340" s="11" t="s">
        <v>63</v>
      </c>
      <c r="B340" s="12" t="s">
        <v>305</v>
      </c>
      <c r="C340" s="12"/>
    </row>
    <row r="341" spans="1:3" s="10" customFormat="1" ht="14" x14ac:dyDescent="0.2">
      <c r="A341" s="9" t="s">
        <v>64</v>
      </c>
      <c r="B341" s="9" t="s">
        <v>65</v>
      </c>
      <c r="C341" s="9"/>
    </row>
    <row r="342" spans="1:3" s="10" customFormat="1" ht="14" x14ac:dyDescent="0.2">
      <c r="A342" s="9" t="s">
        <v>64</v>
      </c>
      <c r="B342" s="9" t="s">
        <v>66</v>
      </c>
      <c r="C342" s="9"/>
    </row>
    <row r="343" spans="1:3" s="10" customFormat="1" ht="14" x14ac:dyDescent="0.2">
      <c r="A343" s="9" t="s">
        <v>68</v>
      </c>
      <c r="B343" s="9" t="s">
        <v>69</v>
      </c>
      <c r="C343" s="9"/>
    </row>
    <row r="344" spans="1:3" s="8" customFormat="1" x14ac:dyDescent="0.2">
      <c r="A344" s="7" t="s">
        <v>67</v>
      </c>
      <c r="B344" s="7" t="s">
        <v>351</v>
      </c>
      <c r="C344" s="7"/>
    </row>
    <row r="345" spans="1:3" s="10" customFormat="1" ht="14" x14ac:dyDescent="0.2">
      <c r="A345" s="9" t="s">
        <v>352</v>
      </c>
      <c r="B345" s="9" t="s">
        <v>225</v>
      </c>
      <c r="C345"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80"/>
  <sheetViews>
    <sheetView workbookViewId="0">
      <selection activeCell="C5" sqref="C5"/>
    </sheetView>
  </sheetViews>
  <sheetFormatPr baseColWidth="10" defaultColWidth="9.6640625" defaultRowHeight="23" x14ac:dyDescent="0.3"/>
  <cols>
    <col min="1" max="1" width="9.6640625" style="48"/>
    <col min="2" max="2" width="22.1640625" style="43" customWidth="1"/>
    <col min="3" max="3" width="21.1640625" style="43" customWidth="1"/>
    <col min="4" max="4" width="12.33203125" style="44" customWidth="1"/>
    <col min="5" max="5" width="21" style="45" customWidth="1"/>
    <col min="6" max="6" width="22.5" style="46" customWidth="1"/>
    <col min="7" max="7" width="29.5" style="47" customWidth="1"/>
    <col min="8" max="8" width="53.5" style="47" customWidth="1"/>
    <col min="9" max="9" width="15.33203125" style="48" customWidth="1"/>
    <col min="10" max="16384" width="9.6640625" style="48"/>
  </cols>
  <sheetData>
    <row r="2" spans="2:8" ht="24" thickBot="1" x14ac:dyDescent="0.35"/>
    <row r="3" spans="2:8" ht="73" thickBot="1" x14ac:dyDescent="0.35">
      <c r="B3" s="49" t="s">
        <v>272</v>
      </c>
      <c r="C3" s="49" t="s">
        <v>273</v>
      </c>
      <c r="D3" s="49" t="s">
        <v>274</v>
      </c>
      <c r="E3" s="49" t="s">
        <v>275</v>
      </c>
      <c r="F3" s="49" t="s">
        <v>276</v>
      </c>
      <c r="G3" s="49" t="s">
        <v>277</v>
      </c>
      <c r="H3" s="50" t="s">
        <v>278</v>
      </c>
    </row>
    <row r="4" spans="2:8" ht="24" x14ac:dyDescent="0.3">
      <c r="B4" s="51" t="s">
        <v>279</v>
      </c>
      <c r="C4" s="51"/>
      <c r="D4" s="52"/>
      <c r="E4" s="52"/>
      <c r="F4" s="52"/>
      <c r="G4" s="52"/>
      <c r="H4" s="52"/>
    </row>
    <row r="5" spans="2:8" ht="24" x14ac:dyDescent="0.3">
      <c r="B5" s="53" t="s">
        <v>280</v>
      </c>
      <c r="C5" s="53"/>
      <c r="D5" s="54">
        <v>0</v>
      </c>
      <c r="E5" s="55">
        <v>1</v>
      </c>
      <c r="F5" s="56">
        <f t="shared" ref="F5:F12" si="0">D5/E5</f>
        <v>0</v>
      </c>
      <c r="G5" s="57">
        <f t="shared" ref="G5:G12" si="1">F5*60*90000*92/184</f>
        <v>0</v>
      </c>
      <c r="H5" s="57"/>
    </row>
    <row r="6" spans="2:8" ht="24" x14ac:dyDescent="0.3">
      <c r="B6" s="53" t="s">
        <v>281</v>
      </c>
      <c r="C6" s="53"/>
      <c r="D6" s="54">
        <v>0</v>
      </c>
      <c r="E6" s="55">
        <v>1</v>
      </c>
      <c r="F6" s="56">
        <f t="shared" si="0"/>
        <v>0</v>
      </c>
      <c r="G6" s="57">
        <f t="shared" si="1"/>
        <v>0</v>
      </c>
      <c r="H6" s="57"/>
    </row>
    <row r="7" spans="2:8" ht="48" x14ac:dyDescent="0.3">
      <c r="B7" s="53" t="s">
        <v>282</v>
      </c>
      <c r="C7" s="53"/>
      <c r="D7" s="54">
        <v>0</v>
      </c>
      <c r="E7" s="55">
        <v>1</v>
      </c>
      <c r="F7" s="56">
        <f t="shared" si="0"/>
        <v>0</v>
      </c>
      <c r="G7" s="57">
        <f t="shared" si="1"/>
        <v>0</v>
      </c>
      <c r="H7" s="57"/>
    </row>
    <row r="8" spans="2:8" ht="48" x14ac:dyDescent="0.3">
      <c r="B8" s="53" t="s">
        <v>283</v>
      </c>
      <c r="C8" s="53"/>
      <c r="D8" s="54">
        <v>0</v>
      </c>
      <c r="E8" s="55">
        <v>1</v>
      </c>
      <c r="F8" s="56">
        <f t="shared" si="0"/>
        <v>0</v>
      </c>
      <c r="G8" s="57">
        <f t="shared" si="1"/>
        <v>0</v>
      </c>
      <c r="H8" s="57"/>
    </row>
    <row r="9" spans="2:8" ht="24" x14ac:dyDescent="0.3">
      <c r="B9" s="53" t="s">
        <v>284</v>
      </c>
      <c r="C9" s="53"/>
      <c r="D9" s="54">
        <v>0</v>
      </c>
      <c r="E9" s="55">
        <v>1</v>
      </c>
      <c r="F9" s="56">
        <f t="shared" si="0"/>
        <v>0</v>
      </c>
      <c r="G9" s="57">
        <f t="shared" si="1"/>
        <v>0</v>
      </c>
      <c r="H9" s="57"/>
    </row>
    <row r="10" spans="2:8" ht="24" x14ac:dyDescent="0.3">
      <c r="B10" s="53" t="s">
        <v>285</v>
      </c>
      <c r="C10" s="53"/>
      <c r="D10" s="54">
        <v>0</v>
      </c>
      <c r="E10" s="55">
        <v>1</v>
      </c>
      <c r="F10" s="56">
        <f t="shared" si="0"/>
        <v>0</v>
      </c>
      <c r="G10" s="57">
        <f t="shared" si="1"/>
        <v>0</v>
      </c>
      <c r="H10" s="57"/>
    </row>
    <row r="11" spans="2:8" ht="24" x14ac:dyDescent="0.3">
      <c r="B11" s="53" t="s">
        <v>286</v>
      </c>
      <c r="C11" s="53"/>
      <c r="D11" s="54">
        <v>0</v>
      </c>
      <c r="E11" s="55">
        <v>1</v>
      </c>
      <c r="F11" s="56">
        <f t="shared" si="0"/>
        <v>0</v>
      </c>
      <c r="G11" s="57">
        <f t="shared" si="1"/>
        <v>0</v>
      </c>
      <c r="H11" s="57"/>
    </row>
    <row r="12" spans="2:8" ht="24" x14ac:dyDescent="0.3">
      <c r="B12" s="53" t="s">
        <v>287</v>
      </c>
      <c r="C12" s="53"/>
      <c r="D12" s="54">
        <v>0</v>
      </c>
      <c r="E12" s="55">
        <v>1</v>
      </c>
      <c r="F12" s="56">
        <f t="shared" si="0"/>
        <v>0</v>
      </c>
      <c r="G12" s="57">
        <f t="shared" si="1"/>
        <v>0</v>
      </c>
      <c r="H12" s="57"/>
    </row>
    <row r="13" spans="2:8" ht="24" x14ac:dyDescent="0.3">
      <c r="B13" s="51" t="s">
        <v>288</v>
      </c>
      <c r="C13" s="51"/>
      <c r="D13" s="58"/>
      <c r="E13" s="58"/>
      <c r="F13" s="52"/>
      <c r="G13" s="52"/>
      <c r="H13" s="52"/>
    </row>
    <row r="14" spans="2:8" ht="24" x14ac:dyDescent="0.3">
      <c r="B14" s="53" t="s">
        <v>280</v>
      </c>
      <c r="C14" s="53"/>
      <c r="D14" s="54">
        <v>0</v>
      </c>
      <c r="E14" s="55">
        <v>1</v>
      </c>
      <c r="F14" s="56">
        <f t="shared" ref="F14:F26" si="2">D14/E14</f>
        <v>0</v>
      </c>
      <c r="G14" s="57">
        <f>F14*60*90000*92/184</f>
        <v>0</v>
      </c>
      <c r="H14" s="57"/>
    </row>
    <row r="15" spans="2:8" ht="24" x14ac:dyDescent="0.3">
      <c r="B15" s="53" t="s">
        <v>289</v>
      </c>
      <c r="C15" s="53"/>
      <c r="D15" s="54">
        <v>0</v>
      </c>
      <c r="E15" s="55">
        <v>1</v>
      </c>
      <c r="F15" s="56">
        <f t="shared" si="2"/>
        <v>0</v>
      </c>
      <c r="G15" s="57">
        <f>F15*60*90000*92/184*0.7</f>
        <v>0</v>
      </c>
      <c r="H15" s="57"/>
    </row>
    <row r="16" spans="2:8" ht="24" x14ac:dyDescent="0.3">
      <c r="B16" s="53" t="s">
        <v>290</v>
      </c>
      <c r="C16" s="53"/>
      <c r="D16" s="54">
        <v>0</v>
      </c>
      <c r="E16" s="55">
        <v>1</v>
      </c>
      <c r="F16" s="56">
        <f t="shared" si="2"/>
        <v>0</v>
      </c>
      <c r="G16" s="57">
        <f>F16*60*90000*92/184*0.7</f>
        <v>0</v>
      </c>
      <c r="H16" s="57"/>
    </row>
    <row r="17" spans="2:8" ht="24" x14ac:dyDescent="0.3">
      <c r="B17" s="53" t="s">
        <v>291</v>
      </c>
      <c r="C17" s="53"/>
      <c r="D17" s="54">
        <v>0</v>
      </c>
      <c r="E17" s="55">
        <v>1</v>
      </c>
      <c r="F17" s="56">
        <f t="shared" si="2"/>
        <v>0</v>
      </c>
      <c r="G17" s="57">
        <f>F17*60*90000*92/184*0.7</f>
        <v>0</v>
      </c>
      <c r="H17" s="57"/>
    </row>
    <row r="18" spans="2:8" ht="24" x14ac:dyDescent="0.3">
      <c r="B18" s="53" t="s">
        <v>281</v>
      </c>
      <c r="C18" s="53"/>
      <c r="D18" s="54">
        <v>0</v>
      </c>
      <c r="E18" s="55">
        <v>1</v>
      </c>
      <c r="F18" s="56">
        <f t="shared" si="2"/>
        <v>0</v>
      </c>
      <c r="G18" s="57">
        <f t="shared" ref="G18:G26" si="3">F18*60*90000*92/184</f>
        <v>0</v>
      </c>
      <c r="H18" s="57"/>
    </row>
    <row r="19" spans="2:8" ht="48" x14ac:dyDescent="0.3">
      <c r="B19" s="53" t="s">
        <v>282</v>
      </c>
      <c r="C19" s="53"/>
      <c r="D19" s="54">
        <v>0</v>
      </c>
      <c r="E19" s="55">
        <v>1</v>
      </c>
      <c r="F19" s="56">
        <f t="shared" si="2"/>
        <v>0</v>
      </c>
      <c r="G19" s="57">
        <f t="shared" si="3"/>
        <v>0</v>
      </c>
      <c r="H19" s="57"/>
    </row>
    <row r="20" spans="2:8" ht="48" x14ac:dyDescent="0.3">
      <c r="B20" s="53" t="s">
        <v>283</v>
      </c>
      <c r="C20" s="53"/>
      <c r="D20" s="54">
        <v>0</v>
      </c>
      <c r="E20" s="55">
        <v>1</v>
      </c>
      <c r="F20" s="56">
        <f t="shared" si="2"/>
        <v>0</v>
      </c>
      <c r="G20" s="57">
        <f t="shared" si="3"/>
        <v>0</v>
      </c>
      <c r="H20" s="57"/>
    </row>
    <row r="21" spans="2:8" ht="24" x14ac:dyDescent="0.3">
      <c r="B21" s="53" t="s">
        <v>284</v>
      </c>
      <c r="C21" s="53"/>
      <c r="D21" s="54">
        <v>0</v>
      </c>
      <c r="E21" s="55">
        <v>1</v>
      </c>
      <c r="F21" s="56">
        <f t="shared" si="2"/>
        <v>0</v>
      </c>
      <c r="G21" s="57">
        <f t="shared" si="3"/>
        <v>0</v>
      </c>
      <c r="H21" s="57"/>
    </row>
    <row r="22" spans="2:8" ht="24" x14ac:dyDescent="0.3">
      <c r="B22" s="53" t="s">
        <v>285</v>
      </c>
      <c r="C22" s="53"/>
      <c r="D22" s="54">
        <v>0</v>
      </c>
      <c r="E22" s="55">
        <v>1</v>
      </c>
      <c r="F22" s="56">
        <f t="shared" si="2"/>
        <v>0</v>
      </c>
      <c r="G22" s="57">
        <f t="shared" si="3"/>
        <v>0</v>
      </c>
      <c r="H22" s="57"/>
    </row>
    <row r="23" spans="2:8" ht="24" x14ac:dyDescent="0.3">
      <c r="B23" s="53" t="s">
        <v>286</v>
      </c>
      <c r="C23" s="53"/>
      <c r="D23" s="54">
        <v>0</v>
      </c>
      <c r="E23" s="55">
        <v>1</v>
      </c>
      <c r="F23" s="56">
        <f t="shared" si="2"/>
        <v>0</v>
      </c>
      <c r="G23" s="57">
        <f t="shared" si="3"/>
        <v>0</v>
      </c>
      <c r="H23" s="57"/>
    </row>
    <row r="24" spans="2:8" ht="24" x14ac:dyDescent="0.3">
      <c r="B24" s="53" t="s">
        <v>287</v>
      </c>
      <c r="C24" s="53"/>
      <c r="D24" s="54">
        <v>0</v>
      </c>
      <c r="E24" s="55">
        <v>1</v>
      </c>
      <c r="F24" s="56">
        <f t="shared" si="2"/>
        <v>0</v>
      </c>
      <c r="G24" s="57">
        <f t="shared" si="3"/>
        <v>0</v>
      </c>
      <c r="H24" s="57"/>
    </row>
    <row r="25" spans="2:8" ht="24" x14ac:dyDescent="0.3">
      <c r="B25" s="53" t="s">
        <v>292</v>
      </c>
      <c r="C25" s="53"/>
      <c r="D25" s="54">
        <v>0</v>
      </c>
      <c r="E25" s="55">
        <v>1</v>
      </c>
      <c r="F25" s="56">
        <f t="shared" si="2"/>
        <v>0</v>
      </c>
      <c r="G25" s="57">
        <f t="shared" si="3"/>
        <v>0</v>
      </c>
      <c r="H25" s="57"/>
    </row>
    <row r="26" spans="2:8" ht="24" x14ac:dyDescent="0.3">
      <c r="B26" s="53" t="s">
        <v>293</v>
      </c>
      <c r="C26" s="53"/>
      <c r="D26" s="54">
        <v>0</v>
      </c>
      <c r="E26" s="55">
        <v>1</v>
      </c>
      <c r="F26" s="56">
        <f t="shared" si="2"/>
        <v>0</v>
      </c>
      <c r="G26" s="57">
        <f t="shared" si="3"/>
        <v>0</v>
      </c>
      <c r="H26" s="57"/>
    </row>
    <row r="27" spans="2:8" ht="24" x14ac:dyDescent="0.3">
      <c r="B27" s="51" t="s">
        <v>294</v>
      </c>
      <c r="C27" s="51"/>
      <c r="D27" s="58"/>
      <c r="E27" s="58"/>
      <c r="F27" s="52"/>
      <c r="G27" s="52"/>
      <c r="H27" s="52"/>
    </row>
    <row r="28" spans="2:8" ht="24" x14ac:dyDescent="0.3">
      <c r="B28" s="53" t="s">
        <v>280</v>
      </c>
      <c r="C28" s="53"/>
      <c r="D28" s="54">
        <v>0</v>
      </c>
      <c r="E28" s="55">
        <v>1</v>
      </c>
      <c r="F28" s="56">
        <f t="shared" ref="F28:F43" si="4">D28/E28</f>
        <v>0</v>
      </c>
      <c r="G28" s="57">
        <f>F28*60*150000*47/72</f>
        <v>0</v>
      </c>
      <c r="H28" s="57"/>
    </row>
    <row r="29" spans="2:8" ht="24" x14ac:dyDescent="0.3">
      <c r="B29" s="53" t="s">
        <v>289</v>
      </c>
      <c r="C29" s="53"/>
      <c r="D29" s="54">
        <v>0</v>
      </c>
      <c r="E29" s="55">
        <v>1</v>
      </c>
      <c r="F29" s="56">
        <f t="shared" si="4"/>
        <v>0</v>
      </c>
      <c r="G29" s="57">
        <f>F29*60*150000*47/72*0.7</f>
        <v>0</v>
      </c>
      <c r="H29" s="57"/>
    </row>
    <row r="30" spans="2:8" ht="24" x14ac:dyDescent="0.3">
      <c r="B30" s="53" t="s">
        <v>290</v>
      </c>
      <c r="C30" s="53"/>
      <c r="D30" s="54">
        <v>0</v>
      </c>
      <c r="E30" s="55">
        <v>1</v>
      </c>
      <c r="F30" s="56">
        <f t="shared" si="4"/>
        <v>0</v>
      </c>
      <c r="G30" s="57">
        <f>F30*60*150000*47/72*0.7</f>
        <v>0</v>
      </c>
      <c r="H30" s="57"/>
    </row>
    <row r="31" spans="2:8" ht="24" x14ac:dyDescent="0.3">
      <c r="B31" s="53" t="s">
        <v>291</v>
      </c>
      <c r="C31" s="53"/>
      <c r="D31" s="54">
        <v>0</v>
      </c>
      <c r="E31" s="55">
        <v>1</v>
      </c>
      <c r="F31" s="56">
        <f t="shared" si="4"/>
        <v>0</v>
      </c>
      <c r="G31" s="57">
        <f>F31*60*150000*47/72*0.7</f>
        <v>0</v>
      </c>
      <c r="H31" s="57"/>
    </row>
    <row r="32" spans="2:8" ht="24" x14ac:dyDescent="0.3">
      <c r="B32" s="53" t="s">
        <v>295</v>
      </c>
      <c r="C32" s="53"/>
      <c r="D32" s="54">
        <v>0</v>
      </c>
      <c r="E32" s="55">
        <v>1</v>
      </c>
      <c r="F32" s="56">
        <f t="shared" si="4"/>
        <v>0</v>
      </c>
      <c r="G32" s="57">
        <f t="shared" ref="G32:G43" si="5">F32*60*150000*47/72</f>
        <v>0</v>
      </c>
      <c r="H32" s="57"/>
    </row>
    <row r="33" spans="2:8" ht="24" x14ac:dyDescent="0.3">
      <c r="B33" s="53" t="s">
        <v>281</v>
      </c>
      <c r="C33" s="53"/>
      <c r="D33" s="54">
        <v>0</v>
      </c>
      <c r="E33" s="55">
        <v>1</v>
      </c>
      <c r="F33" s="56">
        <f t="shared" si="4"/>
        <v>0</v>
      </c>
      <c r="G33" s="57">
        <f t="shared" si="5"/>
        <v>0</v>
      </c>
      <c r="H33" s="57"/>
    </row>
    <row r="34" spans="2:8" ht="24" x14ac:dyDescent="0.3">
      <c r="B34" s="53" t="s">
        <v>296</v>
      </c>
      <c r="C34" s="53"/>
      <c r="D34" s="54">
        <v>0</v>
      </c>
      <c r="E34" s="55">
        <v>1</v>
      </c>
      <c r="F34" s="56">
        <f t="shared" si="4"/>
        <v>0</v>
      </c>
      <c r="G34" s="57">
        <f t="shared" si="5"/>
        <v>0</v>
      </c>
      <c r="H34" s="57"/>
    </row>
    <row r="35" spans="2:8" ht="48" x14ac:dyDescent="0.3">
      <c r="B35" s="53" t="s">
        <v>282</v>
      </c>
      <c r="C35" s="53"/>
      <c r="D35" s="54">
        <v>0</v>
      </c>
      <c r="E35" s="55">
        <v>1</v>
      </c>
      <c r="F35" s="56">
        <f t="shared" si="4"/>
        <v>0</v>
      </c>
      <c r="G35" s="57">
        <f t="shared" si="5"/>
        <v>0</v>
      </c>
      <c r="H35" s="57"/>
    </row>
    <row r="36" spans="2:8" ht="48" x14ac:dyDescent="0.3">
      <c r="B36" s="53" t="s">
        <v>283</v>
      </c>
      <c r="C36" s="53"/>
      <c r="D36" s="54">
        <v>0</v>
      </c>
      <c r="E36" s="55">
        <v>1</v>
      </c>
      <c r="F36" s="56">
        <f t="shared" si="4"/>
        <v>0</v>
      </c>
      <c r="G36" s="57">
        <f t="shared" si="5"/>
        <v>0</v>
      </c>
      <c r="H36" s="57"/>
    </row>
    <row r="37" spans="2:8" ht="24" x14ac:dyDescent="0.3">
      <c r="B37" s="53" t="s">
        <v>297</v>
      </c>
      <c r="C37" s="53"/>
      <c r="D37" s="54">
        <v>0</v>
      </c>
      <c r="E37" s="55">
        <v>1</v>
      </c>
      <c r="F37" s="56">
        <f t="shared" si="4"/>
        <v>0</v>
      </c>
      <c r="G37" s="57">
        <f t="shared" si="5"/>
        <v>0</v>
      </c>
      <c r="H37" s="57"/>
    </row>
    <row r="38" spans="2:8" ht="24" x14ac:dyDescent="0.3">
      <c r="B38" s="53" t="s">
        <v>284</v>
      </c>
      <c r="C38" s="53"/>
      <c r="D38" s="54">
        <v>0</v>
      </c>
      <c r="E38" s="55">
        <v>1</v>
      </c>
      <c r="F38" s="56">
        <f t="shared" si="4"/>
        <v>0</v>
      </c>
      <c r="G38" s="57">
        <f t="shared" si="5"/>
        <v>0</v>
      </c>
      <c r="H38" s="57"/>
    </row>
    <row r="39" spans="2:8" ht="24" x14ac:dyDescent="0.3">
      <c r="B39" s="53" t="s">
        <v>285</v>
      </c>
      <c r="C39" s="53"/>
      <c r="D39" s="54">
        <v>0</v>
      </c>
      <c r="E39" s="55">
        <v>1</v>
      </c>
      <c r="F39" s="56">
        <f t="shared" si="4"/>
        <v>0</v>
      </c>
      <c r="G39" s="57">
        <f t="shared" si="5"/>
        <v>0</v>
      </c>
      <c r="H39" s="57"/>
    </row>
    <row r="40" spans="2:8" ht="24" x14ac:dyDescent="0.3">
      <c r="B40" s="53" t="s">
        <v>286</v>
      </c>
      <c r="C40" s="53"/>
      <c r="D40" s="54">
        <v>0</v>
      </c>
      <c r="E40" s="55">
        <v>1</v>
      </c>
      <c r="F40" s="56">
        <f t="shared" si="4"/>
        <v>0</v>
      </c>
      <c r="G40" s="57">
        <f t="shared" si="5"/>
        <v>0</v>
      </c>
      <c r="H40" s="57"/>
    </row>
    <row r="41" spans="2:8" ht="24" x14ac:dyDescent="0.3">
      <c r="B41" s="53" t="s">
        <v>287</v>
      </c>
      <c r="C41" s="53"/>
      <c r="D41" s="54">
        <v>0</v>
      </c>
      <c r="E41" s="55">
        <v>1</v>
      </c>
      <c r="F41" s="56">
        <f t="shared" si="4"/>
        <v>0</v>
      </c>
      <c r="G41" s="57">
        <f t="shared" si="5"/>
        <v>0</v>
      </c>
      <c r="H41" s="57"/>
    </row>
    <row r="42" spans="2:8" ht="24" x14ac:dyDescent="0.3">
      <c r="B42" s="53" t="s">
        <v>292</v>
      </c>
      <c r="C42" s="53"/>
      <c r="D42" s="54">
        <v>0</v>
      </c>
      <c r="E42" s="55">
        <v>1</v>
      </c>
      <c r="F42" s="56">
        <f t="shared" si="4"/>
        <v>0</v>
      </c>
      <c r="G42" s="57">
        <f t="shared" si="5"/>
        <v>0</v>
      </c>
      <c r="H42" s="57"/>
    </row>
    <row r="43" spans="2:8" ht="24" x14ac:dyDescent="0.3">
      <c r="B43" s="53" t="s">
        <v>293</v>
      </c>
      <c r="C43" s="53"/>
      <c r="D43" s="54">
        <v>0</v>
      </c>
      <c r="E43" s="55">
        <v>1</v>
      </c>
      <c r="F43" s="56">
        <f t="shared" si="4"/>
        <v>0</v>
      </c>
      <c r="G43" s="57">
        <f t="shared" si="5"/>
        <v>0</v>
      </c>
      <c r="H43" s="57"/>
    </row>
    <row r="44" spans="2:8" ht="24" x14ac:dyDescent="0.3">
      <c r="B44" s="51" t="s">
        <v>298</v>
      </c>
      <c r="C44" s="51"/>
      <c r="D44" s="58"/>
      <c r="E44" s="58"/>
      <c r="F44" s="52"/>
      <c r="G44" s="52"/>
      <c r="H44" s="52"/>
    </row>
    <row r="45" spans="2:8" ht="24" x14ac:dyDescent="0.3">
      <c r="B45" s="53" t="s">
        <v>280</v>
      </c>
      <c r="C45" s="53"/>
      <c r="D45" s="54">
        <v>0</v>
      </c>
      <c r="E45" s="55">
        <v>1</v>
      </c>
      <c r="F45" s="56">
        <f t="shared" ref="F45:F57" si="6">D45/E45</f>
        <v>0</v>
      </c>
      <c r="G45" s="57">
        <f t="shared" ref="G45:G57" si="7">F45*60*150000*25/72</f>
        <v>0</v>
      </c>
      <c r="H45" s="57"/>
    </row>
    <row r="46" spans="2:8" ht="24" x14ac:dyDescent="0.3">
      <c r="B46" s="53" t="s">
        <v>281</v>
      </c>
      <c r="C46" s="53"/>
      <c r="D46" s="54">
        <v>0</v>
      </c>
      <c r="E46" s="55">
        <v>1</v>
      </c>
      <c r="F46" s="56">
        <f t="shared" si="6"/>
        <v>0</v>
      </c>
      <c r="G46" s="57">
        <f t="shared" si="7"/>
        <v>0</v>
      </c>
      <c r="H46" s="57"/>
    </row>
    <row r="47" spans="2:8" ht="24" x14ac:dyDescent="0.3">
      <c r="B47" s="53" t="s">
        <v>295</v>
      </c>
      <c r="C47" s="53"/>
      <c r="D47" s="54">
        <v>0</v>
      </c>
      <c r="E47" s="55">
        <v>1</v>
      </c>
      <c r="F47" s="56">
        <f t="shared" si="6"/>
        <v>0</v>
      </c>
      <c r="G47" s="57">
        <f t="shared" si="7"/>
        <v>0</v>
      </c>
      <c r="H47" s="57"/>
    </row>
    <row r="48" spans="2:8" ht="24" x14ac:dyDescent="0.3">
      <c r="B48" s="53" t="s">
        <v>296</v>
      </c>
      <c r="C48" s="53"/>
      <c r="D48" s="54">
        <v>0</v>
      </c>
      <c r="E48" s="55">
        <v>1</v>
      </c>
      <c r="F48" s="56">
        <f t="shared" si="6"/>
        <v>0</v>
      </c>
      <c r="G48" s="57">
        <f t="shared" si="7"/>
        <v>0</v>
      </c>
      <c r="H48" s="57"/>
    </row>
    <row r="49" spans="2:8" ht="48" x14ac:dyDescent="0.3">
      <c r="B49" s="53" t="s">
        <v>282</v>
      </c>
      <c r="C49" s="53"/>
      <c r="D49" s="54">
        <v>0</v>
      </c>
      <c r="E49" s="55">
        <v>1</v>
      </c>
      <c r="F49" s="56">
        <f t="shared" si="6"/>
        <v>0</v>
      </c>
      <c r="G49" s="57">
        <f t="shared" si="7"/>
        <v>0</v>
      </c>
      <c r="H49" s="57"/>
    </row>
    <row r="50" spans="2:8" ht="48" x14ac:dyDescent="0.3">
      <c r="B50" s="53" t="s">
        <v>283</v>
      </c>
      <c r="C50" s="53"/>
      <c r="D50" s="54">
        <v>0</v>
      </c>
      <c r="E50" s="55">
        <v>1</v>
      </c>
      <c r="F50" s="56">
        <f t="shared" si="6"/>
        <v>0</v>
      </c>
      <c r="G50" s="57">
        <f t="shared" si="7"/>
        <v>0</v>
      </c>
      <c r="H50" s="57"/>
    </row>
    <row r="51" spans="2:8" ht="24" x14ac:dyDescent="0.3">
      <c r="B51" s="53" t="s">
        <v>297</v>
      </c>
      <c r="C51" s="53"/>
      <c r="D51" s="54">
        <v>0</v>
      </c>
      <c r="E51" s="55">
        <v>1</v>
      </c>
      <c r="F51" s="56">
        <f t="shared" si="6"/>
        <v>0</v>
      </c>
      <c r="G51" s="57">
        <f t="shared" si="7"/>
        <v>0</v>
      </c>
      <c r="H51" s="57"/>
    </row>
    <row r="52" spans="2:8" ht="24" x14ac:dyDescent="0.3">
      <c r="B52" s="53" t="s">
        <v>284</v>
      </c>
      <c r="C52" s="53"/>
      <c r="D52" s="54">
        <v>0</v>
      </c>
      <c r="E52" s="55">
        <v>1</v>
      </c>
      <c r="F52" s="56">
        <f t="shared" si="6"/>
        <v>0</v>
      </c>
      <c r="G52" s="57">
        <f t="shared" si="7"/>
        <v>0</v>
      </c>
      <c r="H52" s="57"/>
    </row>
    <row r="53" spans="2:8" ht="24" x14ac:dyDescent="0.3">
      <c r="B53" s="53" t="s">
        <v>285</v>
      </c>
      <c r="C53" s="53"/>
      <c r="D53" s="54">
        <v>0</v>
      </c>
      <c r="E53" s="55">
        <v>1</v>
      </c>
      <c r="F53" s="56">
        <f t="shared" si="6"/>
        <v>0</v>
      </c>
      <c r="G53" s="57">
        <f t="shared" si="7"/>
        <v>0</v>
      </c>
      <c r="H53" s="57"/>
    </row>
    <row r="54" spans="2:8" ht="24" x14ac:dyDescent="0.3">
      <c r="B54" s="53" t="s">
        <v>286</v>
      </c>
      <c r="C54" s="53"/>
      <c r="D54" s="54">
        <v>0</v>
      </c>
      <c r="E54" s="55">
        <v>1</v>
      </c>
      <c r="F54" s="56">
        <f t="shared" si="6"/>
        <v>0</v>
      </c>
      <c r="G54" s="57">
        <f t="shared" si="7"/>
        <v>0</v>
      </c>
      <c r="H54" s="57"/>
    </row>
    <row r="55" spans="2:8" ht="24" x14ac:dyDescent="0.3">
      <c r="B55" s="53" t="s">
        <v>287</v>
      </c>
      <c r="C55" s="53"/>
      <c r="D55" s="54">
        <v>0</v>
      </c>
      <c r="E55" s="55">
        <v>1</v>
      </c>
      <c r="F55" s="56">
        <f t="shared" si="6"/>
        <v>0</v>
      </c>
      <c r="G55" s="57">
        <f t="shared" si="7"/>
        <v>0</v>
      </c>
      <c r="H55" s="57"/>
    </row>
    <row r="56" spans="2:8" ht="24" x14ac:dyDescent="0.3">
      <c r="B56" s="53" t="s">
        <v>292</v>
      </c>
      <c r="C56" s="53"/>
      <c r="D56" s="54">
        <v>0</v>
      </c>
      <c r="E56" s="55">
        <v>1</v>
      </c>
      <c r="F56" s="56">
        <f t="shared" si="6"/>
        <v>0</v>
      </c>
      <c r="G56" s="57">
        <f t="shared" si="7"/>
        <v>0</v>
      </c>
      <c r="H56" s="57"/>
    </row>
    <row r="57" spans="2:8" ht="24" x14ac:dyDescent="0.3">
      <c r="B57" s="53" t="s">
        <v>293</v>
      </c>
      <c r="C57" s="53"/>
      <c r="D57" s="54">
        <v>0</v>
      </c>
      <c r="E57" s="55">
        <v>1</v>
      </c>
      <c r="F57" s="56">
        <f t="shared" si="6"/>
        <v>0</v>
      </c>
      <c r="G57" s="57">
        <f t="shared" si="7"/>
        <v>0</v>
      </c>
      <c r="H57" s="57"/>
    </row>
    <row r="58" spans="2:8" ht="24" x14ac:dyDescent="0.3">
      <c r="B58" s="51" t="s">
        <v>299</v>
      </c>
      <c r="C58" s="51"/>
      <c r="D58" s="58"/>
      <c r="E58" s="58"/>
      <c r="F58" s="52"/>
      <c r="G58" s="52"/>
      <c r="H58" s="52"/>
    </row>
    <row r="59" spans="2:8" ht="24" x14ac:dyDescent="0.3">
      <c r="B59" s="53" t="s">
        <v>280</v>
      </c>
      <c r="C59" s="53"/>
      <c r="D59" s="54">
        <v>0</v>
      </c>
      <c r="E59" s="55">
        <v>1</v>
      </c>
      <c r="F59" s="56">
        <f t="shared" ref="F59:F70" si="8">D59/E59</f>
        <v>0</v>
      </c>
      <c r="G59" s="57">
        <f t="shared" ref="G59:G70" si="9">F59*60*1000</f>
        <v>0</v>
      </c>
      <c r="H59" s="57"/>
    </row>
    <row r="60" spans="2:8" ht="24" x14ac:dyDescent="0.3">
      <c r="B60" s="53" t="s">
        <v>289</v>
      </c>
      <c r="C60" s="53"/>
      <c r="D60" s="54">
        <v>0</v>
      </c>
      <c r="E60" s="55">
        <v>1</v>
      </c>
      <c r="F60" s="56">
        <f t="shared" si="8"/>
        <v>0</v>
      </c>
      <c r="G60" s="57">
        <f t="shared" si="9"/>
        <v>0</v>
      </c>
      <c r="H60" s="57"/>
    </row>
    <row r="61" spans="2:8" ht="24" x14ac:dyDescent="0.3">
      <c r="B61" s="53" t="s">
        <v>290</v>
      </c>
      <c r="C61" s="53"/>
      <c r="D61" s="54">
        <v>0</v>
      </c>
      <c r="E61" s="55">
        <v>1</v>
      </c>
      <c r="F61" s="56">
        <f t="shared" si="8"/>
        <v>0</v>
      </c>
      <c r="G61" s="57">
        <f t="shared" si="9"/>
        <v>0</v>
      </c>
      <c r="H61" s="57"/>
    </row>
    <row r="62" spans="2:8" ht="24" x14ac:dyDescent="0.3">
      <c r="B62" s="53" t="s">
        <v>291</v>
      </c>
      <c r="C62" s="53"/>
      <c r="D62" s="54">
        <v>0</v>
      </c>
      <c r="E62" s="55">
        <v>1</v>
      </c>
      <c r="F62" s="56">
        <f t="shared" si="8"/>
        <v>0</v>
      </c>
      <c r="G62" s="57">
        <f t="shared" si="9"/>
        <v>0</v>
      </c>
      <c r="H62" s="57"/>
    </row>
    <row r="63" spans="2:8" ht="48" x14ac:dyDescent="0.3">
      <c r="B63" s="53" t="s">
        <v>300</v>
      </c>
      <c r="C63" s="53"/>
      <c r="D63" s="54">
        <v>0</v>
      </c>
      <c r="E63" s="55">
        <v>1</v>
      </c>
      <c r="F63" s="56">
        <f t="shared" si="8"/>
        <v>0</v>
      </c>
      <c r="G63" s="57">
        <f t="shared" si="9"/>
        <v>0</v>
      </c>
      <c r="H63" s="57"/>
    </row>
    <row r="64" spans="2:8" ht="24" x14ac:dyDescent="0.3">
      <c r="B64" s="53" t="s">
        <v>301</v>
      </c>
      <c r="C64" s="53"/>
      <c r="D64" s="54">
        <v>0</v>
      </c>
      <c r="E64" s="55">
        <v>1</v>
      </c>
      <c r="F64" s="56">
        <f t="shared" si="8"/>
        <v>0</v>
      </c>
      <c r="G64" s="57">
        <f t="shared" si="9"/>
        <v>0</v>
      </c>
      <c r="H64" s="57"/>
    </row>
    <row r="65" spans="2:8" ht="48" x14ac:dyDescent="0.3">
      <c r="B65" s="53" t="s">
        <v>282</v>
      </c>
      <c r="C65" s="53"/>
      <c r="D65" s="54">
        <v>0</v>
      </c>
      <c r="E65" s="55">
        <v>1</v>
      </c>
      <c r="F65" s="56">
        <f t="shared" si="8"/>
        <v>0</v>
      </c>
      <c r="G65" s="57">
        <f t="shared" si="9"/>
        <v>0</v>
      </c>
      <c r="H65" s="57"/>
    </row>
    <row r="66" spans="2:8" ht="48" x14ac:dyDescent="0.3">
      <c r="B66" s="53" t="s">
        <v>283</v>
      </c>
      <c r="C66" s="53"/>
      <c r="D66" s="54">
        <v>0</v>
      </c>
      <c r="E66" s="55">
        <v>1</v>
      </c>
      <c r="F66" s="56">
        <f t="shared" si="8"/>
        <v>0</v>
      </c>
      <c r="G66" s="57">
        <f t="shared" si="9"/>
        <v>0</v>
      </c>
      <c r="H66" s="57"/>
    </row>
    <row r="67" spans="2:8" ht="24" x14ac:dyDescent="0.3">
      <c r="B67" s="53" t="s">
        <v>284</v>
      </c>
      <c r="C67" s="53"/>
      <c r="D67" s="54">
        <v>0</v>
      </c>
      <c r="E67" s="55">
        <v>1</v>
      </c>
      <c r="F67" s="56">
        <f t="shared" si="8"/>
        <v>0</v>
      </c>
      <c r="G67" s="57">
        <f t="shared" si="9"/>
        <v>0</v>
      </c>
      <c r="H67" s="57"/>
    </row>
    <row r="68" spans="2:8" ht="24" x14ac:dyDescent="0.3">
      <c r="B68" s="53" t="s">
        <v>285</v>
      </c>
      <c r="C68" s="53"/>
      <c r="D68" s="54">
        <v>0</v>
      </c>
      <c r="E68" s="55">
        <v>1</v>
      </c>
      <c r="F68" s="56">
        <f t="shared" si="8"/>
        <v>0</v>
      </c>
      <c r="G68" s="57">
        <f t="shared" si="9"/>
        <v>0</v>
      </c>
      <c r="H68" s="57"/>
    </row>
    <row r="69" spans="2:8" ht="24" x14ac:dyDescent="0.3">
      <c r="B69" s="53" t="s">
        <v>286</v>
      </c>
      <c r="C69" s="53"/>
      <c r="D69" s="54">
        <v>0</v>
      </c>
      <c r="E69" s="55">
        <v>1</v>
      </c>
      <c r="F69" s="56">
        <f t="shared" si="8"/>
        <v>0</v>
      </c>
      <c r="G69" s="57">
        <f t="shared" si="9"/>
        <v>0</v>
      </c>
      <c r="H69" s="57"/>
    </row>
    <row r="70" spans="2:8" ht="24" x14ac:dyDescent="0.3">
      <c r="B70" s="53" t="s">
        <v>287</v>
      </c>
      <c r="C70" s="53"/>
      <c r="D70" s="54">
        <v>0</v>
      </c>
      <c r="E70" s="55">
        <v>1</v>
      </c>
      <c r="F70" s="56">
        <f t="shared" si="8"/>
        <v>0</v>
      </c>
      <c r="G70" s="57">
        <f t="shared" si="9"/>
        <v>0</v>
      </c>
      <c r="H70" s="57"/>
    </row>
    <row r="71" spans="2:8" x14ac:dyDescent="0.3">
      <c r="G71" s="47" t="s">
        <v>302</v>
      </c>
    </row>
    <row r="72" spans="2:8" x14ac:dyDescent="0.3">
      <c r="B72" s="67" t="s">
        <v>303</v>
      </c>
      <c r="C72" s="67"/>
      <c r="D72" s="67"/>
      <c r="E72" s="67"/>
      <c r="F72" s="67"/>
      <c r="G72" s="59">
        <f>SUM(G5:G70)</f>
        <v>0</v>
      </c>
      <c r="H72" s="59"/>
    </row>
    <row r="73" spans="2:8" x14ac:dyDescent="0.3">
      <c r="B73" s="67" t="s">
        <v>304</v>
      </c>
      <c r="C73" s="67"/>
      <c r="D73" s="67"/>
      <c r="E73" s="67"/>
      <c r="F73" s="67"/>
      <c r="G73" s="59">
        <f>G72/60</f>
        <v>0</v>
      </c>
      <c r="H73" s="59"/>
    </row>
    <row r="77" spans="2:8" ht="152" customHeight="1" x14ac:dyDescent="0.3">
      <c r="B77" s="66" t="s">
        <v>271</v>
      </c>
      <c r="C77" s="66"/>
      <c r="D77" s="66"/>
      <c r="E77" s="66"/>
      <c r="F77" s="66"/>
      <c r="G77" s="66"/>
      <c r="H77" s="66"/>
    </row>
    <row r="80" spans="2:8" s="16" customFormat="1" ht="21" x14ac:dyDescent="0.3">
      <c r="B80" s="38" t="s">
        <v>270</v>
      </c>
    </row>
  </sheetData>
  <sheetProtection selectLockedCells="1"/>
  <mergeCells count="3">
    <mergeCell ref="B77:H77"/>
    <mergeCell ref="B72:F72"/>
    <mergeCell ref="B73:F73"/>
  </mergeCells>
  <pageMargins left="0.7" right="0.7" top="0.75" bottom="0.75" header="0.3" footer="0.3"/>
  <pageSetup paperSize="9" orientation="portrait" verticalDpi="598"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Sumár</vt:lpstr>
      <vt:lpstr>Cenova ponuka HW</vt:lpstr>
      <vt:lpstr>Technicke parametre HW</vt:lpstr>
      <vt:lpstr>Spotrebný materiál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Halász Alexander</dc:creator>
  <cp:lastModifiedBy>Miroslav Janik</cp:lastModifiedBy>
  <dcterms:created xsi:type="dcterms:W3CDTF">2025-05-15T12:34:11Z</dcterms:created>
  <dcterms:modified xsi:type="dcterms:W3CDTF">2026-01-05T11:44:05Z</dcterms:modified>
</cp:coreProperties>
</file>