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ýběrka\2026\2. kat\SNMZ2-2026-005 Oprava střešní krytiny Dolní Česká 36_Znojmo\"/>
    </mc:Choice>
  </mc:AlternateContent>
  <xr:revisionPtr revIDLastSave="0" documentId="8_{54565EAF-6F74-4D6A-B895-F316D6C63F4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2427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2427_01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2427_01 Pol'!$A$1:$Y$90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8" i="12"/>
  <c r="K8" i="12"/>
  <c r="M8" i="12"/>
  <c r="O8" i="12"/>
  <c r="Q8" i="12"/>
  <c r="V8" i="12"/>
  <c r="I10" i="12"/>
  <c r="K10" i="12"/>
  <c r="M10" i="12"/>
  <c r="O10" i="12"/>
  <c r="Q10" i="12"/>
  <c r="V10" i="12"/>
  <c r="I13" i="12"/>
  <c r="K13" i="12"/>
  <c r="M13" i="12"/>
  <c r="O13" i="12"/>
  <c r="Q13" i="12"/>
  <c r="V13" i="12"/>
  <c r="I15" i="12"/>
  <c r="K15" i="12"/>
  <c r="M15" i="12"/>
  <c r="O15" i="12"/>
  <c r="Q15" i="12"/>
  <c r="V15" i="12"/>
  <c r="I18" i="12"/>
  <c r="K18" i="12"/>
  <c r="M18" i="12"/>
  <c r="O18" i="12"/>
  <c r="Q18" i="12"/>
  <c r="V18" i="12"/>
  <c r="I20" i="12"/>
  <c r="K20" i="12"/>
  <c r="M20" i="12"/>
  <c r="O20" i="12"/>
  <c r="Q20" i="12"/>
  <c r="V20" i="12"/>
  <c r="I23" i="12"/>
  <c r="K23" i="12"/>
  <c r="M23" i="12"/>
  <c r="O23" i="12"/>
  <c r="Q23" i="12"/>
  <c r="V23" i="12"/>
  <c r="I25" i="12"/>
  <c r="K25" i="12"/>
  <c r="M25" i="12"/>
  <c r="O25" i="12"/>
  <c r="Q25" i="12"/>
  <c r="V25" i="12"/>
  <c r="I37" i="12"/>
  <c r="K37" i="12"/>
  <c r="M37" i="12"/>
  <c r="O37" i="12"/>
  <c r="Q37" i="12"/>
  <c r="V37" i="12"/>
  <c r="I59" i="12"/>
  <c r="K59" i="12"/>
  <c r="M59" i="12"/>
  <c r="O59" i="12"/>
  <c r="Q59" i="12"/>
  <c r="V59" i="12"/>
  <c r="I72" i="12"/>
  <c r="K72" i="12"/>
  <c r="M72" i="12"/>
  <c r="O72" i="12"/>
  <c r="Q72" i="12"/>
  <c r="V72" i="12"/>
  <c r="I75" i="12"/>
  <c r="K75" i="12"/>
  <c r="M75" i="12"/>
  <c r="O75" i="12"/>
  <c r="Q75" i="12"/>
  <c r="V75" i="12"/>
  <c r="I79" i="12"/>
  <c r="K79" i="12"/>
  <c r="M79" i="12"/>
  <c r="O79" i="12"/>
  <c r="Q79" i="12"/>
  <c r="V79" i="12"/>
  <c r="I86" i="12"/>
  <c r="K86" i="12"/>
  <c r="M86" i="12"/>
  <c r="O86" i="12"/>
  <c r="Q86" i="12"/>
  <c r="V86" i="12"/>
  <c r="I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68" i="1" s="1"/>
  <c r="AZ47" i="1"/>
  <c r="AZ45" i="1"/>
  <c r="F42" i="1"/>
  <c r="G42" i="1"/>
  <c r="H42" i="1"/>
  <c r="I42" i="1"/>
  <c r="J42" i="1"/>
  <c r="J41" i="1"/>
  <c r="J40" i="1"/>
  <c r="J39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Kubát</author>
  </authors>
  <commentList>
    <comment ref="S6" authorId="0" shapeId="0" xr:uid="{AC78E0C3-8423-4370-99A1-8386F40E6BF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73D5C0E-AE97-4B56-8C5F-FFC2E9DFC02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<sst xmlns="http://schemas.openxmlformats.org/spreadsheetml/2006/main" count="767" uniqueCount="279">
  <si>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</si>
  <si>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</si>
  <si>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</si>
  <si>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</si>
  <si>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</si>
  <si>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</si>
  <si>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</si>
  <si>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</si>
  <si>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</si>
  <si>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</si>
  <si>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</si>
  <si>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</si>
  <si>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</si>
  <si>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</si>
  <si>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</si>
  <si>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</si>
  <si>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</si>
  <si>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</si>
  <si>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</si>
  <si>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</si>
  <si>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</si>
  <si>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</si>
  <si>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</si>
  <si>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</si>
  <si>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</si>
  <si>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</si>
  <si>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</si>
  <si>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</si>
  <si>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</si>
  <si>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</si>
  <si>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</si>
  <si>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</si>
  <si>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</si>
  <si>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</si>
  <si>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</si>
  <si>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</si>
  <si>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</si>
  <si>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</si>
  <si>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</si>
  <si>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</si>
  <si>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</si>
  <si>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</si>
  <si>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</si>
  <si>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2427_01</t>
  </si>
  <si>
    <t>Rekonstrukce střechy</t>
  </si>
  <si>
    <t>01</t>
  </si>
  <si>
    <t>Objekt:</t>
  </si>
  <si>
    <t>Rozpočet:</t>
  </si>
  <si>
    <t>2024/27</t>
  </si>
  <si>
    <t>Rekonstrukce střešního pláště, Dolní Česká, Znojmo</t>
  </si>
  <si>
    <t>Stavba</t>
  </si>
  <si>
    <t>Celkem za stavbu</t>
  </si>
  <si>
    <t>CZK</t>
  </si>
  <si>
    <t>#POPS</t>
  </si>
  <si>
    <t>Popis stavby: 2024/27 - Rekonstrukce střešního pláště, Dolní Česká, Znojmo</t>
  </si>
  <si>
    <t>#POPO</t>
  </si>
  <si>
    <t>Popis objektu: 01 - Rekonstrukce střechy</t>
  </si>
  <si>
    <t>Popis rozpočtu: 2427_01 - Rekonstrukce střechy</t>
  </si>
  <si>
    <t>#POPR</t>
  </si>
  <si>
    <t>Rekapitulace dílů</t>
  </si>
  <si>
    <t>Typ dílu</t>
  </si>
  <si>
    <t>342</t>
  </si>
  <si>
    <t>Stěny a příčky montované lehké</t>
  </si>
  <si>
    <t>6</t>
  </si>
  <si>
    <t>Úpravy povrchu, podlahy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</si>
  <si>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</si>
  <si>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</si>
  <si>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</si>
  <si>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</si>
  <si>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</si>
  <si>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</si>
  <si>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</si>
  <si>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</si>
  <si>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</si>
  <si>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</si>
  <si>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</si>
  <si>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</si>
  <si>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</si>
  <si>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</si>
  <si>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</si>
  <si>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</si>
  <si>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</si>
  <si>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</si>
  <si>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</si>
  <si>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</si>
  <si>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</si>
  <si>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</si>
  <si>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</si>
  <si>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</si>
  <si>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</si>
  <si>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</si>
  <si>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</si>
  <si>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</si>
  <si>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</si>
  <si>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</si>
  <si>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</si>
  <si>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</si>
  <si>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</si>
  <si>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</si>
  <si>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</si>
  <si>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</si>
  <si>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</si>
  <si>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</si>
  <si>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</si>
  <si>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</si>
  <si>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</si>
  <si>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</si>
  <si>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</si>
  <si>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</si>
  <si>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</si>
  <si>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</si>
  <si>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</si>
  <si>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</si>
  <si>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</si>
  <si>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</si>
  <si>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</si>
  <si>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</si>
  <si>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</si>
  <si>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602016193R00</t>
  </si>
  <si>
    <t>Penetrace hloubková stěn PROFI Akryl-Tiefengrund</t>
  </si>
  <si>
    <t>m2</t>
  </si>
  <si>
    <t>RTS 25/ II</t>
  </si>
  <si>
    <t>Práce</t>
  </si>
  <si>
    <t>Běžná</t>
  </si>
  <si>
    <t>POL1_</t>
  </si>
  <si>
    <t>622311850RT6</t>
  </si>
  <si>
    <t>Baumit, povrchová úprava ostění KZS s min.vlnou PV s omítkou SilikatTop K2, lepidlo ProContact</t>
  </si>
  <si>
    <t>622422511R00</t>
  </si>
  <si>
    <t>Oprava vnějších omítek vápen. hladk. II, do 50 %</t>
  </si>
  <si>
    <t>347091213R00</t>
  </si>
  <si>
    <t>Úprava SDK podkroví  po opravě střechy - tmelení, sádrování, malba</t>
  </si>
  <si>
    <t>Soubor</t>
  </si>
  <si>
    <t>Indiv</t>
  </si>
  <si>
    <t>941955003R00</t>
  </si>
  <si>
    <t>Lešení lehké pomocné, výška podlahy do 2,5 m</t>
  </si>
  <si>
    <t>941955004R00</t>
  </si>
  <si>
    <t>Lešení lehké pomocné, výška podlahy do 3,5 m</t>
  </si>
  <si>
    <t>900      RT3</t>
  </si>
  <si>
    <t>HZS Práce v tarifní třídě 6 (např. tesař)</t>
  </si>
  <si>
    <t>h</t>
  </si>
  <si>
    <t>Prav.M</t>
  </si>
  <si>
    <t>HZS</t>
  </si>
  <si>
    <t>POL10_</t>
  </si>
  <si>
    <t>962032631R00</t>
  </si>
  <si>
    <t>Bourání zdiva komínového z cihel na MVC</t>
  </si>
  <si>
    <t>m3</t>
  </si>
  <si>
    <t>978015261R00</t>
  </si>
  <si>
    <t>Otlučení omítek vnějších MVC v složit.1-4 do 50 %</t>
  </si>
  <si>
    <t>999281111R00</t>
  </si>
  <si>
    <t>Přesun hmot pro opravy a údržbu do výšky 25 m</t>
  </si>
  <si>
    <t>t</t>
  </si>
  <si>
    <t>POL1_1</t>
  </si>
  <si>
    <t>762088116R00</t>
  </si>
  <si>
    <t>Zakrývání provizorní plachtou 15x20m,vč.odstranění</t>
  </si>
  <si>
    <t>kus</t>
  </si>
  <si>
    <t>762332931RT4</t>
  </si>
  <si>
    <t>Doplnění střešní vazby z hranolů do 120 cm2 vč.dod fošen 60 x 140 mm</t>
  </si>
  <si>
    <t>m</t>
  </si>
  <si>
    <t>762341610RT2</t>
  </si>
  <si>
    <t>Montáž bednění okapových říms z prken hrubých včetně dodávky řeziva prkna tl. 24 mm</t>
  </si>
  <si>
    <t>762342202R00</t>
  </si>
  <si>
    <t>Montáž laťování střech, vzdálenost latí do 22 cm</t>
  </si>
  <si>
    <t>762342206RT4</t>
  </si>
  <si>
    <t>Montáž kontralatí na vruty, s těsnicí páskou včetně dodávky latí 4/6 cm</t>
  </si>
  <si>
    <t>762341811R00</t>
  </si>
  <si>
    <t>Demontáž bednění střech rovných z prken hrubých</t>
  </si>
  <si>
    <t>762342811R00</t>
  </si>
  <si>
    <t>Demontáž laťování střech, rozteč latí do 22 cm</t>
  </si>
  <si>
    <t>762395000R00</t>
  </si>
  <si>
    <t>Spojovací a ochranné prostředky pro střechy</t>
  </si>
  <si>
    <t>900      RT1</t>
  </si>
  <si>
    <t>HZS Práce v tarifní třídě 4 (např. tesař)</t>
  </si>
  <si>
    <t>60517111R</t>
  </si>
  <si>
    <t>Lať SM/JD/BO 40 x 60 mm</t>
  </si>
  <si>
    <t>SPCM</t>
  </si>
  <si>
    <t>Specifikace</t>
  </si>
  <si>
    <t>POL3_</t>
  </si>
  <si>
    <t>998762203R00</t>
  </si>
  <si>
    <t>Přesun hmot pro tesařské konstrukce, výšky do 24 m</t>
  </si>
  <si>
    <t>POL1_7</t>
  </si>
  <si>
    <t>764321230R00</t>
  </si>
  <si>
    <t>Oplechování Pz říms pod nadříms. žlabem, rš 660 mm</t>
  </si>
  <si>
    <t>764339210R00</t>
  </si>
  <si>
    <t>Lemování z Pz, komínů na vlnité krytině, v ploše</t>
  </si>
  <si>
    <t>764355203R00</t>
  </si>
  <si>
    <t>Žlaby z Pz plechu nástřešní,oblého tvaru,rš 660 mm</t>
  </si>
  <si>
    <t>764355291R00</t>
  </si>
  <si>
    <t>Montáž žlabů Pz nástřešních oblých</t>
  </si>
  <si>
    <t>764391230R00</t>
  </si>
  <si>
    <t>Závětrná lišta z Pz plechu, rš 400 mm</t>
  </si>
  <si>
    <t>764393250R00</t>
  </si>
  <si>
    <t>Hřeben střechy z Pz plechu, rš 660 mm</t>
  </si>
  <si>
    <t>764813133R00</t>
  </si>
  <si>
    <t>Lemování zdí z lakovaného Pz plechu, rš 330 mm</t>
  </si>
  <si>
    <t>764819212R00</t>
  </si>
  <si>
    <t>Odpadní trouby kruhové z lak.Pz plechu, D 100 mm</t>
  </si>
  <si>
    <t>764815212R00</t>
  </si>
  <si>
    <t>Žlab podokapní půlkruh.z lak.Pz plechu, rš 330 mm</t>
  </si>
  <si>
    <t>764815810R00</t>
  </si>
  <si>
    <t>Kotlík žlabový oválný z lak. Pz plechu, 330/100 mm</t>
  </si>
  <si>
    <t>764331831R00</t>
  </si>
  <si>
    <t>Demontáž lemování zdí, rš 250 a 330 mm, do 45°</t>
  </si>
  <si>
    <t>764339811R00</t>
  </si>
  <si>
    <t>Demontáž lemov. komínů v ploše, vln. kryt, do 45°</t>
  </si>
  <si>
    <t>764352810R00</t>
  </si>
  <si>
    <t>Demontáž žlabů půlkruh. rovných, rš 330 mm, do 30°</t>
  </si>
  <si>
    <t>764353841R00</t>
  </si>
  <si>
    <t>Demontáž žlabů nadříms.v hácích, rš 500 mm, do 45°</t>
  </si>
  <si>
    <t>764359810R00</t>
  </si>
  <si>
    <t>Demontáž kotlíku kónického, sklon do 30°</t>
  </si>
  <si>
    <t>764361810R00</t>
  </si>
  <si>
    <t>Demontáž střešního okna ve vlnité krytině, do 30°</t>
  </si>
  <si>
    <t>764391820R00</t>
  </si>
  <si>
    <t>Demontáž závětrné lišty, rš 250 a 330 mm, do 30°</t>
  </si>
  <si>
    <t>764422810R00</t>
  </si>
  <si>
    <t>Demontáž oplechování říms,rš od 600 do 800 mm</t>
  </si>
  <si>
    <t>764454801R00</t>
  </si>
  <si>
    <t>Demontáž odpadních trub kruhových, D 75 a 100 mm</t>
  </si>
  <si>
    <t>998764202R00</t>
  </si>
  <si>
    <t>Přesun hmot pro klempířské konstr., výšky do 12 m</t>
  </si>
  <si>
    <t>180456171100R</t>
  </si>
  <si>
    <t>Montážní plošina na autopod. 16 m   MP-16</t>
  </si>
  <si>
    <t>Sh</t>
  </si>
  <si>
    <t>STROJ</t>
  </si>
  <si>
    <t>Stroj</t>
  </si>
  <si>
    <t>POL6_</t>
  </si>
  <si>
    <t>765311810R00</t>
  </si>
  <si>
    <t>Demontáž krytiny bobrovky na sucho, do suti</t>
  </si>
  <si>
    <t>765311511RU1</t>
  </si>
  <si>
    <t>Krytina z bobrovek, střech jedn.,šupinová,na sucho režné tašky kulatý řez, vč. doplňkových tašek</t>
  </si>
  <si>
    <t>765311572R00</t>
  </si>
  <si>
    <t>Hák protisněhový bobrovka</t>
  </si>
  <si>
    <t>765311583R00</t>
  </si>
  <si>
    <t>Bobrovka -  přiřezání a uchycení tašek</t>
  </si>
  <si>
    <t>765311585R00</t>
  </si>
  <si>
    <t>Nástavec pro odvětrání kanalizace</t>
  </si>
  <si>
    <t>765311586R00</t>
  </si>
  <si>
    <t>Nástavec pro anténu</t>
  </si>
  <si>
    <t>765311542R00</t>
  </si>
  <si>
    <t>Nároží bobrovka, hřebenáči č.1 nos. pás olovo/cín</t>
  </si>
  <si>
    <t>765331513R00</t>
  </si>
  <si>
    <t>Okno střešní výstupní Bramac ALU 48 x 61 cm</t>
  </si>
  <si>
    <t>RTS 24/ II</t>
  </si>
  <si>
    <t>765711251R00</t>
  </si>
  <si>
    <t>Pokrytí ohradních zdí do 30 cm krytina bobrovka</t>
  </si>
  <si>
    <t>765901103R00</t>
  </si>
  <si>
    <t>Fólie podstřešní paropropust. Tondach Tuning Fol-S</t>
  </si>
  <si>
    <t>59660027R</t>
  </si>
  <si>
    <t>Taška pálená Bobrovka kulatý řez režná, větrací 180 x 390 mm</t>
  </si>
  <si>
    <t>998765102R00</t>
  </si>
  <si>
    <t>Přesun hmot pro krytiny tvrdé, výšky do 12 m</t>
  </si>
  <si>
    <t>998767202R00</t>
  </si>
  <si>
    <t>Přesun hmot pro zámečnické konstr., výšky do 12 m</t>
  </si>
  <si>
    <t>783224900R00</t>
  </si>
  <si>
    <t>Údržba, nátěr syntetický kov. konstr.1x + 1x email</t>
  </si>
  <si>
    <t>783522900RT1</t>
  </si>
  <si>
    <t>Údržba, nátěr syntet. klempířských konstr. Z + 2 x 1 x Komaprim základ, 2 x Universal SU 2013</t>
  </si>
  <si>
    <t>783782205R00</t>
  </si>
  <si>
    <t>Nátěr tesařských konstrukcí Bochemitem QB 2x</t>
  </si>
  <si>
    <t>979011211R00</t>
  </si>
  <si>
    <t>Svislá doprava suti a vybour. hmot za 2.NP nošením</t>
  </si>
  <si>
    <t>POL1_9</t>
  </si>
  <si>
    <t>979011219R00</t>
  </si>
  <si>
    <t>Přípl.k svislé dopr.suti za každé další 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</si>
  <si>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</si>
  <si>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</si>
  <si>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</si>
  <si>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</si>
  <si>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</si>
  <si>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</si>
  <si>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</si>
  <si>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>Poplatek za uložení suti - směs betonu, cihel, dřeva, skupina odpadu 170904</t>
  </si>
  <si>
    <t>005121 R</t>
  </si>
  <si>
    <t>Zařízení staveniště</t>
  </si>
  <si>
    <t>VRN</t>
  </si>
  <si>
    <t>POL99_8</t>
  </si>
  <si>
    <t>005211040R</t>
  </si>
  <si>
    <t>Užívání veřejných ploch a prostranství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</si>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</sst>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6" t="s">
        <v>41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1"/>
  <sheetViews>
    <sheetView showGridLines="0" tabSelected="1" topLeftCell="B1" zoomScaleNormal="100" zoomScaleSheetLayoutView="75" workbookViewId="0">
      <selection activeCell="M30" sqref="M3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38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">
      <c r="A2" s="2"/>
      <c r="B2" s="77" t="s">
        <v>24</v>
      </c>
      <c r="C2" s="78"/>
      <c r="D2" s="79" t="s">
        <v>48</v>
      </c>
      <c r="E2" s="219" t="s">
        <v>49</v>
      </c>
      <c r="F2" s="220"/>
      <c r="G2" s="220"/>
      <c r="H2" s="220"/>
      <c r="I2" s="220"/>
      <c r="J2" s="221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22" t="s">
        <v>44</v>
      </c>
      <c r="F3" s="223"/>
      <c r="G3" s="223"/>
      <c r="H3" s="223"/>
      <c r="I3" s="223"/>
      <c r="J3" s="224"/>
    </row>
    <row r="4" spans="1:15" ht="23.25" customHeight="1" x14ac:dyDescent="0.2">
      <c r="A4" s="76">
        <v>280</v>
      </c>
      <c r="B4" s="82" t="s">
        <v>47</v>
      </c>
      <c r="C4" s="83"/>
      <c r="D4" s="84" t="s">
        <v>43</v>
      </c>
      <c r="E4" s="202" t="s">
        <v>44</v>
      </c>
      <c r="F4" s="203"/>
      <c r="G4" s="203"/>
      <c r="H4" s="203"/>
      <c r="I4" s="203"/>
      <c r="J4" s="204"/>
    </row>
    <row r="5" spans="1:15" ht="24" customHeight="1" x14ac:dyDescent="0.2">
      <c r="A5" s="2"/>
      <c r="B5" s="31" t="s">
        <v>23</v>
      </c>
      <c r="D5" s="207"/>
      <c r="E5" s="208"/>
      <c r="F5" s="208"/>
      <c r="G5" s="208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9"/>
      <c r="E6" s="210"/>
      <c r="F6" s="210"/>
      <c r="G6" s="21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1"/>
      <c r="F7" s="212"/>
      <c r="G7" s="21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6"/>
      <c r="E11" s="226"/>
      <c r="F11" s="226"/>
      <c r="G11" s="226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1"/>
      <c r="E12" s="201"/>
      <c r="F12" s="201"/>
      <c r="G12" s="201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5"/>
      <c r="F13" s="206"/>
      <c r="G13" s="20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5"/>
      <c r="F15" s="225"/>
      <c r="G15" s="227"/>
      <c r="H15" s="227"/>
      <c r="I15" s="227" t="s">
        <v>31</v>
      </c>
      <c r="J15" s="228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0"/>
      <c r="F16" s="191"/>
      <c r="G16" s="190"/>
      <c r="H16" s="191"/>
      <c r="I16" s="190">
        <v>0</v>
      </c>
      <c r="J16" s="192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0"/>
      <c r="F17" s="191"/>
      <c r="G17" s="190"/>
      <c r="H17" s="191"/>
      <c r="I17" s="190">
        <v>0</v>
      </c>
      <c r="J17" s="192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0"/>
      <c r="F18" s="191"/>
      <c r="G18" s="190"/>
      <c r="H18" s="191"/>
      <c r="I18" s="190">
        <v>0</v>
      </c>
      <c r="J18" s="192"/>
    </row>
    <row r="19" spans="1:10" ht="23.25" customHeight="1" x14ac:dyDescent="0.2">
      <c r="A19" s="138" t="s">
        <v>89</v>
      </c>
      <c r="B19" s="38" t="s">
        <v>29</v>
      </c>
      <c r="C19" s="62"/>
      <c r="D19" s="63"/>
      <c r="E19" s="190"/>
      <c r="F19" s="191"/>
      <c r="G19" s="190"/>
      <c r="H19" s="191"/>
      <c r="I19" s="190">
        <v>0</v>
      </c>
      <c r="J19" s="192"/>
    </row>
    <row r="20" spans="1:10" ht="23.25" customHeight="1" x14ac:dyDescent="0.2">
      <c r="A20" s="138" t="s">
        <v>88</v>
      </c>
      <c r="B20" s="38" t="s">
        <v>30</v>
      </c>
      <c r="C20" s="62"/>
      <c r="D20" s="63"/>
      <c r="E20" s="190"/>
      <c r="F20" s="191"/>
      <c r="G20" s="190"/>
      <c r="H20" s="191"/>
      <c r="I20" s="190">
        <v>0</v>
      </c>
      <c r="J20" s="192"/>
    </row>
    <row r="21" spans="1:10" ht="23.25" customHeight="1" x14ac:dyDescent="0.2">
      <c r="A21" s="2"/>
      <c r="B21" s="48" t="s">
        <v>31</v>
      </c>
      <c r="C21" s="64"/>
      <c r="D21" s="65"/>
      <c r="E21" s="193"/>
      <c r="F21" s="229"/>
      <c r="G21" s="193"/>
      <c r="H21" s="229"/>
      <c r="I21" s="193">
        <f>SUM(I16:J20)</f>
        <v>0</v>
      </c>
      <c r="J21" s="19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88">
        <v>0</v>
      </c>
      <c r="H23" s="189"/>
      <c r="I23" s="189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86">
        <v>0</v>
      </c>
      <c r="H24" s="187"/>
      <c r="I24" s="187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8">
        <v>0</v>
      </c>
      <c r="H25" s="189"/>
      <c r="I25" s="189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6">
        <v>0</v>
      </c>
      <c r="H26" s="217"/>
      <c r="I26" s="217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8">
        <v>0</v>
      </c>
      <c r="H27" s="218"/>
      <c r="I27" s="218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195">
        <v>1045966.11</v>
      </c>
      <c r="H28" s="196"/>
      <c r="I28" s="196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195">
        <v>0</v>
      </c>
      <c r="H29" s="195"/>
      <c r="I29" s="195"/>
      <c r="J29" s="117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97"/>
      <c r="E34" s="198"/>
      <c r="G34" s="199"/>
      <c r="H34" s="200"/>
      <c r="I34" s="200"/>
      <c r="J34" s="25"/>
    </row>
    <row r="35" spans="1:52" ht="12.75" customHeight="1" x14ac:dyDescent="0.2">
      <c r="A35" s="2"/>
      <c r="B35" s="2"/>
      <c r="D35" s="185" t="s">
        <v>2</v>
      </c>
      <c r="E35" s="185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52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52" ht="25.5" hidden="1" customHeight="1" x14ac:dyDescent="0.2">
      <c r="A39" s="86">
        <v>1</v>
      </c>
      <c r="B39" s="96" t="s">
        <v>50</v>
      </c>
      <c r="C39" s="180"/>
      <c r="D39" s="180"/>
      <c r="E39" s="180"/>
      <c r="F39" s="97">
        <v>0</v>
      </c>
      <c r="G39" s="98">
        <v>1045966.11</v>
      </c>
      <c r="H39" s="99">
        <v>219652.88</v>
      </c>
      <c r="I39" s="99">
        <v>1265618.99</v>
      </c>
      <c r="J39" s="100">
        <f>IF(CenaCelkemVypocet=0,"",I39/CenaCelkemVypocet*100)</f>
        <v>100</v>
      </c>
    </row>
    <row r="40" spans="1:52" ht="25.5" hidden="1" customHeight="1" x14ac:dyDescent="0.2">
      <c r="A40" s="86">
        <v>2</v>
      </c>
      <c r="B40" s="101" t="s">
        <v>45</v>
      </c>
      <c r="C40" s="181" t="s">
        <v>44</v>
      </c>
      <c r="D40" s="181"/>
      <c r="E40" s="181"/>
      <c r="F40" s="102">
        <v>0</v>
      </c>
      <c r="G40" s="103">
        <v>1045966.11</v>
      </c>
      <c r="H40" s="103">
        <v>219652.88</v>
      </c>
      <c r="I40" s="103">
        <v>1265618.99</v>
      </c>
      <c r="J40" s="104">
        <f>IF(CenaCelkemVypocet=0,"",I40/CenaCelkemVypocet*100)</f>
        <v>100</v>
      </c>
    </row>
    <row r="41" spans="1:52" ht="25.5" hidden="1" customHeight="1" x14ac:dyDescent="0.2">
      <c r="A41" s="86">
        <v>3</v>
      </c>
      <c r="B41" s="105" t="s">
        <v>43</v>
      </c>
      <c r="C41" s="180" t="s">
        <v>44</v>
      </c>
      <c r="D41" s="180"/>
      <c r="E41" s="180"/>
      <c r="F41" s="106">
        <v>0</v>
      </c>
      <c r="G41" s="99">
        <v>1045966.11</v>
      </c>
      <c r="H41" s="99">
        <v>219652.88</v>
      </c>
      <c r="I41" s="99">
        <v>1265618.99</v>
      </c>
      <c r="J41" s="100">
        <f>IF(CenaCelkemVypocet=0,"",I41/CenaCelkemVypocet*100)</f>
        <v>100</v>
      </c>
    </row>
    <row r="42" spans="1:52" ht="25.5" hidden="1" customHeight="1" x14ac:dyDescent="0.2">
      <c r="A42" s="86"/>
      <c r="B42" s="182" t="s">
        <v>51</v>
      </c>
      <c r="C42" s="183"/>
      <c r="D42" s="183"/>
      <c r="E42" s="184"/>
      <c r="F42" s="107">
        <f>SUMIF(A39:A41,"=1",F39:F41)</f>
        <v>0</v>
      </c>
      <c r="G42" s="108">
        <f>SUMIF(A39:A41,"=1",G39:G41)</f>
        <v>1045966.11</v>
      </c>
      <c r="H42" s="108">
        <f>SUMIF(A39:A41,"=1",H39:H41)</f>
        <v>219652.88</v>
      </c>
      <c r="I42" s="108">
        <f>SUMIF(A39:A41,"=1",I39:I41)</f>
        <v>1265618.99</v>
      </c>
      <c r="J42" s="109">
        <f>SUMIF(A39:A41,"=1",J39:J41)</f>
        <v>100</v>
      </c>
    </row>
    <row r="44" spans="1:52" x14ac:dyDescent="0.2">
      <c r="A44" t="s">
        <v>53</v>
      </c>
      <c r="B44" t="s">
        <v>54</v>
      </c>
    </row>
    <row r="45" spans="1:52" x14ac:dyDescent="0.2">
      <c r="B45" s="179" t="s">
        <v>54</v>
      </c>
      <c r="C45" s="179"/>
      <c r="D45" s="179"/>
      <c r="E45" s="179"/>
      <c r="F45" s="179"/>
      <c r="G45" s="179"/>
      <c r="H45" s="179"/>
      <c r="I45" s="179"/>
      <c r="J45" s="179"/>
      <c r="AZ45" s="118" t="str">
        <f>B45</f>
        <v>Popis stavby: 2024/27 - Rekonstrukce střešního pláště, Dolní Česká, Znojmo</v>
      </c>
    </row>
    <row r="46" spans="1:52" x14ac:dyDescent="0.2">
      <c r="A46" t="s">
        <v>55</v>
      </c>
      <c r="B46" t="s">
        <v>56</v>
      </c>
    </row>
    <row r="47" spans="1:52" x14ac:dyDescent="0.2">
      <c r="B47" s="179" t="s">
        <v>57</v>
      </c>
      <c r="C47" s="179"/>
      <c r="D47" s="179"/>
      <c r="E47" s="179"/>
      <c r="F47" s="179"/>
      <c r="G47" s="179"/>
      <c r="H47" s="179"/>
      <c r="I47" s="179"/>
      <c r="J47" s="179"/>
      <c r="AZ47" s="118" t="str">
        <f>B47</f>
        <v>Popis rozpočtu: 2427_01 - Rekonstrukce střechy</v>
      </c>
    </row>
    <row r="48" spans="1:52" x14ac:dyDescent="0.2">
      <c r="A48" t="s">
        <v>58</v>
      </c>
      <c r="B48" t="s">
        <v>57</v>
      </c>
    </row>
    <row r="51" spans="1:10" ht="15.75" x14ac:dyDescent="0.25">
      <c r="B51" s="119" t="s">
        <v>59</v>
      </c>
    </row>
    <row r="53" spans="1:10" ht="25.5" customHeight="1" x14ac:dyDescent="0.2">
      <c r="A53" s="121"/>
      <c r="B53" s="124" t="s">
        <v>18</v>
      </c>
      <c r="C53" s="124" t="s">
        <v>6</v>
      </c>
      <c r="D53" s="125"/>
      <c r="E53" s="125"/>
      <c r="F53" s="126" t="s">
        <v>60</v>
      </c>
      <c r="G53" s="126"/>
      <c r="H53" s="126"/>
      <c r="I53" s="126" t="s">
        <v>31</v>
      </c>
      <c r="J53" s="126" t="s">
        <v>0</v>
      </c>
    </row>
    <row r="54" spans="1:10" ht="36.75" customHeight="1" x14ac:dyDescent="0.2">
      <c r="A54" s="122"/>
      <c r="B54" s="127" t="s">
        <v>61</v>
      </c>
      <c r="C54" s="177" t="s">
        <v>62</v>
      </c>
      <c r="D54" s="178"/>
      <c r="E54" s="178"/>
      <c r="F54" s="136" t="s">
        <v>26</v>
      </c>
      <c r="G54" s="128"/>
      <c r="H54" s="128"/>
      <c r="I54" s="128">
        <v>31077.65</v>
      </c>
      <c r="J54" s="133">
        <f>IF(I68=0,"",I54/I68*100)</f>
        <v>2.9711909117208397</v>
      </c>
    </row>
    <row r="55" spans="1:10" ht="36.75" customHeight="1" x14ac:dyDescent="0.2">
      <c r="A55" s="122"/>
      <c r="B55" s="127" t="s">
        <v>63</v>
      </c>
      <c r="C55" s="177" t="s">
        <v>64</v>
      </c>
      <c r="D55" s="178"/>
      <c r="E55" s="178"/>
      <c r="F55" s="136" t="s">
        <v>26</v>
      </c>
      <c r="G55" s="128"/>
      <c r="H55" s="128"/>
      <c r="I55" s="128">
        <v>526.47</v>
      </c>
      <c r="J55" s="133">
        <f>IF(I68=0,"",I55/I68*100)</f>
        <v>5.0333370743723238E-2</v>
      </c>
    </row>
    <row r="56" spans="1:10" ht="36.75" customHeight="1" x14ac:dyDescent="0.2">
      <c r="A56" s="122"/>
      <c r="B56" s="127" t="s">
        <v>65</v>
      </c>
      <c r="C56" s="177" t="s">
        <v>66</v>
      </c>
      <c r="D56" s="178"/>
      <c r="E56" s="178"/>
      <c r="F56" s="136" t="s">
        <v>26</v>
      </c>
      <c r="G56" s="128"/>
      <c r="H56" s="128"/>
      <c r="I56" s="128">
        <v>20972.55</v>
      </c>
      <c r="J56" s="133">
        <f>IF(I68=0,"",I56/I68*100)</f>
        <v>2.0050888646860652</v>
      </c>
    </row>
    <row r="57" spans="1:10" ht="36.75" customHeight="1" x14ac:dyDescent="0.2">
      <c r="A57" s="122"/>
      <c r="B57" s="127" t="s">
        <v>67</v>
      </c>
      <c r="C57" s="177" t="s">
        <v>68</v>
      </c>
      <c r="D57" s="178"/>
      <c r="E57" s="178"/>
      <c r="F57" s="136" t="s">
        <v>26</v>
      </c>
      <c r="G57" s="128"/>
      <c r="H57" s="128"/>
      <c r="I57" s="128">
        <v>17558.88</v>
      </c>
      <c r="J57" s="133">
        <f>IF(I68=0,"",I57/I68*100)</f>
        <v>1.6787236060640629</v>
      </c>
    </row>
    <row r="58" spans="1:10" ht="36.75" customHeight="1" x14ac:dyDescent="0.2">
      <c r="A58" s="122"/>
      <c r="B58" s="127" t="s">
        <v>69</v>
      </c>
      <c r="C58" s="177" t="s">
        <v>70</v>
      </c>
      <c r="D58" s="178"/>
      <c r="E58" s="178"/>
      <c r="F58" s="136" t="s">
        <v>26</v>
      </c>
      <c r="G58" s="128"/>
      <c r="H58" s="128"/>
      <c r="I58" s="128">
        <v>15400</v>
      </c>
      <c r="J58" s="133">
        <f>IF(I68=0,"",I58/I68*100)</f>
        <v>1.4723230373114098</v>
      </c>
    </row>
    <row r="59" spans="1:10" ht="36.75" customHeight="1" x14ac:dyDescent="0.2">
      <c r="A59" s="122"/>
      <c r="B59" s="127" t="s">
        <v>71</v>
      </c>
      <c r="C59" s="177" t="s">
        <v>72</v>
      </c>
      <c r="D59" s="178"/>
      <c r="E59" s="178"/>
      <c r="F59" s="136" t="s">
        <v>26</v>
      </c>
      <c r="G59" s="128"/>
      <c r="H59" s="128"/>
      <c r="I59" s="128">
        <v>3377.64</v>
      </c>
      <c r="J59" s="133">
        <f>IF(I68=0,"",I59/I68*100)</f>
        <v>0.32292059634704606</v>
      </c>
    </row>
    <row r="60" spans="1:10" ht="36.75" customHeight="1" x14ac:dyDescent="0.2">
      <c r="A60" s="122"/>
      <c r="B60" s="127" t="s">
        <v>73</v>
      </c>
      <c r="C60" s="177" t="s">
        <v>74</v>
      </c>
      <c r="D60" s="178"/>
      <c r="E60" s="178"/>
      <c r="F60" s="136" t="s">
        <v>26</v>
      </c>
      <c r="G60" s="128"/>
      <c r="H60" s="128"/>
      <c r="I60" s="128">
        <v>1326.99</v>
      </c>
      <c r="J60" s="133">
        <f>IF(I68=0,"",I60/I68*100)</f>
        <v>0.12686739917414724</v>
      </c>
    </row>
    <row r="61" spans="1:10" ht="36.75" customHeight="1" x14ac:dyDescent="0.2">
      <c r="A61" s="122"/>
      <c r="B61" s="127" t="s">
        <v>75</v>
      </c>
      <c r="C61" s="177" t="s">
        <v>76</v>
      </c>
      <c r="D61" s="178"/>
      <c r="E61" s="178"/>
      <c r="F61" s="136" t="s">
        <v>27</v>
      </c>
      <c r="G61" s="128"/>
      <c r="H61" s="128"/>
      <c r="I61" s="128">
        <v>197722.2</v>
      </c>
      <c r="J61" s="133">
        <f>IF(I68=0,"",I61/I68*100)</f>
        <v>18.903308444668443</v>
      </c>
    </row>
    <row r="62" spans="1:10" ht="36.75" customHeight="1" x14ac:dyDescent="0.2">
      <c r="A62" s="122"/>
      <c r="B62" s="127" t="s">
        <v>77</v>
      </c>
      <c r="C62" s="177" t="s">
        <v>78</v>
      </c>
      <c r="D62" s="178"/>
      <c r="E62" s="178"/>
      <c r="F62" s="136" t="s">
        <v>27</v>
      </c>
      <c r="G62" s="128"/>
      <c r="H62" s="128"/>
      <c r="I62" s="128">
        <v>90811.58</v>
      </c>
      <c r="J62" s="133">
        <f>IF(I68=0,"",I62/I68*100)</f>
        <v>8.6820767070550691</v>
      </c>
    </row>
    <row r="63" spans="1:10" ht="36.75" customHeight="1" x14ac:dyDescent="0.2">
      <c r="A63" s="122"/>
      <c r="B63" s="127" t="s">
        <v>79</v>
      </c>
      <c r="C63" s="177" t="s">
        <v>80</v>
      </c>
      <c r="D63" s="178"/>
      <c r="E63" s="178"/>
      <c r="F63" s="136" t="s">
        <v>27</v>
      </c>
      <c r="G63" s="128"/>
      <c r="H63" s="128"/>
      <c r="I63" s="128">
        <v>513965.17</v>
      </c>
      <c r="J63" s="133">
        <f>IF(I68=0,"",I63/I68*100)</f>
        <v>49.137841569264609</v>
      </c>
    </row>
    <row r="64" spans="1:10" ht="36.75" customHeight="1" x14ac:dyDescent="0.2">
      <c r="A64" s="122"/>
      <c r="B64" s="127" t="s">
        <v>81</v>
      </c>
      <c r="C64" s="177" t="s">
        <v>82</v>
      </c>
      <c r="D64" s="178"/>
      <c r="E64" s="178"/>
      <c r="F64" s="136" t="s">
        <v>27</v>
      </c>
      <c r="G64" s="128"/>
      <c r="H64" s="128"/>
      <c r="I64" s="128">
        <v>11796.05</v>
      </c>
      <c r="J64" s="133">
        <f>IF(I68=0,"",I64/I68*100)</f>
        <v>1.1277659846933281</v>
      </c>
    </row>
    <row r="65" spans="1:10" ht="36.75" customHeight="1" x14ac:dyDescent="0.2">
      <c r="A65" s="122"/>
      <c r="B65" s="127" t="s">
        <v>83</v>
      </c>
      <c r="C65" s="177" t="s">
        <v>84</v>
      </c>
      <c r="D65" s="178"/>
      <c r="E65" s="178"/>
      <c r="F65" s="136" t="s">
        <v>27</v>
      </c>
      <c r="G65" s="128"/>
      <c r="H65" s="128"/>
      <c r="I65" s="128">
        <v>43049.49</v>
      </c>
      <c r="J65" s="133">
        <f>IF(I68=0,"",I65/I68*100)</f>
        <v>4.1157633682796853</v>
      </c>
    </row>
    <row r="66" spans="1:10" ht="36.75" customHeight="1" x14ac:dyDescent="0.2">
      <c r="A66" s="122"/>
      <c r="B66" s="127" t="s">
        <v>85</v>
      </c>
      <c r="C66" s="177" t="s">
        <v>86</v>
      </c>
      <c r="D66" s="178"/>
      <c r="E66" s="178"/>
      <c r="F66" s="136" t="s">
        <v>87</v>
      </c>
      <c r="G66" s="128"/>
      <c r="H66" s="128"/>
      <c r="I66" s="128">
        <v>72475.97</v>
      </c>
      <c r="J66" s="133">
        <f>IF(I68=0,"",I66/I68*100)</f>
        <v>6.9290935248370529</v>
      </c>
    </row>
    <row r="67" spans="1:10" ht="36.75" customHeight="1" x14ac:dyDescent="0.2">
      <c r="A67" s="122"/>
      <c r="B67" s="127" t="s">
        <v>88</v>
      </c>
      <c r="C67" s="177" t="s">
        <v>30</v>
      </c>
      <c r="D67" s="178"/>
      <c r="E67" s="178"/>
      <c r="F67" s="136" t="s">
        <v>88</v>
      </c>
      <c r="G67" s="128"/>
      <c r="H67" s="128"/>
      <c r="I67" s="128">
        <v>25905.47</v>
      </c>
      <c r="J67" s="133">
        <f>IF(I68=0,"",I67/I68*100)</f>
        <v>2.4767026151545197</v>
      </c>
    </row>
    <row r="68" spans="1:10" ht="25.5" customHeight="1" x14ac:dyDescent="0.2">
      <c r="A68" s="123"/>
      <c r="B68" s="129" t="s">
        <v>1</v>
      </c>
      <c r="C68" s="130"/>
      <c r="D68" s="131"/>
      <c r="E68" s="131"/>
      <c r="F68" s="137"/>
      <c r="G68" s="132"/>
      <c r="H68" s="132"/>
      <c r="I68" s="132">
        <f>SUM(I54:I67)</f>
        <v>1045966.11</v>
      </c>
      <c r="J68" s="134">
        <f>SUM(J54:J67)</f>
        <v>100.00000000000001</v>
      </c>
    </row>
    <row r="69" spans="1:10" x14ac:dyDescent="0.2">
      <c r="F69" s="85"/>
      <c r="G69" s="85"/>
      <c r="H69" s="85"/>
      <c r="I69" s="85"/>
      <c r="J69" s="135"/>
    </row>
    <row r="70" spans="1:10" x14ac:dyDescent="0.2">
      <c r="F70" s="85"/>
      <c r="G70" s="85"/>
      <c r="H70" s="85"/>
      <c r="I70" s="85"/>
      <c r="J70" s="135"/>
    </row>
    <row r="71" spans="1:10" x14ac:dyDescent="0.2">
      <c r="F71" s="85"/>
      <c r="G71" s="85"/>
      <c r="H71" s="85"/>
      <c r="I71" s="85"/>
      <c r="J71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B45:J45"/>
    <mergeCell ref="B47:J47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8BD0-80AF-42B3-81DE-68DB34246485}">
  <sheetPr>
    <outlinePr summaryBelow="0"/>
  </sheetPr>
  <dimension ref="A1:BH5000"/>
  <sheetViews>
    <sheetView workbookViewId="0">
      <pane ySplit="7" topLeftCell="A8" activePane="bottomLeft" state="frozen"/>
      <selection pane="bottomLeft" activeCell="AB26" sqref="AB26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4" t="s">
        <v>7</v>
      </c>
      <c r="B1" s="234"/>
      <c r="C1" s="234"/>
      <c r="D1" s="234"/>
      <c r="E1" s="234"/>
      <c r="F1" s="234"/>
      <c r="G1" s="234"/>
      <c r="AG1" t="s">
        <v>90</v>
      </c>
    </row>
    <row r="2" spans="1:60" ht="24.95" customHeight="1" x14ac:dyDescent="0.2">
      <c r="A2" s="50" t="s">
        <v>8</v>
      </c>
      <c r="B2" s="49" t="s">
        <v>48</v>
      </c>
      <c r="C2" s="235" t="s">
        <v>49</v>
      </c>
      <c r="D2" s="236"/>
      <c r="E2" s="236"/>
      <c r="F2" s="236"/>
      <c r="G2" s="237"/>
      <c r="AG2" t="s">
        <v>91</v>
      </c>
    </row>
    <row r="3" spans="1:60" ht="24.95" customHeight="1" x14ac:dyDescent="0.2">
      <c r="A3" s="50" t="s">
        <v>9</v>
      </c>
      <c r="B3" s="49" t="s">
        <v>45</v>
      </c>
      <c r="C3" s="235" t="s">
        <v>44</v>
      </c>
      <c r="D3" s="236"/>
      <c r="E3" s="236"/>
      <c r="F3" s="236"/>
      <c r="G3" s="237"/>
      <c r="AC3" s="120" t="s">
        <v>91</v>
      </c>
      <c r="AG3" t="s">
        <v>92</v>
      </c>
    </row>
    <row r="4" spans="1:60" ht="24.95" customHeight="1" x14ac:dyDescent="0.2">
      <c r="A4" s="139" t="s">
        <v>10</v>
      </c>
      <c r="B4" s="140" t="s">
        <v>43</v>
      </c>
      <c r="C4" s="238" t="s">
        <v>44</v>
      </c>
      <c r="D4" s="239"/>
      <c r="E4" s="239"/>
      <c r="F4" s="239"/>
      <c r="G4" s="240"/>
      <c r="AG4" t="s">
        <v>93</v>
      </c>
    </row>
    <row r="5" spans="1:60" x14ac:dyDescent="0.2">
      <c r="D5" s="10"/>
    </row>
    <row r="6" spans="1:60" ht="38.25" x14ac:dyDescent="0.2">
      <c r="A6" s="142" t="s">
        <v>94</v>
      </c>
      <c r="B6" s="144" t="s">
        <v>95</v>
      </c>
      <c r="C6" s="144" t="s">
        <v>96</v>
      </c>
      <c r="D6" s="143" t="s">
        <v>97</v>
      </c>
      <c r="E6" s="142" t="s">
        <v>98</v>
      </c>
      <c r="F6" s="141" t="s">
        <v>99</v>
      </c>
      <c r="G6" s="142" t="s">
        <v>31</v>
      </c>
      <c r="H6" s="145" t="s">
        <v>32</v>
      </c>
      <c r="I6" s="145" t="s">
        <v>100</v>
      </c>
      <c r="J6" s="145" t="s">
        <v>33</v>
      </c>
      <c r="K6" s="145" t="s">
        <v>101</v>
      </c>
      <c r="L6" s="145" t="s">
        <v>102</v>
      </c>
      <c r="M6" s="145" t="s">
        <v>103</v>
      </c>
      <c r="N6" s="145" t="s">
        <v>104</v>
      </c>
      <c r="O6" s="145" t="s">
        <v>105</v>
      </c>
      <c r="P6" s="145" t="s">
        <v>106</v>
      </c>
      <c r="Q6" s="145" t="s">
        <v>107</v>
      </c>
      <c r="R6" s="145" t="s">
        <v>108</v>
      </c>
      <c r="S6" s="145" t="s">
        <v>109</v>
      </c>
      <c r="T6" s="145" t="s">
        <v>110</v>
      </c>
      <c r="U6" s="145" t="s">
        <v>111</v>
      </c>
      <c r="V6" s="145" t="s">
        <v>112</v>
      </c>
      <c r="W6" s="145" t="s">
        <v>113</v>
      </c>
      <c r="X6" s="145" t="s">
        <v>114</v>
      </c>
      <c r="Y6" s="145" t="s">
        <v>115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3" t="s">
        <v>116</v>
      </c>
      <c r="B8" s="154" t="s">
        <v>63</v>
      </c>
      <c r="C8" s="171" t="s">
        <v>64</v>
      </c>
      <c r="D8" s="155"/>
      <c r="E8" s="156"/>
      <c r="F8" s="157"/>
      <c r="G8" s="158">
        <f>SUMIF(AG9:AG9,"&lt;&gt;NOR",G9:G9)</f>
        <v>0</v>
      </c>
      <c r="H8" s="152"/>
      <c r="I8" s="152">
        <f>SUM(I9:I9)</f>
        <v>202.03200000000001</v>
      </c>
      <c r="J8" s="152"/>
      <c r="K8" s="152">
        <f>SUM(K9:K9)</f>
        <v>324.43800000000005</v>
      </c>
      <c r="L8" s="152"/>
      <c r="M8" s="152">
        <f>SUM(M9:M9)</f>
        <v>637.02870000000007</v>
      </c>
      <c r="N8" s="151"/>
      <c r="O8" s="151">
        <f>SUM(O9:O9)</f>
        <v>2.2080000000000003E-3</v>
      </c>
      <c r="P8" s="151"/>
      <c r="Q8" s="151">
        <f>SUM(Q9:Q9)</f>
        <v>0</v>
      </c>
      <c r="R8" s="152"/>
      <c r="S8" s="152"/>
      <c r="T8" s="152"/>
      <c r="U8" s="152"/>
      <c r="V8" s="152">
        <f>SUM(V9:V9)</f>
        <v>0.4830000000000001</v>
      </c>
      <c r="W8" s="152"/>
      <c r="X8" s="152"/>
      <c r="Y8" s="152"/>
      <c r="AG8" t="s">
        <v>117</v>
      </c>
    </row>
    <row r="9" spans="1:60" outlineLevel="1" x14ac:dyDescent="0.2">
      <c r="A9" s="165">
        <v>1</v>
      </c>
      <c r="B9" s="166" t="s">
        <v>118</v>
      </c>
      <c r="C9" s="172" t="s">
        <v>119</v>
      </c>
      <c r="D9" s="167" t="s">
        <v>120</v>
      </c>
      <c r="E9" s="168">
        <v>6.9</v>
      </c>
      <c r="F9" s="169"/>
      <c r="G9" s="170"/>
      <c r="H9" s="150">
        <v>29.28</v>
      </c>
      <c r="I9" s="150">
        <v>202.03200000000001</v>
      </c>
      <c r="J9" s="150">
        <v>47.02</v>
      </c>
      <c r="K9" s="150">
        <v>324.43800000000005</v>
      </c>
      <c r="L9" s="150">
        <v>21</v>
      </c>
      <c r="M9" s="150">
        <v>637.02870000000007</v>
      </c>
      <c r="N9" s="149">
        <v>3.2000000000000003E-4</v>
      </c>
      <c r="O9" s="149">
        <v>2.2080000000000003E-3</v>
      </c>
      <c r="P9" s="149">
        <v>0</v>
      </c>
      <c r="Q9" s="149">
        <v>0</v>
      </c>
      <c r="R9" s="150"/>
      <c r="S9" s="150" t="s">
        <v>121</v>
      </c>
      <c r="T9" s="150" t="s">
        <v>121</v>
      </c>
      <c r="U9" s="150">
        <v>7.0000000000000007E-2</v>
      </c>
      <c r="V9" s="150">
        <v>0.4830000000000001</v>
      </c>
      <c r="W9" s="150"/>
      <c r="X9" s="150" t="s">
        <v>122</v>
      </c>
      <c r="Y9" s="150" t="s">
        <v>123</v>
      </c>
      <c r="Z9" s="146"/>
      <c r="AA9" s="146"/>
      <c r="AB9" s="146"/>
      <c r="AC9" s="146"/>
      <c r="AD9" s="146"/>
      <c r="AE9" s="146"/>
      <c r="AF9" s="146"/>
      <c r="AG9" s="146" t="s">
        <v>124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53" t="s">
        <v>116</v>
      </c>
      <c r="B10" s="154" t="s">
        <v>65</v>
      </c>
      <c r="C10" s="171" t="s">
        <v>66</v>
      </c>
      <c r="D10" s="155"/>
      <c r="E10" s="156"/>
      <c r="F10" s="157"/>
      <c r="G10" s="158"/>
      <c r="H10" s="152"/>
      <c r="I10" s="152">
        <f>SUM(I11:I12)</f>
        <v>7350.777000000001</v>
      </c>
      <c r="J10" s="152"/>
      <c r="K10" s="152">
        <f>SUM(K11:K12)</f>
        <v>13621.773000000001</v>
      </c>
      <c r="L10" s="152"/>
      <c r="M10" s="152">
        <f>SUM(M11:M12)</f>
        <v>25376.785500000002</v>
      </c>
      <c r="N10" s="151"/>
      <c r="O10" s="151">
        <f>SUM(O11:O12)</f>
        <v>0.36949500000000002</v>
      </c>
      <c r="P10" s="151"/>
      <c r="Q10" s="151">
        <f>SUM(Q11:Q12)</f>
        <v>0</v>
      </c>
      <c r="R10" s="152"/>
      <c r="S10" s="152"/>
      <c r="T10" s="152"/>
      <c r="U10" s="152"/>
      <c r="V10" s="152">
        <f>SUM(V11:V12)</f>
        <v>19.549701000000002</v>
      </c>
      <c r="W10" s="152"/>
      <c r="X10" s="152"/>
      <c r="Y10" s="152"/>
      <c r="AG10" t="s">
        <v>117</v>
      </c>
    </row>
    <row r="11" spans="1:60" ht="22.5" outlineLevel="1" x14ac:dyDescent="0.2">
      <c r="A11" s="165">
        <v>2</v>
      </c>
      <c r="B11" s="166" t="s">
        <v>125</v>
      </c>
      <c r="C11" s="172" t="s">
        <v>126</v>
      </c>
      <c r="D11" s="167" t="s">
        <v>120</v>
      </c>
      <c r="E11" s="168">
        <v>6.9</v>
      </c>
      <c r="F11" s="169"/>
      <c r="G11" s="170"/>
      <c r="H11" s="150">
        <v>1001.95</v>
      </c>
      <c r="I11" s="150">
        <v>6913.4550000000008</v>
      </c>
      <c r="J11" s="150">
        <v>1633.05</v>
      </c>
      <c r="K11" s="150">
        <v>11268.045</v>
      </c>
      <c r="L11" s="150">
        <v>21</v>
      </c>
      <c r="M11" s="150">
        <v>21999.615000000002</v>
      </c>
      <c r="N11" s="149">
        <v>1.489E-2</v>
      </c>
      <c r="O11" s="149">
        <v>0.10274100000000001</v>
      </c>
      <c r="P11" s="149">
        <v>0</v>
      </c>
      <c r="Q11" s="149">
        <v>0</v>
      </c>
      <c r="R11" s="150"/>
      <c r="S11" s="150" t="s">
        <v>121</v>
      </c>
      <c r="T11" s="150" t="s">
        <v>121</v>
      </c>
      <c r="U11" s="150">
        <v>2.33</v>
      </c>
      <c r="V11" s="150">
        <v>16.077000000000002</v>
      </c>
      <c r="W11" s="150"/>
      <c r="X11" s="150" t="s">
        <v>122</v>
      </c>
      <c r="Y11" s="150" t="s">
        <v>123</v>
      </c>
      <c r="Z11" s="146"/>
      <c r="AA11" s="146"/>
      <c r="AB11" s="146"/>
      <c r="AC11" s="146"/>
      <c r="AD11" s="146"/>
      <c r="AE11" s="146"/>
      <c r="AF11" s="146"/>
      <c r="AG11" s="146" t="s">
        <v>124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65">
        <v>3</v>
      </c>
      <c r="B12" s="166" t="s">
        <v>127</v>
      </c>
      <c r="C12" s="172" t="s">
        <v>128</v>
      </c>
      <c r="D12" s="167" t="s">
        <v>120</v>
      </c>
      <c r="E12" s="168">
        <v>6.9</v>
      </c>
      <c r="F12" s="169"/>
      <c r="G12" s="170"/>
      <c r="H12" s="150">
        <v>63.38</v>
      </c>
      <c r="I12" s="150">
        <v>437.32200000000006</v>
      </c>
      <c r="J12" s="150">
        <v>341.12</v>
      </c>
      <c r="K12" s="150">
        <v>2353.7280000000001</v>
      </c>
      <c r="L12" s="150">
        <v>21</v>
      </c>
      <c r="M12" s="150">
        <v>3377.1705000000002</v>
      </c>
      <c r="N12" s="149">
        <v>3.866E-2</v>
      </c>
      <c r="O12" s="149">
        <v>0.26675399999999999</v>
      </c>
      <c r="P12" s="149">
        <v>0</v>
      </c>
      <c r="Q12" s="149">
        <v>0</v>
      </c>
      <c r="R12" s="150"/>
      <c r="S12" s="150" t="s">
        <v>121</v>
      </c>
      <c r="T12" s="150" t="s">
        <v>121</v>
      </c>
      <c r="U12" s="150">
        <v>0.50329000000000002</v>
      </c>
      <c r="V12" s="150">
        <v>3.4727010000000003</v>
      </c>
      <c r="W12" s="150"/>
      <c r="X12" s="150" t="s">
        <v>122</v>
      </c>
      <c r="Y12" s="150" t="s">
        <v>123</v>
      </c>
      <c r="Z12" s="146"/>
      <c r="AA12" s="146"/>
      <c r="AB12" s="146"/>
      <c r="AC12" s="146"/>
      <c r="AD12" s="146"/>
      <c r="AE12" s="146"/>
      <c r="AF12" s="146"/>
      <c r="AG12" s="146" t="s">
        <v>124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53" t="s">
        <v>116</v>
      </c>
      <c r="B13" s="154" t="s">
        <v>61</v>
      </c>
      <c r="C13" s="171" t="s">
        <v>62</v>
      </c>
      <c r="D13" s="155"/>
      <c r="E13" s="156"/>
      <c r="F13" s="157"/>
      <c r="G13" s="158"/>
      <c r="H13" s="152"/>
      <c r="I13" s="152">
        <f>SUM(I14:I14)</f>
        <v>78</v>
      </c>
      <c r="J13" s="152"/>
      <c r="K13" s="152">
        <f>SUM(K14:K14)</f>
        <v>30999.65</v>
      </c>
      <c r="L13" s="152"/>
      <c r="M13" s="152">
        <f>SUM(M14:M14)</f>
        <v>37603.9565</v>
      </c>
      <c r="N13" s="151"/>
      <c r="O13" s="151">
        <f>SUM(O14:O14)</f>
        <v>7.5000000000000002E-4</v>
      </c>
      <c r="P13" s="151"/>
      <c r="Q13" s="151">
        <f>SUM(Q14:Q14)</f>
        <v>0</v>
      </c>
      <c r="R13" s="152"/>
      <c r="S13" s="152"/>
      <c r="T13" s="152"/>
      <c r="U13" s="152"/>
      <c r="V13" s="152">
        <f>SUM(V14:V14)</f>
        <v>0.3</v>
      </c>
      <c r="W13" s="152"/>
      <c r="X13" s="152"/>
      <c r="Y13" s="152"/>
      <c r="AG13" t="s">
        <v>117</v>
      </c>
    </row>
    <row r="14" spans="1:60" ht="22.5" outlineLevel="1" x14ac:dyDescent="0.2">
      <c r="A14" s="165">
        <v>4</v>
      </c>
      <c r="B14" s="166" t="s">
        <v>129</v>
      </c>
      <c r="C14" s="172" t="s">
        <v>130</v>
      </c>
      <c r="D14" s="167" t="s">
        <v>131</v>
      </c>
      <c r="E14" s="168">
        <v>1</v>
      </c>
      <c r="F14" s="169"/>
      <c r="G14" s="170"/>
      <c r="H14" s="150">
        <v>78</v>
      </c>
      <c r="I14" s="150">
        <v>78</v>
      </c>
      <c r="J14" s="150">
        <v>30999.65</v>
      </c>
      <c r="K14" s="150">
        <v>30999.65</v>
      </c>
      <c r="L14" s="150">
        <v>21</v>
      </c>
      <c r="M14" s="150">
        <v>37603.9565</v>
      </c>
      <c r="N14" s="149">
        <v>7.5000000000000002E-4</v>
      </c>
      <c r="O14" s="149">
        <v>7.5000000000000002E-4</v>
      </c>
      <c r="P14" s="149">
        <v>0</v>
      </c>
      <c r="Q14" s="149">
        <v>0</v>
      </c>
      <c r="R14" s="150"/>
      <c r="S14" s="150" t="s">
        <v>121</v>
      </c>
      <c r="T14" s="150" t="s">
        <v>132</v>
      </c>
      <c r="U14" s="150">
        <v>0.3</v>
      </c>
      <c r="V14" s="150">
        <v>0.3</v>
      </c>
      <c r="W14" s="150"/>
      <c r="X14" s="150" t="s">
        <v>122</v>
      </c>
      <c r="Y14" s="150" t="s">
        <v>123</v>
      </c>
      <c r="Z14" s="146"/>
      <c r="AA14" s="146"/>
      <c r="AB14" s="146"/>
      <c r="AC14" s="146"/>
      <c r="AD14" s="146"/>
      <c r="AE14" s="146"/>
      <c r="AF14" s="146"/>
      <c r="AG14" s="146" t="s">
        <v>124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53" t="s">
        <v>116</v>
      </c>
      <c r="B15" s="154" t="s">
        <v>67</v>
      </c>
      <c r="C15" s="171" t="s">
        <v>68</v>
      </c>
      <c r="D15" s="155"/>
      <c r="E15" s="156"/>
      <c r="F15" s="157"/>
      <c r="G15" s="158"/>
      <c r="H15" s="152"/>
      <c r="I15" s="152">
        <f>SUM(I16:I17)</f>
        <v>6133.415</v>
      </c>
      <c r="J15" s="152"/>
      <c r="K15" s="152">
        <f>SUM(K16:K17)</f>
        <v>11425.46</v>
      </c>
      <c r="L15" s="152"/>
      <c r="M15" s="152">
        <f>SUM(M16:M17)</f>
        <v>21246.2448</v>
      </c>
      <c r="N15" s="151"/>
      <c r="O15" s="151">
        <f>SUM(O16:O17)</f>
        <v>0.41958500000000004</v>
      </c>
      <c r="P15" s="151"/>
      <c r="Q15" s="151">
        <f>SUM(Q16:Q17)</f>
        <v>0</v>
      </c>
      <c r="R15" s="152"/>
      <c r="S15" s="152"/>
      <c r="T15" s="152"/>
      <c r="U15" s="152"/>
      <c r="V15" s="152">
        <f>SUM(V16:V17)</f>
        <v>18.265000000000001</v>
      </c>
      <c r="W15" s="152"/>
      <c r="X15" s="152"/>
      <c r="Y15" s="152"/>
      <c r="AG15" t="s">
        <v>117</v>
      </c>
    </row>
    <row r="16" spans="1:60" outlineLevel="1" x14ac:dyDescent="0.2">
      <c r="A16" s="165">
        <v>5</v>
      </c>
      <c r="B16" s="166" t="s">
        <v>133</v>
      </c>
      <c r="C16" s="172" t="s">
        <v>134</v>
      </c>
      <c r="D16" s="167" t="s">
        <v>120</v>
      </c>
      <c r="E16" s="168">
        <v>60</v>
      </c>
      <c r="F16" s="169"/>
      <c r="G16" s="170"/>
      <c r="H16" s="150">
        <v>86.36</v>
      </c>
      <c r="I16" s="150">
        <v>5181.6000000000004</v>
      </c>
      <c r="J16" s="150">
        <v>162.63999999999999</v>
      </c>
      <c r="K16" s="150">
        <v>9758.4</v>
      </c>
      <c r="L16" s="150">
        <v>21</v>
      </c>
      <c r="M16" s="150">
        <v>18077.400000000001</v>
      </c>
      <c r="N16" s="149">
        <v>5.9100000000000003E-3</v>
      </c>
      <c r="O16" s="149">
        <v>0.35460000000000003</v>
      </c>
      <c r="P16" s="149">
        <v>0</v>
      </c>
      <c r="Q16" s="149">
        <v>0</v>
      </c>
      <c r="R16" s="150"/>
      <c r="S16" s="150" t="s">
        <v>121</v>
      </c>
      <c r="T16" s="150" t="s">
        <v>121</v>
      </c>
      <c r="U16" s="150">
        <v>0.26</v>
      </c>
      <c r="V16" s="150">
        <v>15.600000000000001</v>
      </c>
      <c r="W16" s="150"/>
      <c r="X16" s="150" t="s">
        <v>122</v>
      </c>
      <c r="Y16" s="150" t="s">
        <v>123</v>
      </c>
      <c r="Z16" s="146"/>
      <c r="AA16" s="146"/>
      <c r="AB16" s="146"/>
      <c r="AC16" s="146"/>
      <c r="AD16" s="146"/>
      <c r="AE16" s="146"/>
      <c r="AF16" s="146"/>
      <c r="AG16" s="146" t="s">
        <v>124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5">
        <v>6</v>
      </c>
      <c r="B17" s="166" t="s">
        <v>135</v>
      </c>
      <c r="C17" s="172" t="s">
        <v>136</v>
      </c>
      <c r="D17" s="167" t="s">
        <v>120</v>
      </c>
      <c r="E17" s="168">
        <v>10.25</v>
      </c>
      <c r="F17" s="169"/>
      <c r="G17" s="170"/>
      <c r="H17" s="150">
        <v>92.86</v>
      </c>
      <c r="I17" s="150">
        <v>951.81499999999994</v>
      </c>
      <c r="J17" s="150">
        <v>162.63999999999999</v>
      </c>
      <c r="K17" s="150">
        <v>1667.06</v>
      </c>
      <c r="L17" s="150">
        <v>21</v>
      </c>
      <c r="M17" s="150">
        <v>3168.8448000000003</v>
      </c>
      <c r="N17" s="149">
        <v>6.3400000000000001E-3</v>
      </c>
      <c r="O17" s="149">
        <v>6.4985000000000001E-2</v>
      </c>
      <c r="P17" s="149">
        <v>0</v>
      </c>
      <c r="Q17" s="149">
        <v>0</v>
      </c>
      <c r="R17" s="150"/>
      <c r="S17" s="150" t="s">
        <v>121</v>
      </c>
      <c r="T17" s="150" t="s">
        <v>121</v>
      </c>
      <c r="U17" s="150">
        <v>0.26</v>
      </c>
      <c r="V17" s="150">
        <v>2.665</v>
      </c>
      <c r="W17" s="150"/>
      <c r="X17" s="150" t="s">
        <v>122</v>
      </c>
      <c r="Y17" s="150" t="s">
        <v>123</v>
      </c>
      <c r="Z17" s="146"/>
      <c r="AA17" s="146"/>
      <c r="AB17" s="146"/>
      <c r="AC17" s="146"/>
      <c r="AD17" s="146"/>
      <c r="AE17" s="146"/>
      <c r="AF17" s="146"/>
      <c r="AG17" s="146" t="s">
        <v>124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5.5" x14ac:dyDescent="0.2">
      <c r="A18" s="153" t="s">
        <v>116</v>
      </c>
      <c r="B18" s="154" t="s">
        <v>69</v>
      </c>
      <c r="C18" s="171" t="s">
        <v>70</v>
      </c>
      <c r="D18" s="155"/>
      <c r="E18" s="156"/>
      <c r="F18" s="157"/>
      <c r="G18" s="158"/>
      <c r="H18" s="152"/>
      <c r="I18" s="152">
        <f>SUM(I19:I19)</f>
        <v>0</v>
      </c>
      <c r="J18" s="152"/>
      <c r="K18" s="152">
        <f>SUM(K19:K19)</f>
        <v>15400</v>
      </c>
      <c r="L18" s="152"/>
      <c r="M18" s="152">
        <f>SUM(M19:M19)</f>
        <v>18634</v>
      </c>
      <c r="N18" s="151"/>
      <c r="O18" s="151">
        <f>SUM(O19:O19)</f>
        <v>0</v>
      </c>
      <c r="P18" s="151"/>
      <c r="Q18" s="151">
        <f>SUM(Q19:Q19)</f>
        <v>0</v>
      </c>
      <c r="R18" s="152"/>
      <c r="S18" s="152"/>
      <c r="T18" s="152"/>
      <c r="U18" s="152"/>
      <c r="V18" s="152">
        <f>SUM(V19:V19)</f>
        <v>20</v>
      </c>
      <c r="W18" s="152"/>
      <c r="X18" s="152"/>
      <c r="Y18" s="152"/>
      <c r="AG18" t="s">
        <v>117</v>
      </c>
    </row>
    <row r="19" spans="1:60" outlineLevel="1" x14ac:dyDescent="0.2">
      <c r="A19" s="165">
        <v>7</v>
      </c>
      <c r="B19" s="166" t="s">
        <v>137</v>
      </c>
      <c r="C19" s="172" t="s">
        <v>138</v>
      </c>
      <c r="D19" s="167" t="s">
        <v>139</v>
      </c>
      <c r="E19" s="168">
        <v>20</v>
      </c>
      <c r="F19" s="169"/>
      <c r="G19" s="170"/>
      <c r="H19" s="150">
        <v>0</v>
      </c>
      <c r="I19" s="150">
        <v>0</v>
      </c>
      <c r="J19" s="150">
        <v>770</v>
      </c>
      <c r="K19" s="150">
        <v>15400</v>
      </c>
      <c r="L19" s="150">
        <v>21</v>
      </c>
      <c r="M19" s="150">
        <v>18634</v>
      </c>
      <c r="N19" s="149">
        <v>0</v>
      </c>
      <c r="O19" s="149">
        <v>0</v>
      </c>
      <c r="P19" s="149">
        <v>0</v>
      </c>
      <c r="Q19" s="149">
        <v>0</v>
      </c>
      <c r="R19" s="150" t="s">
        <v>140</v>
      </c>
      <c r="S19" s="150" t="s">
        <v>121</v>
      </c>
      <c r="T19" s="150" t="s">
        <v>121</v>
      </c>
      <c r="U19" s="150">
        <v>1</v>
      </c>
      <c r="V19" s="150">
        <v>20</v>
      </c>
      <c r="W19" s="150"/>
      <c r="X19" s="150" t="s">
        <v>141</v>
      </c>
      <c r="Y19" s="150" t="s">
        <v>123</v>
      </c>
      <c r="Z19" s="146"/>
      <c r="AA19" s="146"/>
      <c r="AB19" s="146"/>
      <c r="AC19" s="146"/>
      <c r="AD19" s="146"/>
      <c r="AE19" s="146"/>
      <c r="AF19" s="146"/>
      <c r="AG19" s="146" t="s">
        <v>142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3" t="s">
        <v>116</v>
      </c>
      <c r="B20" s="154" t="s">
        <v>71</v>
      </c>
      <c r="C20" s="171" t="s">
        <v>72</v>
      </c>
      <c r="D20" s="155"/>
      <c r="E20" s="156"/>
      <c r="F20" s="157"/>
      <c r="G20" s="158"/>
      <c r="H20" s="152"/>
      <c r="I20" s="152">
        <f>SUM(I21:I22)</f>
        <v>0</v>
      </c>
      <c r="J20" s="152"/>
      <c r="K20" s="152">
        <f>SUM(K21:K22)</f>
        <v>3377.64</v>
      </c>
      <c r="L20" s="152"/>
      <c r="M20" s="152">
        <f>SUM(M21:M22)</f>
        <v>4086.9443999999999</v>
      </c>
      <c r="N20" s="151"/>
      <c r="O20" s="151">
        <f>SUM(O21:O22)</f>
        <v>0</v>
      </c>
      <c r="P20" s="151"/>
      <c r="Q20" s="151">
        <f>SUM(Q21:Q22)</f>
        <v>3.18885</v>
      </c>
      <c r="R20" s="152"/>
      <c r="S20" s="152"/>
      <c r="T20" s="152"/>
      <c r="U20" s="152"/>
      <c r="V20" s="152">
        <f>SUM(V21:V22)</f>
        <v>5.5724999999999998</v>
      </c>
      <c r="W20" s="152"/>
      <c r="X20" s="152"/>
      <c r="Y20" s="152"/>
      <c r="AG20" t="s">
        <v>117</v>
      </c>
    </row>
    <row r="21" spans="1:60" outlineLevel="1" x14ac:dyDescent="0.2">
      <c r="A21" s="165">
        <v>8</v>
      </c>
      <c r="B21" s="166" t="s">
        <v>143</v>
      </c>
      <c r="C21" s="172" t="s">
        <v>144</v>
      </c>
      <c r="D21" s="167" t="s">
        <v>145</v>
      </c>
      <c r="E21" s="168">
        <v>1.875</v>
      </c>
      <c r="F21" s="169"/>
      <c r="G21" s="170"/>
      <c r="H21" s="150">
        <v>0</v>
      </c>
      <c r="I21" s="150">
        <v>0</v>
      </c>
      <c r="J21" s="150">
        <v>1514</v>
      </c>
      <c r="K21" s="150">
        <v>2838.75</v>
      </c>
      <c r="L21" s="150">
        <v>21</v>
      </c>
      <c r="M21" s="150">
        <v>3434.8874999999998</v>
      </c>
      <c r="N21" s="149">
        <v>0</v>
      </c>
      <c r="O21" s="149">
        <v>0</v>
      </c>
      <c r="P21" s="149">
        <v>1.5940000000000001</v>
      </c>
      <c r="Q21" s="149">
        <v>2.98875</v>
      </c>
      <c r="R21" s="150"/>
      <c r="S21" s="150" t="s">
        <v>121</v>
      </c>
      <c r="T21" s="150" t="s">
        <v>121</v>
      </c>
      <c r="U21" s="150">
        <v>2.42</v>
      </c>
      <c r="V21" s="150">
        <v>4.5374999999999996</v>
      </c>
      <c r="W21" s="150"/>
      <c r="X21" s="150" t="s">
        <v>122</v>
      </c>
      <c r="Y21" s="150" t="s">
        <v>123</v>
      </c>
      <c r="Z21" s="146"/>
      <c r="AA21" s="146"/>
      <c r="AB21" s="146"/>
      <c r="AC21" s="146"/>
      <c r="AD21" s="146"/>
      <c r="AE21" s="146"/>
      <c r="AF21" s="146"/>
      <c r="AG21" s="146" t="s">
        <v>124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5">
        <v>9</v>
      </c>
      <c r="B22" s="166" t="s">
        <v>146</v>
      </c>
      <c r="C22" s="172" t="s">
        <v>147</v>
      </c>
      <c r="D22" s="167" t="s">
        <v>120</v>
      </c>
      <c r="E22" s="168">
        <v>6.9</v>
      </c>
      <c r="F22" s="169"/>
      <c r="G22" s="170"/>
      <c r="H22" s="150">
        <v>0</v>
      </c>
      <c r="I22" s="150">
        <v>0</v>
      </c>
      <c r="J22" s="150">
        <v>78.099999999999994</v>
      </c>
      <c r="K22" s="150">
        <v>538.89</v>
      </c>
      <c r="L22" s="150">
        <v>21</v>
      </c>
      <c r="M22" s="150">
        <v>652.05689999999993</v>
      </c>
      <c r="N22" s="149">
        <v>0</v>
      </c>
      <c r="O22" s="149">
        <v>0</v>
      </c>
      <c r="P22" s="149">
        <v>2.9000000000000001E-2</v>
      </c>
      <c r="Q22" s="149">
        <v>0.20010000000000003</v>
      </c>
      <c r="R22" s="150"/>
      <c r="S22" s="150" t="s">
        <v>121</v>
      </c>
      <c r="T22" s="150" t="s">
        <v>121</v>
      </c>
      <c r="U22" s="150">
        <v>0.15</v>
      </c>
      <c r="V22" s="150">
        <v>1.0349999999999999</v>
      </c>
      <c r="W22" s="150"/>
      <c r="X22" s="150" t="s">
        <v>122</v>
      </c>
      <c r="Y22" s="150" t="s">
        <v>123</v>
      </c>
      <c r="Z22" s="146"/>
      <c r="AA22" s="146"/>
      <c r="AB22" s="146"/>
      <c r="AC22" s="146"/>
      <c r="AD22" s="146"/>
      <c r="AE22" s="146"/>
      <c r="AF22" s="146"/>
      <c r="AG22" s="146" t="s">
        <v>124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53" t="s">
        <v>116</v>
      </c>
      <c r="B23" s="154" t="s">
        <v>73</v>
      </c>
      <c r="C23" s="171" t="s">
        <v>74</v>
      </c>
      <c r="D23" s="155"/>
      <c r="E23" s="156"/>
      <c r="F23" s="157"/>
      <c r="G23" s="158"/>
      <c r="H23" s="152"/>
      <c r="I23" s="152">
        <f>SUM(I24:I24)</f>
        <v>0</v>
      </c>
      <c r="J23" s="152"/>
      <c r="K23" s="152">
        <f>SUM(K24:K24)</f>
        <v>1326.99333</v>
      </c>
      <c r="L23" s="152"/>
      <c r="M23" s="152">
        <f>SUM(M24:M24)</f>
        <v>1605.6578999999999</v>
      </c>
      <c r="N23" s="151"/>
      <c r="O23" s="151">
        <f>SUM(O24:O24)</f>
        <v>0</v>
      </c>
      <c r="P23" s="151"/>
      <c r="Q23" s="151">
        <f>SUM(Q24:Q24)</f>
        <v>0</v>
      </c>
      <c r="R23" s="152"/>
      <c r="S23" s="152"/>
      <c r="T23" s="152"/>
      <c r="U23" s="152"/>
      <c r="V23" s="152">
        <f>SUM(V24:V24)</f>
        <v>2.0391543300000001</v>
      </c>
      <c r="W23" s="152"/>
      <c r="X23" s="152"/>
      <c r="Y23" s="152"/>
      <c r="AG23" t="s">
        <v>117</v>
      </c>
    </row>
    <row r="24" spans="1:60" outlineLevel="1" x14ac:dyDescent="0.2">
      <c r="A24" s="165">
        <v>10</v>
      </c>
      <c r="B24" s="166" t="s">
        <v>148</v>
      </c>
      <c r="C24" s="172" t="s">
        <v>149</v>
      </c>
      <c r="D24" s="167" t="s">
        <v>150</v>
      </c>
      <c r="E24" s="168">
        <v>0.79129000000000005</v>
      </c>
      <c r="F24" s="169"/>
      <c r="G24" s="170"/>
      <c r="H24" s="150">
        <v>0</v>
      </c>
      <c r="I24" s="150">
        <v>0</v>
      </c>
      <c r="J24" s="150">
        <v>1677</v>
      </c>
      <c r="K24" s="150">
        <v>1326.99333</v>
      </c>
      <c r="L24" s="150">
        <v>21</v>
      </c>
      <c r="M24" s="150">
        <v>1605.6578999999999</v>
      </c>
      <c r="N24" s="149">
        <v>0</v>
      </c>
      <c r="O24" s="149">
        <v>0</v>
      </c>
      <c r="P24" s="149">
        <v>0</v>
      </c>
      <c r="Q24" s="149">
        <v>0</v>
      </c>
      <c r="R24" s="150"/>
      <c r="S24" s="150" t="s">
        <v>121</v>
      </c>
      <c r="T24" s="150" t="s">
        <v>121</v>
      </c>
      <c r="U24" s="150">
        <v>2.577</v>
      </c>
      <c r="V24" s="150">
        <v>2.0391543300000001</v>
      </c>
      <c r="W24" s="150"/>
      <c r="X24" s="150" t="s">
        <v>122</v>
      </c>
      <c r="Y24" s="150" t="s">
        <v>123</v>
      </c>
      <c r="Z24" s="146"/>
      <c r="AA24" s="146"/>
      <c r="AB24" s="146"/>
      <c r="AC24" s="146"/>
      <c r="AD24" s="146"/>
      <c r="AE24" s="146"/>
      <c r="AF24" s="146"/>
      <c r="AG24" s="146" t="s">
        <v>151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">
      <c r="A25" s="153" t="s">
        <v>116</v>
      </c>
      <c r="B25" s="154" t="s">
        <v>75</v>
      </c>
      <c r="C25" s="171" t="s">
        <v>76</v>
      </c>
      <c r="D25" s="155"/>
      <c r="E25" s="156"/>
      <c r="F25" s="157"/>
      <c r="G25" s="158"/>
      <c r="H25" s="152"/>
      <c r="I25" s="152">
        <f>SUM(I26:I36)</f>
        <v>60960.09362</v>
      </c>
      <c r="J25" s="152"/>
      <c r="K25" s="152">
        <f>SUM(K26:K36)</f>
        <v>136762.10584</v>
      </c>
      <c r="L25" s="152"/>
      <c r="M25" s="152">
        <f>SUM(M26:M36)</f>
        <v>239243.86199999999</v>
      </c>
      <c r="N25" s="151"/>
      <c r="O25" s="151">
        <f>SUM(O26:O36)</f>
        <v>2.7082101436999997</v>
      </c>
      <c r="P25" s="151"/>
      <c r="Q25" s="151">
        <f>SUM(Q26:Q36)</f>
        <v>1.3047500000000001</v>
      </c>
      <c r="R25" s="152"/>
      <c r="S25" s="152"/>
      <c r="T25" s="152"/>
      <c r="U25" s="152"/>
      <c r="V25" s="152">
        <f>SUM(V26:V36)</f>
        <v>174.12260000000001</v>
      </c>
      <c r="W25" s="152"/>
      <c r="X25" s="152"/>
      <c r="Y25" s="152"/>
      <c r="AG25" t="s">
        <v>117</v>
      </c>
    </row>
    <row r="26" spans="1:60" outlineLevel="1" x14ac:dyDescent="0.2">
      <c r="A26" s="165">
        <v>11</v>
      </c>
      <c r="B26" s="166" t="s">
        <v>152</v>
      </c>
      <c r="C26" s="172" t="s">
        <v>153</v>
      </c>
      <c r="D26" s="167" t="s">
        <v>154</v>
      </c>
      <c r="E26" s="168">
        <v>1</v>
      </c>
      <c r="F26" s="169"/>
      <c r="G26" s="170"/>
      <c r="H26" s="150">
        <v>9268.89</v>
      </c>
      <c r="I26" s="150">
        <v>9268.89</v>
      </c>
      <c r="J26" s="150">
        <v>20851.11</v>
      </c>
      <c r="K26" s="150">
        <v>20851.11</v>
      </c>
      <c r="L26" s="150">
        <v>21</v>
      </c>
      <c r="M26" s="150">
        <v>36445.199999999997</v>
      </c>
      <c r="N26" s="149">
        <v>0.17008999999999999</v>
      </c>
      <c r="O26" s="149">
        <v>0.17008999999999999</v>
      </c>
      <c r="P26" s="149">
        <v>0</v>
      </c>
      <c r="Q26" s="149">
        <v>0</v>
      </c>
      <c r="R26" s="150"/>
      <c r="S26" s="150" t="s">
        <v>121</v>
      </c>
      <c r="T26" s="150" t="s">
        <v>121</v>
      </c>
      <c r="U26" s="150">
        <v>30</v>
      </c>
      <c r="V26" s="150">
        <v>30</v>
      </c>
      <c r="W26" s="150"/>
      <c r="X26" s="150" t="s">
        <v>122</v>
      </c>
      <c r="Y26" s="150" t="s">
        <v>123</v>
      </c>
      <c r="Z26" s="146"/>
      <c r="AA26" s="146"/>
      <c r="AB26" s="146"/>
      <c r="AC26" s="146"/>
      <c r="AD26" s="146"/>
      <c r="AE26" s="146"/>
      <c r="AF26" s="146"/>
      <c r="AG26" s="146" t="s">
        <v>124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2.5" outlineLevel="1" x14ac:dyDescent="0.2">
      <c r="A27" s="165">
        <v>12</v>
      </c>
      <c r="B27" s="166" t="s">
        <v>155</v>
      </c>
      <c r="C27" s="172" t="s">
        <v>156</v>
      </c>
      <c r="D27" s="167" t="s">
        <v>157</v>
      </c>
      <c r="E27" s="168">
        <v>96</v>
      </c>
      <c r="F27" s="169"/>
      <c r="G27" s="170"/>
      <c r="H27" s="150">
        <v>93.51</v>
      </c>
      <c r="I27" s="150">
        <v>8976.9600000000009</v>
      </c>
      <c r="J27" s="150">
        <v>285.49</v>
      </c>
      <c r="K27" s="150">
        <v>27407.040000000001</v>
      </c>
      <c r="L27" s="150">
        <v>21</v>
      </c>
      <c r="M27" s="150">
        <v>44024.639999999999</v>
      </c>
      <c r="N27" s="149">
        <v>5.1500000000000001E-3</v>
      </c>
      <c r="O27" s="149">
        <v>0.49440000000000001</v>
      </c>
      <c r="P27" s="149">
        <v>0</v>
      </c>
      <c r="Q27" s="149">
        <v>0</v>
      </c>
      <c r="R27" s="150"/>
      <c r="S27" s="150" t="s">
        <v>121</v>
      </c>
      <c r="T27" s="150" t="s">
        <v>121</v>
      </c>
      <c r="U27" s="150">
        <v>0.34200000000000003</v>
      </c>
      <c r="V27" s="150">
        <v>32.832000000000001</v>
      </c>
      <c r="W27" s="150"/>
      <c r="X27" s="150" t="s">
        <v>122</v>
      </c>
      <c r="Y27" s="150" t="s">
        <v>123</v>
      </c>
      <c r="Z27" s="146"/>
      <c r="AA27" s="146"/>
      <c r="AB27" s="146"/>
      <c r="AC27" s="146"/>
      <c r="AD27" s="146"/>
      <c r="AE27" s="146"/>
      <c r="AF27" s="146"/>
      <c r="AG27" s="146" t="s">
        <v>124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 x14ac:dyDescent="0.2">
      <c r="A28" s="165">
        <v>13</v>
      </c>
      <c r="B28" s="166" t="s">
        <v>158</v>
      </c>
      <c r="C28" s="172" t="s">
        <v>159</v>
      </c>
      <c r="D28" s="167" t="s">
        <v>120</v>
      </c>
      <c r="E28" s="168">
        <v>15.35</v>
      </c>
      <c r="F28" s="169"/>
      <c r="G28" s="170"/>
      <c r="H28" s="150">
        <v>187.14</v>
      </c>
      <c r="I28" s="150">
        <v>2872.5989999999997</v>
      </c>
      <c r="J28" s="150">
        <v>518.86</v>
      </c>
      <c r="K28" s="150">
        <v>7964.5010000000002</v>
      </c>
      <c r="L28" s="150">
        <v>21</v>
      </c>
      <c r="M28" s="150">
        <v>13112.891</v>
      </c>
      <c r="N28" s="149">
        <v>1.452E-2</v>
      </c>
      <c r="O28" s="149">
        <v>0.222882</v>
      </c>
      <c r="P28" s="149">
        <v>0</v>
      </c>
      <c r="Q28" s="149">
        <v>0</v>
      </c>
      <c r="R28" s="150"/>
      <c r="S28" s="150" t="s">
        <v>121</v>
      </c>
      <c r="T28" s="150" t="s">
        <v>121</v>
      </c>
      <c r="U28" s="150">
        <v>0.746</v>
      </c>
      <c r="V28" s="150">
        <v>11.4511</v>
      </c>
      <c r="W28" s="150"/>
      <c r="X28" s="150" t="s">
        <v>122</v>
      </c>
      <c r="Y28" s="150" t="s">
        <v>123</v>
      </c>
      <c r="Z28" s="146"/>
      <c r="AA28" s="146"/>
      <c r="AB28" s="146"/>
      <c r="AC28" s="146"/>
      <c r="AD28" s="146"/>
      <c r="AE28" s="146"/>
      <c r="AF28" s="146"/>
      <c r="AG28" s="146" t="s">
        <v>124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65">
        <v>14</v>
      </c>
      <c r="B29" s="166" t="s">
        <v>160</v>
      </c>
      <c r="C29" s="172" t="s">
        <v>161</v>
      </c>
      <c r="D29" s="167" t="s">
        <v>120</v>
      </c>
      <c r="E29" s="168">
        <v>153.5</v>
      </c>
      <c r="F29" s="169"/>
      <c r="G29" s="170"/>
      <c r="H29" s="150">
        <v>0</v>
      </c>
      <c r="I29" s="150">
        <v>0</v>
      </c>
      <c r="J29" s="150">
        <v>160.5</v>
      </c>
      <c r="K29" s="150">
        <v>24636.75</v>
      </c>
      <c r="L29" s="150">
        <v>21</v>
      </c>
      <c r="M29" s="150">
        <v>29810.467499999999</v>
      </c>
      <c r="N29" s="149">
        <v>0</v>
      </c>
      <c r="O29" s="149">
        <v>0</v>
      </c>
      <c r="P29" s="149">
        <v>0</v>
      </c>
      <c r="Q29" s="149">
        <v>0</v>
      </c>
      <c r="R29" s="150"/>
      <c r="S29" s="150" t="s">
        <v>121</v>
      </c>
      <c r="T29" s="150" t="s">
        <v>121</v>
      </c>
      <c r="U29" s="150">
        <v>0.20799999999999999</v>
      </c>
      <c r="V29" s="150">
        <v>31.927999999999997</v>
      </c>
      <c r="W29" s="150"/>
      <c r="X29" s="150" t="s">
        <v>122</v>
      </c>
      <c r="Y29" s="150" t="s">
        <v>123</v>
      </c>
      <c r="Z29" s="146"/>
      <c r="AA29" s="146"/>
      <c r="AB29" s="146"/>
      <c r="AC29" s="146"/>
      <c r="AD29" s="146"/>
      <c r="AE29" s="146"/>
      <c r="AF29" s="146"/>
      <c r="AG29" s="146" t="s">
        <v>124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65">
        <v>15</v>
      </c>
      <c r="B30" s="166" t="s">
        <v>162</v>
      </c>
      <c r="C30" s="172" t="s">
        <v>163</v>
      </c>
      <c r="D30" s="167" t="s">
        <v>120</v>
      </c>
      <c r="E30" s="168">
        <v>91.5</v>
      </c>
      <c r="F30" s="169"/>
      <c r="G30" s="170"/>
      <c r="H30" s="150">
        <v>67.45</v>
      </c>
      <c r="I30" s="150">
        <v>6171.6750000000002</v>
      </c>
      <c r="J30" s="150">
        <v>61.55</v>
      </c>
      <c r="K30" s="150">
        <v>5631.8249999999998</v>
      </c>
      <c r="L30" s="150">
        <v>21</v>
      </c>
      <c r="M30" s="150">
        <v>14282.235000000001</v>
      </c>
      <c r="N30" s="149">
        <v>1.47E-3</v>
      </c>
      <c r="O30" s="149">
        <v>0.13450499999999999</v>
      </c>
      <c r="P30" s="149">
        <v>0</v>
      </c>
      <c r="Q30" s="149">
        <v>0</v>
      </c>
      <c r="R30" s="150"/>
      <c r="S30" s="150" t="s">
        <v>121</v>
      </c>
      <c r="T30" s="150" t="s">
        <v>121</v>
      </c>
      <c r="U30" s="150">
        <v>0.08</v>
      </c>
      <c r="V30" s="150">
        <v>7.32</v>
      </c>
      <c r="W30" s="150"/>
      <c r="X30" s="150" t="s">
        <v>122</v>
      </c>
      <c r="Y30" s="150" t="s">
        <v>123</v>
      </c>
      <c r="Z30" s="146"/>
      <c r="AA30" s="146"/>
      <c r="AB30" s="146"/>
      <c r="AC30" s="146"/>
      <c r="AD30" s="146"/>
      <c r="AE30" s="146"/>
      <c r="AF30" s="146"/>
      <c r="AG30" s="146" t="s">
        <v>124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65">
        <v>16</v>
      </c>
      <c r="B31" s="166" t="s">
        <v>164</v>
      </c>
      <c r="C31" s="172" t="s">
        <v>165</v>
      </c>
      <c r="D31" s="167" t="s">
        <v>120</v>
      </c>
      <c r="E31" s="168">
        <v>15.35</v>
      </c>
      <c r="F31" s="169"/>
      <c r="G31" s="170"/>
      <c r="H31" s="150">
        <v>0</v>
      </c>
      <c r="I31" s="150">
        <v>0</v>
      </c>
      <c r="J31" s="150">
        <v>62.6</v>
      </c>
      <c r="K31" s="150">
        <v>960.91</v>
      </c>
      <c r="L31" s="150">
        <v>21</v>
      </c>
      <c r="M31" s="150">
        <v>1162.7011</v>
      </c>
      <c r="N31" s="149">
        <v>0</v>
      </c>
      <c r="O31" s="149">
        <v>0</v>
      </c>
      <c r="P31" s="149">
        <v>1.4999999999999999E-2</v>
      </c>
      <c r="Q31" s="149">
        <v>0.23024999999999998</v>
      </c>
      <c r="R31" s="150"/>
      <c r="S31" s="150" t="s">
        <v>121</v>
      </c>
      <c r="T31" s="150" t="s">
        <v>121</v>
      </c>
      <c r="U31" s="150">
        <v>0.09</v>
      </c>
      <c r="V31" s="150">
        <v>1.3815</v>
      </c>
      <c r="W31" s="150"/>
      <c r="X31" s="150" t="s">
        <v>122</v>
      </c>
      <c r="Y31" s="150" t="s">
        <v>123</v>
      </c>
      <c r="Z31" s="146"/>
      <c r="AA31" s="146"/>
      <c r="AB31" s="146"/>
      <c r="AC31" s="146"/>
      <c r="AD31" s="146"/>
      <c r="AE31" s="146"/>
      <c r="AF31" s="146"/>
      <c r="AG31" s="146" t="s">
        <v>124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5">
        <v>17</v>
      </c>
      <c r="B32" s="166" t="s">
        <v>166</v>
      </c>
      <c r="C32" s="172" t="s">
        <v>167</v>
      </c>
      <c r="D32" s="167" t="s">
        <v>120</v>
      </c>
      <c r="E32" s="168">
        <v>153.5</v>
      </c>
      <c r="F32" s="169"/>
      <c r="G32" s="170"/>
      <c r="H32" s="150">
        <v>0</v>
      </c>
      <c r="I32" s="150">
        <v>0</v>
      </c>
      <c r="J32" s="150">
        <v>41.7</v>
      </c>
      <c r="K32" s="150">
        <v>6400.9500000000007</v>
      </c>
      <c r="L32" s="150">
        <v>21</v>
      </c>
      <c r="M32" s="150">
        <v>7745.1494999999995</v>
      </c>
      <c r="N32" s="149">
        <v>0</v>
      </c>
      <c r="O32" s="149">
        <v>0</v>
      </c>
      <c r="P32" s="149">
        <v>7.0000000000000001E-3</v>
      </c>
      <c r="Q32" s="149">
        <v>1.0745</v>
      </c>
      <c r="R32" s="150"/>
      <c r="S32" s="150" t="s">
        <v>121</v>
      </c>
      <c r="T32" s="150" t="s">
        <v>121</v>
      </c>
      <c r="U32" s="150">
        <v>0.06</v>
      </c>
      <c r="V32" s="150">
        <v>9.2099999999999991</v>
      </c>
      <c r="W32" s="150"/>
      <c r="X32" s="150" t="s">
        <v>122</v>
      </c>
      <c r="Y32" s="150" t="s">
        <v>123</v>
      </c>
      <c r="Z32" s="146"/>
      <c r="AA32" s="146"/>
      <c r="AB32" s="146"/>
      <c r="AC32" s="146"/>
      <c r="AD32" s="146"/>
      <c r="AE32" s="146"/>
      <c r="AF32" s="146"/>
      <c r="AG32" s="146" t="s">
        <v>124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65">
        <v>18</v>
      </c>
      <c r="B33" s="166" t="s">
        <v>168</v>
      </c>
      <c r="C33" s="172" t="s">
        <v>169</v>
      </c>
      <c r="D33" s="167" t="s">
        <v>145</v>
      </c>
      <c r="E33" s="168">
        <v>4.1062099999999999</v>
      </c>
      <c r="F33" s="169"/>
      <c r="G33" s="170"/>
      <c r="H33" s="150">
        <v>1792</v>
      </c>
      <c r="I33" s="150">
        <v>7358.3283199999996</v>
      </c>
      <c r="J33" s="150">
        <v>0</v>
      </c>
      <c r="K33" s="150">
        <v>0</v>
      </c>
      <c r="L33" s="150">
        <v>21</v>
      </c>
      <c r="M33" s="150">
        <v>8903.5792999999994</v>
      </c>
      <c r="N33" s="149">
        <v>2.2970000000000001E-2</v>
      </c>
      <c r="O33" s="149">
        <v>9.4319643699999997E-2</v>
      </c>
      <c r="P33" s="149">
        <v>0</v>
      </c>
      <c r="Q33" s="149">
        <v>0</v>
      </c>
      <c r="R33" s="150"/>
      <c r="S33" s="150" t="s">
        <v>121</v>
      </c>
      <c r="T33" s="150" t="s">
        <v>121</v>
      </c>
      <c r="U33" s="150">
        <v>0</v>
      </c>
      <c r="V33" s="150">
        <v>0</v>
      </c>
      <c r="W33" s="150"/>
      <c r="X33" s="150" t="s">
        <v>122</v>
      </c>
      <c r="Y33" s="150" t="s">
        <v>123</v>
      </c>
      <c r="Z33" s="146"/>
      <c r="AA33" s="146"/>
      <c r="AB33" s="146"/>
      <c r="AC33" s="146"/>
      <c r="AD33" s="146"/>
      <c r="AE33" s="146"/>
      <c r="AF33" s="146"/>
      <c r="AG33" s="146" t="s">
        <v>124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5">
        <v>19</v>
      </c>
      <c r="B34" s="166" t="s">
        <v>170</v>
      </c>
      <c r="C34" s="172" t="s">
        <v>171</v>
      </c>
      <c r="D34" s="167" t="s">
        <v>139</v>
      </c>
      <c r="E34" s="168">
        <v>50</v>
      </c>
      <c r="F34" s="169"/>
      <c r="G34" s="170"/>
      <c r="H34" s="150">
        <v>0</v>
      </c>
      <c r="I34" s="150">
        <v>0</v>
      </c>
      <c r="J34" s="150">
        <v>566</v>
      </c>
      <c r="K34" s="150">
        <v>28300</v>
      </c>
      <c r="L34" s="150">
        <v>21</v>
      </c>
      <c r="M34" s="150">
        <v>34243</v>
      </c>
      <c r="N34" s="149">
        <v>0</v>
      </c>
      <c r="O34" s="149">
        <v>0</v>
      </c>
      <c r="P34" s="149">
        <v>0</v>
      </c>
      <c r="Q34" s="149">
        <v>0</v>
      </c>
      <c r="R34" s="150" t="s">
        <v>140</v>
      </c>
      <c r="S34" s="150" t="s">
        <v>121</v>
      </c>
      <c r="T34" s="150" t="s">
        <v>121</v>
      </c>
      <c r="U34" s="150">
        <v>1</v>
      </c>
      <c r="V34" s="150">
        <v>50</v>
      </c>
      <c r="W34" s="150"/>
      <c r="X34" s="150" t="s">
        <v>141</v>
      </c>
      <c r="Y34" s="150" t="s">
        <v>123</v>
      </c>
      <c r="Z34" s="146"/>
      <c r="AA34" s="146"/>
      <c r="AB34" s="146"/>
      <c r="AC34" s="146"/>
      <c r="AD34" s="146"/>
      <c r="AE34" s="146"/>
      <c r="AF34" s="146"/>
      <c r="AG34" s="146" t="s">
        <v>142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65">
        <v>20</v>
      </c>
      <c r="B35" s="166" t="s">
        <v>172</v>
      </c>
      <c r="C35" s="172" t="s">
        <v>173</v>
      </c>
      <c r="D35" s="167" t="s">
        <v>145</v>
      </c>
      <c r="E35" s="168">
        <v>2.8945699999999999</v>
      </c>
      <c r="F35" s="169"/>
      <c r="G35" s="170"/>
      <c r="H35" s="150">
        <v>9090</v>
      </c>
      <c r="I35" s="150">
        <v>26311.641299999999</v>
      </c>
      <c r="J35" s="150">
        <v>0</v>
      </c>
      <c r="K35" s="150">
        <v>0</v>
      </c>
      <c r="L35" s="150">
        <v>21</v>
      </c>
      <c r="M35" s="150">
        <v>31837.0844</v>
      </c>
      <c r="N35" s="149">
        <v>0.55000000000000004</v>
      </c>
      <c r="O35" s="149">
        <v>1.5920135</v>
      </c>
      <c r="P35" s="149">
        <v>0</v>
      </c>
      <c r="Q35" s="149">
        <v>0</v>
      </c>
      <c r="R35" s="150" t="s">
        <v>174</v>
      </c>
      <c r="S35" s="150" t="s">
        <v>121</v>
      </c>
      <c r="T35" s="150" t="s">
        <v>121</v>
      </c>
      <c r="U35" s="150">
        <v>0</v>
      </c>
      <c r="V35" s="150">
        <v>0</v>
      </c>
      <c r="W35" s="150"/>
      <c r="X35" s="150" t="s">
        <v>175</v>
      </c>
      <c r="Y35" s="150" t="s">
        <v>123</v>
      </c>
      <c r="Z35" s="146"/>
      <c r="AA35" s="146"/>
      <c r="AB35" s="146"/>
      <c r="AC35" s="146"/>
      <c r="AD35" s="146"/>
      <c r="AE35" s="146"/>
      <c r="AF35" s="146"/>
      <c r="AG35" s="146" t="s">
        <v>176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22.5" outlineLevel="1" x14ac:dyDescent="0.2">
      <c r="A36" s="165">
        <v>21</v>
      </c>
      <c r="B36" s="166" t="s">
        <v>177</v>
      </c>
      <c r="C36" s="172" t="s">
        <v>178</v>
      </c>
      <c r="D36" s="167" t="s">
        <v>0</v>
      </c>
      <c r="E36" s="168">
        <v>1521.7728999999999</v>
      </c>
      <c r="F36" s="169"/>
      <c r="G36" s="170"/>
      <c r="H36" s="150">
        <v>0</v>
      </c>
      <c r="I36" s="150">
        <v>0</v>
      </c>
      <c r="J36" s="150">
        <v>9.6</v>
      </c>
      <c r="K36" s="150">
        <v>14609.019839999999</v>
      </c>
      <c r="L36" s="150">
        <v>21</v>
      </c>
      <c r="M36" s="150">
        <v>17676.914199999999</v>
      </c>
      <c r="N36" s="149">
        <v>0</v>
      </c>
      <c r="O36" s="149">
        <v>0</v>
      </c>
      <c r="P36" s="149">
        <v>0</v>
      </c>
      <c r="Q36" s="149">
        <v>0</v>
      </c>
      <c r="R36" s="150"/>
      <c r="S36" s="150" t="s">
        <v>121</v>
      </c>
      <c r="T36" s="150" t="s">
        <v>121</v>
      </c>
      <c r="U36" s="150">
        <v>0</v>
      </c>
      <c r="V36" s="150">
        <v>0</v>
      </c>
      <c r="W36" s="150"/>
      <c r="X36" s="150" t="s">
        <v>122</v>
      </c>
      <c r="Y36" s="150" t="s">
        <v>123</v>
      </c>
      <c r="Z36" s="146"/>
      <c r="AA36" s="146"/>
      <c r="AB36" s="146"/>
      <c r="AC36" s="146"/>
      <c r="AD36" s="146"/>
      <c r="AE36" s="146"/>
      <c r="AF36" s="146"/>
      <c r="AG36" s="146" t="s">
        <v>179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x14ac:dyDescent="0.2">
      <c r="A37" s="153" t="s">
        <v>116</v>
      </c>
      <c r="B37" s="154" t="s">
        <v>77</v>
      </c>
      <c r="C37" s="171" t="s">
        <v>78</v>
      </c>
      <c r="D37" s="155"/>
      <c r="E37" s="156"/>
      <c r="F37" s="157"/>
      <c r="G37" s="158"/>
      <c r="H37" s="152"/>
      <c r="I37" s="152">
        <f>SUM(I38:I58)</f>
        <v>24979.446</v>
      </c>
      <c r="J37" s="152"/>
      <c r="K37" s="152">
        <f>SUM(K38:K58)</f>
        <v>65832.13063</v>
      </c>
      <c r="L37" s="152"/>
      <c r="M37" s="152">
        <f>SUM(M38:M58)</f>
        <v>109882.01179999999</v>
      </c>
      <c r="N37" s="151"/>
      <c r="O37" s="151">
        <f>SUM(O38:O58)</f>
        <v>0.39640099999999995</v>
      </c>
      <c r="P37" s="151"/>
      <c r="Q37" s="151">
        <f>SUM(Q38:Q58)</f>
        <v>0.39061699999999999</v>
      </c>
      <c r="R37" s="152"/>
      <c r="S37" s="152"/>
      <c r="T37" s="152"/>
      <c r="U37" s="152"/>
      <c r="V37" s="152">
        <f>SUM(V38:V58)</f>
        <v>72.944034999999985</v>
      </c>
      <c r="W37" s="152"/>
      <c r="X37" s="152"/>
      <c r="Y37" s="152"/>
      <c r="AG37" t="s">
        <v>117</v>
      </c>
    </row>
    <row r="38" spans="1:60" ht="22.5" outlineLevel="1" x14ac:dyDescent="0.2">
      <c r="A38" s="165">
        <v>22</v>
      </c>
      <c r="B38" s="166" t="s">
        <v>180</v>
      </c>
      <c r="C38" s="172" t="s">
        <v>181</v>
      </c>
      <c r="D38" s="167" t="s">
        <v>157</v>
      </c>
      <c r="E38" s="168">
        <v>18.899999999999999</v>
      </c>
      <c r="F38" s="169"/>
      <c r="G38" s="170"/>
      <c r="H38" s="150">
        <v>228.27</v>
      </c>
      <c r="I38" s="150">
        <v>4314.3029999999999</v>
      </c>
      <c r="J38" s="150">
        <v>470.73</v>
      </c>
      <c r="K38" s="150">
        <v>8896.7970000000005</v>
      </c>
      <c r="L38" s="150">
        <v>21</v>
      </c>
      <c r="M38" s="150">
        <v>15985.431</v>
      </c>
      <c r="N38" s="149">
        <v>5.5500000000000002E-3</v>
      </c>
      <c r="O38" s="149">
        <v>0.104895</v>
      </c>
      <c r="P38" s="149">
        <v>0</v>
      </c>
      <c r="Q38" s="149">
        <v>0</v>
      </c>
      <c r="R38" s="150"/>
      <c r="S38" s="150" t="s">
        <v>121</v>
      </c>
      <c r="T38" s="150" t="s">
        <v>121</v>
      </c>
      <c r="U38" s="150">
        <v>0.66159999999999997</v>
      </c>
      <c r="V38" s="150">
        <v>12.504239999999998</v>
      </c>
      <c r="W38" s="150"/>
      <c r="X38" s="150" t="s">
        <v>122</v>
      </c>
      <c r="Y38" s="150" t="s">
        <v>123</v>
      </c>
      <c r="Z38" s="146"/>
      <c r="AA38" s="146"/>
      <c r="AB38" s="146"/>
      <c r="AC38" s="146"/>
      <c r="AD38" s="146"/>
      <c r="AE38" s="146"/>
      <c r="AF38" s="146"/>
      <c r="AG38" s="146" t="s">
        <v>124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5">
        <v>23</v>
      </c>
      <c r="B39" s="166" t="s">
        <v>182</v>
      </c>
      <c r="C39" s="172" t="s">
        <v>183</v>
      </c>
      <c r="D39" s="167" t="s">
        <v>120</v>
      </c>
      <c r="E39" s="168">
        <v>5.0999999999999996</v>
      </c>
      <c r="F39" s="169"/>
      <c r="G39" s="170"/>
      <c r="H39" s="150">
        <v>384.4</v>
      </c>
      <c r="I39" s="150">
        <v>1960.4399999999998</v>
      </c>
      <c r="J39" s="150">
        <v>2030.6</v>
      </c>
      <c r="K39" s="150">
        <v>10356.06</v>
      </c>
      <c r="L39" s="150">
        <v>21</v>
      </c>
      <c r="M39" s="150">
        <v>14902.965</v>
      </c>
      <c r="N39" s="149">
        <v>6.6899999999999998E-3</v>
      </c>
      <c r="O39" s="149">
        <v>3.4118999999999997E-2</v>
      </c>
      <c r="P39" s="149">
        <v>0</v>
      </c>
      <c r="Q39" s="149">
        <v>0</v>
      </c>
      <c r="R39" s="150"/>
      <c r="S39" s="150" t="s">
        <v>121</v>
      </c>
      <c r="T39" s="150" t="s">
        <v>121</v>
      </c>
      <c r="U39" s="150">
        <v>2.5507</v>
      </c>
      <c r="V39" s="150">
        <v>13.008569999999999</v>
      </c>
      <c r="W39" s="150"/>
      <c r="X39" s="150" t="s">
        <v>122</v>
      </c>
      <c r="Y39" s="150" t="s">
        <v>123</v>
      </c>
      <c r="Z39" s="146"/>
      <c r="AA39" s="146"/>
      <c r="AB39" s="146"/>
      <c r="AC39" s="146"/>
      <c r="AD39" s="146"/>
      <c r="AE39" s="146"/>
      <c r="AF39" s="146"/>
      <c r="AG39" s="146" t="s">
        <v>124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5">
        <v>24</v>
      </c>
      <c r="B40" s="166" t="s">
        <v>184</v>
      </c>
      <c r="C40" s="172" t="s">
        <v>185</v>
      </c>
      <c r="D40" s="167" t="s">
        <v>157</v>
      </c>
      <c r="E40" s="168">
        <v>18.899999999999999</v>
      </c>
      <c r="F40" s="169"/>
      <c r="G40" s="170"/>
      <c r="H40" s="150">
        <v>279.13</v>
      </c>
      <c r="I40" s="150">
        <v>5275.5569999999998</v>
      </c>
      <c r="J40" s="150">
        <v>477.87</v>
      </c>
      <c r="K40" s="150">
        <v>9031.7429999999986</v>
      </c>
      <c r="L40" s="150">
        <v>21</v>
      </c>
      <c r="M40" s="150">
        <v>17311.832999999999</v>
      </c>
      <c r="N40" s="149">
        <v>5.4799999999999996E-3</v>
      </c>
      <c r="O40" s="149">
        <v>0.10357199999999998</v>
      </c>
      <c r="P40" s="149">
        <v>0</v>
      </c>
      <c r="Q40" s="149">
        <v>0</v>
      </c>
      <c r="R40" s="150"/>
      <c r="S40" s="150" t="s">
        <v>121</v>
      </c>
      <c r="T40" s="150" t="s">
        <v>121</v>
      </c>
      <c r="U40" s="150">
        <v>0.59799999999999998</v>
      </c>
      <c r="V40" s="150">
        <v>11.302199999999999</v>
      </c>
      <c r="W40" s="150"/>
      <c r="X40" s="150" t="s">
        <v>122</v>
      </c>
      <c r="Y40" s="150" t="s">
        <v>123</v>
      </c>
      <c r="Z40" s="146"/>
      <c r="AA40" s="146"/>
      <c r="AB40" s="146"/>
      <c r="AC40" s="146"/>
      <c r="AD40" s="146"/>
      <c r="AE40" s="146"/>
      <c r="AF40" s="146"/>
      <c r="AG40" s="146" t="s">
        <v>124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65">
        <v>25</v>
      </c>
      <c r="B41" s="166" t="s">
        <v>186</v>
      </c>
      <c r="C41" s="172" t="s">
        <v>187</v>
      </c>
      <c r="D41" s="167" t="s">
        <v>157</v>
      </c>
      <c r="E41" s="168">
        <v>11.8</v>
      </c>
      <c r="F41" s="169"/>
      <c r="G41" s="170"/>
      <c r="H41" s="150">
        <v>28.84</v>
      </c>
      <c r="I41" s="150">
        <v>340.31200000000001</v>
      </c>
      <c r="J41" s="150">
        <v>345.66</v>
      </c>
      <c r="K41" s="150">
        <v>4078.7880000000005</v>
      </c>
      <c r="L41" s="150">
        <v>21</v>
      </c>
      <c r="M41" s="150">
        <v>5347.1110000000008</v>
      </c>
      <c r="N41" s="149">
        <v>8.0000000000000007E-5</v>
      </c>
      <c r="O41" s="149">
        <v>9.4400000000000018E-4</v>
      </c>
      <c r="P41" s="149">
        <v>0</v>
      </c>
      <c r="Q41" s="149">
        <v>0</v>
      </c>
      <c r="R41" s="150"/>
      <c r="S41" s="150" t="s">
        <v>121</v>
      </c>
      <c r="T41" s="150" t="s">
        <v>121</v>
      </c>
      <c r="U41" s="150">
        <v>0.41399999999999998</v>
      </c>
      <c r="V41" s="150">
        <v>4.8852000000000002</v>
      </c>
      <c r="W41" s="150"/>
      <c r="X41" s="150" t="s">
        <v>122</v>
      </c>
      <c r="Y41" s="150" t="s">
        <v>123</v>
      </c>
      <c r="Z41" s="146"/>
      <c r="AA41" s="146"/>
      <c r="AB41" s="146"/>
      <c r="AC41" s="146"/>
      <c r="AD41" s="146"/>
      <c r="AE41" s="146"/>
      <c r="AF41" s="146"/>
      <c r="AG41" s="146" t="s">
        <v>124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5">
        <v>26</v>
      </c>
      <c r="B42" s="166" t="s">
        <v>188</v>
      </c>
      <c r="C42" s="172" t="s">
        <v>189</v>
      </c>
      <c r="D42" s="167" t="s">
        <v>157</v>
      </c>
      <c r="E42" s="168">
        <v>27.2</v>
      </c>
      <c r="F42" s="169"/>
      <c r="G42" s="170"/>
      <c r="H42" s="150">
        <v>144.32</v>
      </c>
      <c r="I42" s="150">
        <v>3925.5039999999999</v>
      </c>
      <c r="J42" s="150">
        <v>418.68</v>
      </c>
      <c r="K42" s="150">
        <v>11388.096</v>
      </c>
      <c r="L42" s="150">
        <v>21</v>
      </c>
      <c r="M42" s="150">
        <v>18529.456000000002</v>
      </c>
      <c r="N42" s="149">
        <v>3.2799999999999999E-3</v>
      </c>
      <c r="O42" s="149">
        <v>8.921599999999999E-2</v>
      </c>
      <c r="P42" s="149">
        <v>0</v>
      </c>
      <c r="Q42" s="149">
        <v>0</v>
      </c>
      <c r="R42" s="150"/>
      <c r="S42" s="150" t="s">
        <v>121</v>
      </c>
      <c r="T42" s="150" t="s">
        <v>121</v>
      </c>
      <c r="U42" s="150">
        <v>0.5806</v>
      </c>
      <c r="V42" s="150">
        <v>15.79232</v>
      </c>
      <c r="W42" s="150"/>
      <c r="X42" s="150" t="s">
        <v>122</v>
      </c>
      <c r="Y42" s="150" t="s">
        <v>123</v>
      </c>
      <c r="Z42" s="146"/>
      <c r="AA42" s="146"/>
      <c r="AB42" s="146"/>
      <c r="AC42" s="146"/>
      <c r="AD42" s="146"/>
      <c r="AE42" s="146"/>
      <c r="AF42" s="146"/>
      <c r="AG42" s="146" t="s">
        <v>124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5">
        <v>27</v>
      </c>
      <c r="B43" s="166" t="s">
        <v>190</v>
      </c>
      <c r="C43" s="172" t="s">
        <v>191</v>
      </c>
      <c r="D43" s="167" t="s">
        <v>157</v>
      </c>
      <c r="E43" s="168">
        <v>5</v>
      </c>
      <c r="F43" s="169"/>
      <c r="G43" s="170"/>
      <c r="H43" s="150">
        <v>206.8</v>
      </c>
      <c r="I43" s="150">
        <v>1034</v>
      </c>
      <c r="J43" s="150">
        <v>223.2</v>
      </c>
      <c r="K43" s="150">
        <v>1116</v>
      </c>
      <c r="L43" s="150">
        <v>21</v>
      </c>
      <c r="M43" s="150">
        <v>2601.5</v>
      </c>
      <c r="N43" s="149">
        <v>3.63E-3</v>
      </c>
      <c r="O43" s="149">
        <v>1.8149999999999999E-2</v>
      </c>
      <c r="P43" s="149">
        <v>0</v>
      </c>
      <c r="Q43" s="149">
        <v>0</v>
      </c>
      <c r="R43" s="150"/>
      <c r="S43" s="150" t="s">
        <v>121</v>
      </c>
      <c r="T43" s="150" t="s">
        <v>121</v>
      </c>
      <c r="U43" s="150">
        <v>0.27715000000000001</v>
      </c>
      <c r="V43" s="150">
        <v>1.38575</v>
      </c>
      <c r="W43" s="150"/>
      <c r="X43" s="150" t="s">
        <v>122</v>
      </c>
      <c r="Y43" s="150" t="s">
        <v>123</v>
      </c>
      <c r="Z43" s="146"/>
      <c r="AA43" s="146"/>
      <c r="AB43" s="146"/>
      <c r="AC43" s="146"/>
      <c r="AD43" s="146"/>
      <c r="AE43" s="146"/>
      <c r="AF43" s="146"/>
      <c r="AG43" s="146" t="s">
        <v>124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65">
        <v>28</v>
      </c>
      <c r="B44" s="166" t="s">
        <v>192</v>
      </c>
      <c r="C44" s="172" t="s">
        <v>193</v>
      </c>
      <c r="D44" s="167" t="s">
        <v>157</v>
      </c>
      <c r="E44" s="168">
        <v>4</v>
      </c>
      <c r="F44" s="169"/>
      <c r="G44" s="170"/>
      <c r="H44" s="150">
        <v>345.67</v>
      </c>
      <c r="I44" s="150">
        <v>1382.68</v>
      </c>
      <c r="J44" s="150">
        <v>192.33</v>
      </c>
      <c r="K44" s="150">
        <v>769.32</v>
      </c>
      <c r="L44" s="150">
        <v>21</v>
      </c>
      <c r="M44" s="150">
        <v>2603.92</v>
      </c>
      <c r="N44" s="149">
        <v>1.91E-3</v>
      </c>
      <c r="O44" s="149">
        <v>7.6400000000000001E-3</v>
      </c>
      <c r="P44" s="149">
        <v>0</v>
      </c>
      <c r="Q44" s="149">
        <v>0</v>
      </c>
      <c r="R44" s="150"/>
      <c r="S44" s="150" t="s">
        <v>121</v>
      </c>
      <c r="T44" s="150" t="s">
        <v>121</v>
      </c>
      <c r="U44" s="150">
        <v>0.25</v>
      </c>
      <c r="V44" s="150">
        <v>1</v>
      </c>
      <c r="W44" s="150"/>
      <c r="X44" s="150" t="s">
        <v>122</v>
      </c>
      <c r="Y44" s="150" t="s">
        <v>123</v>
      </c>
      <c r="Z44" s="146"/>
      <c r="AA44" s="146"/>
      <c r="AB44" s="146"/>
      <c r="AC44" s="146"/>
      <c r="AD44" s="146"/>
      <c r="AE44" s="146"/>
      <c r="AF44" s="146"/>
      <c r="AG44" s="146" t="s">
        <v>124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5">
        <v>29</v>
      </c>
      <c r="B45" s="166" t="s">
        <v>194</v>
      </c>
      <c r="C45" s="172" t="s">
        <v>195</v>
      </c>
      <c r="D45" s="167" t="s">
        <v>157</v>
      </c>
      <c r="E45" s="168">
        <v>4.5</v>
      </c>
      <c r="F45" s="169"/>
      <c r="G45" s="170"/>
      <c r="H45" s="150">
        <v>482.51</v>
      </c>
      <c r="I45" s="150">
        <v>2171.2950000000001</v>
      </c>
      <c r="J45" s="150">
        <v>168.49</v>
      </c>
      <c r="K45" s="150">
        <v>758.20500000000004</v>
      </c>
      <c r="L45" s="150">
        <v>21</v>
      </c>
      <c r="M45" s="150">
        <v>3544.6950000000002</v>
      </c>
      <c r="N45" s="149">
        <v>3.1700000000000001E-3</v>
      </c>
      <c r="O45" s="149">
        <v>1.4265E-2</v>
      </c>
      <c r="P45" s="149">
        <v>0</v>
      </c>
      <c r="Q45" s="149">
        <v>0</v>
      </c>
      <c r="R45" s="150"/>
      <c r="S45" s="150" t="s">
        <v>121</v>
      </c>
      <c r="T45" s="150" t="s">
        <v>121</v>
      </c>
      <c r="U45" s="150">
        <v>0.219</v>
      </c>
      <c r="V45" s="150">
        <v>0.98550000000000004</v>
      </c>
      <c r="W45" s="150"/>
      <c r="X45" s="150" t="s">
        <v>122</v>
      </c>
      <c r="Y45" s="150" t="s">
        <v>123</v>
      </c>
      <c r="Z45" s="146"/>
      <c r="AA45" s="146"/>
      <c r="AB45" s="146"/>
      <c r="AC45" s="146"/>
      <c r="AD45" s="146"/>
      <c r="AE45" s="146"/>
      <c r="AF45" s="146"/>
      <c r="AG45" s="146" t="s">
        <v>124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5">
        <v>30</v>
      </c>
      <c r="B46" s="166" t="s">
        <v>196</v>
      </c>
      <c r="C46" s="172" t="s">
        <v>197</v>
      </c>
      <c r="D46" s="167" t="s">
        <v>157</v>
      </c>
      <c r="E46" s="168">
        <v>9.5</v>
      </c>
      <c r="F46" s="169"/>
      <c r="G46" s="170"/>
      <c r="H46" s="150">
        <v>422.97</v>
      </c>
      <c r="I46" s="150">
        <v>4018.2150000000001</v>
      </c>
      <c r="J46" s="150">
        <v>200.03</v>
      </c>
      <c r="K46" s="150">
        <v>1900.2850000000001</v>
      </c>
      <c r="L46" s="150">
        <v>21</v>
      </c>
      <c r="M46" s="150">
        <v>7161.3850000000002</v>
      </c>
      <c r="N46" s="149">
        <v>2.3999999999999998E-3</v>
      </c>
      <c r="O46" s="149">
        <v>2.2799999999999997E-2</v>
      </c>
      <c r="P46" s="149">
        <v>0</v>
      </c>
      <c r="Q46" s="149">
        <v>0</v>
      </c>
      <c r="R46" s="150"/>
      <c r="S46" s="150" t="s">
        <v>121</v>
      </c>
      <c r="T46" s="150" t="s">
        <v>121</v>
      </c>
      <c r="U46" s="150">
        <v>0.26</v>
      </c>
      <c r="V46" s="150">
        <v>2.4700000000000002</v>
      </c>
      <c r="W46" s="150"/>
      <c r="X46" s="150" t="s">
        <v>122</v>
      </c>
      <c r="Y46" s="150" t="s">
        <v>123</v>
      </c>
      <c r="Z46" s="146"/>
      <c r="AA46" s="146"/>
      <c r="AB46" s="146"/>
      <c r="AC46" s="146"/>
      <c r="AD46" s="146"/>
      <c r="AE46" s="146"/>
      <c r="AF46" s="146"/>
      <c r="AG46" s="146" t="s">
        <v>124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5">
        <v>31</v>
      </c>
      <c r="B47" s="166" t="s">
        <v>198</v>
      </c>
      <c r="C47" s="172" t="s">
        <v>199</v>
      </c>
      <c r="D47" s="167" t="s">
        <v>154</v>
      </c>
      <c r="E47" s="168">
        <v>2</v>
      </c>
      <c r="F47" s="169"/>
      <c r="G47" s="170"/>
      <c r="H47" s="150">
        <v>278.57</v>
      </c>
      <c r="I47" s="150">
        <v>557.14</v>
      </c>
      <c r="J47" s="150">
        <v>315.43</v>
      </c>
      <c r="K47" s="150">
        <v>630.86</v>
      </c>
      <c r="L47" s="150">
        <v>21</v>
      </c>
      <c r="M47" s="150">
        <v>1437.48</v>
      </c>
      <c r="N47" s="149">
        <v>4.0000000000000002E-4</v>
      </c>
      <c r="O47" s="149">
        <v>8.0000000000000004E-4</v>
      </c>
      <c r="P47" s="149">
        <v>0</v>
      </c>
      <c r="Q47" s="149">
        <v>0</v>
      </c>
      <c r="R47" s="150"/>
      <c r="S47" s="150" t="s">
        <v>121</v>
      </c>
      <c r="T47" s="150" t="s">
        <v>121</v>
      </c>
      <c r="U47" s="150">
        <v>0.41</v>
      </c>
      <c r="V47" s="150">
        <v>0.82</v>
      </c>
      <c r="W47" s="150"/>
      <c r="X47" s="150" t="s">
        <v>122</v>
      </c>
      <c r="Y47" s="150" t="s">
        <v>123</v>
      </c>
      <c r="Z47" s="146"/>
      <c r="AA47" s="146"/>
      <c r="AB47" s="146"/>
      <c r="AC47" s="146"/>
      <c r="AD47" s="146"/>
      <c r="AE47" s="146"/>
      <c r="AF47" s="146"/>
      <c r="AG47" s="146" t="s">
        <v>124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65">
        <v>32</v>
      </c>
      <c r="B48" s="166" t="s">
        <v>200</v>
      </c>
      <c r="C48" s="172" t="s">
        <v>201</v>
      </c>
      <c r="D48" s="167" t="s">
        <v>157</v>
      </c>
      <c r="E48" s="168">
        <v>4</v>
      </c>
      <c r="F48" s="169"/>
      <c r="G48" s="170"/>
      <c r="H48" s="150">
        <v>0</v>
      </c>
      <c r="I48" s="150">
        <v>0</v>
      </c>
      <c r="J48" s="150">
        <v>40.700000000000003</v>
      </c>
      <c r="K48" s="150">
        <v>162.80000000000001</v>
      </c>
      <c r="L48" s="150">
        <v>21</v>
      </c>
      <c r="M48" s="150">
        <v>196.988</v>
      </c>
      <c r="N48" s="149">
        <v>0</v>
      </c>
      <c r="O48" s="149">
        <v>0</v>
      </c>
      <c r="P48" s="149">
        <v>2.0500000000000002E-3</v>
      </c>
      <c r="Q48" s="149">
        <v>8.2000000000000007E-3</v>
      </c>
      <c r="R48" s="150"/>
      <c r="S48" s="150" t="s">
        <v>121</v>
      </c>
      <c r="T48" s="150" t="s">
        <v>121</v>
      </c>
      <c r="U48" s="150">
        <v>5.2900000000000003E-2</v>
      </c>
      <c r="V48" s="150">
        <v>0.21160000000000001</v>
      </c>
      <c r="W48" s="150"/>
      <c r="X48" s="150" t="s">
        <v>122</v>
      </c>
      <c r="Y48" s="150" t="s">
        <v>123</v>
      </c>
      <c r="Z48" s="146"/>
      <c r="AA48" s="146"/>
      <c r="AB48" s="146"/>
      <c r="AC48" s="146"/>
      <c r="AD48" s="146"/>
      <c r="AE48" s="146"/>
      <c r="AF48" s="146"/>
      <c r="AG48" s="146" t="s">
        <v>124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65">
        <v>33</v>
      </c>
      <c r="B49" s="166" t="s">
        <v>202</v>
      </c>
      <c r="C49" s="172" t="s">
        <v>203</v>
      </c>
      <c r="D49" s="167" t="s">
        <v>120</v>
      </c>
      <c r="E49" s="168">
        <v>5.0999999999999996</v>
      </c>
      <c r="F49" s="169"/>
      <c r="G49" s="170"/>
      <c r="H49" s="150">
        <v>0</v>
      </c>
      <c r="I49" s="150">
        <v>0</v>
      </c>
      <c r="J49" s="150">
        <v>144</v>
      </c>
      <c r="K49" s="150">
        <v>734.4</v>
      </c>
      <c r="L49" s="150">
        <v>21</v>
      </c>
      <c r="M49" s="150">
        <v>888.62400000000002</v>
      </c>
      <c r="N49" s="149">
        <v>0</v>
      </c>
      <c r="O49" s="149">
        <v>0</v>
      </c>
      <c r="P49" s="149">
        <v>7.2100000000000003E-3</v>
      </c>
      <c r="Q49" s="149">
        <v>3.6770999999999998E-2</v>
      </c>
      <c r="R49" s="150"/>
      <c r="S49" s="150" t="s">
        <v>121</v>
      </c>
      <c r="T49" s="150" t="s">
        <v>121</v>
      </c>
      <c r="U49" s="150">
        <v>0.17249999999999999</v>
      </c>
      <c r="V49" s="150">
        <v>0.87974999999999992</v>
      </c>
      <c r="W49" s="150"/>
      <c r="X49" s="150" t="s">
        <v>122</v>
      </c>
      <c r="Y49" s="150" t="s">
        <v>123</v>
      </c>
      <c r="Z49" s="146"/>
      <c r="AA49" s="146"/>
      <c r="AB49" s="146"/>
      <c r="AC49" s="146"/>
      <c r="AD49" s="146"/>
      <c r="AE49" s="146"/>
      <c r="AF49" s="146"/>
      <c r="AG49" s="146" t="s">
        <v>124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5">
        <v>34</v>
      </c>
      <c r="B50" s="166" t="s">
        <v>204</v>
      </c>
      <c r="C50" s="172" t="s">
        <v>205</v>
      </c>
      <c r="D50" s="167" t="s">
        <v>157</v>
      </c>
      <c r="E50" s="168">
        <v>9.6999999999999993</v>
      </c>
      <c r="F50" s="169"/>
      <c r="G50" s="170"/>
      <c r="H50" s="150">
        <v>0</v>
      </c>
      <c r="I50" s="150">
        <v>0</v>
      </c>
      <c r="J50" s="150">
        <v>57.6</v>
      </c>
      <c r="K50" s="150">
        <v>558.72</v>
      </c>
      <c r="L50" s="150">
        <v>21</v>
      </c>
      <c r="M50" s="150">
        <v>676.05119999999999</v>
      </c>
      <c r="N50" s="149">
        <v>0</v>
      </c>
      <c r="O50" s="149">
        <v>0</v>
      </c>
      <c r="P50" s="149">
        <v>3.3600000000000001E-3</v>
      </c>
      <c r="Q50" s="149">
        <v>3.2591999999999996E-2</v>
      </c>
      <c r="R50" s="150"/>
      <c r="S50" s="150" t="s">
        <v>121</v>
      </c>
      <c r="T50" s="150" t="s">
        <v>121</v>
      </c>
      <c r="U50" s="150">
        <v>6.9000000000000006E-2</v>
      </c>
      <c r="V50" s="150">
        <v>0.66930000000000001</v>
      </c>
      <c r="W50" s="150"/>
      <c r="X50" s="150" t="s">
        <v>122</v>
      </c>
      <c r="Y50" s="150" t="s">
        <v>123</v>
      </c>
      <c r="Z50" s="146"/>
      <c r="AA50" s="146"/>
      <c r="AB50" s="146"/>
      <c r="AC50" s="146"/>
      <c r="AD50" s="146"/>
      <c r="AE50" s="146"/>
      <c r="AF50" s="146"/>
      <c r="AG50" s="146" t="s">
        <v>124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5">
        <v>35</v>
      </c>
      <c r="B51" s="166" t="s">
        <v>206</v>
      </c>
      <c r="C51" s="172" t="s">
        <v>207</v>
      </c>
      <c r="D51" s="167" t="s">
        <v>157</v>
      </c>
      <c r="E51" s="168">
        <v>30.7</v>
      </c>
      <c r="F51" s="169"/>
      <c r="G51" s="170"/>
      <c r="H51" s="150">
        <v>0</v>
      </c>
      <c r="I51" s="150">
        <v>0</v>
      </c>
      <c r="J51" s="150">
        <v>77.7</v>
      </c>
      <c r="K51" s="150">
        <v>2385.39</v>
      </c>
      <c r="L51" s="150">
        <v>21</v>
      </c>
      <c r="M51" s="150">
        <v>2886.3218999999999</v>
      </c>
      <c r="N51" s="149">
        <v>0</v>
      </c>
      <c r="O51" s="149">
        <v>0</v>
      </c>
      <c r="P51" s="149">
        <v>4.3499999999999997E-3</v>
      </c>
      <c r="Q51" s="149">
        <v>0.133545</v>
      </c>
      <c r="R51" s="150"/>
      <c r="S51" s="150" t="s">
        <v>121</v>
      </c>
      <c r="T51" s="150" t="s">
        <v>121</v>
      </c>
      <c r="U51" s="150">
        <v>9.3149999999999997E-2</v>
      </c>
      <c r="V51" s="150">
        <v>2.8597049999999999</v>
      </c>
      <c r="W51" s="150"/>
      <c r="X51" s="150" t="s">
        <v>122</v>
      </c>
      <c r="Y51" s="150" t="s">
        <v>123</v>
      </c>
      <c r="Z51" s="146"/>
      <c r="AA51" s="146"/>
      <c r="AB51" s="146"/>
      <c r="AC51" s="146"/>
      <c r="AD51" s="146"/>
      <c r="AE51" s="146"/>
      <c r="AF51" s="146"/>
      <c r="AG51" s="146" t="s">
        <v>124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65">
        <v>36</v>
      </c>
      <c r="B52" s="166" t="s">
        <v>208</v>
      </c>
      <c r="C52" s="172" t="s">
        <v>209</v>
      </c>
      <c r="D52" s="167" t="s">
        <v>154</v>
      </c>
      <c r="E52" s="168">
        <v>2</v>
      </c>
      <c r="F52" s="169"/>
      <c r="G52" s="170"/>
      <c r="H52" s="150">
        <v>0</v>
      </c>
      <c r="I52" s="150">
        <v>0</v>
      </c>
      <c r="J52" s="150">
        <v>76.8</v>
      </c>
      <c r="K52" s="150">
        <v>153.6</v>
      </c>
      <c r="L52" s="150">
        <v>21</v>
      </c>
      <c r="M52" s="150">
        <v>185.85599999999999</v>
      </c>
      <c r="N52" s="149">
        <v>0</v>
      </c>
      <c r="O52" s="149">
        <v>0</v>
      </c>
      <c r="P52" s="149">
        <v>1.15E-3</v>
      </c>
      <c r="Q52" s="149">
        <v>2.3E-3</v>
      </c>
      <c r="R52" s="150"/>
      <c r="S52" s="150" t="s">
        <v>121</v>
      </c>
      <c r="T52" s="150" t="s">
        <v>121</v>
      </c>
      <c r="U52" s="150">
        <v>9.1999999999999998E-2</v>
      </c>
      <c r="V52" s="150">
        <v>0.184</v>
      </c>
      <c r="W52" s="150"/>
      <c r="X52" s="150" t="s">
        <v>122</v>
      </c>
      <c r="Y52" s="150" t="s">
        <v>123</v>
      </c>
      <c r="Z52" s="146"/>
      <c r="AA52" s="146"/>
      <c r="AB52" s="146"/>
      <c r="AC52" s="146"/>
      <c r="AD52" s="146"/>
      <c r="AE52" s="146"/>
      <c r="AF52" s="146"/>
      <c r="AG52" s="146" t="s">
        <v>124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5">
        <v>37</v>
      </c>
      <c r="B53" s="166" t="s">
        <v>210</v>
      </c>
      <c r="C53" s="172" t="s">
        <v>211</v>
      </c>
      <c r="D53" s="167" t="s">
        <v>154</v>
      </c>
      <c r="E53" s="168">
        <v>2</v>
      </c>
      <c r="F53" s="169"/>
      <c r="G53" s="170"/>
      <c r="H53" s="150">
        <v>0</v>
      </c>
      <c r="I53" s="150">
        <v>0</v>
      </c>
      <c r="J53" s="150">
        <v>86.4</v>
      </c>
      <c r="K53" s="150">
        <v>172.8</v>
      </c>
      <c r="L53" s="150">
        <v>21</v>
      </c>
      <c r="M53" s="150">
        <v>209.08800000000002</v>
      </c>
      <c r="N53" s="149">
        <v>0</v>
      </c>
      <c r="O53" s="149">
        <v>0</v>
      </c>
      <c r="P53" s="149">
        <v>2.0080000000000001E-2</v>
      </c>
      <c r="Q53" s="149">
        <v>4.0160000000000001E-2</v>
      </c>
      <c r="R53" s="150"/>
      <c r="S53" s="150" t="s">
        <v>121</v>
      </c>
      <c r="T53" s="150" t="s">
        <v>121</v>
      </c>
      <c r="U53" s="150">
        <v>0.10349999999999999</v>
      </c>
      <c r="V53" s="150">
        <v>0.20699999999999999</v>
      </c>
      <c r="W53" s="150"/>
      <c r="X53" s="150" t="s">
        <v>122</v>
      </c>
      <c r="Y53" s="150" t="s">
        <v>123</v>
      </c>
      <c r="Z53" s="146"/>
      <c r="AA53" s="146"/>
      <c r="AB53" s="146"/>
      <c r="AC53" s="146"/>
      <c r="AD53" s="146"/>
      <c r="AE53" s="146"/>
      <c r="AF53" s="146"/>
      <c r="AG53" s="146" t="s">
        <v>124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65">
        <v>38</v>
      </c>
      <c r="B54" s="166" t="s">
        <v>212</v>
      </c>
      <c r="C54" s="172" t="s">
        <v>213</v>
      </c>
      <c r="D54" s="167" t="s">
        <v>157</v>
      </c>
      <c r="E54" s="168">
        <v>27.2</v>
      </c>
      <c r="F54" s="169"/>
      <c r="G54" s="170"/>
      <c r="H54" s="150">
        <v>0</v>
      </c>
      <c r="I54" s="150">
        <v>0</v>
      </c>
      <c r="J54" s="150">
        <v>44.3</v>
      </c>
      <c r="K54" s="150">
        <v>1204.9599999999998</v>
      </c>
      <c r="L54" s="150">
        <v>21</v>
      </c>
      <c r="M54" s="150">
        <v>1458.0016000000001</v>
      </c>
      <c r="N54" s="149">
        <v>0</v>
      </c>
      <c r="O54" s="149">
        <v>0</v>
      </c>
      <c r="P54" s="149">
        <v>1.92E-3</v>
      </c>
      <c r="Q54" s="149">
        <v>5.2224E-2</v>
      </c>
      <c r="R54" s="150"/>
      <c r="S54" s="150" t="s">
        <v>121</v>
      </c>
      <c r="T54" s="150" t="s">
        <v>121</v>
      </c>
      <c r="U54" s="150">
        <v>5.7500000000000002E-2</v>
      </c>
      <c r="V54" s="150">
        <v>1.5640000000000001</v>
      </c>
      <c r="W54" s="150"/>
      <c r="X54" s="150" t="s">
        <v>122</v>
      </c>
      <c r="Y54" s="150" t="s">
        <v>123</v>
      </c>
      <c r="Z54" s="146"/>
      <c r="AA54" s="146"/>
      <c r="AB54" s="146"/>
      <c r="AC54" s="146"/>
      <c r="AD54" s="146"/>
      <c r="AE54" s="146"/>
      <c r="AF54" s="146"/>
      <c r="AG54" s="146" t="s">
        <v>124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5">
        <v>39</v>
      </c>
      <c r="B55" s="166" t="s">
        <v>214</v>
      </c>
      <c r="C55" s="172" t="s">
        <v>215</v>
      </c>
      <c r="D55" s="167" t="s">
        <v>157</v>
      </c>
      <c r="E55" s="168">
        <v>18.899999999999999</v>
      </c>
      <c r="F55" s="169"/>
      <c r="G55" s="170"/>
      <c r="H55" s="150">
        <v>0</v>
      </c>
      <c r="I55" s="150">
        <v>0</v>
      </c>
      <c r="J55" s="150">
        <v>86.4</v>
      </c>
      <c r="K55" s="150">
        <v>1632.96</v>
      </c>
      <c r="L55" s="150">
        <v>21</v>
      </c>
      <c r="M55" s="150">
        <v>1975.8815999999999</v>
      </c>
      <c r="N55" s="149">
        <v>0</v>
      </c>
      <c r="O55" s="149">
        <v>0</v>
      </c>
      <c r="P55" s="149">
        <v>3.9500000000000004E-3</v>
      </c>
      <c r="Q55" s="149">
        <v>7.4654999999999999E-2</v>
      </c>
      <c r="R55" s="150"/>
      <c r="S55" s="150" t="s">
        <v>121</v>
      </c>
      <c r="T55" s="150" t="s">
        <v>121</v>
      </c>
      <c r="U55" s="150">
        <v>0.10349999999999999</v>
      </c>
      <c r="V55" s="150">
        <v>1.9561499999999998</v>
      </c>
      <c r="W55" s="150"/>
      <c r="X55" s="150" t="s">
        <v>122</v>
      </c>
      <c r="Y55" s="150" t="s">
        <v>123</v>
      </c>
      <c r="Z55" s="146"/>
      <c r="AA55" s="146"/>
      <c r="AB55" s="146"/>
      <c r="AC55" s="146"/>
      <c r="AD55" s="146"/>
      <c r="AE55" s="146"/>
      <c r="AF55" s="146"/>
      <c r="AG55" s="146" t="s">
        <v>124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65">
        <v>40</v>
      </c>
      <c r="B56" s="166" t="s">
        <v>216</v>
      </c>
      <c r="C56" s="172" t="s">
        <v>217</v>
      </c>
      <c r="D56" s="167" t="s">
        <v>157</v>
      </c>
      <c r="E56" s="168">
        <v>4.5</v>
      </c>
      <c r="F56" s="169"/>
      <c r="G56" s="170"/>
      <c r="H56" s="150">
        <v>0</v>
      </c>
      <c r="I56" s="150">
        <v>0</v>
      </c>
      <c r="J56" s="150">
        <v>48</v>
      </c>
      <c r="K56" s="150">
        <v>216</v>
      </c>
      <c r="L56" s="150">
        <v>21</v>
      </c>
      <c r="M56" s="150">
        <v>261.36</v>
      </c>
      <c r="N56" s="149">
        <v>0</v>
      </c>
      <c r="O56" s="149">
        <v>0</v>
      </c>
      <c r="P56" s="149">
        <v>2.2599999999999999E-3</v>
      </c>
      <c r="Q56" s="149">
        <v>1.0169999999999998E-2</v>
      </c>
      <c r="R56" s="150"/>
      <c r="S56" s="150" t="s">
        <v>121</v>
      </c>
      <c r="T56" s="150" t="s">
        <v>121</v>
      </c>
      <c r="U56" s="150">
        <v>5.7500000000000002E-2</v>
      </c>
      <c r="V56" s="150">
        <v>0.25875000000000004</v>
      </c>
      <c r="W56" s="150"/>
      <c r="X56" s="150" t="s">
        <v>122</v>
      </c>
      <c r="Y56" s="150" t="s">
        <v>123</v>
      </c>
      <c r="Z56" s="146"/>
      <c r="AA56" s="146"/>
      <c r="AB56" s="146"/>
      <c r="AC56" s="146"/>
      <c r="AD56" s="146"/>
      <c r="AE56" s="146"/>
      <c r="AF56" s="146"/>
      <c r="AG56" s="146" t="s">
        <v>124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65">
        <v>41</v>
      </c>
      <c r="B57" s="166" t="s">
        <v>218</v>
      </c>
      <c r="C57" s="172" t="s">
        <v>219</v>
      </c>
      <c r="D57" s="167" t="s">
        <v>0</v>
      </c>
      <c r="E57" s="168">
        <v>711.07420000000002</v>
      </c>
      <c r="F57" s="169"/>
      <c r="G57" s="170"/>
      <c r="H57" s="150">
        <v>0</v>
      </c>
      <c r="I57" s="150">
        <v>0</v>
      </c>
      <c r="J57" s="150">
        <v>2.65</v>
      </c>
      <c r="K57" s="150">
        <v>1884.34663</v>
      </c>
      <c r="L57" s="150">
        <v>21</v>
      </c>
      <c r="M57" s="150">
        <v>2280.0634999999997</v>
      </c>
      <c r="N57" s="149">
        <v>0</v>
      </c>
      <c r="O57" s="149">
        <v>0</v>
      </c>
      <c r="P57" s="149">
        <v>0</v>
      </c>
      <c r="Q57" s="149">
        <v>0</v>
      </c>
      <c r="R57" s="150"/>
      <c r="S57" s="150" t="s">
        <v>121</v>
      </c>
      <c r="T57" s="150" t="s">
        <v>121</v>
      </c>
      <c r="U57" s="150">
        <v>0</v>
      </c>
      <c r="V57" s="150">
        <v>0</v>
      </c>
      <c r="W57" s="150"/>
      <c r="X57" s="150" t="s">
        <v>122</v>
      </c>
      <c r="Y57" s="150" t="s">
        <v>123</v>
      </c>
      <c r="Z57" s="146"/>
      <c r="AA57" s="146"/>
      <c r="AB57" s="146"/>
      <c r="AC57" s="146"/>
      <c r="AD57" s="146"/>
      <c r="AE57" s="146"/>
      <c r="AF57" s="146"/>
      <c r="AG57" s="146" t="s">
        <v>179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65">
        <v>42</v>
      </c>
      <c r="B58" s="166" t="s">
        <v>220</v>
      </c>
      <c r="C58" s="172" t="s">
        <v>221</v>
      </c>
      <c r="D58" s="167" t="s">
        <v>222</v>
      </c>
      <c r="E58" s="168">
        <v>15</v>
      </c>
      <c r="F58" s="169"/>
      <c r="G58" s="170"/>
      <c r="H58" s="150">
        <v>0</v>
      </c>
      <c r="I58" s="150">
        <v>0</v>
      </c>
      <c r="J58" s="150">
        <v>520</v>
      </c>
      <c r="K58" s="150">
        <v>7800</v>
      </c>
      <c r="L58" s="150">
        <v>21</v>
      </c>
      <c r="M58" s="150">
        <v>9438</v>
      </c>
      <c r="N58" s="149">
        <v>0</v>
      </c>
      <c r="O58" s="149">
        <v>0</v>
      </c>
      <c r="P58" s="149">
        <v>0</v>
      </c>
      <c r="Q58" s="149">
        <v>0</v>
      </c>
      <c r="R58" s="150" t="s">
        <v>223</v>
      </c>
      <c r="S58" s="150" t="s">
        <v>121</v>
      </c>
      <c r="T58" s="150" t="s">
        <v>121</v>
      </c>
      <c r="U58" s="150">
        <v>0</v>
      </c>
      <c r="V58" s="150">
        <v>0</v>
      </c>
      <c r="W58" s="150"/>
      <c r="X58" s="150" t="s">
        <v>224</v>
      </c>
      <c r="Y58" s="150" t="s">
        <v>123</v>
      </c>
      <c r="Z58" s="146"/>
      <c r="AA58" s="146"/>
      <c r="AB58" s="146"/>
      <c r="AC58" s="146"/>
      <c r="AD58" s="146"/>
      <c r="AE58" s="146"/>
      <c r="AF58" s="146"/>
      <c r="AG58" s="146" t="s">
        <v>225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153" t="s">
        <v>116</v>
      </c>
      <c r="B59" s="154" t="s">
        <v>79</v>
      </c>
      <c r="C59" s="171" t="s">
        <v>80</v>
      </c>
      <c r="D59" s="155"/>
      <c r="E59" s="156"/>
      <c r="F59" s="157"/>
      <c r="G59" s="158"/>
      <c r="H59" s="152"/>
      <c r="I59" s="152">
        <f>SUM(I60:I71)</f>
        <v>288665.27</v>
      </c>
      <c r="J59" s="152"/>
      <c r="K59" s="152">
        <f>SUM(K60:K71)</f>
        <v>225299.89374</v>
      </c>
      <c r="L59" s="152"/>
      <c r="M59" s="152">
        <f>SUM(M60:M71)</f>
        <v>621897.85569999996</v>
      </c>
      <c r="N59" s="151"/>
      <c r="O59" s="151">
        <f>SUM(O60:O71)</f>
        <v>13.783970999999999</v>
      </c>
      <c r="P59" s="151"/>
      <c r="Q59" s="151">
        <f>SUM(Q60:Q71)</f>
        <v>14.116899999999999</v>
      </c>
      <c r="R59" s="152"/>
      <c r="S59" s="152"/>
      <c r="T59" s="152"/>
      <c r="U59" s="152"/>
      <c r="V59" s="152">
        <f>SUM(V60:V71)</f>
        <v>289.24746613000002</v>
      </c>
      <c r="W59" s="152"/>
      <c r="X59" s="152"/>
      <c r="Y59" s="152"/>
      <c r="AG59" t="s">
        <v>117</v>
      </c>
    </row>
    <row r="60" spans="1:60" outlineLevel="1" x14ac:dyDescent="0.2">
      <c r="A60" s="165">
        <v>43</v>
      </c>
      <c r="B60" s="166" t="s">
        <v>226</v>
      </c>
      <c r="C60" s="172" t="s">
        <v>227</v>
      </c>
      <c r="D60" s="167" t="s">
        <v>120</v>
      </c>
      <c r="E60" s="168">
        <v>210.7</v>
      </c>
      <c r="F60" s="169"/>
      <c r="G60" s="170"/>
      <c r="H60" s="150">
        <v>0</v>
      </c>
      <c r="I60" s="150">
        <v>0</v>
      </c>
      <c r="J60" s="150">
        <v>145</v>
      </c>
      <c r="K60" s="150">
        <v>30551.5</v>
      </c>
      <c r="L60" s="150">
        <v>21</v>
      </c>
      <c r="M60" s="150">
        <v>36967.315000000002</v>
      </c>
      <c r="N60" s="149">
        <v>0</v>
      </c>
      <c r="O60" s="149">
        <v>0</v>
      </c>
      <c r="P60" s="149">
        <v>6.7000000000000004E-2</v>
      </c>
      <c r="Q60" s="149">
        <v>14.116899999999999</v>
      </c>
      <c r="R60" s="150"/>
      <c r="S60" s="150" t="s">
        <v>121</v>
      </c>
      <c r="T60" s="150" t="s">
        <v>121</v>
      </c>
      <c r="U60" s="150">
        <v>0.21099999999999999</v>
      </c>
      <c r="V60" s="150">
        <v>44.457699999999996</v>
      </c>
      <c r="W60" s="150"/>
      <c r="X60" s="150" t="s">
        <v>122</v>
      </c>
      <c r="Y60" s="150" t="s">
        <v>123</v>
      </c>
      <c r="Z60" s="146"/>
      <c r="AA60" s="146"/>
      <c r="AB60" s="146"/>
      <c r="AC60" s="146"/>
      <c r="AD60" s="146"/>
      <c r="AE60" s="146"/>
      <c r="AF60" s="146"/>
      <c r="AG60" s="146" t="s">
        <v>124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65">
        <v>44</v>
      </c>
      <c r="B61" s="166" t="s">
        <v>228</v>
      </c>
      <c r="C61" s="172" t="s">
        <v>229</v>
      </c>
      <c r="D61" s="167" t="s">
        <v>120</v>
      </c>
      <c r="E61" s="168">
        <v>210.7</v>
      </c>
      <c r="F61" s="169"/>
      <c r="G61" s="170"/>
      <c r="H61" s="150">
        <v>872.5</v>
      </c>
      <c r="I61" s="150">
        <v>183835.75</v>
      </c>
      <c r="J61" s="150">
        <v>467.5</v>
      </c>
      <c r="K61" s="150">
        <v>98502.25</v>
      </c>
      <c r="L61" s="150">
        <v>21</v>
      </c>
      <c r="M61" s="150">
        <v>341628.98</v>
      </c>
      <c r="N61" s="149">
        <v>6.2560000000000004E-2</v>
      </c>
      <c r="O61" s="149">
        <v>13.181392000000001</v>
      </c>
      <c r="P61" s="149">
        <v>0</v>
      </c>
      <c r="Q61" s="149">
        <v>0</v>
      </c>
      <c r="R61" s="150"/>
      <c r="S61" s="150" t="s">
        <v>121</v>
      </c>
      <c r="T61" s="150" t="s">
        <v>121</v>
      </c>
      <c r="U61" s="150">
        <v>0.57699999999999996</v>
      </c>
      <c r="V61" s="150">
        <v>121.57389999999998</v>
      </c>
      <c r="W61" s="150"/>
      <c r="X61" s="150" t="s">
        <v>122</v>
      </c>
      <c r="Y61" s="150" t="s">
        <v>123</v>
      </c>
      <c r="Z61" s="146"/>
      <c r="AA61" s="146"/>
      <c r="AB61" s="146"/>
      <c r="AC61" s="146"/>
      <c r="AD61" s="146"/>
      <c r="AE61" s="146"/>
      <c r="AF61" s="146"/>
      <c r="AG61" s="146" t="s">
        <v>124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65">
        <v>45</v>
      </c>
      <c r="B62" s="166" t="s">
        <v>230</v>
      </c>
      <c r="C62" s="172" t="s">
        <v>231</v>
      </c>
      <c r="D62" s="167" t="s">
        <v>154</v>
      </c>
      <c r="E62" s="168">
        <v>737.45</v>
      </c>
      <c r="F62" s="169"/>
      <c r="G62" s="170"/>
      <c r="H62" s="150">
        <v>43.6</v>
      </c>
      <c r="I62" s="150">
        <v>32152.820000000003</v>
      </c>
      <c r="J62" s="150">
        <v>41.7</v>
      </c>
      <c r="K62" s="150">
        <v>30751.665000000005</v>
      </c>
      <c r="L62" s="150">
        <v>21</v>
      </c>
      <c r="M62" s="150">
        <v>76114.4329</v>
      </c>
      <c r="N62" s="149">
        <v>2.2000000000000001E-4</v>
      </c>
      <c r="O62" s="149">
        <v>0.16223900000000002</v>
      </c>
      <c r="P62" s="149">
        <v>0</v>
      </c>
      <c r="Q62" s="149">
        <v>0</v>
      </c>
      <c r="R62" s="150"/>
      <c r="S62" s="150" t="s">
        <v>121</v>
      </c>
      <c r="T62" s="150" t="s">
        <v>121</v>
      </c>
      <c r="U62" s="150">
        <v>0.05</v>
      </c>
      <c r="V62" s="150">
        <v>36.872500000000002</v>
      </c>
      <c r="W62" s="150"/>
      <c r="X62" s="150" t="s">
        <v>122</v>
      </c>
      <c r="Y62" s="150" t="s">
        <v>123</v>
      </c>
      <c r="Z62" s="146"/>
      <c r="AA62" s="146"/>
      <c r="AB62" s="146"/>
      <c r="AC62" s="146"/>
      <c r="AD62" s="146"/>
      <c r="AE62" s="146"/>
      <c r="AF62" s="146"/>
      <c r="AG62" s="146" t="s">
        <v>124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5">
        <v>46</v>
      </c>
      <c r="B63" s="166" t="s">
        <v>232</v>
      </c>
      <c r="C63" s="172" t="s">
        <v>233</v>
      </c>
      <c r="D63" s="167" t="s">
        <v>157</v>
      </c>
      <c r="E63" s="168">
        <v>73.2</v>
      </c>
      <c r="F63" s="169"/>
      <c r="G63" s="170"/>
      <c r="H63" s="150">
        <v>20.61</v>
      </c>
      <c r="I63" s="150">
        <v>1508.652</v>
      </c>
      <c r="J63" s="150">
        <v>346.39</v>
      </c>
      <c r="K63" s="150">
        <v>25355.748</v>
      </c>
      <c r="L63" s="150">
        <v>21</v>
      </c>
      <c r="M63" s="150">
        <v>32505.924000000003</v>
      </c>
      <c r="N63" s="149">
        <v>1.0000000000000001E-5</v>
      </c>
      <c r="O63" s="149">
        <v>7.3200000000000012E-4</v>
      </c>
      <c r="P63" s="149">
        <v>0</v>
      </c>
      <c r="Q63" s="149">
        <v>0</v>
      </c>
      <c r="R63" s="150"/>
      <c r="S63" s="150" t="s">
        <v>121</v>
      </c>
      <c r="T63" s="150" t="s">
        <v>121</v>
      </c>
      <c r="U63" s="150">
        <v>0.45</v>
      </c>
      <c r="V63" s="150">
        <v>32.940000000000005</v>
      </c>
      <c r="W63" s="150"/>
      <c r="X63" s="150" t="s">
        <v>122</v>
      </c>
      <c r="Y63" s="150" t="s">
        <v>123</v>
      </c>
      <c r="Z63" s="146"/>
      <c r="AA63" s="146"/>
      <c r="AB63" s="146"/>
      <c r="AC63" s="146"/>
      <c r="AD63" s="146"/>
      <c r="AE63" s="146"/>
      <c r="AF63" s="146"/>
      <c r="AG63" s="146" t="s">
        <v>124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5">
        <v>47</v>
      </c>
      <c r="B64" s="166" t="s">
        <v>234</v>
      </c>
      <c r="C64" s="172" t="s">
        <v>235</v>
      </c>
      <c r="D64" s="167" t="s">
        <v>154</v>
      </c>
      <c r="E64" s="168">
        <v>2</v>
      </c>
      <c r="F64" s="169"/>
      <c r="G64" s="170"/>
      <c r="H64" s="150">
        <v>5074.8900000000003</v>
      </c>
      <c r="I64" s="150">
        <v>10149.780000000001</v>
      </c>
      <c r="J64" s="150">
        <v>125.11</v>
      </c>
      <c r="K64" s="150">
        <v>250.22</v>
      </c>
      <c r="L64" s="150">
        <v>21</v>
      </c>
      <c r="M64" s="150">
        <v>12584</v>
      </c>
      <c r="N64" s="149">
        <v>3.7000000000000002E-3</v>
      </c>
      <c r="O64" s="149">
        <v>7.4000000000000003E-3</v>
      </c>
      <c r="P64" s="149">
        <v>0</v>
      </c>
      <c r="Q64" s="149">
        <v>0</v>
      </c>
      <c r="R64" s="150"/>
      <c r="S64" s="150" t="s">
        <v>121</v>
      </c>
      <c r="T64" s="150" t="s">
        <v>121</v>
      </c>
      <c r="U64" s="150">
        <v>0.15</v>
      </c>
      <c r="V64" s="150">
        <v>0.3</v>
      </c>
      <c r="W64" s="150"/>
      <c r="X64" s="150" t="s">
        <v>122</v>
      </c>
      <c r="Y64" s="150" t="s">
        <v>123</v>
      </c>
      <c r="Z64" s="146"/>
      <c r="AA64" s="146"/>
      <c r="AB64" s="146"/>
      <c r="AC64" s="146"/>
      <c r="AD64" s="146"/>
      <c r="AE64" s="146"/>
      <c r="AF64" s="146"/>
      <c r="AG64" s="146" t="s">
        <v>124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65">
        <v>48</v>
      </c>
      <c r="B65" s="166" t="s">
        <v>236</v>
      </c>
      <c r="C65" s="172" t="s">
        <v>237</v>
      </c>
      <c r="D65" s="167" t="s">
        <v>154</v>
      </c>
      <c r="E65" s="168">
        <v>1</v>
      </c>
      <c r="F65" s="169"/>
      <c r="G65" s="170"/>
      <c r="H65" s="150">
        <v>3574.89</v>
      </c>
      <c r="I65" s="150">
        <v>3574.89</v>
      </c>
      <c r="J65" s="150">
        <v>125.11</v>
      </c>
      <c r="K65" s="150">
        <v>125.11</v>
      </c>
      <c r="L65" s="150">
        <v>21</v>
      </c>
      <c r="M65" s="150">
        <v>4477</v>
      </c>
      <c r="N65" s="149">
        <v>3.7000000000000002E-3</v>
      </c>
      <c r="O65" s="149">
        <v>3.7000000000000002E-3</v>
      </c>
      <c r="P65" s="149">
        <v>0</v>
      </c>
      <c r="Q65" s="149">
        <v>0</v>
      </c>
      <c r="R65" s="150"/>
      <c r="S65" s="150" t="s">
        <v>121</v>
      </c>
      <c r="T65" s="150" t="s">
        <v>121</v>
      </c>
      <c r="U65" s="150">
        <v>0.15</v>
      </c>
      <c r="V65" s="150">
        <v>0.15</v>
      </c>
      <c r="W65" s="150"/>
      <c r="X65" s="150" t="s">
        <v>122</v>
      </c>
      <c r="Y65" s="150" t="s">
        <v>123</v>
      </c>
      <c r="Z65" s="146"/>
      <c r="AA65" s="146"/>
      <c r="AB65" s="146"/>
      <c r="AC65" s="146"/>
      <c r="AD65" s="146"/>
      <c r="AE65" s="146"/>
      <c r="AF65" s="146"/>
      <c r="AG65" s="146" t="s">
        <v>124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65">
        <v>49</v>
      </c>
      <c r="B66" s="166" t="s">
        <v>238</v>
      </c>
      <c r="C66" s="172" t="s">
        <v>239</v>
      </c>
      <c r="D66" s="167" t="s">
        <v>157</v>
      </c>
      <c r="E66" s="168">
        <v>16.8</v>
      </c>
      <c r="F66" s="169"/>
      <c r="G66" s="170"/>
      <c r="H66" s="150">
        <v>1202.4100000000001</v>
      </c>
      <c r="I66" s="150">
        <v>20200.488000000001</v>
      </c>
      <c r="J66" s="150">
        <v>409.59</v>
      </c>
      <c r="K66" s="150">
        <v>6881.1120000000001</v>
      </c>
      <c r="L66" s="150">
        <v>21</v>
      </c>
      <c r="M66" s="150">
        <v>32768.735999999997</v>
      </c>
      <c r="N66" s="149">
        <v>7.3699999999999998E-3</v>
      </c>
      <c r="O66" s="149">
        <v>0.123816</v>
      </c>
      <c r="P66" s="149">
        <v>0</v>
      </c>
      <c r="Q66" s="149">
        <v>0</v>
      </c>
      <c r="R66" s="150"/>
      <c r="S66" s="150" t="s">
        <v>121</v>
      </c>
      <c r="T66" s="150" t="s">
        <v>121</v>
      </c>
      <c r="U66" s="150">
        <v>0.5</v>
      </c>
      <c r="V66" s="150">
        <v>8.4</v>
      </c>
      <c r="W66" s="150"/>
      <c r="X66" s="150" t="s">
        <v>122</v>
      </c>
      <c r="Y66" s="150" t="s">
        <v>123</v>
      </c>
      <c r="Z66" s="146"/>
      <c r="AA66" s="146"/>
      <c r="AB66" s="146"/>
      <c r="AC66" s="146"/>
      <c r="AD66" s="146"/>
      <c r="AE66" s="146"/>
      <c r="AF66" s="146"/>
      <c r="AG66" s="146" t="s">
        <v>124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65">
        <v>50</v>
      </c>
      <c r="B67" s="166" t="s">
        <v>240</v>
      </c>
      <c r="C67" s="172" t="s">
        <v>241</v>
      </c>
      <c r="D67" s="167" t="s">
        <v>154</v>
      </c>
      <c r="E67" s="168">
        <v>2</v>
      </c>
      <c r="F67" s="169"/>
      <c r="G67" s="170"/>
      <c r="H67" s="150">
        <v>7773.63</v>
      </c>
      <c r="I67" s="150">
        <v>15547.26</v>
      </c>
      <c r="J67" s="150">
        <v>236.37</v>
      </c>
      <c r="K67" s="150">
        <v>472.74</v>
      </c>
      <c r="L67" s="150">
        <v>21</v>
      </c>
      <c r="M67" s="150">
        <v>19384.2</v>
      </c>
      <c r="N67" s="149">
        <v>1.2840000000000001E-2</v>
      </c>
      <c r="O67" s="149">
        <v>2.5680000000000001E-2</v>
      </c>
      <c r="P67" s="149">
        <v>0</v>
      </c>
      <c r="Q67" s="149">
        <v>0</v>
      </c>
      <c r="R67" s="150"/>
      <c r="S67" s="150" t="s">
        <v>242</v>
      </c>
      <c r="T67" s="150" t="s">
        <v>242</v>
      </c>
      <c r="U67" s="150">
        <v>0.31900000000000001</v>
      </c>
      <c r="V67" s="150">
        <v>0.63800000000000001</v>
      </c>
      <c r="W67" s="150"/>
      <c r="X67" s="150" t="s">
        <v>122</v>
      </c>
      <c r="Y67" s="150" t="s">
        <v>123</v>
      </c>
      <c r="Z67" s="146"/>
      <c r="AA67" s="146"/>
      <c r="AB67" s="146"/>
      <c r="AC67" s="146"/>
      <c r="AD67" s="146"/>
      <c r="AE67" s="146"/>
      <c r="AF67" s="146"/>
      <c r="AG67" s="146" t="s">
        <v>124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65">
        <v>51</v>
      </c>
      <c r="B68" s="166" t="s">
        <v>243</v>
      </c>
      <c r="C68" s="172" t="s">
        <v>244</v>
      </c>
      <c r="D68" s="167" t="s">
        <v>157</v>
      </c>
      <c r="E68" s="168">
        <v>2.5</v>
      </c>
      <c r="F68" s="169"/>
      <c r="G68" s="170"/>
      <c r="H68" s="150">
        <v>287.42</v>
      </c>
      <c r="I68" s="150">
        <v>718.55000000000007</v>
      </c>
      <c r="J68" s="150">
        <v>247.58</v>
      </c>
      <c r="K68" s="150">
        <v>618.95000000000005</v>
      </c>
      <c r="L68" s="150">
        <v>21</v>
      </c>
      <c r="M68" s="150">
        <v>1618.375</v>
      </c>
      <c r="N68" s="149">
        <v>2.494E-2</v>
      </c>
      <c r="O68" s="149">
        <v>6.2350000000000003E-2</v>
      </c>
      <c r="P68" s="149">
        <v>0</v>
      </c>
      <c r="Q68" s="149">
        <v>0</v>
      </c>
      <c r="R68" s="150"/>
      <c r="S68" s="150" t="s">
        <v>121</v>
      </c>
      <c r="T68" s="150" t="s">
        <v>121</v>
      </c>
      <c r="U68" s="150">
        <v>0.33300000000000002</v>
      </c>
      <c r="V68" s="150">
        <v>0.83250000000000002</v>
      </c>
      <c r="W68" s="150"/>
      <c r="X68" s="150" t="s">
        <v>122</v>
      </c>
      <c r="Y68" s="150" t="s">
        <v>123</v>
      </c>
      <c r="Z68" s="146"/>
      <c r="AA68" s="146"/>
      <c r="AB68" s="146"/>
      <c r="AC68" s="146"/>
      <c r="AD68" s="146"/>
      <c r="AE68" s="146"/>
      <c r="AF68" s="146"/>
      <c r="AG68" s="146" t="s">
        <v>124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65">
        <v>52</v>
      </c>
      <c r="B69" s="166" t="s">
        <v>245</v>
      </c>
      <c r="C69" s="172" t="s">
        <v>246</v>
      </c>
      <c r="D69" s="167" t="s">
        <v>120</v>
      </c>
      <c r="E69" s="168">
        <v>109.8</v>
      </c>
      <c r="F69" s="169"/>
      <c r="G69" s="170"/>
      <c r="H69" s="150">
        <v>64.599999999999994</v>
      </c>
      <c r="I69" s="150">
        <v>7093.079999999999</v>
      </c>
      <c r="J69" s="150">
        <v>83.4</v>
      </c>
      <c r="K69" s="150">
        <v>9157.32</v>
      </c>
      <c r="L69" s="150">
        <v>21</v>
      </c>
      <c r="M69" s="150">
        <v>19662.984</v>
      </c>
      <c r="N69" s="149">
        <v>1.9000000000000001E-4</v>
      </c>
      <c r="O69" s="149">
        <v>2.0862000000000002E-2</v>
      </c>
      <c r="P69" s="149">
        <v>0</v>
      </c>
      <c r="Q69" s="149">
        <v>0</v>
      </c>
      <c r="R69" s="150"/>
      <c r="S69" s="150" t="s">
        <v>121</v>
      </c>
      <c r="T69" s="150" t="s">
        <v>121</v>
      </c>
      <c r="U69" s="150">
        <v>0.1</v>
      </c>
      <c r="V69" s="150">
        <v>10.98</v>
      </c>
      <c r="W69" s="150"/>
      <c r="X69" s="150" t="s">
        <v>122</v>
      </c>
      <c r="Y69" s="150" t="s">
        <v>123</v>
      </c>
      <c r="Z69" s="146"/>
      <c r="AA69" s="146"/>
      <c r="AB69" s="146"/>
      <c r="AC69" s="146"/>
      <c r="AD69" s="146"/>
      <c r="AE69" s="146"/>
      <c r="AF69" s="146"/>
      <c r="AG69" s="146" t="s">
        <v>124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22.5" outlineLevel="1" x14ac:dyDescent="0.2">
      <c r="A70" s="165">
        <v>53</v>
      </c>
      <c r="B70" s="166" t="s">
        <v>247</v>
      </c>
      <c r="C70" s="172" t="s">
        <v>248</v>
      </c>
      <c r="D70" s="167" t="s">
        <v>154</v>
      </c>
      <c r="E70" s="168">
        <v>89</v>
      </c>
      <c r="F70" s="169"/>
      <c r="G70" s="170"/>
      <c r="H70" s="150">
        <v>156</v>
      </c>
      <c r="I70" s="150">
        <v>13884</v>
      </c>
      <c r="J70" s="150">
        <v>0</v>
      </c>
      <c r="K70" s="150">
        <v>0</v>
      </c>
      <c r="L70" s="150">
        <v>21</v>
      </c>
      <c r="M70" s="150">
        <v>16799.64</v>
      </c>
      <c r="N70" s="149">
        <v>2.2000000000000001E-3</v>
      </c>
      <c r="O70" s="149">
        <v>0.1958</v>
      </c>
      <c r="P70" s="149">
        <v>0</v>
      </c>
      <c r="Q70" s="149">
        <v>0</v>
      </c>
      <c r="R70" s="150" t="s">
        <v>174</v>
      </c>
      <c r="S70" s="150" t="s">
        <v>121</v>
      </c>
      <c r="T70" s="150" t="s">
        <v>121</v>
      </c>
      <c r="U70" s="150">
        <v>0</v>
      </c>
      <c r="V70" s="150">
        <v>0</v>
      </c>
      <c r="W70" s="150"/>
      <c r="X70" s="150" t="s">
        <v>175</v>
      </c>
      <c r="Y70" s="150" t="s">
        <v>123</v>
      </c>
      <c r="Z70" s="146"/>
      <c r="AA70" s="146"/>
      <c r="AB70" s="146"/>
      <c r="AC70" s="146"/>
      <c r="AD70" s="146"/>
      <c r="AE70" s="146"/>
      <c r="AF70" s="146"/>
      <c r="AG70" s="146" t="s">
        <v>176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65">
        <v>54</v>
      </c>
      <c r="B71" s="166" t="s">
        <v>249</v>
      </c>
      <c r="C71" s="172" t="s">
        <v>250</v>
      </c>
      <c r="D71" s="167" t="s">
        <v>150</v>
      </c>
      <c r="E71" s="168">
        <v>13.78397</v>
      </c>
      <c r="F71" s="169"/>
      <c r="G71" s="170"/>
      <c r="H71" s="150">
        <v>0</v>
      </c>
      <c r="I71" s="150">
        <v>0</v>
      </c>
      <c r="J71" s="150">
        <v>1642</v>
      </c>
      <c r="K71" s="150">
        <v>22633.278740000002</v>
      </c>
      <c r="L71" s="150">
        <v>21</v>
      </c>
      <c r="M71" s="150">
        <v>27386.268799999998</v>
      </c>
      <c r="N71" s="149">
        <v>0</v>
      </c>
      <c r="O71" s="149">
        <v>0</v>
      </c>
      <c r="P71" s="149">
        <v>0</v>
      </c>
      <c r="Q71" s="149">
        <v>0</v>
      </c>
      <c r="R71" s="150"/>
      <c r="S71" s="150" t="s">
        <v>121</v>
      </c>
      <c r="T71" s="150" t="s">
        <v>121</v>
      </c>
      <c r="U71" s="150">
        <v>2.3290000000000002</v>
      </c>
      <c r="V71" s="150">
        <v>32.102866130000002</v>
      </c>
      <c r="W71" s="150"/>
      <c r="X71" s="150" t="s">
        <v>122</v>
      </c>
      <c r="Y71" s="150" t="s">
        <v>123</v>
      </c>
      <c r="Z71" s="146"/>
      <c r="AA71" s="146"/>
      <c r="AB71" s="146"/>
      <c r="AC71" s="146"/>
      <c r="AD71" s="146"/>
      <c r="AE71" s="146"/>
      <c r="AF71" s="146"/>
      <c r="AG71" s="146" t="s">
        <v>179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53" t="s">
        <v>116</v>
      </c>
      <c r="B72" s="154" t="s">
        <v>81</v>
      </c>
      <c r="C72" s="171" t="s">
        <v>82</v>
      </c>
      <c r="D72" s="155"/>
      <c r="E72" s="156"/>
      <c r="F72" s="157"/>
      <c r="G72" s="158"/>
      <c r="H72" s="152"/>
      <c r="I72" s="152">
        <f>SUM(I73:I74)</f>
        <v>0</v>
      </c>
      <c r="J72" s="152"/>
      <c r="K72" s="152">
        <f>SUM(K73:K74)</f>
        <v>11796.0525</v>
      </c>
      <c r="L72" s="152"/>
      <c r="M72" s="152">
        <f>SUM(M73:M74)</f>
        <v>14273.220499999999</v>
      </c>
      <c r="N72" s="151"/>
      <c r="O72" s="151">
        <f>SUM(O73:O74)</f>
        <v>0</v>
      </c>
      <c r="P72" s="151"/>
      <c r="Q72" s="151">
        <f>SUM(Q73:Q74)</f>
        <v>0</v>
      </c>
      <c r="R72" s="152"/>
      <c r="S72" s="152"/>
      <c r="T72" s="152"/>
      <c r="U72" s="152"/>
      <c r="V72" s="152">
        <f>SUM(V73:V74)</f>
        <v>15</v>
      </c>
      <c r="W72" s="152"/>
      <c r="X72" s="152"/>
      <c r="Y72" s="152"/>
      <c r="AG72" t="s">
        <v>117</v>
      </c>
    </row>
    <row r="73" spans="1:60" outlineLevel="1" x14ac:dyDescent="0.2">
      <c r="A73" s="165">
        <v>55</v>
      </c>
      <c r="B73" s="166" t="s">
        <v>137</v>
      </c>
      <c r="C73" s="172" t="s">
        <v>138</v>
      </c>
      <c r="D73" s="167" t="s">
        <v>139</v>
      </c>
      <c r="E73" s="168">
        <v>15</v>
      </c>
      <c r="F73" s="169"/>
      <c r="G73" s="170"/>
      <c r="H73" s="150">
        <v>0</v>
      </c>
      <c r="I73" s="150">
        <v>0</v>
      </c>
      <c r="J73" s="150">
        <v>770</v>
      </c>
      <c r="K73" s="150">
        <v>11550</v>
      </c>
      <c r="L73" s="150">
        <v>21</v>
      </c>
      <c r="M73" s="150">
        <v>13975.5</v>
      </c>
      <c r="N73" s="149">
        <v>0</v>
      </c>
      <c r="O73" s="149">
        <v>0</v>
      </c>
      <c r="P73" s="149">
        <v>0</v>
      </c>
      <c r="Q73" s="149">
        <v>0</v>
      </c>
      <c r="R73" s="150" t="s">
        <v>140</v>
      </c>
      <c r="S73" s="150" t="s">
        <v>121</v>
      </c>
      <c r="T73" s="150" t="s">
        <v>121</v>
      </c>
      <c r="U73" s="150">
        <v>1</v>
      </c>
      <c r="V73" s="150">
        <v>15</v>
      </c>
      <c r="W73" s="150"/>
      <c r="X73" s="150" t="s">
        <v>141</v>
      </c>
      <c r="Y73" s="150" t="s">
        <v>123</v>
      </c>
      <c r="Z73" s="146"/>
      <c r="AA73" s="146"/>
      <c r="AB73" s="146"/>
      <c r="AC73" s="146"/>
      <c r="AD73" s="146"/>
      <c r="AE73" s="146"/>
      <c r="AF73" s="146"/>
      <c r="AG73" s="146" t="s">
        <v>142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65">
        <v>56</v>
      </c>
      <c r="B74" s="166" t="s">
        <v>251</v>
      </c>
      <c r="C74" s="172" t="s">
        <v>252</v>
      </c>
      <c r="D74" s="167" t="s">
        <v>0</v>
      </c>
      <c r="E74" s="168">
        <v>92.85</v>
      </c>
      <c r="F74" s="169"/>
      <c r="G74" s="170"/>
      <c r="H74" s="150">
        <v>0</v>
      </c>
      <c r="I74" s="150">
        <v>0</v>
      </c>
      <c r="J74" s="150">
        <v>2.65</v>
      </c>
      <c r="K74" s="150">
        <v>246.05249999999998</v>
      </c>
      <c r="L74" s="150">
        <v>21</v>
      </c>
      <c r="M74" s="150">
        <v>297.72050000000002</v>
      </c>
      <c r="N74" s="149">
        <v>0</v>
      </c>
      <c r="O74" s="149">
        <v>0</v>
      </c>
      <c r="P74" s="149">
        <v>0</v>
      </c>
      <c r="Q74" s="149">
        <v>0</v>
      </c>
      <c r="R74" s="150"/>
      <c r="S74" s="150" t="s">
        <v>121</v>
      </c>
      <c r="T74" s="150" t="s">
        <v>121</v>
      </c>
      <c r="U74" s="150">
        <v>0</v>
      </c>
      <c r="V74" s="150">
        <v>0</v>
      </c>
      <c r="W74" s="150"/>
      <c r="X74" s="150" t="s">
        <v>122</v>
      </c>
      <c r="Y74" s="150" t="s">
        <v>123</v>
      </c>
      <c r="Z74" s="146"/>
      <c r="AA74" s="146"/>
      <c r="AB74" s="146"/>
      <c r="AC74" s="146"/>
      <c r="AD74" s="146"/>
      <c r="AE74" s="146"/>
      <c r="AF74" s="146"/>
      <c r="AG74" s="146" t="s">
        <v>179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x14ac:dyDescent="0.2">
      <c r="A75" s="153" t="s">
        <v>116</v>
      </c>
      <c r="B75" s="154" t="s">
        <v>83</v>
      </c>
      <c r="C75" s="171" t="s">
        <v>84</v>
      </c>
      <c r="D75" s="155"/>
      <c r="E75" s="156"/>
      <c r="F75" s="157"/>
      <c r="G75" s="158"/>
      <c r="H75" s="152"/>
      <c r="I75" s="152">
        <f>SUM(I76:I78)</f>
        <v>7003.2690075999999</v>
      </c>
      <c r="J75" s="152"/>
      <c r="K75" s="152">
        <f>SUM(K76:K78)</f>
        <v>36046.222823399999</v>
      </c>
      <c r="L75" s="152"/>
      <c r="M75" s="152">
        <f>SUM(M76:M78)</f>
        <v>52089.882899999997</v>
      </c>
      <c r="N75" s="151"/>
      <c r="O75" s="151">
        <f>SUM(O76:O78)</f>
        <v>6.7137086400000004E-2</v>
      </c>
      <c r="P75" s="151"/>
      <c r="Q75" s="151">
        <f>SUM(Q76:Q78)</f>
        <v>0</v>
      </c>
      <c r="R75" s="152"/>
      <c r="S75" s="152"/>
      <c r="T75" s="152"/>
      <c r="U75" s="152"/>
      <c r="V75" s="152">
        <f>SUM(V76:V78)</f>
        <v>60.537943500000004</v>
      </c>
      <c r="W75" s="152"/>
      <c r="X75" s="152"/>
      <c r="Y75" s="152"/>
      <c r="AG75" t="s">
        <v>117</v>
      </c>
    </row>
    <row r="76" spans="1:60" outlineLevel="1" x14ac:dyDescent="0.2">
      <c r="A76" s="165">
        <v>57</v>
      </c>
      <c r="B76" s="166" t="s">
        <v>253</v>
      </c>
      <c r="C76" s="172" t="s">
        <v>254</v>
      </c>
      <c r="D76" s="167" t="s">
        <v>120</v>
      </c>
      <c r="E76" s="168">
        <v>5</v>
      </c>
      <c r="F76" s="169"/>
      <c r="G76" s="170"/>
      <c r="H76" s="150">
        <v>41.29</v>
      </c>
      <c r="I76" s="150">
        <v>206.45</v>
      </c>
      <c r="J76" s="150">
        <v>207.21</v>
      </c>
      <c r="K76" s="150">
        <v>1036.05</v>
      </c>
      <c r="L76" s="150">
        <v>21</v>
      </c>
      <c r="M76" s="150">
        <v>1503.425</v>
      </c>
      <c r="N76" s="149">
        <v>2.5000000000000001E-4</v>
      </c>
      <c r="O76" s="149">
        <v>1.25E-3</v>
      </c>
      <c r="P76" s="149">
        <v>0</v>
      </c>
      <c r="Q76" s="149">
        <v>0</v>
      </c>
      <c r="R76" s="150"/>
      <c r="S76" s="150" t="s">
        <v>121</v>
      </c>
      <c r="T76" s="150" t="s">
        <v>121</v>
      </c>
      <c r="U76" s="150">
        <v>0.30599999999999999</v>
      </c>
      <c r="V76" s="150">
        <v>1.53</v>
      </c>
      <c r="W76" s="150"/>
      <c r="X76" s="150" t="s">
        <v>122</v>
      </c>
      <c r="Y76" s="150" t="s">
        <v>123</v>
      </c>
      <c r="Z76" s="146"/>
      <c r="AA76" s="146"/>
      <c r="AB76" s="146"/>
      <c r="AC76" s="146"/>
      <c r="AD76" s="146"/>
      <c r="AE76" s="146"/>
      <c r="AF76" s="146"/>
      <c r="AG76" s="146" t="s">
        <v>124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65">
        <v>58</v>
      </c>
      <c r="B77" s="166" t="s">
        <v>255</v>
      </c>
      <c r="C77" s="172" t="s">
        <v>256</v>
      </c>
      <c r="D77" s="167" t="s">
        <v>120</v>
      </c>
      <c r="E77" s="168">
        <v>37.76</v>
      </c>
      <c r="F77" s="169"/>
      <c r="G77" s="170"/>
      <c r="H77" s="150">
        <v>110.64</v>
      </c>
      <c r="I77" s="150">
        <v>4177.7663999999995</v>
      </c>
      <c r="J77" s="150">
        <v>224.86</v>
      </c>
      <c r="K77" s="150">
        <v>8490.713600000001</v>
      </c>
      <c r="L77" s="150">
        <v>21</v>
      </c>
      <c r="M77" s="150">
        <v>15328.860799999999</v>
      </c>
      <c r="N77" s="149">
        <v>4.2999999999999999E-4</v>
      </c>
      <c r="O77" s="149">
        <v>1.6236799999999999E-2</v>
      </c>
      <c r="P77" s="149">
        <v>0</v>
      </c>
      <c r="Q77" s="149">
        <v>0</v>
      </c>
      <c r="R77" s="150"/>
      <c r="S77" s="150" t="s">
        <v>121</v>
      </c>
      <c r="T77" s="150" t="s">
        <v>121</v>
      </c>
      <c r="U77" s="150">
        <v>0.33</v>
      </c>
      <c r="V77" s="150">
        <v>12.460800000000001</v>
      </c>
      <c r="W77" s="150"/>
      <c r="X77" s="150" t="s">
        <v>122</v>
      </c>
      <c r="Y77" s="150" t="s">
        <v>123</v>
      </c>
      <c r="Z77" s="146"/>
      <c r="AA77" s="146"/>
      <c r="AB77" s="146"/>
      <c r="AC77" s="146"/>
      <c r="AD77" s="146"/>
      <c r="AE77" s="146"/>
      <c r="AF77" s="146"/>
      <c r="AG77" s="146" t="s">
        <v>124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65">
        <v>59</v>
      </c>
      <c r="B78" s="166" t="s">
        <v>257</v>
      </c>
      <c r="C78" s="172" t="s">
        <v>258</v>
      </c>
      <c r="D78" s="167" t="s">
        <v>120</v>
      </c>
      <c r="E78" s="168">
        <v>310.31429000000003</v>
      </c>
      <c r="F78" s="169"/>
      <c r="G78" s="170"/>
      <c r="H78" s="150">
        <v>8.44</v>
      </c>
      <c r="I78" s="150">
        <v>2619.0526076000001</v>
      </c>
      <c r="J78" s="150">
        <v>85.46</v>
      </c>
      <c r="K78" s="150">
        <v>26519.459223400001</v>
      </c>
      <c r="L78" s="150">
        <v>21</v>
      </c>
      <c r="M78" s="150">
        <v>35257.597099999999</v>
      </c>
      <c r="N78" s="149">
        <v>1.6000000000000001E-4</v>
      </c>
      <c r="O78" s="149">
        <v>4.9650286400000007E-2</v>
      </c>
      <c r="P78" s="149">
        <v>0</v>
      </c>
      <c r="Q78" s="149">
        <v>0</v>
      </c>
      <c r="R78" s="150"/>
      <c r="S78" s="150" t="s">
        <v>121</v>
      </c>
      <c r="T78" s="150" t="s">
        <v>121</v>
      </c>
      <c r="U78" s="150">
        <v>0.15</v>
      </c>
      <c r="V78" s="150">
        <v>46.547143500000004</v>
      </c>
      <c r="W78" s="150"/>
      <c r="X78" s="150" t="s">
        <v>122</v>
      </c>
      <c r="Y78" s="150" t="s">
        <v>123</v>
      </c>
      <c r="Z78" s="146"/>
      <c r="AA78" s="146"/>
      <c r="AB78" s="146"/>
      <c r="AC78" s="146"/>
      <c r="AD78" s="146"/>
      <c r="AE78" s="146"/>
      <c r="AF78" s="146"/>
      <c r="AG78" s="146" t="s">
        <v>124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">
      <c r="A79" s="153" t="s">
        <v>116</v>
      </c>
      <c r="B79" s="154" t="s">
        <v>85</v>
      </c>
      <c r="C79" s="171" t="s">
        <v>86</v>
      </c>
      <c r="D79" s="155"/>
      <c r="E79" s="156"/>
      <c r="F79" s="157"/>
      <c r="G79" s="158"/>
      <c r="H79" s="152"/>
      <c r="I79" s="152">
        <f>SUM(I80:I85)</f>
        <v>0</v>
      </c>
      <c r="J79" s="152"/>
      <c r="K79" s="152">
        <f>SUM(K80:K85)</f>
        <v>72475.96589799998</v>
      </c>
      <c r="L79" s="152"/>
      <c r="M79" s="152">
        <f>SUM(M80:M85)</f>
        <v>87695.923699999999</v>
      </c>
      <c r="N79" s="151"/>
      <c r="O79" s="151">
        <f>SUM(O80:O85)</f>
        <v>0</v>
      </c>
      <c r="P79" s="151"/>
      <c r="Q79" s="151">
        <f>SUM(Q80:Q85)</f>
        <v>0</v>
      </c>
      <c r="R79" s="152"/>
      <c r="S79" s="152"/>
      <c r="T79" s="152"/>
      <c r="U79" s="152"/>
      <c r="V79" s="152">
        <f>SUM(V80:V85)</f>
        <v>101.82699248999998</v>
      </c>
      <c r="W79" s="152"/>
      <c r="X79" s="152"/>
      <c r="Y79" s="152"/>
      <c r="AG79" t="s">
        <v>117</v>
      </c>
    </row>
    <row r="80" spans="1:60" outlineLevel="1" x14ac:dyDescent="0.2">
      <c r="A80" s="165">
        <v>60</v>
      </c>
      <c r="B80" s="166" t="s">
        <v>259</v>
      </c>
      <c r="C80" s="172" t="s">
        <v>260</v>
      </c>
      <c r="D80" s="167" t="s">
        <v>150</v>
      </c>
      <c r="E80" s="168">
        <v>19.00112</v>
      </c>
      <c r="F80" s="169"/>
      <c r="G80" s="170"/>
      <c r="H80" s="150">
        <v>0</v>
      </c>
      <c r="I80" s="150">
        <v>0</v>
      </c>
      <c r="J80" s="150">
        <v>1045</v>
      </c>
      <c r="K80" s="150">
        <v>19856.170399999999</v>
      </c>
      <c r="L80" s="150">
        <v>21</v>
      </c>
      <c r="M80" s="150">
        <v>24025.965699999997</v>
      </c>
      <c r="N80" s="149">
        <v>0</v>
      </c>
      <c r="O80" s="149">
        <v>0</v>
      </c>
      <c r="P80" s="149">
        <v>0</v>
      </c>
      <c r="Q80" s="149">
        <v>0</v>
      </c>
      <c r="R80" s="150"/>
      <c r="S80" s="150" t="s">
        <v>121</v>
      </c>
      <c r="T80" s="150" t="s">
        <v>121</v>
      </c>
      <c r="U80" s="150">
        <v>2.0089999999999999</v>
      </c>
      <c r="V80" s="150">
        <v>38.173250079999995</v>
      </c>
      <c r="W80" s="150"/>
      <c r="X80" s="150" t="s">
        <v>122</v>
      </c>
      <c r="Y80" s="150" t="s">
        <v>123</v>
      </c>
      <c r="Z80" s="146"/>
      <c r="AA80" s="146"/>
      <c r="AB80" s="146"/>
      <c r="AC80" s="146"/>
      <c r="AD80" s="146"/>
      <c r="AE80" s="146"/>
      <c r="AF80" s="146"/>
      <c r="AG80" s="146" t="s">
        <v>261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65">
        <v>61</v>
      </c>
      <c r="B81" s="166" t="s">
        <v>262</v>
      </c>
      <c r="C81" s="172" t="s">
        <v>263</v>
      </c>
      <c r="D81" s="167" t="s">
        <v>150</v>
      </c>
      <c r="E81" s="168">
        <v>38.002229999999997</v>
      </c>
      <c r="F81" s="169"/>
      <c r="G81" s="170"/>
      <c r="H81" s="150">
        <v>0</v>
      </c>
      <c r="I81" s="150">
        <v>0</v>
      </c>
      <c r="J81" s="150">
        <v>499</v>
      </c>
      <c r="K81" s="150">
        <v>18963.11277</v>
      </c>
      <c r="L81" s="150">
        <v>21</v>
      </c>
      <c r="M81" s="150">
        <v>22945.363100000002</v>
      </c>
      <c r="N81" s="149">
        <v>0</v>
      </c>
      <c r="O81" s="149">
        <v>0</v>
      </c>
      <c r="P81" s="149">
        <v>0</v>
      </c>
      <c r="Q81" s="149">
        <v>0</v>
      </c>
      <c r="R81" s="150"/>
      <c r="S81" s="150" t="s">
        <v>121</v>
      </c>
      <c r="T81" s="150" t="s">
        <v>121</v>
      </c>
      <c r="U81" s="150">
        <v>0.95899999999999996</v>
      </c>
      <c r="V81" s="150">
        <v>36.444138569999993</v>
      </c>
      <c r="W81" s="150"/>
      <c r="X81" s="150" t="s">
        <v>122</v>
      </c>
      <c r="Y81" s="150" t="s">
        <v>123</v>
      </c>
      <c r="Z81" s="146"/>
      <c r="AA81" s="146"/>
      <c r="AB81" s="146"/>
      <c r="AC81" s="146"/>
      <c r="AD81" s="146"/>
      <c r="AE81" s="146"/>
      <c r="AF81" s="146"/>
      <c r="AG81" s="146" t="s">
        <v>261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65">
        <v>62</v>
      </c>
      <c r="B82" s="166" t="s">
        <v>264</v>
      </c>
      <c r="C82" s="172" t="s">
        <v>265</v>
      </c>
      <c r="D82" s="167" t="s">
        <v>150</v>
      </c>
      <c r="E82" s="168">
        <v>19.00112</v>
      </c>
      <c r="F82" s="169"/>
      <c r="G82" s="170"/>
      <c r="H82" s="150">
        <v>0</v>
      </c>
      <c r="I82" s="150">
        <v>0</v>
      </c>
      <c r="J82" s="150">
        <v>336.5</v>
      </c>
      <c r="K82" s="150">
        <v>6393.8768799999998</v>
      </c>
      <c r="L82" s="150">
        <v>21</v>
      </c>
      <c r="M82" s="150">
        <v>7736.5947999999999</v>
      </c>
      <c r="N82" s="149">
        <v>0</v>
      </c>
      <c r="O82" s="149">
        <v>0</v>
      </c>
      <c r="P82" s="149">
        <v>0</v>
      </c>
      <c r="Q82" s="149">
        <v>0</v>
      </c>
      <c r="R82" s="150"/>
      <c r="S82" s="150" t="s">
        <v>121</v>
      </c>
      <c r="T82" s="150" t="s">
        <v>121</v>
      </c>
      <c r="U82" s="150">
        <v>0.49</v>
      </c>
      <c r="V82" s="150">
        <v>9.3105487999999994</v>
      </c>
      <c r="W82" s="150"/>
      <c r="X82" s="150" t="s">
        <v>122</v>
      </c>
      <c r="Y82" s="150" t="s">
        <v>123</v>
      </c>
      <c r="Z82" s="146"/>
      <c r="AA82" s="146"/>
      <c r="AB82" s="146"/>
      <c r="AC82" s="146"/>
      <c r="AD82" s="146"/>
      <c r="AE82" s="146"/>
      <c r="AF82" s="146"/>
      <c r="AG82" s="146" t="s">
        <v>261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5">
        <v>63</v>
      </c>
      <c r="B83" s="166" t="s">
        <v>266</v>
      </c>
      <c r="C83" s="172" t="s">
        <v>267</v>
      </c>
      <c r="D83" s="167" t="s">
        <v>150</v>
      </c>
      <c r="E83" s="168">
        <v>266.01564000000002</v>
      </c>
      <c r="F83" s="169"/>
      <c r="G83" s="170"/>
      <c r="H83" s="150">
        <v>0</v>
      </c>
      <c r="I83" s="150">
        <v>0</v>
      </c>
      <c r="J83" s="150">
        <v>28.2</v>
      </c>
      <c r="K83" s="150">
        <v>7501.6410480000004</v>
      </c>
      <c r="L83" s="150">
        <v>21</v>
      </c>
      <c r="M83" s="150">
        <v>9076.9844000000012</v>
      </c>
      <c r="N83" s="149">
        <v>0</v>
      </c>
      <c r="O83" s="149">
        <v>0</v>
      </c>
      <c r="P83" s="149">
        <v>0</v>
      </c>
      <c r="Q83" s="149">
        <v>0</v>
      </c>
      <c r="R83" s="150"/>
      <c r="S83" s="150" t="s">
        <v>121</v>
      </c>
      <c r="T83" s="150" t="s">
        <v>121</v>
      </c>
      <c r="U83" s="150">
        <v>0</v>
      </c>
      <c r="V83" s="150">
        <v>0</v>
      </c>
      <c r="W83" s="150"/>
      <c r="X83" s="150" t="s">
        <v>122</v>
      </c>
      <c r="Y83" s="150" t="s">
        <v>123</v>
      </c>
      <c r="Z83" s="146"/>
      <c r="AA83" s="146"/>
      <c r="AB83" s="146"/>
      <c r="AC83" s="146"/>
      <c r="AD83" s="146"/>
      <c r="AE83" s="146"/>
      <c r="AF83" s="146"/>
      <c r="AG83" s="146" t="s">
        <v>261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65">
        <v>64</v>
      </c>
      <c r="B84" s="166" t="s">
        <v>268</v>
      </c>
      <c r="C84" s="172" t="s">
        <v>269</v>
      </c>
      <c r="D84" s="167" t="s">
        <v>150</v>
      </c>
      <c r="E84" s="168">
        <v>19.00112</v>
      </c>
      <c r="F84" s="169"/>
      <c r="G84" s="170"/>
      <c r="H84" s="150">
        <v>0</v>
      </c>
      <c r="I84" s="150">
        <v>0</v>
      </c>
      <c r="J84" s="150">
        <v>490</v>
      </c>
      <c r="K84" s="150">
        <v>9310.5488000000005</v>
      </c>
      <c r="L84" s="150">
        <v>21</v>
      </c>
      <c r="M84" s="150">
        <v>11265.7655</v>
      </c>
      <c r="N84" s="149">
        <v>0</v>
      </c>
      <c r="O84" s="149">
        <v>0</v>
      </c>
      <c r="P84" s="149">
        <v>0</v>
      </c>
      <c r="Q84" s="149">
        <v>0</v>
      </c>
      <c r="R84" s="150"/>
      <c r="S84" s="150" t="s">
        <v>121</v>
      </c>
      <c r="T84" s="150" t="s">
        <v>121</v>
      </c>
      <c r="U84" s="150">
        <v>0.94199999999999995</v>
      </c>
      <c r="V84" s="150">
        <v>17.89905504</v>
      </c>
      <c r="W84" s="150"/>
      <c r="X84" s="150" t="s">
        <v>122</v>
      </c>
      <c r="Y84" s="150" t="s">
        <v>123</v>
      </c>
      <c r="Z84" s="146"/>
      <c r="AA84" s="146"/>
      <c r="AB84" s="146"/>
      <c r="AC84" s="146"/>
      <c r="AD84" s="146"/>
      <c r="AE84" s="146"/>
      <c r="AF84" s="146"/>
      <c r="AG84" s="146" t="s">
        <v>261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65">
        <v>65</v>
      </c>
      <c r="B85" s="166" t="s">
        <v>270</v>
      </c>
      <c r="C85" s="172" t="s">
        <v>271</v>
      </c>
      <c r="D85" s="167" t="s">
        <v>150</v>
      </c>
      <c r="E85" s="168">
        <v>19.00112</v>
      </c>
      <c r="F85" s="169"/>
      <c r="G85" s="170"/>
      <c r="H85" s="150">
        <v>0</v>
      </c>
      <c r="I85" s="150">
        <v>0</v>
      </c>
      <c r="J85" s="150">
        <v>550</v>
      </c>
      <c r="K85" s="150">
        <v>10450.616</v>
      </c>
      <c r="L85" s="150">
        <v>21</v>
      </c>
      <c r="M85" s="150">
        <v>12645.2502</v>
      </c>
      <c r="N85" s="149">
        <v>0</v>
      </c>
      <c r="O85" s="149">
        <v>0</v>
      </c>
      <c r="P85" s="149">
        <v>0</v>
      </c>
      <c r="Q85" s="149">
        <v>0</v>
      </c>
      <c r="R85" s="150"/>
      <c r="S85" s="150" t="s">
        <v>121</v>
      </c>
      <c r="T85" s="150" t="s">
        <v>132</v>
      </c>
      <c r="U85" s="150">
        <v>0</v>
      </c>
      <c r="V85" s="150">
        <v>0</v>
      </c>
      <c r="W85" s="150"/>
      <c r="X85" s="150" t="s">
        <v>122</v>
      </c>
      <c r="Y85" s="150" t="s">
        <v>123</v>
      </c>
      <c r="Z85" s="146"/>
      <c r="AA85" s="146"/>
      <c r="AB85" s="146"/>
      <c r="AC85" s="146"/>
      <c r="AD85" s="146"/>
      <c r="AE85" s="146"/>
      <c r="AF85" s="146"/>
      <c r="AG85" s="146" t="s">
        <v>261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x14ac:dyDescent="0.2">
      <c r="A86" s="153" t="s">
        <v>116</v>
      </c>
      <c r="B86" s="154" t="s">
        <v>88</v>
      </c>
      <c r="C86" s="171" t="s">
        <v>30</v>
      </c>
      <c r="D86" s="155"/>
      <c r="E86" s="156"/>
      <c r="F86" s="157"/>
      <c r="G86" s="158"/>
      <c r="H86" s="152"/>
      <c r="I86" s="152">
        <f>SUM(I87:I88)</f>
        <v>0</v>
      </c>
      <c r="J86" s="152"/>
      <c r="K86" s="152">
        <f>SUM(K87:K88)</f>
        <v>25905.47</v>
      </c>
      <c r="L86" s="152"/>
      <c r="M86" s="152">
        <f>SUM(M87:M88)</f>
        <v>31345.618700000003</v>
      </c>
      <c r="N86" s="151"/>
      <c r="O86" s="151">
        <f>SUM(O87:O88)</f>
        <v>0</v>
      </c>
      <c r="P86" s="151"/>
      <c r="Q86" s="151">
        <f>SUM(Q87:Q88)</f>
        <v>0</v>
      </c>
      <c r="R86" s="152"/>
      <c r="S86" s="152"/>
      <c r="T86" s="152"/>
      <c r="U86" s="152"/>
      <c r="V86" s="152">
        <f>SUM(V87:V88)</f>
        <v>0</v>
      </c>
      <c r="W86" s="152"/>
      <c r="X86" s="152"/>
      <c r="Y86" s="152"/>
      <c r="AG86" t="s">
        <v>117</v>
      </c>
    </row>
    <row r="87" spans="1:60" outlineLevel="1" x14ac:dyDescent="0.2">
      <c r="A87" s="165">
        <v>66</v>
      </c>
      <c r="B87" s="166" t="s">
        <v>272</v>
      </c>
      <c r="C87" s="172" t="s">
        <v>273</v>
      </c>
      <c r="D87" s="167" t="s">
        <v>131</v>
      </c>
      <c r="E87" s="168">
        <v>1</v>
      </c>
      <c r="F87" s="169"/>
      <c r="G87" s="170"/>
      <c r="H87" s="150">
        <v>0</v>
      </c>
      <c r="I87" s="150">
        <v>0</v>
      </c>
      <c r="J87" s="150">
        <v>21405.47</v>
      </c>
      <c r="K87" s="150">
        <v>21405.47</v>
      </c>
      <c r="L87" s="150">
        <v>21</v>
      </c>
      <c r="M87" s="150">
        <v>25900.618700000003</v>
      </c>
      <c r="N87" s="149">
        <v>0</v>
      </c>
      <c r="O87" s="149">
        <v>0</v>
      </c>
      <c r="P87" s="149">
        <v>0</v>
      </c>
      <c r="Q87" s="149">
        <v>0</v>
      </c>
      <c r="R87" s="150"/>
      <c r="S87" s="150" t="s">
        <v>121</v>
      </c>
      <c r="T87" s="150" t="s">
        <v>132</v>
      </c>
      <c r="U87" s="150">
        <v>0</v>
      </c>
      <c r="V87" s="150">
        <v>0</v>
      </c>
      <c r="W87" s="150"/>
      <c r="X87" s="150" t="s">
        <v>274</v>
      </c>
      <c r="Y87" s="150" t="s">
        <v>123</v>
      </c>
      <c r="Z87" s="146"/>
      <c r="AA87" s="146"/>
      <c r="AB87" s="146"/>
      <c r="AC87" s="146"/>
      <c r="AD87" s="146"/>
      <c r="AE87" s="146"/>
      <c r="AF87" s="146"/>
      <c r="AG87" s="146" t="s">
        <v>275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59">
        <v>67</v>
      </c>
      <c r="B88" s="160" t="s">
        <v>276</v>
      </c>
      <c r="C88" s="173" t="s">
        <v>277</v>
      </c>
      <c r="D88" s="161" t="s">
        <v>131</v>
      </c>
      <c r="E88" s="162">
        <v>1</v>
      </c>
      <c r="F88" s="163"/>
      <c r="G88" s="164"/>
      <c r="H88" s="150">
        <v>0</v>
      </c>
      <c r="I88" s="150">
        <v>0</v>
      </c>
      <c r="J88" s="150">
        <v>4500</v>
      </c>
      <c r="K88" s="150">
        <v>4500</v>
      </c>
      <c r="L88" s="150">
        <v>21</v>
      </c>
      <c r="M88" s="150">
        <v>5445</v>
      </c>
      <c r="N88" s="149">
        <v>0</v>
      </c>
      <c r="O88" s="149">
        <v>0</v>
      </c>
      <c r="P88" s="149">
        <v>0</v>
      </c>
      <c r="Q88" s="149">
        <v>0</v>
      </c>
      <c r="R88" s="150"/>
      <c r="S88" s="150" t="s">
        <v>121</v>
      </c>
      <c r="T88" s="150" t="s">
        <v>132</v>
      </c>
      <c r="U88" s="150">
        <v>0</v>
      </c>
      <c r="V88" s="150">
        <v>0</v>
      </c>
      <c r="W88" s="150"/>
      <c r="X88" s="150" t="s">
        <v>274</v>
      </c>
      <c r="Y88" s="150" t="s">
        <v>123</v>
      </c>
      <c r="Z88" s="146"/>
      <c r="AA88" s="146"/>
      <c r="AB88" s="146"/>
      <c r="AC88" s="146"/>
      <c r="AD88" s="146"/>
      <c r="AE88" s="146"/>
      <c r="AF88" s="146"/>
      <c r="AG88" s="146" t="s">
        <v>275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x14ac:dyDescent="0.2">
      <c r="A89" s="3"/>
      <c r="B89" s="4"/>
      <c r="C89" s="174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E89">
        <v>12</v>
      </c>
      <c r="AF89">
        <v>21</v>
      </c>
      <c r="AG89" t="s">
        <v>102</v>
      </c>
    </row>
    <row r="90" spans="1:60" x14ac:dyDescent="0.2">
      <c r="C90" s="175"/>
      <c r="D90" s="10"/>
      <c r="AG90" t="s">
        <v>278</v>
      </c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2427_01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2427_01 Pol'!Názvy_tisku</vt:lpstr>
      <vt:lpstr>oadresa</vt:lpstr>
      <vt:lpstr>Stavba!Objednatel</vt:lpstr>
      <vt:lpstr>Stavba!Objekt</vt:lpstr>
      <vt:lpstr>'01 2427_01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Kubát</dc:creator>
  <cp:lastModifiedBy>admin</cp:lastModifiedBy>
  <cp:lastPrinted>2019-03-19T12:27:02Z</cp:lastPrinted>
  <dcterms:created xsi:type="dcterms:W3CDTF">2009-04-08T07:15:50Z</dcterms:created>
  <dcterms:modified xsi:type="dcterms:W3CDTF">2026-01-29T07:09:01Z</dcterms:modified>
</cp:coreProperties>
</file>