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akasak\OneDrive - Fakultná nemocnica s poliklinikou F. D. Roosevelta\Pracovná plocha\Zákazky\2025\Medicínske zariadenia\MR\Podklady do PTK iba 1,5 T\"/>
    </mc:Choice>
  </mc:AlternateContent>
  <xr:revisionPtr revIDLastSave="0" documentId="13_ncr:1_{B326A6BB-7959-4D62-BAC3-9DC92F71A81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Indikatívna CP" sheetId="5" r:id="rId1"/>
    <sheet name="Hárok2" sheetId="7" r:id="rId2"/>
    <sheet name="Hárok1" sheetId="6" state="hidden" r:id="rId3"/>
  </sheets>
  <definedNames>
    <definedName name="možnosti">Hárok1!$A$1:$A$25</definedName>
    <definedName name="nahrady">Hárok2!$A$1:$A$30</definedName>
    <definedName name="náhrady">Hárok2!$A$1:$B$30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5" l="1"/>
  <c r="I33" i="5" l="1"/>
  <c r="G34" i="5"/>
  <c r="G35" i="5"/>
  <c r="G36" i="5"/>
  <c r="G37" i="5"/>
  <c r="G38" i="5"/>
  <c r="G39" i="5"/>
  <c r="G40" i="5"/>
  <c r="G41" i="5"/>
  <c r="G42" i="5"/>
  <c r="G43" i="5"/>
  <c r="G44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D8" i="5" l="1"/>
  <c r="D11" i="5" l="1"/>
  <c r="E46" i="5" l="1"/>
  <c r="G46" i="5" s="1"/>
  <c r="G50" i="5"/>
  <c r="G51" i="5"/>
  <c r="G52" i="5"/>
  <c r="G53" i="5"/>
  <c r="G49" i="5"/>
  <c r="G33" i="5"/>
  <c r="G15" i="5"/>
  <c r="G13" i="5"/>
  <c r="I13" i="5" s="1"/>
  <c r="I49" i="5" l="1"/>
  <c r="I15" i="5"/>
  <c r="G56" i="5"/>
  <c r="G57" i="5"/>
  <c r="G58" i="5"/>
  <c r="G55" i="5"/>
  <c r="G59" i="5"/>
  <c r="G47" i="5"/>
  <c r="I46" i="5" s="1"/>
  <c r="I55" i="5" l="1"/>
  <c r="G60" i="5" s="1"/>
  <c r="G61" i="5" s="1"/>
</calcChain>
</file>

<file path=xl/sharedStrings.xml><?xml version="1.0" encoding="utf-8"?>
<sst xmlns="http://schemas.openxmlformats.org/spreadsheetml/2006/main" count="228" uniqueCount="109">
  <si>
    <t>ks</t>
  </si>
  <si>
    <t> </t>
  </si>
  <si>
    <t xml:space="preserve">Softvér pre zobrazenie perfúzie mozgu </t>
  </si>
  <si>
    <t>Softvér pre detekciu intrakraniálneho krvácania</t>
  </si>
  <si>
    <t>CT pokročilá angiografia alebo ekvivalent - automatické vylúčenie kalcifikácie a stentov</t>
  </si>
  <si>
    <t>Softvérový balík pre vizualizáciu prekrvenia jednotlivých orgánov</t>
  </si>
  <si>
    <t>Softvérový balík pre multimodálne prezeranie na zobrazenie súborov údajov CT a MRI</t>
  </si>
  <si>
    <t>Softvér pre hodnotenie telových objemových perfúzií</t>
  </si>
  <si>
    <t>Softvér pre kvantitatívnu charakterizáciu tukového tkaniva v pečeni s vyhodnotením v celom objeme pečene</t>
  </si>
  <si>
    <t>Typové označenie (názov ponúknutého produktu ak relevantné - Výrobca, TYP, ŠÚKL kód)</t>
  </si>
  <si>
    <t>Merná jednotka (MJ)</t>
  </si>
  <si>
    <t>Cena celkom v € bez DPH</t>
  </si>
  <si>
    <t>Zariadenie počítačovej tomografie - midrange (vrátane akvizičnej stanice a základného softvéru)</t>
  </si>
  <si>
    <t xml:space="preserve">Množina 2 - Príslušenstvo </t>
  </si>
  <si>
    <t>CT fluoroskopia  vrátane príslušenstva</t>
  </si>
  <si>
    <t>Laserový alebo navigačný systém, pre podporu intervenčných zákrokov.</t>
  </si>
  <si>
    <t>3-valcový injektor</t>
  </si>
  <si>
    <t>Fixačné pomôcky pre polohovanie pacienta</t>
  </si>
  <si>
    <t>Množina 3 - Špecializovaný softvér (rozšírenia základného softvéru zariadenia počítačovej tomografie)</t>
  </si>
  <si>
    <t>Softvér pre 2D plánovanie a navádzanie ihly, pri in-plane perkutánnych intervenciách</t>
  </si>
  <si>
    <t>Softvér pre 3D plánovanie a navádzanie ihly, pri všetkých druhoch perkutánnych intervenčných zákrokov s uhlom vpichu vo viacerých osiach</t>
  </si>
  <si>
    <t xml:space="preserve">Softvérový balík na všeobecnú vaskulárnu analýzu </t>
  </si>
  <si>
    <t>CT spektrálne vyšetrenia</t>
  </si>
  <si>
    <t>CT kolonoskopia</t>
  </si>
  <si>
    <t>CT bronchoskopia</t>
  </si>
  <si>
    <t>Onkologický softvér s min. funcionalitami:</t>
  </si>
  <si>
    <t>Množina 4 - Služby pozáručného servisu - opcia</t>
  </si>
  <si>
    <t>Poskytovanie služieb pozáručného servisu zariadení počítačovej tomografie)</t>
  </si>
  <si>
    <t>mesiac</t>
  </si>
  <si>
    <t>Poskytovanie služieb pozáručného servisu príslušentva k zariadeniam počítačovej tomografie  (uvedenýchv množine 2)</t>
  </si>
  <si>
    <t>Množina 5 - Úpravy existujúcich priestorov spojené s inštaláciou zariadení a transport CT do priestorov novej nemocnice a technologický projekt zariadení</t>
  </si>
  <si>
    <t>celok</t>
  </si>
  <si>
    <t>Množina 6 - náhradné diely s osobitným režimom v rámci služieb pozáručného servisu zariadení počítačovej tomografie</t>
  </si>
  <si>
    <t>Popisná stanica (hardvér)</t>
  </si>
  <si>
    <t xml:space="preserve">Softvér k popisnej stanici </t>
  </si>
  <si>
    <t>Identifikácia verejného obstarávania</t>
  </si>
  <si>
    <t>Identifikácia uchádzača (obchodný názov a IČO)</t>
  </si>
  <si>
    <t>Meno a priezvisko (príp. titul) osoby/osôb oprávnenej /splnomocnenej na konanie v mene uhcádzača</t>
  </si>
  <si>
    <t>Dátum, miesto a podpis osoby / osôb oprávnenej/ splnomocnenej na konanie v mene uchádzača</t>
  </si>
  <si>
    <t>Návrh na plnenie kritérií na vyhodnotenie ponúk</t>
  </si>
  <si>
    <t>CELKOVÁ CENA SPOLU ZA PREDMET ZÁKAZKY BEZ DPH</t>
  </si>
  <si>
    <t>CELKOVÁ CENA SPOLU ZA PREDMET ZÁKAZKY S DPH</t>
  </si>
  <si>
    <t>Maximálny počet MJ (PP)</t>
  </si>
  <si>
    <t>NAVRHOVANÁ CENA MJ € bez DPH (CP)</t>
  </si>
  <si>
    <t>Maximálny počet MJ (PSW)</t>
  </si>
  <si>
    <t>NAVRHOVANÁ CENA MJ € bez DPH (CSW)</t>
  </si>
  <si>
    <t xml:space="preserve">Maximálny počet MJ </t>
  </si>
  <si>
    <t>NAVRHOVANÁ CENA MJ € bez DPH (CPSCT a CPSP)</t>
  </si>
  <si>
    <t>Maximálny počet MJ (PND)</t>
  </si>
  <si>
    <t>NAVRHOVANÁ CENA MJ € bez DPH (CND)</t>
  </si>
  <si>
    <t>Maximálny počet MJ (PIP) (PST) (PTP)</t>
  </si>
  <si>
    <t>NAVRHOVANÁ CENA MJ € bez DPH (CIP) (CST) (CTP)</t>
  </si>
  <si>
    <t>Trvanie záručnej doby príslušentva ponúknuté uchádzačom v rokoch (min. 2 a max. 8 rokov)</t>
  </si>
  <si>
    <t>Doba poskytovania služieb pozáručného sevisu príslušenstvo</t>
  </si>
  <si>
    <t>Softvér pre automatické vyhodnotenie ASPECT skóre</t>
  </si>
  <si>
    <t>DSA – odstránenie kostných štruktúr z CTA snímok pre zobrazenie mozgových ciev bez prekážok</t>
  </si>
  <si>
    <t xml:space="preserve"> Automatická detekcia a označenie oklúzií veľkých ciev (LVO) na urýchlenie triáže a podporu rýchlej diagnostiky pri cievnych mozgových príhodách</t>
  </si>
  <si>
    <t>Softvér pre hodnotenie pečene s min. funkcionalitami:</t>
  </si>
  <si>
    <t>V prípade ak je položka zahrnutá v cene inej položky uchádzač uvedie túto ifnormáciu v zmysle bodu XX súťažných podkladov</t>
  </si>
  <si>
    <t xml:space="preserve">Zariadenie magnetickej rezonancie vrátane príslušentva a súvisiacich úkonov </t>
  </si>
  <si>
    <t>Trvanie záručnej doby zariadení MR ponúknuté uchádzačom v rokoch(min. 2 a max. 8 rokov)</t>
  </si>
  <si>
    <t>Doba poskytovania služieb pozáručného sevisu zariadení MR</t>
  </si>
  <si>
    <t>Odpisová doba zariadení počítačovej tomografie</t>
  </si>
  <si>
    <t>Odpisová doba príslušentvuc k zariadeniam magnetickej rezonancie</t>
  </si>
  <si>
    <t>Množina 1 - zariadenia magnetickej rezonanicie</t>
  </si>
  <si>
    <t>Zariadenie magnetickej rezonancie 1,5 T (vrátane akvizičnej stanice a základného softvéru)</t>
  </si>
  <si>
    <t>Maximálny počet MJ</t>
  </si>
  <si>
    <t xml:space="preserve">NAVRHOVANÁ CENA MJ € bez DPH </t>
  </si>
  <si>
    <t>Diagnostická stanica (pol. 135 technickej špecifikácie)</t>
  </si>
  <si>
    <t>Diagnostický monitor (pol. 136 technickej špecifikácie)(ak je ponúknutý menší ako 30" potom 1 ks na účely tohto dokumentu predstavuje 2 monitory)</t>
  </si>
  <si>
    <t>Kancelársky monitor popisnej stanice na pripojenie k NIS/RIS (pol. 144 technickej špecifikácie)</t>
  </si>
  <si>
    <t>Server pre paralelné vyhodnocovanie na 6 pracovných staniciach vrátane funkcionalít (pol. 133 technickej špecifikácie vrátane položiek 148 - 163)</t>
  </si>
  <si>
    <t>MR kompatibiliný monitor vitálnych funkcií s  monitorom k sledovaniu, ktorý je vyvedený do ovládacej miestnosti</t>
  </si>
  <si>
    <t>MR kompatibilná infúzna pumpa</t>
  </si>
  <si>
    <t>Nemagnetický stôl pre imobilných ležiacich pacientov čakajúcich na vyšetrenie</t>
  </si>
  <si>
    <t>Nemagnetický vozík pre uloženie cievok alebo nemagnetický úložný priestor pre uloženie cievok</t>
  </si>
  <si>
    <t>Obojsmerné dorozumievacie akustické zariadenie medzi MR vyšetrovňou a miestnosťou ovládača</t>
  </si>
  <si>
    <t>MR kompatibilný mobilný automatický injektor v MR vyšetrovni, 2 valcová piestová verzia s možnosťou % miešania NaCl a kontrastnej látky v rovnakom čase</t>
  </si>
  <si>
    <t>Nemagnetický hasiaci prístroj</t>
  </si>
  <si>
    <t xml:space="preserve">MR kompatibilná kamera do priestorov magnetickej rezonancie na zadnú stenu Faradayovej klietky </t>
  </si>
  <si>
    <t>MR kompatibilná kamera do priestorov magnetickej rezonancie umiestnenej na prednú stenu alebo strop Faradayovej klietky</t>
  </si>
  <si>
    <t>Obe MR kompatibilné kamery musia byť pripojené k min. 27" obrazovke v ovládacej miestnosti.</t>
  </si>
  <si>
    <t>Polica na uloženie MR cievok</t>
  </si>
  <si>
    <t>Vyšetrenie hlavy batoliat vo veku do 2 rokov pomocou dedikovanej pediatrickej cievky, prioritne dedikovanej na vyšetrenie hlavy batoliat, s počtom elementov v jednom FOV minimálne 4 (akceptuje sa aj riešenie využitím flexibilnej cievky s počtom elementov v jednom FOV minimálne 16 s dodaným pozicionérom na to určeným)</t>
  </si>
  <si>
    <t>Vyšetrenie torza batoliat vo veku do 2 rokov pomocou dedikovanej pediatrickej cievky, prioritne dedikovanej na vyšetrenia torza batoliat, s počtom elementov v jednom FOV minimálne 4 (akceptuje sa aj riešenie využitím flexibilnej cievky s počtom elementov v jednom FOV minimálne 16)</t>
  </si>
  <si>
    <t>Onkologické vyšetrenia - balík</t>
  </si>
  <si>
    <t xml:space="preserve">Pediatrické vyšetrenia - balík </t>
  </si>
  <si>
    <t>Určenie rozmeru stenóz - balík pre 6 simultánne pracujúcich užívateľov</t>
  </si>
  <si>
    <t xml:space="preserve">SW pre onkologické vyšetrenia s možnosťou fúzie obrazov z iných modalít s podporou klasifikácie  a sledovania pacienta podľa RECIST 1.0, 1.1 a WHO, balík 6 licencií pre simultánne pracujúcich užívateľov </t>
  </si>
  <si>
    <t>SW balík pre vyhodnocovanie a analýzu pečene,  meranie tuku, železa, ako aj generovanie máp relatívnej tuhosti pečene, elastogramu, balík 6 licencií pre simultánne pracujúcich užívateľov</t>
  </si>
  <si>
    <t>SW pre vyhodnocovanie dynamiky absorbcie  (Dynamic contrast enhancement) kontrastnej látky pre meranie a analýzu vaskulárnych lézií, balík 6 licencií pre simultánne pracujúcich užívateľov</t>
  </si>
  <si>
    <t>SW pre analýzy a vyhodnocovanie prostaty, balík 6 licencií pre simultánne pracujúcich užívateľov</t>
  </si>
  <si>
    <t>Neuro balík s možnosťou vyhodnotenia nameraných dát,  (ASL, perfúzie, traktografie,...) v rozsahu požadovaných typov vyšetrení, balík 6 licencií pre simultánne pracujúcich užívateľov</t>
  </si>
  <si>
    <t>SW pre vyhodnocovanie MR neuroperfúzií min počet licencií - balík 6 licencií pre simultánne pracujúcich užívateľov</t>
  </si>
  <si>
    <t>SW pre vyhodnocovanie MR traktografií min. počet licencií - balík 6 licencií pre simultánne pracujúcich užívateľov</t>
  </si>
  <si>
    <t>SW pre vyhodnocovanie a analýzu pečene s možnosťou segmentácie a volumetrie min. počet licencií - balík 6 licencií pre simultánne pracujúcich užívateľov</t>
  </si>
  <si>
    <t>Nástroje pre kontrastnú MR mamografiu
- Korekcia elastického pohybu
- Automatické odčítanie
- Automatická synchronizácia súborov údajov 2D, 3D a 4D
- Parametrická analýza dynamiky: wash-in, wash-out, typ krivky, miera zosilnenia, PEI
- Súbor preddefinovaných rozložení vhodných na čítanie prsníkov na jednom alebo dvoch monitoroch
- Automatický výpočet intuitívnych farebne kódovaných máp ako prekrytie anatómie
- Analýza krivky na základe ROI,
A pokiaľ vrátane dynamických rozložení, údajov korigovaných pohybom, meraní špecifických pre používateľa, výpočtu odčítania za chodu, ktoré spĺňajú:
- početné rozloženia MR (napr. DWI, Kaiser a MPR) s komplexným súborom nástrojov na čítanie kontrastnej MR mamografie
- Aktuálne porovnávanie údajov MR</t>
  </si>
  <si>
    <t>Úkony vybudovania faradayovej klietky v priestore č. 1</t>
  </si>
  <si>
    <t>Úkony vybudovania faradayovej klietky v priestore č. 2</t>
  </si>
  <si>
    <t>Technologický projekt úkonov úkonov vybudovania faradayovej klietky v priestore č. 1</t>
  </si>
  <si>
    <t>Technologický projekt úkonov úkonov vybudovania faradayovej klietky v priestore č. 2</t>
  </si>
  <si>
    <t>Technologický projekt zariadenia magentickej rezonancie</t>
  </si>
  <si>
    <t>RF cievky a ich kabeláž</t>
  </si>
  <si>
    <t>Gradientné zosilovače</t>
  </si>
  <si>
    <t>Kryo komponenty</t>
  </si>
  <si>
    <t>Napájacie zdroje a elektronické súčiastky</t>
  </si>
  <si>
    <t>Motory pacientskeho stola</t>
  </si>
  <si>
    <t xml:space="preserve">Cena premennej vzorca </t>
  </si>
  <si>
    <t>Cena premennej vzorca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</si>
</sst>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1B]General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b/>
      <sz val="9"/>
      <color rgb="FF000000"/>
      <name val="Aptos Narrow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7F7F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2" fillId="0" borderId="0"/>
    <xf numFmtId="164" fontId="6" fillId="0" borderId="0"/>
    <xf numFmtId="44" fontId="5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44" fontId="0" fillId="0" borderId="0" xfId="8" applyFont="1"/>
    <xf numFmtId="0" fontId="8" fillId="8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4" borderId="2" xfId="0" applyFont="1" applyFill="1" applyBorder="1" applyAlignment="1">
      <alignment wrapText="1"/>
    </xf>
    <xf numFmtId="44" fontId="9" fillId="2" borderId="2" xfId="8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5" borderId="2" xfId="0" applyFont="1" applyFill="1" applyBorder="1" applyAlignment="1">
      <alignment wrapText="1"/>
    </xf>
    <xf numFmtId="44" fontId="9" fillId="9" borderId="2" xfId="8" applyFont="1" applyFill="1" applyBorder="1" applyAlignment="1">
      <alignment wrapText="1"/>
    </xf>
    <xf numFmtId="44" fontId="9" fillId="9" borderId="2" xfId="0" applyNumberFormat="1" applyFont="1" applyFill="1" applyBorder="1" applyAlignment="1">
      <alignment wrapText="1"/>
    </xf>
    <xf numFmtId="44" fontId="9" fillId="3" borderId="2" xfId="8" applyFont="1" applyFill="1" applyBorder="1" applyAlignment="1">
      <alignment wrapText="1"/>
    </xf>
    <xf numFmtId="44" fontId="9" fillId="6" borderId="2" xfId="8" applyFont="1" applyFill="1" applyBorder="1" applyAlignment="1">
      <alignment wrapText="1"/>
    </xf>
    <xf numFmtId="44" fontId="9" fillId="9" borderId="3" xfId="8" applyFont="1" applyFill="1" applyBorder="1" applyAlignment="1">
      <alignment wrapText="1"/>
    </xf>
    <xf numFmtId="0" fontId="8" fillId="3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horizontal="left"/>
    </xf>
    <xf numFmtId="0" fontId="8" fillId="8" borderId="2" xfId="0" applyFont="1" applyFill="1" applyBorder="1" applyAlignment="1">
      <alignment horizontal="center" wrapText="1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5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44" fontId="8" fillId="2" borderId="2" xfId="8" applyFont="1" applyFill="1" applyBorder="1" applyAlignment="1">
      <alignment horizontal="left" vertical="center" wrapText="1"/>
    </xf>
    <xf numFmtId="44" fontId="8" fillId="9" borderId="2" xfId="8" applyFont="1" applyFill="1" applyBorder="1" applyAlignment="1">
      <alignment horizontal="left" vertical="center" wrapText="1"/>
    </xf>
    <xf numFmtId="44" fontId="8" fillId="10" borderId="2" xfId="8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8" borderId="2" xfId="0" applyFont="1" applyFill="1" applyBorder="1" applyAlignment="1">
      <alignment horizontal="left" wrapText="1"/>
    </xf>
    <xf numFmtId="44" fontId="8" fillId="2" borderId="2" xfId="8" applyFont="1" applyFill="1" applyBorder="1" applyAlignment="1">
      <alignment horizontal="left" wrapText="1"/>
    </xf>
    <xf numFmtId="44" fontId="8" fillId="9" borderId="2" xfId="0" applyNumberFormat="1" applyFont="1" applyFill="1" applyBorder="1" applyAlignment="1">
      <alignment horizontal="left" wrapText="1"/>
    </xf>
    <xf numFmtId="44" fontId="8" fillId="10" borderId="2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13" fillId="9" borderId="2" xfId="0" applyFont="1" applyFill="1" applyBorder="1" applyAlignment="1">
      <alignment wrapText="1"/>
    </xf>
    <xf numFmtId="0" fontId="13" fillId="9" borderId="2" xfId="0" applyFont="1" applyFill="1" applyBorder="1" applyAlignment="1">
      <alignment vertical="center" wrapText="1"/>
    </xf>
    <xf numFmtId="0" fontId="12" fillId="9" borderId="17" xfId="9" applyFont="1" applyFill="1" applyBorder="1" applyAlignment="1">
      <alignment vertical="center" wrapText="1"/>
    </xf>
    <xf numFmtId="0" fontId="12" fillId="9" borderId="18" xfId="9" applyFont="1" applyFill="1" applyBorder="1" applyAlignment="1">
      <alignment vertical="center" wrapText="1"/>
    </xf>
    <xf numFmtId="0" fontId="13" fillId="9" borderId="17" xfId="0" applyFont="1" applyFill="1" applyBorder="1" applyAlignment="1">
      <alignment vertical="center" wrapText="1"/>
    </xf>
    <xf numFmtId="0" fontId="13" fillId="9" borderId="18" xfId="0" applyFont="1" applyFill="1" applyBorder="1" applyAlignment="1">
      <alignment vertical="center" wrapText="1"/>
    </xf>
    <xf numFmtId="0" fontId="13" fillId="9" borderId="19" xfId="0" applyFont="1" applyFill="1" applyBorder="1" applyAlignment="1">
      <alignment vertical="center" wrapText="1"/>
    </xf>
    <xf numFmtId="0" fontId="13" fillId="9" borderId="20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9" borderId="17" xfId="0" applyFont="1" applyFill="1" applyBorder="1" applyAlignment="1">
      <alignment vertical="center" wrapText="1"/>
    </xf>
    <xf numFmtId="0" fontId="12" fillId="9" borderId="18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44" fontId="11" fillId="7" borderId="7" xfId="0" applyNumberFormat="1" applyFont="1" applyFill="1" applyBorder="1" applyAlignment="1">
      <alignment horizontal="center" vertical="center"/>
    </xf>
    <xf numFmtId="44" fontId="11" fillId="7" borderId="8" xfId="0" applyNumberFormat="1" applyFont="1" applyFill="1" applyBorder="1" applyAlignment="1">
      <alignment horizontal="center" vertical="center"/>
    </xf>
    <xf numFmtId="44" fontId="11" fillId="7" borderId="9" xfId="0" applyNumberFormat="1" applyFont="1" applyFill="1" applyBorder="1" applyAlignment="1">
      <alignment horizontal="center" vertical="center"/>
    </xf>
    <xf numFmtId="44" fontId="11" fillId="7" borderId="10" xfId="0" applyNumberFormat="1" applyFont="1" applyFill="1" applyBorder="1" applyAlignment="1">
      <alignment horizontal="center" vertical="center"/>
    </xf>
    <xf numFmtId="44" fontId="11" fillId="7" borderId="0" xfId="0" applyNumberFormat="1" applyFont="1" applyFill="1" applyBorder="1" applyAlignment="1">
      <alignment horizontal="center" vertical="center"/>
    </xf>
    <xf numFmtId="44" fontId="11" fillId="7" borderId="11" xfId="0" applyNumberFormat="1" applyFont="1" applyFill="1" applyBorder="1" applyAlignment="1">
      <alignment horizontal="center" vertical="center"/>
    </xf>
    <xf numFmtId="44" fontId="11" fillId="7" borderId="12" xfId="0" applyNumberFormat="1" applyFont="1" applyFill="1" applyBorder="1" applyAlignment="1">
      <alignment horizontal="center" vertical="center"/>
    </xf>
    <xf numFmtId="44" fontId="11" fillId="7" borderId="13" xfId="0" applyNumberFormat="1" applyFont="1" applyFill="1" applyBorder="1" applyAlignment="1">
      <alignment horizontal="center" vertical="center"/>
    </xf>
    <xf numFmtId="44" fontId="11" fillId="7" borderId="14" xfId="0" applyNumberFormat="1" applyFont="1" applyFill="1" applyBorder="1" applyAlignment="1">
      <alignment horizontal="center" vertical="center"/>
    </xf>
    <xf numFmtId="0" fontId="12" fillId="9" borderId="17" xfId="9" applyFont="1" applyFill="1" applyBorder="1" applyAlignment="1">
      <alignment horizontal="left" vertical="center" wrapText="1"/>
    </xf>
    <xf numFmtId="0" fontId="12" fillId="9" borderId="18" xfId="9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left" vertical="center" wrapText="1"/>
    </xf>
    <xf numFmtId="0" fontId="13" fillId="9" borderId="18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18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13" fillId="9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44" fontId="0" fillId="7" borderId="2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4" fontId="11" fillId="7" borderId="7" xfId="0" applyNumberFormat="1" applyFont="1" applyFill="1" applyBorder="1" applyAlignment="1">
      <alignment horizontal="left" vertical="center" wrapText="1"/>
    </xf>
    <xf numFmtId="44" fontId="11" fillId="7" borderId="8" xfId="0" applyNumberFormat="1" applyFont="1" applyFill="1" applyBorder="1" applyAlignment="1">
      <alignment horizontal="left" vertical="center" wrapText="1"/>
    </xf>
    <xf numFmtId="44" fontId="11" fillId="7" borderId="9" xfId="0" applyNumberFormat="1" applyFont="1" applyFill="1" applyBorder="1" applyAlignment="1">
      <alignment horizontal="left" vertical="center" wrapText="1"/>
    </xf>
    <xf numFmtId="44" fontId="11" fillId="7" borderId="10" xfId="0" applyNumberFormat="1" applyFont="1" applyFill="1" applyBorder="1" applyAlignment="1">
      <alignment horizontal="left" vertical="center" wrapText="1"/>
    </xf>
    <xf numFmtId="44" fontId="11" fillId="7" borderId="0" xfId="0" applyNumberFormat="1" applyFont="1" applyFill="1" applyBorder="1" applyAlignment="1">
      <alignment horizontal="left" vertical="center" wrapText="1"/>
    </xf>
    <xf numFmtId="44" fontId="11" fillId="7" borderId="11" xfId="0" applyNumberFormat="1" applyFont="1" applyFill="1" applyBorder="1" applyAlignment="1">
      <alignment horizontal="left" vertical="center" wrapText="1"/>
    </xf>
    <xf numFmtId="44" fontId="11" fillId="7" borderId="12" xfId="0" applyNumberFormat="1" applyFont="1" applyFill="1" applyBorder="1" applyAlignment="1">
      <alignment horizontal="left" vertical="center" wrapText="1"/>
    </xf>
    <xf numFmtId="44" fontId="11" fillId="7" borderId="13" xfId="0" applyNumberFormat="1" applyFont="1" applyFill="1" applyBorder="1" applyAlignment="1">
      <alignment horizontal="left" vertical="center" wrapText="1"/>
    </xf>
    <xf numFmtId="44" fontId="11" fillId="7" borderId="14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3" fillId="9" borderId="19" xfId="0" applyFont="1" applyFill="1" applyBorder="1" applyAlignment="1">
      <alignment horizontal="left" vertical="center" wrapText="1"/>
    </xf>
    <xf numFmtId="0" fontId="13" fillId="9" borderId="20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44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5" borderId="3" xfId="0" applyFont="1" applyFill="1" applyBorder="1" applyAlignment="1">
      <alignment wrapText="1"/>
    </xf>
  </cellXfs>
  <cellStyles count="10">
    <cellStyle name="Excel Built-in Normal 2" xfId="7" xr:uid="{00000000-0005-0000-0000-000000000000}"/>
    <cellStyle name="Mena" xfId="8" builtinId="4"/>
    <cellStyle name="Normálna" xfId="0" builtinId="0"/>
    <cellStyle name="Normálna 2" xfId="5" xr:uid="{00000000-0005-0000-0000-000001000000}"/>
    <cellStyle name="Normálna 2 3" xfId="1" xr:uid="{00000000-0005-0000-0000-000002000000}"/>
    <cellStyle name="Normálna 2 3 2" xfId="4" xr:uid="{00000000-0005-0000-0000-000003000000}"/>
    <cellStyle name="Normálna 2 3 3" xfId="6" xr:uid="{00000000-0005-0000-0000-000004000000}"/>
    <cellStyle name="Normálna 2 3 6" xfId="9" xr:uid="{6D6799B3-46BA-4A96-A862-6451CAC5E6F8}"/>
    <cellStyle name="normálne 2" xfId="3" xr:uid="{00000000-0005-0000-0000-000006000000}"/>
    <cellStyle name="normálne 2 2" xfId="2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 Kašák" id="{3C0C6EFD-C54F-4B18-966C-494623C30F1B}" userId="S::akasak@nspbb.sk::72e62f25-dd5c-43dc-a9ee-96b4afb7508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L2" dT="2025-08-01T09:48:29.29" personId="{3C0C6EFD-C54F-4B18-966C-494623C30F1B}" id="{CFE7538A-1C58-4B30-9279-56CA1AE38D98}">
    <text>platia všetky komtáre pre ASCENT</text>
  </threadedComment>
  <threadedComment ref="P5" dT="2025-08-01T10:04:28.32" personId="{3C0C6EFD-C54F-4B18-966C-494623C30F1B}" id="{7D0B6A1E-B76D-4994-BB26-7AE905ABF05D}">
    <text> x Monitor BARCO 2 x Monitor + HP 
SUKL P 6640A</text>
  </threadedComment>
  <threadedComment ref="R5" dT="2025-08-05T05:51:55.62" personId="{3C0C6EFD-C54F-4B18-966C-494623C30F1B}" id="{ABB0A3F0-676D-4BC6-A66D-912B4A60728D}">
    <text>súčasť post- processingového systému dodávaného ako súčasť CT systému</text>
  </threadedComment>
  <threadedComment ref="F6" dT="2025-08-01T09:25:54.81" personId="{3C0C6EFD-C54F-4B18-966C-494623C30F1B}" id="{1B249C59-BB50-4B53-B9EA-34D99A94292E}">
    <text>uvedené v cene prístroja</text>
  </threadedComment>
  <threadedComment ref="G6" dT="2025-08-01T09:26:09.72" personId="{3C0C6EFD-C54F-4B18-966C-494623C30F1B}" id="{39318A79-C096-42BF-A293-6BC529B1B989}">
    <text>uvedené v cene prístroja</text>
  </threadedComment>
  <threadedComment ref="N6" dT="2025-08-01T09:54:25.30" personId="{3C0C6EFD-C54F-4B18-966C-494623C30F1B}" id="{3D66F734-FA92-4FC8-944F-DFA99B05DDF0}">
    <text xml:space="preserve">v ramci int paketu
</text>
  </threadedComment>
  <threadedComment ref="R6" dT="2025-08-05T05:52:12.78" personId="{3C0C6EFD-C54F-4B18-966C-494623C30F1B}" id="{505D4033-2F44-4705-8940-186401832D76}">
    <text>súčasť CT systému</text>
  </threadedComment>
  <threadedComment ref="F9" dT="2025-08-01T09:26:25.09" personId="{3C0C6EFD-C54F-4B18-966C-494623C30F1B}" id="{4F54DB9A-5591-4CB0-A002-9415FEE101B8}">
    <text>uvedené v cene prístroja</text>
  </threadedComment>
  <threadedComment ref="G9" dT="2025-08-01T09:26:30.76" personId="{3C0C6EFD-C54F-4B18-966C-494623C30F1B}" id="{AC01DAE3-902B-4109-B9E7-C53B31F44731}">
    <text>uvedené v cene prístroja</text>
  </threadedComment>
  <threadedComment ref="N9" dT="2025-08-01T09:54:48.14" personId="{3C0C6EFD-C54F-4B18-966C-494623C30F1B}" id="{6B4EBEC5-AA74-45AB-893F-580CEA574B42}">
    <text>v rácmi CT</text>
  </threadedComment>
  <threadedComment ref="R9" dT="2025-08-05T05:52:35.59" personId="{3C0C6EFD-C54F-4B18-966C-494623C30F1B}" id="{5AAB20F8-B7B0-4A54-B2D8-38FA0C6D1DA9}">
    <text>súčasť CT systému</text>
  </threadedComment>
  <threadedComment ref="F11" dT="2025-08-01T09:26:40.64" personId="{3C0C6EFD-C54F-4B18-966C-494623C30F1B}" id="{526C3A5A-02DC-4B8B-A1E5-E4C97AB72DCC}">
    <text>uvedené v cene prístroja</text>
  </threadedComment>
  <threadedComment ref="N11" dT="2025-08-01T09:55:08.58" personId="{3C0C6EFD-C54F-4B18-966C-494623C30F1B}" id="{E1C6FDE2-37BC-4879-977F-C0F0AFF7AAEF}">
    <text>v ramci UIH CT int. pck.</text>
  </threadedComment>
  <threadedComment ref="P11" dT="2025-08-01T10:04:15.46" personId="{3C0C6EFD-C54F-4B18-966C-494623C30F1B}" id="{B821573E-B9F1-4505-B492-D4EF0BFADA57}">
    <text>TERARECON Intuition Platinum Suite Software License
(AquariusAPS included)
https://www.terarecon.com/blog/the-latest-intuition-updates</text>
  </threadedComment>
  <threadedComment ref="R11" dT="2025-08-05T05:53:13.39" personId="{3C0C6EFD-C54F-4B18-966C-494623C30F1B}" id="{E9CE72CF-E1B5-4BD4-80FE-B6A358C3E3CB}">
    <text>Súčasť CT systému </text>
  </threadedComment>
  <threadedComment ref="N12" dT="2025-08-01T09:55:13.13" personId="{3C0C6EFD-C54F-4B18-966C-494623C30F1B}" id="{9D36E3A9-3090-4DB8-B480-637A6D980467}">
    <text>v ramci UIH CT int. pck.</text>
  </threadedComment>
  <threadedComment ref="R13" dT="2025-08-05T05:53:53.91" personId="{3C0C6EFD-C54F-4B18-966C-494623C30F1B}" id="{EADA6FD1-F2C5-4569-8F74-C7C6C168C6AC}">
    <text>súčasť post-processingového systému dodávaného ako súčasť CT</text>
  </threadedComment>
  <threadedComment ref="N14" dT="2025-08-01T09:55:45.22" personId="{3C0C6EFD-C54F-4B18-966C-494623C30F1B}" id="{958EC04E-FBF3-4960-856D-C984BC4C45BB}">
    <text>CT Vessel Analysis</text>
  </threadedComment>
  <threadedComment ref="N16" dT="2025-08-01T09:56:05.24" personId="{3C0C6EFD-C54F-4B18-966C-494623C30F1B}" id="{CBA4D6E2-7FD7-4067-9797-AF5BA9C2BB1E}">
    <text>CT Vessel Analysis</text>
  </threadedComment>
  <threadedComment ref="N17" dT="2025-08-01T09:56:21.32" personId="{3C0C6EFD-C54F-4B18-966C-494623C30F1B}" id="{330DCC5A-BD57-48F7-A29E-B8A64E431253}">
    <text>CT Body Perfusion</text>
  </threadedComment>
  <threadedComment ref="N20" dT="2025-08-01T09:56:28.93" personId="{3C0C6EFD-C54F-4B18-966C-494623C30F1B}" id="{F94C32D1-4356-4C22-8D39-D739B5FE771F}">
    <text>CT Body Perfusion</text>
  </threadedComment>
  <threadedComment ref="K26" dT="2025-08-01T09:43:11.39" personId="{3C0C6EFD-C54F-4B18-966C-494623C30F1B}" id="{2F3D291B-1AD4-4947-B274-D919E0CC0513}">
    <text>Cena je uvdená za plný servis iba na CT, v cene je neobmendzený počet výmien RTG lampy ako aj všetkých náhradných dielov, ako aj pravidelné preventívnch prehliadok</text>
  </threadedComment>
  <threadedComment ref="R29" dT="2025-08-05T05:55:04.30" personId="{3C0C6EFD-C54F-4B18-966C-494623C30F1B}" id="{BDAB8096-2145-4B76-A9E3-1FC98797CAA3}">
    <text>súčasť ceny CT systému</text>
  </threadedComment>
  <threadedComment ref="K31" dT="2025-08-01T09:43:35.09" personId="{3C0C6EFD-C54F-4B18-966C-494623C30F1B}" id="{1AA713AC-9C30-4222-9713-D70B5D6DCDD7}">
    <text>Myslí tým verejný obstarávateľ prevoz CT zo starej budovy do novej po inštalácii?</text>
  </threadedComment>
  <threadedComment ref="R33" dT="2025-08-05T05:55:16.46" personId="{3C0C6EFD-C54F-4B18-966C-494623C30F1B}" id="{4906DEA8-ABA8-4D79-B7D6-3DDB46C46494}">
    <text>súčasť ceny CT systému</text>
  </threadedComment>
  <threadedComment ref="J37" dT="2025-08-01T09:37:14.67" personId="{3C0C6EFD-C54F-4B18-966C-494623C30F1B}" id="{4A1149CB-9486-4AFF-9913-4AD3F0A1B900}">
    <text>ak bude mať VO pozáručný servis je cena rtg lampy aj ostatných nd bezodplatná</text>
  </threadedComment>
  <threadedComment ref="K37" dT="2025-08-01T09:44:05.58" personId="{3C0C6EFD-C54F-4B18-966C-494623C30F1B}" id="{5BDDFBA2-B529-4108-9D64-E0CDC4364824}">
    <text>Rontgenová lampa, V prípade ak verejný obstarávateľ bude mať pozáručný servis, tak je výmena RTG lampy ako ako všetkých náhradných dieľov bezodplatná + V prípade ak verejný obstarávateľ bude mať pozáručný servis, tak je výmena RTG lampy ako ako všetkých náhradných dieľov bezodplatná</text>
  </threadedComment>
  <threadedComment ref="K42" dT="2025-08-01T09:45:30.65" personId="{3C0C6EFD-C54F-4B18-966C-494623C30F1B}" id="{C15E8E70-DDFE-4494-93B2-3D767150524A}">
    <text>meditrade si do CP doplnil položku "Server pre post-processing so záklaným prehliadačom Volume a Versa Viewer" v počte 1 ks a v cene 31 250 € bez DPH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557A-9343-4ACA-8AC7-D7E6AB5209CB}">
  <dimension ref="A1:K62"/>
  <sheetViews>
    <sheetView tabSelected="1" topLeftCell="A54" zoomScale="70" zoomScaleNormal="70" workbookViewId="0">
      <selection activeCell="E48" sqref="E48"/>
    </sheetView>
  </sheetViews>
  <sheetFormatPr defaultRowHeight="13.8"/>
  <cols>
    <col min="2" max="2" width="56" customWidth="1"/>
    <col min="3" max="3" width="20.59765625" customWidth="1"/>
    <col min="4" max="4" width="43.296875" customWidth="1"/>
    <col min="5" max="5" width="22.69921875" customWidth="1"/>
    <col min="6" max="6" width="47.59765625" customWidth="1"/>
    <col min="7" max="7" width="35.09765625" customWidth="1"/>
    <col min="8" max="8" width="50.69921875" customWidth="1"/>
    <col min="11" max="11" width="24.19921875" customWidth="1"/>
  </cols>
  <sheetData>
    <row r="1" spans="1:11" ht="23.4" customHeight="1">
      <c r="A1" s="70" t="s">
        <v>35</v>
      </c>
      <c r="B1" s="71"/>
      <c r="C1" s="72"/>
      <c r="D1" s="68" t="s">
        <v>59</v>
      </c>
      <c r="E1" s="68"/>
      <c r="F1" s="68"/>
      <c r="G1" s="68"/>
    </row>
    <row r="2" spans="1:11" ht="20.399999999999999" customHeight="1">
      <c r="A2" s="70" t="s">
        <v>36</v>
      </c>
      <c r="B2" s="71"/>
      <c r="C2" s="72"/>
      <c r="D2" s="69"/>
      <c r="E2" s="69"/>
      <c r="F2" s="69"/>
      <c r="G2" s="69"/>
    </row>
    <row r="3" spans="1:11" ht="32.4" customHeight="1">
      <c r="A3" s="70" t="s">
        <v>37</v>
      </c>
      <c r="B3" s="71"/>
      <c r="C3" s="72"/>
      <c r="D3" s="69"/>
      <c r="E3" s="69"/>
      <c r="F3" s="69"/>
      <c r="G3" s="69"/>
    </row>
    <row r="4" spans="1:11" ht="61.5" customHeight="1">
      <c r="A4" s="70" t="s">
        <v>38</v>
      </c>
      <c r="B4" s="71"/>
      <c r="C4" s="72"/>
      <c r="D4" s="69"/>
      <c r="E4" s="69"/>
      <c r="F4" s="69"/>
      <c r="G4" s="69"/>
    </row>
    <row r="5" spans="1:11" ht="61.2" customHeight="1">
      <c r="A5" s="73" t="s">
        <v>39</v>
      </c>
      <c r="B5" s="73"/>
      <c r="C5" s="73"/>
      <c r="D5" s="73"/>
      <c r="E5" s="73"/>
      <c r="F5" s="73"/>
      <c r="G5" s="73"/>
    </row>
    <row r="6" spans="1:11" ht="44.4" customHeight="1">
      <c r="A6" s="70" t="s">
        <v>62</v>
      </c>
      <c r="B6" s="71"/>
      <c r="C6" s="72"/>
      <c r="D6" s="19">
        <v>8</v>
      </c>
      <c r="E6" s="18"/>
      <c r="F6" s="18"/>
      <c r="G6" s="18"/>
    </row>
    <row r="7" spans="1:11" ht="44.4" customHeight="1">
      <c r="A7" s="70" t="s">
        <v>60</v>
      </c>
      <c r="B7" s="71"/>
      <c r="C7" s="72"/>
      <c r="D7" s="20">
        <v>2</v>
      </c>
      <c r="E7" s="18"/>
      <c r="F7" s="18"/>
      <c r="G7" s="18"/>
    </row>
    <row r="8" spans="1:11" ht="44.4" customHeight="1">
      <c r="A8" s="70" t="s">
        <v>61</v>
      </c>
      <c r="B8" s="71"/>
      <c r="C8" s="72"/>
      <c r="D8" s="19">
        <f>D6-D7</f>
        <v>6</v>
      </c>
      <c r="E8" s="18"/>
      <c r="F8" s="18"/>
      <c r="G8" s="18"/>
    </row>
    <row r="9" spans="1:11" ht="44.4" customHeight="1">
      <c r="A9" s="70" t="s">
        <v>63</v>
      </c>
      <c r="B9" s="71"/>
      <c r="C9" s="72"/>
      <c r="D9" s="19">
        <v>8</v>
      </c>
      <c r="E9" s="18"/>
      <c r="F9" s="18"/>
      <c r="G9" s="18"/>
    </row>
    <row r="10" spans="1:11" ht="44.4" customHeight="1">
      <c r="A10" s="70" t="s">
        <v>52</v>
      </c>
      <c r="B10" s="71"/>
      <c r="C10" s="72"/>
      <c r="D10" s="15">
        <v>2</v>
      </c>
      <c r="E10" s="18"/>
      <c r="F10" s="18"/>
      <c r="G10" s="18"/>
    </row>
    <row r="11" spans="1:11" ht="44.4" customHeight="1">
      <c r="A11" s="70" t="s">
        <v>53</v>
      </c>
      <c r="B11" s="71"/>
      <c r="C11" s="72"/>
      <c r="D11" s="19">
        <f>D9-D10</f>
        <v>6</v>
      </c>
      <c r="E11" s="18"/>
      <c r="F11" s="18"/>
      <c r="G11" s="18"/>
    </row>
    <row r="12" spans="1:11" ht="39" customHeight="1">
      <c r="A12" s="66" t="s">
        <v>64</v>
      </c>
      <c r="B12" s="66"/>
      <c r="C12" s="5" t="s">
        <v>9</v>
      </c>
      <c r="D12" s="5" t="s">
        <v>10</v>
      </c>
      <c r="E12" s="5" t="s">
        <v>66</v>
      </c>
      <c r="F12" s="5" t="s">
        <v>67</v>
      </c>
      <c r="G12" s="5" t="s">
        <v>11</v>
      </c>
      <c r="H12" s="5" t="s">
        <v>58</v>
      </c>
      <c r="I12" s="74" t="s">
        <v>107</v>
      </c>
      <c r="J12" s="74"/>
      <c r="K12" s="74"/>
    </row>
    <row r="13" spans="1:11" ht="28.8" customHeight="1">
      <c r="A13" s="65" t="s">
        <v>65</v>
      </c>
      <c r="B13" s="65"/>
      <c r="C13" s="8" t="s">
        <v>1</v>
      </c>
      <c r="D13" s="8" t="s">
        <v>0</v>
      </c>
      <c r="E13" s="9">
        <v>2</v>
      </c>
      <c r="F13" s="6">
        <v>0</v>
      </c>
      <c r="G13" s="10">
        <f>E13*F13</f>
        <v>0</v>
      </c>
      <c r="H13" s="14"/>
      <c r="I13" s="75">
        <f>G13</f>
        <v>0</v>
      </c>
      <c r="J13" s="76"/>
      <c r="K13" s="76"/>
    </row>
    <row r="14" spans="1:11" ht="27" customHeight="1">
      <c r="A14" s="66" t="s">
        <v>13</v>
      </c>
      <c r="B14" s="66"/>
      <c r="C14" s="5" t="s">
        <v>9</v>
      </c>
      <c r="D14" s="5" t="s">
        <v>10</v>
      </c>
      <c r="E14" s="5" t="s">
        <v>42</v>
      </c>
      <c r="F14" s="5" t="s">
        <v>43</v>
      </c>
      <c r="G14" s="5" t="s">
        <v>11</v>
      </c>
      <c r="H14" s="5" t="s">
        <v>58</v>
      </c>
      <c r="I14" s="74" t="s">
        <v>108</v>
      </c>
      <c r="J14" s="74"/>
      <c r="K14" s="74"/>
    </row>
    <row r="15" spans="1:11" s="27" customFormat="1" ht="30" customHeight="1">
      <c r="A15" s="86" t="s">
        <v>71</v>
      </c>
      <c r="B15" s="86"/>
      <c r="C15" s="22" t="s">
        <v>1</v>
      </c>
      <c r="D15" s="22" t="s">
        <v>0</v>
      </c>
      <c r="E15" s="23">
        <v>2</v>
      </c>
      <c r="F15" s="24">
        <v>0</v>
      </c>
      <c r="G15" s="25">
        <f>E15*F15</f>
        <v>0</v>
      </c>
      <c r="H15" s="26"/>
      <c r="I15" s="77">
        <f>SUM(G15:G31)</f>
        <v>0</v>
      </c>
      <c r="J15" s="78"/>
      <c r="K15" s="79"/>
    </row>
    <row r="16" spans="1:11" s="27" customFormat="1" ht="30" customHeight="1">
      <c r="A16" s="86" t="s">
        <v>68</v>
      </c>
      <c r="B16" s="86"/>
      <c r="C16" s="22"/>
      <c r="D16" s="22" t="s">
        <v>0</v>
      </c>
      <c r="E16" s="23">
        <v>12</v>
      </c>
      <c r="F16" s="24">
        <v>0</v>
      </c>
      <c r="G16" s="25">
        <f t="shared" ref="G16:G31" si="0">E16*F16</f>
        <v>0</v>
      </c>
      <c r="H16" s="26"/>
      <c r="I16" s="80"/>
      <c r="J16" s="81"/>
      <c r="K16" s="82"/>
    </row>
    <row r="17" spans="1:11" s="27" customFormat="1" ht="30" customHeight="1">
      <c r="A17" s="86" t="s">
        <v>69</v>
      </c>
      <c r="B17" s="86"/>
      <c r="C17" s="22" t="s">
        <v>1</v>
      </c>
      <c r="D17" s="22" t="s">
        <v>0</v>
      </c>
      <c r="E17" s="23">
        <v>24</v>
      </c>
      <c r="F17" s="24">
        <v>0</v>
      </c>
      <c r="G17" s="25">
        <f t="shared" si="0"/>
        <v>0</v>
      </c>
      <c r="H17" s="26"/>
      <c r="I17" s="80"/>
      <c r="J17" s="81"/>
      <c r="K17" s="82"/>
    </row>
    <row r="18" spans="1:11" s="27" customFormat="1" ht="30" customHeight="1">
      <c r="A18" s="86" t="s">
        <v>70</v>
      </c>
      <c r="B18" s="86"/>
      <c r="C18" s="22" t="s">
        <v>1</v>
      </c>
      <c r="D18" s="22" t="s">
        <v>0</v>
      </c>
      <c r="E18" s="23">
        <v>12</v>
      </c>
      <c r="F18" s="24">
        <v>0</v>
      </c>
      <c r="G18" s="25">
        <f t="shared" si="0"/>
        <v>0</v>
      </c>
      <c r="H18" s="26"/>
      <c r="I18" s="80"/>
      <c r="J18" s="81"/>
      <c r="K18" s="82"/>
    </row>
    <row r="19" spans="1:11" s="27" customFormat="1" ht="30" customHeight="1">
      <c r="A19" s="89" t="s">
        <v>72</v>
      </c>
      <c r="B19" s="90"/>
      <c r="C19" s="22"/>
      <c r="D19" s="22" t="s">
        <v>0</v>
      </c>
      <c r="E19" s="23">
        <v>2</v>
      </c>
      <c r="F19" s="24">
        <v>0</v>
      </c>
      <c r="G19" s="25">
        <f t="shared" si="0"/>
        <v>0</v>
      </c>
      <c r="H19" s="26"/>
      <c r="I19" s="80"/>
      <c r="J19" s="81"/>
      <c r="K19" s="82"/>
    </row>
    <row r="20" spans="1:11" s="27" customFormat="1" ht="30" customHeight="1">
      <c r="A20" s="91" t="s">
        <v>73</v>
      </c>
      <c r="B20" s="92"/>
      <c r="C20" s="22"/>
      <c r="D20" s="22" t="s">
        <v>0</v>
      </c>
      <c r="E20" s="23">
        <v>2</v>
      </c>
      <c r="F20" s="24">
        <v>0</v>
      </c>
      <c r="G20" s="25">
        <f t="shared" si="0"/>
        <v>0</v>
      </c>
      <c r="H20" s="26"/>
      <c r="I20" s="80"/>
      <c r="J20" s="81"/>
      <c r="K20" s="82"/>
    </row>
    <row r="21" spans="1:11" s="27" customFormat="1" ht="30" customHeight="1">
      <c r="A21" s="62" t="s">
        <v>74</v>
      </c>
      <c r="B21" s="63"/>
      <c r="C21" s="22"/>
      <c r="D21" s="22" t="s">
        <v>0</v>
      </c>
      <c r="E21" s="23">
        <v>2</v>
      </c>
      <c r="F21" s="24">
        <v>0</v>
      </c>
      <c r="G21" s="25">
        <f t="shared" si="0"/>
        <v>0</v>
      </c>
      <c r="H21" s="26"/>
      <c r="I21" s="80"/>
      <c r="J21" s="81"/>
      <c r="K21" s="82"/>
    </row>
    <row r="22" spans="1:11" s="27" customFormat="1" ht="30" customHeight="1">
      <c r="A22" s="59" t="s">
        <v>75</v>
      </c>
      <c r="B22" s="60"/>
      <c r="C22" s="22"/>
      <c r="D22" s="22" t="s">
        <v>0</v>
      </c>
      <c r="E22" s="23">
        <v>2</v>
      </c>
      <c r="F22" s="24">
        <v>0</v>
      </c>
      <c r="G22" s="25">
        <f t="shared" si="0"/>
        <v>0</v>
      </c>
      <c r="H22" s="26"/>
      <c r="I22" s="80"/>
      <c r="J22" s="81"/>
      <c r="K22" s="82"/>
    </row>
    <row r="23" spans="1:11" s="27" customFormat="1" ht="30" customHeight="1">
      <c r="A23" s="62" t="s">
        <v>76</v>
      </c>
      <c r="B23" s="63"/>
      <c r="C23" s="22"/>
      <c r="D23" s="22" t="s">
        <v>0</v>
      </c>
      <c r="E23" s="23">
        <v>2</v>
      </c>
      <c r="F23" s="24">
        <v>0</v>
      </c>
      <c r="G23" s="25">
        <f t="shared" si="0"/>
        <v>0</v>
      </c>
      <c r="H23" s="26"/>
      <c r="I23" s="80"/>
      <c r="J23" s="81"/>
      <c r="K23" s="82"/>
    </row>
    <row r="24" spans="1:11" s="27" customFormat="1" ht="30" customHeight="1">
      <c r="A24" s="62" t="s">
        <v>77</v>
      </c>
      <c r="B24" s="63"/>
      <c r="C24" s="22"/>
      <c r="D24" s="22" t="s">
        <v>0</v>
      </c>
      <c r="E24" s="23">
        <v>2</v>
      </c>
      <c r="F24" s="24">
        <v>0</v>
      </c>
      <c r="G24" s="25">
        <f t="shared" si="0"/>
        <v>0</v>
      </c>
      <c r="H24" s="26"/>
      <c r="I24" s="80"/>
      <c r="J24" s="81"/>
      <c r="K24" s="82"/>
    </row>
    <row r="25" spans="1:11" s="27" customFormat="1" ht="30" customHeight="1">
      <c r="A25" s="59" t="s">
        <v>78</v>
      </c>
      <c r="B25" s="60"/>
      <c r="C25" s="22"/>
      <c r="D25" s="22" t="s">
        <v>0</v>
      </c>
      <c r="E25" s="23">
        <v>2</v>
      </c>
      <c r="F25" s="24">
        <v>0</v>
      </c>
      <c r="G25" s="25">
        <f t="shared" si="0"/>
        <v>0</v>
      </c>
      <c r="H25" s="26"/>
      <c r="I25" s="80"/>
      <c r="J25" s="81"/>
      <c r="K25" s="82"/>
    </row>
    <row r="26" spans="1:11" s="27" customFormat="1" ht="30" customHeight="1">
      <c r="A26" s="57" t="s">
        <v>79</v>
      </c>
      <c r="B26" s="58"/>
      <c r="C26" s="22"/>
      <c r="D26" s="22" t="s">
        <v>0</v>
      </c>
      <c r="E26" s="23">
        <v>2</v>
      </c>
      <c r="F26" s="24">
        <v>0</v>
      </c>
      <c r="G26" s="25">
        <f t="shared" si="0"/>
        <v>0</v>
      </c>
      <c r="H26" s="26"/>
      <c r="I26" s="80"/>
      <c r="J26" s="81"/>
      <c r="K26" s="82"/>
    </row>
    <row r="27" spans="1:11" s="27" customFormat="1" ht="30" customHeight="1">
      <c r="A27" s="57" t="s">
        <v>80</v>
      </c>
      <c r="B27" s="58"/>
      <c r="C27" s="22" t="s">
        <v>1</v>
      </c>
      <c r="D27" s="22" t="s">
        <v>0</v>
      </c>
      <c r="E27" s="23">
        <v>2</v>
      </c>
      <c r="F27" s="24">
        <v>0</v>
      </c>
      <c r="G27" s="25">
        <f t="shared" si="0"/>
        <v>0</v>
      </c>
      <c r="H27" s="26"/>
      <c r="I27" s="80"/>
      <c r="J27" s="81"/>
      <c r="K27" s="82"/>
    </row>
    <row r="28" spans="1:11" s="27" customFormat="1" ht="30" customHeight="1">
      <c r="A28" s="57" t="s">
        <v>81</v>
      </c>
      <c r="B28" s="58"/>
      <c r="C28" s="22"/>
      <c r="D28" s="22" t="s">
        <v>0</v>
      </c>
      <c r="E28" s="23">
        <v>2</v>
      </c>
      <c r="F28" s="24">
        <v>0</v>
      </c>
      <c r="G28" s="25">
        <f t="shared" si="0"/>
        <v>0</v>
      </c>
      <c r="H28" s="26"/>
      <c r="I28" s="80"/>
      <c r="J28" s="81"/>
      <c r="K28" s="82"/>
    </row>
    <row r="29" spans="1:11" s="27" customFormat="1" ht="30" customHeight="1">
      <c r="A29" s="59" t="s">
        <v>82</v>
      </c>
      <c r="B29" s="60"/>
      <c r="C29" s="22"/>
      <c r="D29" s="22" t="s">
        <v>0</v>
      </c>
      <c r="E29" s="23">
        <v>2</v>
      </c>
      <c r="F29" s="24">
        <v>0</v>
      </c>
      <c r="G29" s="25">
        <f t="shared" si="0"/>
        <v>0</v>
      </c>
      <c r="H29" s="26"/>
      <c r="I29" s="80"/>
      <c r="J29" s="81"/>
      <c r="K29" s="82"/>
    </row>
    <row r="30" spans="1:11" s="27" customFormat="1" ht="62.4" customHeight="1">
      <c r="A30" s="59" t="s">
        <v>83</v>
      </c>
      <c r="B30" s="60"/>
      <c r="C30" s="22"/>
      <c r="D30" s="22" t="s">
        <v>0</v>
      </c>
      <c r="E30" s="23">
        <v>2</v>
      </c>
      <c r="F30" s="24">
        <v>0</v>
      </c>
      <c r="G30" s="25">
        <f t="shared" si="0"/>
        <v>0</v>
      </c>
      <c r="H30" s="26"/>
      <c r="I30" s="80"/>
      <c r="J30" s="81"/>
      <c r="K30" s="82"/>
    </row>
    <row r="31" spans="1:11" s="27" customFormat="1" ht="54.6" customHeight="1">
      <c r="A31" s="87" t="s">
        <v>84</v>
      </c>
      <c r="B31" s="88"/>
      <c r="C31" s="22" t="s">
        <v>1</v>
      </c>
      <c r="D31" s="22" t="s">
        <v>0</v>
      </c>
      <c r="E31" s="23">
        <v>2</v>
      </c>
      <c r="F31" s="24">
        <v>0</v>
      </c>
      <c r="G31" s="25">
        <f t="shared" si="0"/>
        <v>0</v>
      </c>
      <c r="H31" s="26"/>
      <c r="I31" s="83"/>
      <c r="J31" s="84"/>
      <c r="K31" s="85"/>
    </row>
    <row r="32" spans="1:11" ht="57.6">
      <c r="A32" s="66" t="s">
        <v>18</v>
      </c>
      <c r="B32" s="66"/>
      <c r="C32" s="5" t="s">
        <v>9</v>
      </c>
      <c r="D32" s="5" t="s">
        <v>10</v>
      </c>
      <c r="E32" s="5" t="s">
        <v>44</v>
      </c>
      <c r="F32" s="5" t="s">
        <v>45</v>
      </c>
      <c r="G32" s="5" t="s">
        <v>11</v>
      </c>
      <c r="H32" s="5" t="s">
        <v>58</v>
      </c>
      <c r="I32" s="74" t="s">
        <v>108</v>
      </c>
      <c r="J32" s="74"/>
      <c r="K32" s="74"/>
    </row>
    <row r="33" spans="1:11" s="32" customFormat="1" ht="40.049999999999997" customHeight="1">
      <c r="A33" s="61" t="s">
        <v>85</v>
      </c>
      <c r="B33" s="61"/>
      <c r="C33" s="28" t="s">
        <v>1</v>
      </c>
      <c r="D33" s="28" t="s">
        <v>0</v>
      </c>
      <c r="E33" s="28">
        <v>2</v>
      </c>
      <c r="F33" s="29">
        <v>0</v>
      </c>
      <c r="G33" s="30">
        <f>E33*F33</f>
        <v>0</v>
      </c>
      <c r="H33" s="31"/>
      <c r="I33" s="48">
        <f>SUM(G33:G44)</f>
        <v>0</v>
      </c>
      <c r="J33" s="49"/>
      <c r="K33" s="50"/>
    </row>
    <row r="34" spans="1:11" s="32" customFormat="1" ht="40.049999999999997" customHeight="1">
      <c r="A34" s="61" t="s">
        <v>86</v>
      </c>
      <c r="B34" s="61"/>
      <c r="C34" s="21" t="s">
        <v>1</v>
      </c>
      <c r="D34" s="28" t="s">
        <v>0</v>
      </c>
      <c r="E34" s="28">
        <v>2</v>
      </c>
      <c r="F34" s="29">
        <v>0</v>
      </c>
      <c r="G34" s="30">
        <f t="shared" ref="G34:G44" si="1">E34*F34</f>
        <v>0</v>
      </c>
      <c r="H34" s="31"/>
      <c r="I34" s="51"/>
      <c r="J34" s="52"/>
      <c r="K34" s="53"/>
    </row>
    <row r="35" spans="1:11" s="32" customFormat="1" ht="40.049999999999997" customHeight="1">
      <c r="A35" s="61" t="s">
        <v>87</v>
      </c>
      <c r="B35" s="61"/>
      <c r="C35" s="21" t="s">
        <v>1</v>
      </c>
      <c r="D35" s="28" t="s">
        <v>0</v>
      </c>
      <c r="E35" s="28">
        <v>2</v>
      </c>
      <c r="F35" s="29">
        <v>0</v>
      </c>
      <c r="G35" s="30">
        <f t="shared" si="1"/>
        <v>0</v>
      </c>
      <c r="H35" s="31"/>
      <c r="I35" s="51"/>
      <c r="J35" s="52"/>
      <c r="K35" s="53"/>
    </row>
    <row r="36" spans="1:11" s="32" customFormat="1" ht="40.049999999999997" customHeight="1">
      <c r="A36" s="61" t="s">
        <v>88</v>
      </c>
      <c r="B36" s="61"/>
      <c r="C36" s="21" t="s">
        <v>1</v>
      </c>
      <c r="D36" s="28" t="s">
        <v>0</v>
      </c>
      <c r="E36" s="28">
        <v>2</v>
      </c>
      <c r="F36" s="29">
        <v>0</v>
      </c>
      <c r="G36" s="30">
        <f t="shared" si="1"/>
        <v>0</v>
      </c>
      <c r="H36" s="31"/>
      <c r="I36" s="51"/>
      <c r="J36" s="52"/>
      <c r="K36" s="53"/>
    </row>
    <row r="37" spans="1:11" s="32" customFormat="1" ht="40.049999999999997" customHeight="1">
      <c r="A37" s="61" t="s">
        <v>89</v>
      </c>
      <c r="B37" s="61"/>
      <c r="C37" s="21" t="s">
        <v>1</v>
      </c>
      <c r="D37" s="28" t="s">
        <v>0</v>
      </c>
      <c r="E37" s="28">
        <v>2</v>
      </c>
      <c r="F37" s="29">
        <v>0</v>
      </c>
      <c r="G37" s="30">
        <f t="shared" si="1"/>
        <v>0</v>
      </c>
      <c r="H37" s="31"/>
      <c r="I37" s="51"/>
      <c r="J37" s="52"/>
      <c r="K37" s="53"/>
    </row>
    <row r="38" spans="1:11" s="32" customFormat="1" ht="40.049999999999997" customHeight="1">
      <c r="A38" s="61" t="s">
        <v>90</v>
      </c>
      <c r="B38" s="61"/>
      <c r="C38" s="21" t="s">
        <v>1</v>
      </c>
      <c r="D38" s="28" t="s">
        <v>0</v>
      </c>
      <c r="E38" s="28">
        <v>2</v>
      </c>
      <c r="F38" s="29">
        <v>0</v>
      </c>
      <c r="G38" s="30">
        <f t="shared" si="1"/>
        <v>0</v>
      </c>
      <c r="H38" s="31"/>
      <c r="I38" s="51"/>
      <c r="J38" s="52"/>
      <c r="K38" s="53"/>
    </row>
    <row r="39" spans="1:11" s="32" customFormat="1" ht="40.049999999999997" customHeight="1">
      <c r="A39" s="61" t="s">
        <v>91</v>
      </c>
      <c r="B39" s="61"/>
      <c r="C39" s="21" t="s">
        <v>1</v>
      </c>
      <c r="D39" s="28" t="s">
        <v>0</v>
      </c>
      <c r="E39" s="28">
        <v>2</v>
      </c>
      <c r="F39" s="29">
        <v>0</v>
      </c>
      <c r="G39" s="30">
        <f t="shared" si="1"/>
        <v>0</v>
      </c>
      <c r="H39" s="31"/>
      <c r="I39" s="51"/>
      <c r="J39" s="52"/>
      <c r="K39" s="53"/>
    </row>
    <row r="40" spans="1:11" s="32" customFormat="1" ht="40.049999999999997" customHeight="1">
      <c r="A40" s="61" t="s">
        <v>92</v>
      </c>
      <c r="B40" s="61"/>
      <c r="C40" s="21" t="s">
        <v>1</v>
      </c>
      <c r="D40" s="28" t="s">
        <v>0</v>
      </c>
      <c r="E40" s="28">
        <v>2</v>
      </c>
      <c r="F40" s="29">
        <v>0</v>
      </c>
      <c r="G40" s="30">
        <f t="shared" si="1"/>
        <v>0</v>
      </c>
      <c r="H40" s="31"/>
      <c r="I40" s="51"/>
      <c r="J40" s="52"/>
      <c r="K40" s="53"/>
    </row>
    <row r="41" spans="1:11" s="32" customFormat="1" ht="40.049999999999997" customHeight="1">
      <c r="A41" s="61" t="s">
        <v>93</v>
      </c>
      <c r="B41" s="61"/>
      <c r="C41" s="21" t="s">
        <v>1</v>
      </c>
      <c r="D41" s="28" t="s">
        <v>0</v>
      </c>
      <c r="E41" s="28">
        <v>2</v>
      </c>
      <c r="F41" s="29">
        <v>0</v>
      </c>
      <c r="G41" s="30">
        <f t="shared" si="1"/>
        <v>0</v>
      </c>
      <c r="H41" s="31"/>
      <c r="I41" s="51"/>
      <c r="J41" s="52"/>
      <c r="K41" s="53"/>
    </row>
    <row r="42" spans="1:11" s="32" customFormat="1" ht="40.049999999999997" customHeight="1">
      <c r="A42" s="61" t="s">
        <v>94</v>
      </c>
      <c r="B42" s="61"/>
      <c r="C42" s="21" t="s">
        <v>1</v>
      </c>
      <c r="D42" s="28" t="s">
        <v>0</v>
      </c>
      <c r="E42" s="28">
        <v>2</v>
      </c>
      <c r="F42" s="29">
        <v>0</v>
      </c>
      <c r="G42" s="30">
        <f t="shared" si="1"/>
        <v>0</v>
      </c>
      <c r="H42" s="31"/>
      <c r="I42" s="51"/>
      <c r="J42" s="52"/>
      <c r="K42" s="53"/>
    </row>
    <row r="43" spans="1:11" s="32" customFormat="1" ht="40.049999999999997" customHeight="1">
      <c r="A43" s="61" t="s">
        <v>95</v>
      </c>
      <c r="B43" s="61"/>
      <c r="C43" s="21" t="s">
        <v>1</v>
      </c>
      <c r="D43" s="28" t="s">
        <v>0</v>
      </c>
      <c r="E43" s="28">
        <v>2</v>
      </c>
      <c r="F43" s="29">
        <v>0</v>
      </c>
      <c r="G43" s="30">
        <f t="shared" si="1"/>
        <v>0</v>
      </c>
      <c r="H43" s="31"/>
      <c r="I43" s="51"/>
      <c r="J43" s="52"/>
      <c r="K43" s="53"/>
    </row>
    <row r="44" spans="1:11" s="32" customFormat="1" ht="185.4" customHeight="1">
      <c r="A44" s="67" t="s">
        <v>96</v>
      </c>
      <c r="B44" s="67"/>
      <c r="C44" s="21"/>
      <c r="D44" s="28" t="s">
        <v>0</v>
      </c>
      <c r="E44" s="28">
        <v>2</v>
      </c>
      <c r="F44" s="29">
        <v>0</v>
      </c>
      <c r="G44" s="30">
        <f t="shared" si="1"/>
        <v>0</v>
      </c>
      <c r="H44" s="31"/>
      <c r="I44" s="54"/>
      <c r="J44" s="55"/>
      <c r="K44" s="56"/>
    </row>
    <row r="45" spans="1:11" ht="57.6">
      <c r="A45" s="66" t="s">
        <v>26</v>
      </c>
      <c r="B45" s="66"/>
      <c r="C45" s="5" t="s">
        <v>9</v>
      </c>
      <c r="D45" s="5" t="s">
        <v>10</v>
      </c>
      <c r="E45" s="5" t="s">
        <v>46</v>
      </c>
      <c r="F45" s="5" t="s">
        <v>47</v>
      </c>
      <c r="G45" s="5" t="s">
        <v>11</v>
      </c>
      <c r="H45" s="64"/>
      <c r="I45" s="74" t="s">
        <v>108</v>
      </c>
      <c r="J45" s="74"/>
      <c r="K45" s="74"/>
    </row>
    <row r="46" spans="1:11" ht="14.4">
      <c r="A46" s="65" t="s">
        <v>27</v>
      </c>
      <c r="B46" s="65"/>
      <c r="C46" s="8" t="s">
        <v>1</v>
      </c>
      <c r="D46" s="8" t="s">
        <v>28</v>
      </c>
      <c r="E46" s="7">
        <f>E13*(12*D8)</f>
        <v>144</v>
      </c>
      <c r="F46" s="6">
        <v>0</v>
      </c>
      <c r="G46" s="11">
        <f>E46*F46</f>
        <v>0</v>
      </c>
      <c r="H46" s="64"/>
      <c r="I46" s="93">
        <f>SUM(G46:G47)</f>
        <v>0</v>
      </c>
      <c r="J46" s="94"/>
      <c r="K46" s="94"/>
    </row>
    <row r="47" spans="1:11" ht="14.4">
      <c r="A47" s="65" t="s">
        <v>29</v>
      </c>
      <c r="B47" s="65"/>
      <c r="C47" s="8" t="s">
        <v>1</v>
      </c>
      <c r="D47" s="8" t="s">
        <v>28</v>
      </c>
      <c r="E47" s="7">
        <f>SUM(E15:E20,E23:E24,E26:E28,E30:E31)*(12*D11)</f>
        <v>4896</v>
      </c>
      <c r="F47" s="12">
        <v>0</v>
      </c>
      <c r="G47" s="11">
        <f>E47*F47</f>
        <v>0</v>
      </c>
      <c r="H47" s="64"/>
      <c r="I47" s="94"/>
      <c r="J47" s="94"/>
      <c r="K47" s="94"/>
    </row>
    <row r="48" spans="1:11" ht="57.6">
      <c r="A48" s="66" t="s">
        <v>30</v>
      </c>
      <c r="B48" s="66"/>
      <c r="C48" s="5" t="s">
        <v>9</v>
      </c>
      <c r="D48" s="5" t="s">
        <v>10</v>
      </c>
      <c r="E48" s="5" t="s">
        <v>50</v>
      </c>
      <c r="F48" s="5" t="s">
        <v>51</v>
      </c>
      <c r="G48" s="5" t="s">
        <v>11</v>
      </c>
      <c r="H48" s="64"/>
      <c r="I48" s="74" t="s">
        <v>107</v>
      </c>
      <c r="J48" s="74"/>
      <c r="K48" s="74"/>
    </row>
    <row r="49" spans="1:11" ht="14.4">
      <c r="A49" s="65" t="s">
        <v>97</v>
      </c>
      <c r="B49" s="65"/>
      <c r="C49" s="8" t="s">
        <v>1</v>
      </c>
      <c r="D49" s="8" t="s">
        <v>31</v>
      </c>
      <c r="E49" s="9">
        <v>1</v>
      </c>
      <c r="F49" s="12">
        <v>0</v>
      </c>
      <c r="G49" s="11">
        <f>E49*F49</f>
        <v>0</v>
      </c>
      <c r="H49" s="64"/>
      <c r="I49" s="93">
        <f>SUM(G49:G53)</f>
        <v>0</v>
      </c>
      <c r="J49" s="94"/>
      <c r="K49" s="94"/>
    </row>
    <row r="50" spans="1:11" ht="14.4" customHeight="1">
      <c r="A50" s="65" t="s">
        <v>98</v>
      </c>
      <c r="B50" s="65"/>
      <c r="C50" s="8" t="s">
        <v>1</v>
      </c>
      <c r="D50" s="8" t="s">
        <v>31</v>
      </c>
      <c r="E50" s="9">
        <v>1</v>
      </c>
      <c r="F50" s="12">
        <v>0</v>
      </c>
      <c r="G50" s="11">
        <f t="shared" ref="G50:G53" si="2">E50*F50</f>
        <v>0</v>
      </c>
      <c r="H50" s="64"/>
      <c r="I50" s="94"/>
      <c r="J50" s="94"/>
      <c r="K50" s="94"/>
    </row>
    <row r="51" spans="1:11" ht="30.6" customHeight="1">
      <c r="A51" s="65" t="s">
        <v>99</v>
      </c>
      <c r="B51" s="65"/>
      <c r="C51" s="8" t="s">
        <v>1</v>
      </c>
      <c r="D51" s="8" t="s">
        <v>0</v>
      </c>
      <c r="E51" s="9">
        <v>1</v>
      </c>
      <c r="F51" s="6">
        <v>0</v>
      </c>
      <c r="G51" s="11">
        <f t="shared" si="2"/>
        <v>0</v>
      </c>
      <c r="H51" s="64"/>
      <c r="I51" s="94"/>
      <c r="J51" s="94"/>
      <c r="K51" s="94"/>
    </row>
    <row r="52" spans="1:11" ht="36" customHeight="1">
      <c r="A52" s="65" t="s">
        <v>100</v>
      </c>
      <c r="B52" s="65"/>
      <c r="C52" s="8" t="s">
        <v>1</v>
      </c>
      <c r="D52" s="8" t="s">
        <v>0</v>
      </c>
      <c r="E52" s="9">
        <v>1</v>
      </c>
      <c r="F52" s="6">
        <v>0</v>
      </c>
      <c r="G52" s="11">
        <f t="shared" si="2"/>
        <v>0</v>
      </c>
      <c r="H52" s="64"/>
      <c r="I52" s="94"/>
      <c r="J52" s="94"/>
      <c r="K52" s="94"/>
    </row>
    <row r="53" spans="1:11" ht="33" customHeight="1">
      <c r="A53" s="95" t="s">
        <v>101</v>
      </c>
      <c r="B53" s="96"/>
      <c r="C53" s="8" t="s">
        <v>1</v>
      </c>
      <c r="D53" s="8" t="s">
        <v>0</v>
      </c>
      <c r="E53" s="9">
        <v>2</v>
      </c>
      <c r="F53" s="6">
        <v>0</v>
      </c>
      <c r="G53" s="11">
        <f t="shared" si="2"/>
        <v>0</v>
      </c>
      <c r="H53" s="64"/>
      <c r="I53" s="94"/>
      <c r="J53" s="94"/>
      <c r="K53" s="94"/>
    </row>
    <row r="54" spans="1:11" ht="37.200000000000003" customHeight="1">
      <c r="A54" s="66" t="s">
        <v>32</v>
      </c>
      <c r="B54" s="66"/>
      <c r="C54" s="5" t="s">
        <v>9</v>
      </c>
      <c r="D54" s="5" t="s">
        <v>10</v>
      </c>
      <c r="E54" s="5" t="s">
        <v>48</v>
      </c>
      <c r="F54" s="5" t="s">
        <v>49</v>
      </c>
      <c r="G54" s="5" t="s">
        <v>11</v>
      </c>
      <c r="H54" s="64"/>
      <c r="I54" s="74" t="s">
        <v>107</v>
      </c>
      <c r="J54" s="74"/>
      <c r="K54" s="74"/>
    </row>
    <row r="55" spans="1:11" ht="14.4" customHeight="1">
      <c r="A55" s="95" t="s">
        <v>102</v>
      </c>
      <c r="B55" s="96"/>
      <c r="C55" s="8" t="s">
        <v>1</v>
      </c>
      <c r="D55" s="8" t="s">
        <v>0</v>
      </c>
      <c r="E55" s="9">
        <v>1</v>
      </c>
      <c r="F55" s="12">
        <v>0</v>
      </c>
      <c r="G55" s="11">
        <f>E55*F55</f>
        <v>0</v>
      </c>
      <c r="H55" s="64"/>
      <c r="I55" s="93">
        <f>SUM(G55:G59)</f>
        <v>0</v>
      </c>
      <c r="J55" s="94"/>
      <c r="K55" s="94"/>
    </row>
    <row r="56" spans="1:11" ht="14.4" customHeight="1">
      <c r="A56" s="95" t="s">
        <v>103</v>
      </c>
      <c r="B56" s="96"/>
      <c r="C56" s="8" t="s">
        <v>1</v>
      </c>
      <c r="D56" s="8" t="s">
        <v>0</v>
      </c>
      <c r="E56" s="16">
        <v>1</v>
      </c>
      <c r="F56" s="12">
        <v>0</v>
      </c>
      <c r="G56" s="11">
        <f t="shared" ref="G56:G59" si="3">E56*F56</f>
        <v>0</v>
      </c>
      <c r="H56" s="64"/>
      <c r="I56" s="94"/>
      <c r="J56" s="94"/>
      <c r="K56" s="94"/>
    </row>
    <row r="57" spans="1:11" ht="14.4" customHeight="1">
      <c r="A57" s="95" t="s">
        <v>104</v>
      </c>
      <c r="B57" s="96"/>
      <c r="C57" s="8" t="s">
        <v>1</v>
      </c>
      <c r="D57" s="8" t="s">
        <v>0</v>
      </c>
      <c r="E57" s="16">
        <v>1</v>
      </c>
      <c r="F57" s="12">
        <v>0</v>
      </c>
      <c r="G57" s="11">
        <f t="shared" si="3"/>
        <v>0</v>
      </c>
      <c r="H57" s="64"/>
      <c r="I57" s="94"/>
      <c r="J57" s="94"/>
      <c r="K57" s="94"/>
    </row>
    <row r="58" spans="1:11" ht="14.4" customHeight="1">
      <c r="A58" s="95" t="s">
        <v>105</v>
      </c>
      <c r="B58" s="96"/>
      <c r="C58" s="8" t="s">
        <v>1</v>
      </c>
      <c r="D58" s="8" t="s">
        <v>0</v>
      </c>
      <c r="E58" s="16">
        <v>1</v>
      </c>
      <c r="F58" s="12">
        <v>0</v>
      </c>
      <c r="G58" s="11">
        <f t="shared" si="3"/>
        <v>0</v>
      </c>
      <c r="H58" s="64"/>
      <c r="I58" s="94"/>
      <c r="J58" s="94"/>
      <c r="K58" s="94"/>
    </row>
    <row r="59" spans="1:11" ht="14.4" customHeight="1">
      <c r="A59" s="95" t="s">
        <v>106</v>
      </c>
      <c r="B59" s="96"/>
      <c r="C59" s="8" t="s">
        <v>1</v>
      </c>
      <c r="D59" s="8" t="s">
        <v>0</v>
      </c>
      <c r="E59" s="16">
        <v>1</v>
      </c>
      <c r="F59" s="12">
        <v>0</v>
      </c>
      <c r="G59" s="11">
        <f t="shared" si="3"/>
        <v>0</v>
      </c>
      <c r="H59" s="64"/>
      <c r="I59" s="94"/>
      <c r="J59" s="94"/>
      <c r="K59" s="94"/>
    </row>
    <row r="60" spans="1:11" ht="45.6" customHeight="1">
      <c r="A60" s="65" t="s">
        <v>40</v>
      </c>
      <c r="B60" s="65"/>
      <c r="C60" s="8" t="s">
        <v>1</v>
      </c>
      <c r="D60" s="97"/>
      <c r="E60" s="97"/>
      <c r="F60" s="97"/>
      <c r="G60" s="13">
        <f>I13+I15+I33+I46+I49+I55</f>
        <v>0</v>
      </c>
    </row>
    <row r="61" spans="1:11" ht="45.6" customHeight="1">
      <c r="A61" s="65" t="s">
        <v>41</v>
      </c>
      <c r="B61" s="65"/>
      <c r="C61" s="8"/>
      <c r="D61" s="97"/>
      <c r="E61" s="97"/>
      <c r="F61" s="97"/>
      <c r="G61" s="13">
        <f>G60*1.23</f>
        <v>0</v>
      </c>
    </row>
    <row r="62" spans="1:11">
      <c r="G62" s="1"/>
    </row>
  </sheetData>
  <dataConsolidate/>
  <mergeCells count="80">
    <mergeCell ref="A11:C11"/>
    <mergeCell ref="A6:C6"/>
    <mergeCell ref="A7:C7"/>
    <mergeCell ref="A8:C8"/>
    <mergeCell ref="A9:C9"/>
    <mergeCell ref="A10:C10"/>
    <mergeCell ref="A56:B56"/>
    <mergeCell ref="A49:B49"/>
    <mergeCell ref="A61:B61"/>
    <mergeCell ref="D61:F61"/>
    <mergeCell ref="D60:F60"/>
    <mergeCell ref="A57:B57"/>
    <mergeCell ref="A58:B58"/>
    <mergeCell ref="A59:B59"/>
    <mergeCell ref="A60:B60"/>
    <mergeCell ref="A52:B52"/>
    <mergeCell ref="A51:B51"/>
    <mergeCell ref="A53:B53"/>
    <mergeCell ref="A54:B54"/>
    <mergeCell ref="A55:B55"/>
    <mergeCell ref="I49:K53"/>
    <mergeCell ref="I54:K54"/>
    <mergeCell ref="I55:K59"/>
    <mergeCell ref="I32:K32"/>
    <mergeCell ref="I45:K45"/>
    <mergeCell ref="I46:K47"/>
    <mergeCell ref="I48:K48"/>
    <mergeCell ref="A5:G5"/>
    <mergeCell ref="I12:K12"/>
    <mergeCell ref="I13:K13"/>
    <mergeCell ref="I14:K14"/>
    <mergeCell ref="I15:K31"/>
    <mergeCell ref="A18:B18"/>
    <mergeCell ref="A12:B12"/>
    <mergeCell ref="A13:B13"/>
    <mergeCell ref="A14:B14"/>
    <mergeCell ref="A15:B15"/>
    <mergeCell ref="A17:B17"/>
    <mergeCell ref="A16:B16"/>
    <mergeCell ref="A27:B27"/>
    <mergeCell ref="A31:B31"/>
    <mergeCell ref="A19:B19"/>
    <mergeCell ref="A20:B20"/>
    <mergeCell ref="D1:G1"/>
    <mergeCell ref="D2:G2"/>
    <mergeCell ref="D3:G3"/>
    <mergeCell ref="D4:G4"/>
    <mergeCell ref="A1:C1"/>
    <mergeCell ref="A2:C2"/>
    <mergeCell ref="A3:C3"/>
    <mergeCell ref="A4:C4"/>
    <mergeCell ref="H45:H59"/>
    <mergeCell ref="A50:B50"/>
    <mergeCell ref="A48:B48"/>
    <mergeCell ref="A32:B32"/>
    <mergeCell ref="A33:B33"/>
    <mergeCell ref="A34:B34"/>
    <mergeCell ref="A47:B47"/>
    <mergeCell ref="A40:B40"/>
    <mergeCell ref="A35:B35"/>
    <mergeCell ref="A36:B36"/>
    <mergeCell ref="A37:B37"/>
    <mergeCell ref="A38:B38"/>
    <mergeCell ref="A39:B39"/>
    <mergeCell ref="A44:B44"/>
    <mergeCell ref="A45:B45"/>
    <mergeCell ref="A46:B46"/>
    <mergeCell ref="A21:B21"/>
    <mergeCell ref="A22:B22"/>
    <mergeCell ref="A23:B23"/>
    <mergeCell ref="A24:B24"/>
    <mergeCell ref="A25:B25"/>
    <mergeCell ref="I33:K44"/>
    <mergeCell ref="A26:B26"/>
    <mergeCell ref="A28:B28"/>
    <mergeCell ref="A29:B29"/>
    <mergeCell ref="A30:B30"/>
    <mergeCell ref="A42:B42"/>
    <mergeCell ref="A43:B43"/>
    <mergeCell ref="A41:B41"/>
  </mergeCells>
  <dataValidations count="2">
    <dataValidation type="whole" allowBlank="1" showInputMessage="1" showErrorMessage="1" sqref="D7:D11" xr:uid="{071F6C94-6A97-4E58-A3D3-9DCC6929F408}">
      <formula1>2</formula1>
      <formula2>8</formula2>
    </dataValidation>
    <dataValidation type="list" allowBlank="1" showInputMessage="1" showErrorMessage="1" sqref="H33:H44 H15:H31" xr:uid="{727B4EF3-4774-4809-9844-70F0261EC758}">
      <formula1>nahrady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EFDD-8F97-41F0-A78F-50E2EF78B813}">
  <dimension ref="A1:B30"/>
  <sheetViews>
    <sheetView workbookViewId="0">
      <selection sqref="A1:A30"/>
    </sheetView>
  </sheetViews>
  <sheetFormatPr defaultRowHeight="13.8"/>
  <cols>
    <col min="1" max="1" width="101" customWidth="1"/>
  </cols>
  <sheetData>
    <row r="1" spans="1:2" ht="14.4">
      <c r="A1" s="17" t="s">
        <v>65</v>
      </c>
      <c r="B1" s="17"/>
    </row>
    <row r="2" spans="1:2" ht="14.4" customHeight="1">
      <c r="A2" s="45" t="s">
        <v>71</v>
      </c>
      <c r="B2" s="45"/>
    </row>
    <row r="3" spans="1:2" ht="14.4">
      <c r="A3" s="45" t="s">
        <v>68</v>
      </c>
      <c r="B3" s="45"/>
    </row>
    <row r="4" spans="1:2" ht="14.4" customHeight="1">
      <c r="A4" s="45" t="s">
        <v>69</v>
      </c>
      <c r="B4" s="45"/>
    </row>
    <row r="5" spans="1:2" ht="14.4">
      <c r="A5" s="45" t="s">
        <v>70</v>
      </c>
      <c r="B5" s="45"/>
    </row>
    <row r="6" spans="1:2">
      <c r="A6" s="46" t="s">
        <v>72</v>
      </c>
      <c r="B6" s="47"/>
    </row>
    <row r="7" spans="1:2">
      <c r="A7" s="41" t="s">
        <v>73</v>
      </c>
      <c r="B7" s="42"/>
    </row>
    <row r="8" spans="1:2">
      <c r="A8" s="43" t="s">
        <v>74</v>
      </c>
      <c r="B8" s="44"/>
    </row>
    <row r="9" spans="1:2">
      <c r="A9" s="37" t="s">
        <v>75</v>
      </c>
      <c r="B9" s="38"/>
    </row>
    <row r="10" spans="1:2">
      <c r="A10" s="43" t="s">
        <v>76</v>
      </c>
      <c r="B10" s="44"/>
    </row>
    <row r="11" spans="1:2">
      <c r="A11" s="43" t="s">
        <v>77</v>
      </c>
      <c r="B11" s="44"/>
    </row>
    <row r="12" spans="1:2">
      <c r="A12" s="37" t="s">
        <v>78</v>
      </c>
      <c r="B12" s="38"/>
    </row>
    <row r="13" spans="1:2">
      <c r="A13" s="35" t="s">
        <v>79</v>
      </c>
      <c r="B13" s="36"/>
    </row>
    <row r="14" spans="1:2">
      <c r="A14" s="35" t="s">
        <v>80</v>
      </c>
      <c r="B14" s="36"/>
    </row>
    <row r="15" spans="1:2">
      <c r="A15" s="35" t="s">
        <v>81</v>
      </c>
      <c r="B15" s="36"/>
    </row>
    <row r="16" spans="1:2">
      <c r="A16" s="37" t="s">
        <v>82</v>
      </c>
      <c r="B16" s="38"/>
    </row>
    <row r="17" spans="1:2" ht="13.8" customHeight="1">
      <c r="A17" s="37" t="s">
        <v>83</v>
      </c>
      <c r="B17" s="38"/>
    </row>
    <row r="18" spans="1:2" ht="13.8" customHeight="1">
      <c r="A18" s="39" t="s">
        <v>84</v>
      </c>
      <c r="B18" s="40"/>
    </row>
    <row r="19" spans="1:2">
      <c r="A19" s="33" t="s">
        <v>85</v>
      </c>
      <c r="B19" s="33"/>
    </row>
    <row r="20" spans="1:2">
      <c r="A20" s="33" t="s">
        <v>86</v>
      </c>
      <c r="B20" s="33"/>
    </row>
    <row r="21" spans="1:2">
      <c r="A21" s="33" t="s">
        <v>87</v>
      </c>
      <c r="B21" s="33"/>
    </row>
    <row r="22" spans="1:2" ht="13.8" customHeight="1">
      <c r="A22" s="33" t="s">
        <v>88</v>
      </c>
      <c r="B22" s="33"/>
    </row>
    <row r="23" spans="1:2" ht="13.8" customHeight="1">
      <c r="A23" s="33" t="s">
        <v>89</v>
      </c>
      <c r="B23" s="33"/>
    </row>
    <row r="24" spans="1:2" ht="13.8" customHeight="1">
      <c r="A24" s="33" t="s">
        <v>90</v>
      </c>
      <c r="B24" s="33"/>
    </row>
    <row r="25" spans="1:2">
      <c r="A25" s="33" t="s">
        <v>91</v>
      </c>
      <c r="B25" s="33"/>
    </row>
    <row r="26" spans="1:2" ht="13.8" customHeight="1">
      <c r="A26" s="33" t="s">
        <v>92</v>
      </c>
      <c r="B26" s="33"/>
    </row>
    <row r="27" spans="1:2">
      <c r="A27" s="33" t="s">
        <v>93</v>
      </c>
      <c r="B27" s="33"/>
    </row>
    <row r="28" spans="1:2">
      <c r="A28" s="33" t="s">
        <v>94</v>
      </c>
      <c r="B28" s="33"/>
    </row>
    <row r="29" spans="1:2" ht="13.8" customHeight="1">
      <c r="A29" s="33" t="s">
        <v>95</v>
      </c>
      <c r="B29" s="33"/>
    </row>
    <row r="30" spans="1:2" ht="13.8" customHeight="1">
      <c r="A30" s="34" t="s">
        <v>96</v>
      </c>
      <c r="B30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A0E4-ABD9-4153-B2B7-AE37DCB5A53E}">
  <dimension ref="A1:A25"/>
  <sheetViews>
    <sheetView workbookViewId="0">
      <selection activeCell="A26" sqref="A26:XFD39"/>
    </sheetView>
  </sheetViews>
  <sheetFormatPr defaultRowHeight="13.8"/>
  <cols>
    <col min="1" max="1" width="62.3984375" customWidth="1"/>
  </cols>
  <sheetData>
    <row r="1" spans="1:1" ht="15" customHeight="1" thickBot="1">
      <c r="A1" s="4" t="s">
        <v>12</v>
      </c>
    </row>
    <row r="2" spans="1:1" ht="13.8" customHeight="1" thickBot="1">
      <c r="A2" s="4" t="s">
        <v>33</v>
      </c>
    </row>
    <row r="3" spans="1:1" ht="13.8" customHeight="1" thickBot="1">
      <c r="A3" s="4" t="s">
        <v>34</v>
      </c>
    </row>
    <row r="4" spans="1:1" ht="13.8" customHeight="1" thickBot="1">
      <c r="A4" s="4" t="s">
        <v>14</v>
      </c>
    </row>
    <row r="5" spans="1:1" ht="13.8" customHeight="1" thickBot="1">
      <c r="A5" s="4" t="s">
        <v>15</v>
      </c>
    </row>
    <row r="6" spans="1:1" ht="13.8" customHeight="1" thickBot="1">
      <c r="A6" s="4" t="s">
        <v>16</v>
      </c>
    </row>
    <row r="7" spans="1:1" ht="13.8" customHeight="1" thickBot="1">
      <c r="A7" s="4" t="s">
        <v>17</v>
      </c>
    </row>
    <row r="8" spans="1:1" ht="15" customHeight="1" thickBot="1">
      <c r="A8" s="2" t="s">
        <v>19</v>
      </c>
    </row>
    <row r="9" spans="1:1" ht="15" customHeight="1" thickBot="1">
      <c r="A9" s="3" t="s">
        <v>20</v>
      </c>
    </row>
    <row r="10" spans="1:1" ht="13.8" customHeight="1" thickBot="1">
      <c r="A10" s="3" t="s">
        <v>2</v>
      </c>
    </row>
    <row r="11" spans="1:1" ht="13.8" customHeight="1" thickBot="1">
      <c r="A11" s="3" t="s">
        <v>21</v>
      </c>
    </row>
    <row r="12" spans="1:1" ht="13.8" customHeight="1" thickBot="1">
      <c r="A12" s="3" t="s">
        <v>3</v>
      </c>
    </row>
    <row r="13" spans="1:1" ht="15" customHeight="1" thickBot="1">
      <c r="A13" s="3" t="s">
        <v>4</v>
      </c>
    </row>
    <row r="14" spans="1:1" ht="13.8" customHeight="1" thickBot="1">
      <c r="A14" s="3" t="s">
        <v>5</v>
      </c>
    </row>
    <row r="15" spans="1:1" ht="15" customHeight="1" thickBot="1">
      <c r="A15" s="3" t="s">
        <v>6</v>
      </c>
    </row>
    <row r="16" spans="1:1" ht="13.8" customHeight="1" thickBot="1">
      <c r="A16" s="3" t="s">
        <v>22</v>
      </c>
    </row>
    <row r="17" spans="1:1" ht="13.8" customHeight="1" thickBot="1">
      <c r="A17" s="3" t="s">
        <v>7</v>
      </c>
    </row>
    <row r="18" spans="1:1" ht="15" customHeight="1" thickBot="1">
      <c r="A18" s="3" t="s">
        <v>8</v>
      </c>
    </row>
    <row r="19" spans="1:1" ht="13.8" customHeight="1" thickBot="1">
      <c r="A19" s="3" t="s">
        <v>23</v>
      </c>
    </row>
    <row r="20" spans="1:1" ht="13.8" customHeight="1" thickBot="1">
      <c r="A20" s="3" t="s">
        <v>24</v>
      </c>
    </row>
    <row r="21" spans="1:1" ht="13.8" customHeight="1" thickBot="1">
      <c r="A21" s="3" t="s">
        <v>25</v>
      </c>
    </row>
    <row r="22" spans="1:1" ht="13.8" customHeight="1" thickBot="1">
      <c r="A22" s="3" t="s">
        <v>54</v>
      </c>
    </row>
    <row r="23" spans="1:1" ht="15" customHeight="1" thickBot="1">
      <c r="A23" s="3" t="s">
        <v>55</v>
      </c>
    </row>
    <row r="24" spans="1:1" ht="15" customHeight="1" thickBot="1">
      <c r="A24" s="3" t="s">
        <v>56</v>
      </c>
    </row>
    <row r="25" spans="1:1" ht="13.8" customHeight="1" thickBot="1">
      <c r="A25" s="3" t="s">
        <v>57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89aafc-6b8e-434d-b56d-98d1879ca735" xsi:nil="true"/>
    <lcf76f155ced4ddcb4097134ff3c332f xmlns="946319d3-9cc3-467e-8cf0-f33b74aad0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70CA1D792A444797A8405490CDE40F" ma:contentTypeVersion="11" ma:contentTypeDescription="Umožňuje vytvoriť nový dokument." ma:contentTypeScope="" ma:versionID="1c9f22a4579e39b6f509a9679d038f2f">
  <xsd:schema xmlns:xsd="http://www.w3.org/2001/XMLSchema" xmlns:xs="http://www.w3.org/2001/XMLSchema" xmlns:p="http://schemas.microsoft.com/office/2006/metadata/properties" xmlns:ns2="946319d3-9cc3-467e-8cf0-f33b74aad080" xmlns:ns3="bf89aafc-6b8e-434d-b56d-98d1879ca735" targetNamespace="http://schemas.microsoft.com/office/2006/metadata/properties" ma:root="true" ma:fieldsID="6198ca4f3cee63ad40063fe8e48f825f" ns2:_="" ns3:_="">
    <xsd:import namespace="946319d3-9cc3-467e-8cf0-f33b74aad080"/>
    <xsd:import namespace="bf89aafc-6b8e-434d-b56d-98d1879ca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319d3-9cc3-467e-8cf0-f33b74aad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4e0db253-1117-4ef3-9d08-338945118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aafc-6b8e-434d-b56d-98d1879ca7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48e1e7-bd67-4b5d-96c4-700f3a5f724c}" ma:internalName="TaxCatchAll" ma:showField="CatchAllData" ma:web="bf89aafc-6b8e-434d-b56d-98d1879ca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EE1DB8-245E-47F7-B7B8-43785DA681E5}">
  <ds:schemaRefs>
    <ds:schemaRef ds:uri="http://schemas.microsoft.com/office/infopath/2007/PartnerControls"/>
    <ds:schemaRef ds:uri="bf89aafc-6b8e-434d-b56d-98d1879ca73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46319d3-9cc3-467e-8cf0-f33b74aad08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6FFC7F-1582-4EE5-A8CE-107D6C511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26903-81F5-41D4-99A2-3B5CCEB3A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319d3-9cc3-467e-8cf0-f33b74aad080"/>
    <ds:schemaRef ds:uri="bf89aafc-6b8e-434d-b56d-98d1879ca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Indikatívna CP</vt:lpstr>
      <vt:lpstr>Hárok2</vt:lpstr>
      <vt:lpstr>Hárok1</vt:lpstr>
      <vt:lpstr>možnosti</vt:lpstr>
      <vt:lpstr>nahrady</vt:lpstr>
      <vt:lpstr>náhrady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Kašák</dc:creator>
  <cp:keywords/>
  <dc:description/>
  <cp:lastModifiedBy>Adam Kašák</cp:lastModifiedBy>
  <cp:revision/>
  <dcterms:created xsi:type="dcterms:W3CDTF">2025-05-14T06:23:31Z</dcterms:created>
  <dcterms:modified xsi:type="dcterms:W3CDTF">2026-02-27T12:24:28Z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0x010100B370CA1D792A444797A8405490CDE40F</vt:lpwstr>
  </property>
  <property fmtid="{D5CDD505-2E9C-101B-9397-08002B2CF9AE}" pid="3" name="MediaServiceImageTags">
    <vt:lpwstr/>
  </property>
</Properties>
</file>