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martina_vesela_bratislava_sk/Documents/Veselá ZZZ – new/OSI Implementácia web proxy/"/>
    </mc:Choice>
  </mc:AlternateContent>
  <xr:revisionPtr revIDLastSave="36" documentId="8_{81F4504F-5A99-4A35-8F08-A7E53D523121}" xr6:coauthVersionLast="47" xr6:coauthVersionMax="47" xr10:uidLastSave="{D424F590-EFB4-429F-A587-28EC1135E062}"/>
  <bookViews>
    <workbookView xWindow="57480" yWindow="-120" windowWidth="29040" windowHeight="15720" firstSheet="1" activeTab="1" xr2:uid="{89D3062A-3E8C-407B-A16C-9D1AA0F43D56}"/>
  </bookViews>
  <sheets>
    <sheet name="Zákl. nastavenie" sheetId="7" state="hidden" r:id="rId1"/>
    <sheet name="Ponuka výzvy č. 25" sheetId="8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8" l="1"/>
  <c r="G24" i="8" s="1"/>
  <c r="F25" i="8"/>
  <c r="G25" i="8" s="1"/>
  <c r="F26" i="8"/>
  <c r="G26" i="8" s="1"/>
  <c r="F27" i="8"/>
  <c r="G27" i="8" s="1"/>
  <c r="F23" i="8"/>
  <c r="E35" i="7" l="1"/>
  <c r="E36" i="7"/>
  <c r="E50" i="7"/>
  <c r="E49" i="7"/>
  <c r="E37" i="7"/>
  <c r="G34" i="7"/>
  <c r="H34" i="7" s="1"/>
  <c r="F21" i="8"/>
  <c r="G23" i="8"/>
  <c r="G28" i="8" s="1"/>
  <c r="C19" i="8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D29" i="8" l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<sst xmlns="http://schemas.openxmlformats.org/spreadsheetml/2006/main" count="162" uniqueCount="106">
  <si>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</si>
  <si>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</si>
  <si>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</si>
  <si>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</si>
  <si>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</si>
  <si>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</si>
  <si>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</si>
  <si>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</si>
  <si>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</si>
  <si>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</si>
  <si>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</si>
  <si>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</si>
  <si>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</si>
  <si>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</si>
  <si>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</si>
  <si>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</si>
  <si>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</si>
  <si>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</si>
  <si>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</si>
  <si>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</si>
  <si>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</si>
  <si>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</si>
  <si>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</si>
  <si>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</si>
  <si>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</si>
  <si>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</si>
  <si>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</si>
  <si>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</si>
  <si>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</si>
  <si>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</si>
  <si>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</si>
  <si>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</si>
  <si>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</si>
  <si>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</si>
  <si>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</si>
  <si>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</si>
  <si>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</si>
  <si>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Názov položky</t>
  </si>
  <si>
    <t>Výška DPH</t>
  </si>
  <si>
    <t>V ...</t>
  </si>
  <si>
    <t xml:space="preserve">Dátum: 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</si>
  <si>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</si>
  <si>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</si>
  <si>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</si>
  <si>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</si>
  <si>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</si>
  <si>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</si>
  <si>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</si>
  <si>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</si>
  <si>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</si>
  <si>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</si>
  <si>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</si>
  <si>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</si>
  <si>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</si>
  <si>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</si>
  <si>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</si>
  <si>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</si>
  <si>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</si>
  <si>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</si>
  <si>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</si>
  <si>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</si>
  <si>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</si>
  <si>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</si>
  <si>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</si>
  <si>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</si>
  <si>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</si>
  <si>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</si>
  <si>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</si>
  <si>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</si>
  <si>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</si>
  <si>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Ponuková cena:</t>
  </si>
  <si>
    <t>Logika kritéria:</t>
  </si>
  <si>
    <t>Minimálna hodnota:</t>
  </si>
  <si>
    <t>Maximálna hodnota:</t>
  </si>
  <si>
    <t>Kritérium č. 1:</t>
  </si>
  <si>
    <t>žiadna</t>
  </si>
  <si>
    <t>čím viac, tým lepšie</t>
  </si>
  <si>
    <t>Cena celkom</t>
  </si>
  <si>
    <t>Som platcom DPH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</si>
  <si>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</si>
  <si>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</si>
  <si>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</si>
  <si>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</si>
  <si>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</si>
  <si>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</si>
  <si>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</si>
  <si>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</si>
  <si>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</si>
  <si>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t>Príloha č. 2 - Ponuka v zákazke "Dodanie a implementácia web proxy technológie  pre  hlavné mesto SR“</t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</si>
  <si>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</si>
  <si>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Zariadenie proxy v prevedení Apliance pre 2500 užívateľov vrátane Antivírovej kontroly, Aplikačnej kontroly, Webfilteringu a SSL inšpekcie s podporou výrobcu na 24 mesiacov</t>
  </si>
  <si>
    <t>Služby súvisiace s implementáciou - Analýza a dizajn</t>
  </si>
  <si>
    <t>Služby súvisiace s implementáciou - Nasadenie a testovanie</t>
  </si>
  <si>
    <t>Služby súvisiace s implementáciou - Zaškolenie personálu</t>
  </si>
  <si>
    <t>Služby podpory partnera</t>
  </si>
  <si>
    <t>Ks</t>
  </si>
  <si>
    <t>MD</t>
  </si>
  <si>
    <t>Podpis:</t>
  </si>
  <si>
    <t>Merná jednotka (MJ)</t>
  </si>
  <si>
    <t>Suma v EUR bez DPH za 1 MJ</t>
  </si>
  <si>
    <t>Suma v EUR s DPH na všetky MJ</t>
  </si>
  <si>
    <t>Počet MJ</t>
  </si>
  <si>
    <t>Pomocné kritérium v prípade rovnosti ponúk</t>
  </si>
  <si>
    <r>
      <rPr>
        <b/>
        <sz val="11"/>
        <rFont val="Calibri"/>
        <family val="2"/>
        <charset val="238"/>
        <scheme val="minor"/>
      </rPr>
      <t>Lehota dodania</t>
    </r>
    <r>
      <rPr>
        <sz val="11"/>
        <rFont val="Calibri"/>
        <family val="2"/>
        <charset val="238"/>
        <scheme val="minor"/>
      </rPr>
      <t xml:space="preserve"> (v kalendárnych dňoch)</t>
    </r>
  </si>
  <si>
    <t>ponuka uchádzača</t>
  </si>
  <si>
    <r>
      <t xml:space="preserve">Maximálna hodnota dodania predmetu je </t>
    </r>
    <r>
      <rPr>
        <b/>
        <sz val="11"/>
        <rFont val="Calibri"/>
        <family val="2"/>
        <charset val="238"/>
        <scheme val="minor"/>
      </rPr>
      <t>45 kalendárnych dní</t>
    </r>
    <r>
      <rPr>
        <sz val="11"/>
        <rFont val="Calibri"/>
        <family val="2"/>
        <charset val="238"/>
        <scheme val="minor"/>
      </rPr>
      <t xml:space="preserve"> a preto pomocné kritérium môže byť </t>
    </r>
    <r>
      <rPr>
        <b/>
        <sz val="11"/>
        <rFont val="Calibri"/>
        <family val="2"/>
        <charset val="238"/>
        <scheme val="minor"/>
      </rPr>
      <t>rovné alebo nižšie</t>
    </r>
    <r>
      <rPr>
        <sz val="11"/>
        <rFont val="Calibri"/>
        <family val="2"/>
        <charset val="238"/>
        <scheme val="minor"/>
      </rPr>
      <t xml:space="preserve"> ako táto maximálna hodnota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</si>
</sst>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#,##0.00_ ;\-#,##0.00\ 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</fonts>
  <fills count="11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9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249977111117893"/>
      </bottom>
      <diagonal/>
    </border>
    <border>
      <left style="medium">
        <color indexed="64"/>
      </left>
      <right style="medium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medium">
        <color indexed="64"/>
      </right>
      <top style="thin">
        <color theme="0" tint="-0.249977111117893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/>
      <diagonal/>
    </border>
    <border>
      <left/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252">
    <xf numFmtId="0" fontId="0" fillId="0" borderId="0" xfId="0"/>
    <xf numFmtId="0" fontId="5" fillId="0" borderId="0" xfId="0" applyFont="1" applyAlignment="1">
      <alignment vertical="center"/>
    </xf>
    <xf numFmtId="0" fontId="6" fillId="0" borderId="0" xfId="0" applyFont="1" applyAlignment="1">
      <alignment horizontal="justify" vertical="center"/>
    </xf>
    <xf numFmtId="0" fontId="4" fillId="0" borderId="63" xfId="0" applyFont="1" applyBorder="1" applyAlignment="1">
      <alignment horizontal="center" vertical="center"/>
    </xf>
    <xf numFmtId="0" fontId="5" fillId="0" borderId="44" xfId="0" applyFont="1" applyBorder="1" applyAlignment="1">
      <alignment horizontal="justify" vertical="center"/>
    </xf>
    <xf numFmtId="0" fontId="0" fillId="0" borderId="44" xfId="0" applyBorder="1" applyAlignment="1">
      <alignment horizontal="left" vertical="center" wrapText="1" indent="1"/>
    </xf>
    <xf numFmtId="0" fontId="5" fillId="0" borderId="44" xfId="0" applyFont="1" applyBorder="1" applyAlignment="1">
      <alignment horizontal="left" vertical="center" wrapText="1" indent="1"/>
    </xf>
    <xf numFmtId="0" fontId="2" fillId="0" borderId="44" xfId="0" applyFont="1" applyBorder="1" applyAlignment="1">
      <alignment horizontal="center" vertical="center" wrapText="1"/>
    </xf>
    <xf numFmtId="0" fontId="0" fillId="0" borderId="44" xfId="0" applyBorder="1" applyAlignment="1">
      <alignment horizontal="left" wrapText="1" indent="1"/>
    </xf>
    <xf numFmtId="0" fontId="5" fillId="0" borderId="45" xfId="0" applyFont="1" applyBorder="1" applyAlignment="1">
      <alignment vertical="center"/>
    </xf>
    <xf numFmtId="0" fontId="0" fillId="0" borderId="44" xfId="0" applyBorder="1" applyAlignment="1">
      <alignment horizontal="left" vertical="center" indent="1"/>
    </xf>
    <xf numFmtId="0" fontId="2" fillId="0" borderId="44" xfId="0" applyFont="1" applyBorder="1" applyAlignment="1">
      <alignment horizontal="center" vertical="center"/>
    </xf>
    <xf numFmtId="0" fontId="0" fillId="0" borderId="44" xfId="0" applyBorder="1" applyAlignment="1">
      <alignment horizontal="justify" vertical="center"/>
    </xf>
    <xf numFmtId="0" fontId="0" fillId="0" borderId="45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9" xfId="0" applyFill="1" applyBorder="1" applyAlignment="1" applyProtection="1">
      <alignment horizontal="center" wrapText="1"/>
      <protection hidden="1"/>
    </xf>
    <xf numFmtId="0" fontId="2" fillId="4" borderId="50" xfId="0" applyFont="1" applyFill="1" applyBorder="1" applyAlignment="1" applyProtection="1">
      <alignment wrapText="1"/>
      <protection hidden="1"/>
    </xf>
    <xf numFmtId="0" fontId="2" fillId="4" borderId="51" xfId="0" applyFont="1" applyFill="1" applyBorder="1" applyAlignment="1" applyProtection="1">
      <alignment wrapText="1"/>
      <protection hidden="1"/>
    </xf>
    <xf numFmtId="0" fontId="2" fillId="4" borderId="52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9" xfId="0" applyFont="1" applyFill="1" applyBorder="1" applyAlignment="1" applyProtection="1">
      <alignment wrapText="1"/>
      <protection hidden="1"/>
    </xf>
    <xf numFmtId="0" fontId="0" fillId="4" borderId="44" xfId="0" applyFill="1" applyBorder="1" applyAlignment="1" applyProtection="1">
      <alignment horizontal="center"/>
      <protection hidden="1"/>
    </xf>
    <xf numFmtId="0" fontId="0" fillId="0" borderId="37" xfId="0" applyBorder="1" applyAlignment="1" applyProtection="1">
      <alignment wrapText="1"/>
      <protection locked="0" hidden="1"/>
    </xf>
    <xf numFmtId="0" fontId="0" fillId="0" borderId="38" xfId="0" applyBorder="1" applyAlignment="1" applyProtection="1">
      <alignment wrapText="1"/>
      <protection locked="0" hidden="1"/>
    </xf>
    <xf numFmtId="2" fontId="0" fillId="0" borderId="38" xfId="3" applyNumberFormat="1" applyFont="1" applyFill="1" applyBorder="1" applyAlignment="1" applyProtection="1">
      <alignment wrapText="1"/>
      <protection locked="0" hidden="1"/>
    </xf>
    <xf numFmtId="0" fontId="1" fillId="0" borderId="38" xfId="1" applyFont="1" applyFill="1" applyBorder="1" applyProtection="1">
      <protection locked="0" hidden="1"/>
    </xf>
    <xf numFmtId="2" fontId="0" fillId="0" borderId="54" xfId="3" applyNumberFormat="1" applyFont="1" applyFill="1" applyBorder="1" applyAlignment="1" applyProtection="1">
      <alignment wrapText="1"/>
      <protection locked="0" hidden="1"/>
    </xf>
    <xf numFmtId="2" fontId="0" fillId="4" borderId="54" xfId="0" applyNumberFormat="1" applyFill="1" applyBorder="1" applyProtection="1">
      <protection hidden="1"/>
    </xf>
    <xf numFmtId="2" fontId="0" fillId="4" borderId="27" xfId="0" applyNumberFormat="1" applyFill="1" applyBorder="1" applyProtection="1">
      <protection hidden="1"/>
    </xf>
    <xf numFmtId="2" fontId="0" fillId="4" borderId="61" xfId="0" applyNumberFormat="1" applyFill="1" applyBorder="1" applyProtection="1"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3" applyNumberFormat="1" applyFont="1" applyFill="1" applyBorder="1" applyAlignment="1" applyProtection="1">
      <alignment wrapText="1"/>
      <protection locked="0" hidden="1"/>
    </xf>
    <xf numFmtId="2" fontId="0" fillId="0" borderId="41" xfId="3" applyNumberFormat="1" applyFont="1" applyFill="1" applyBorder="1" applyAlignment="1" applyProtection="1">
      <alignment wrapText="1"/>
      <protection locked="0" hidden="1"/>
    </xf>
    <xf numFmtId="2" fontId="0" fillId="4" borderId="41" xfId="0" applyNumberFormat="1" applyFill="1" applyBorder="1" applyProtection="1">
      <protection hidden="1"/>
    </xf>
    <xf numFmtId="0" fontId="0" fillId="0" borderId="35" xfId="0" applyBorder="1" applyAlignment="1" applyProtection="1">
      <alignment wrapText="1"/>
      <protection locked="0" hidden="1"/>
    </xf>
    <xf numFmtId="0" fontId="0" fillId="0" borderId="36" xfId="0" applyBorder="1" applyAlignment="1" applyProtection="1">
      <alignment wrapText="1"/>
      <protection locked="0" hidden="1"/>
    </xf>
    <xf numFmtId="2" fontId="0" fillId="0" borderId="36" xfId="3" applyNumberFormat="1" applyFont="1" applyFill="1" applyBorder="1" applyAlignment="1" applyProtection="1">
      <alignment wrapText="1"/>
      <protection locked="0" hidden="1"/>
    </xf>
    <xf numFmtId="2" fontId="0" fillId="0" borderId="53" xfId="3" applyNumberFormat="1" applyFont="1" applyFill="1" applyBorder="1" applyAlignment="1" applyProtection="1">
      <alignment wrapText="1"/>
      <protection locked="0" hidden="1"/>
    </xf>
    <xf numFmtId="0" fontId="0" fillId="4" borderId="45" xfId="0" applyFill="1" applyBorder="1" applyProtection="1">
      <protection hidden="1"/>
    </xf>
    <xf numFmtId="0" fontId="0" fillId="4" borderId="30" xfId="0" applyFill="1" applyBorder="1" applyAlignment="1" applyProtection="1">
      <alignment wrapText="1"/>
      <protection hidden="1"/>
    </xf>
    <xf numFmtId="0" fontId="0" fillId="4" borderId="31" xfId="0" applyFill="1" applyBorder="1" applyAlignment="1" applyProtection="1">
      <alignment wrapText="1"/>
      <protection hidden="1"/>
    </xf>
    <xf numFmtId="2" fontId="0" fillId="4" borderId="55" xfId="0" applyNumberFormat="1" applyFill="1" applyBorder="1" applyAlignment="1" applyProtection="1">
      <alignment wrapText="1"/>
      <protection hidden="1"/>
    </xf>
    <xf numFmtId="2" fontId="0" fillId="4" borderId="55" xfId="0" applyNumberFormat="1" applyFill="1" applyBorder="1" applyProtection="1">
      <protection hidden="1"/>
    </xf>
    <xf numFmtId="2" fontId="0" fillId="4" borderId="31" xfId="0" applyNumberFormat="1" applyFill="1" applyBorder="1" applyProtection="1">
      <protection hidden="1"/>
    </xf>
    <xf numFmtId="0" fontId="0" fillId="4" borderId="62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4" borderId="28" xfId="0" applyFill="1" applyBorder="1" applyProtection="1">
      <protection hidden="1"/>
    </xf>
    <xf numFmtId="0" fontId="0" fillId="4" borderId="29" xfId="0" applyFill="1" applyBorder="1" applyProtection="1">
      <protection hidden="1"/>
    </xf>
    <xf numFmtId="0" fontId="0" fillId="5" borderId="40" xfId="0" applyFill="1" applyBorder="1" applyProtection="1">
      <protection hidden="1"/>
    </xf>
    <xf numFmtId="0" fontId="0" fillId="4" borderId="27" xfId="0" applyFill="1" applyBorder="1" applyProtection="1">
      <protection hidden="1"/>
    </xf>
    <xf numFmtId="0" fontId="0" fillId="4" borderId="41" xfId="0" applyFill="1" applyBorder="1" applyAlignment="1" applyProtection="1">
      <alignment horizontal="center"/>
      <protection hidden="1"/>
    </xf>
    <xf numFmtId="2" fontId="0" fillId="0" borderId="28" xfId="0" applyNumberFormat="1" applyBorder="1" applyProtection="1">
      <protection locked="0" hidden="1"/>
    </xf>
    <xf numFmtId="2" fontId="0" fillId="5" borderId="29" xfId="0" applyNumberFormat="1" applyFill="1" applyBorder="1" applyProtection="1">
      <protection hidden="1"/>
    </xf>
    <xf numFmtId="2" fontId="0" fillId="4" borderId="29" xfId="0" applyNumberFormat="1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4" borderId="31" xfId="0" applyFill="1" applyBorder="1" applyProtection="1">
      <protection hidden="1"/>
    </xf>
    <xf numFmtId="0" fontId="0" fillId="4" borderId="55" xfId="0" applyFill="1" applyBorder="1" applyAlignment="1" applyProtection="1">
      <alignment horizontal="center"/>
      <protection hidden="1"/>
    </xf>
    <xf numFmtId="0" fontId="0" fillId="5" borderId="50" xfId="0" applyFill="1" applyBorder="1" applyProtection="1">
      <protection hidden="1"/>
    </xf>
    <xf numFmtId="0" fontId="0" fillId="5" borderId="51" xfId="0" applyFill="1" applyBorder="1" applyAlignment="1" applyProtection="1">
      <alignment wrapText="1"/>
      <protection hidden="1"/>
    </xf>
    <xf numFmtId="0" fontId="0" fillId="5" borderId="51" xfId="0" applyFill="1" applyBorder="1" applyAlignment="1" applyProtection="1">
      <alignment horizontal="center" wrapText="1"/>
      <protection hidden="1"/>
    </xf>
    <xf numFmtId="164" fontId="2" fillId="5" borderId="51" xfId="0" applyNumberFormat="1" applyFont="1" applyFill="1" applyBorder="1" applyAlignment="1" applyProtection="1">
      <alignment wrapText="1"/>
      <protection hidden="1"/>
    </xf>
    <xf numFmtId="2" fontId="2" fillId="5" borderId="51" xfId="0" applyNumberFormat="1" applyFont="1" applyFill="1" applyBorder="1" applyAlignment="1" applyProtection="1">
      <alignment wrapText="1"/>
      <protection hidden="1"/>
    </xf>
    <xf numFmtId="164" fontId="2" fillId="5" borderId="52" xfId="0" applyNumberFormat="1" applyFont="1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7" borderId="28" xfId="0" applyFill="1" applyBorder="1" applyAlignment="1" applyProtection="1">
      <alignment wrapText="1"/>
      <protection hidden="1"/>
    </xf>
    <xf numFmtId="0" fontId="0" fillId="7" borderId="29" xfId="0" applyFill="1" applyBorder="1" applyAlignment="1" applyProtection="1">
      <alignment wrapText="1"/>
      <protection hidden="1"/>
    </xf>
    <xf numFmtId="0" fontId="0" fillId="8" borderId="40" xfId="0" applyFill="1" applyBorder="1" applyProtection="1">
      <protection hidden="1"/>
    </xf>
    <xf numFmtId="0" fontId="0" fillId="8" borderId="29" xfId="0" applyFill="1" applyBorder="1" applyProtection="1">
      <protection hidden="1"/>
    </xf>
    <xf numFmtId="0" fontId="0" fillId="8" borderId="28" xfId="0" applyFill="1" applyBorder="1" applyProtection="1">
      <protection hidden="1"/>
    </xf>
    <xf numFmtId="0" fontId="0" fillId="7" borderId="27" xfId="0" applyFill="1" applyBorder="1" applyProtection="1">
      <protection hidden="1"/>
    </xf>
    <xf numFmtId="0" fontId="0" fillId="7" borderId="41" xfId="0" applyFill="1" applyBorder="1" applyAlignment="1" applyProtection="1">
      <alignment wrapText="1"/>
      <protection hidden="1"/>
    </xf>
    <xf numFmtId="2" fontId="0" fillId="6" borderId="28" xfId="0" applyNumberFormat="1" applyFill="1" applyBorder="1" applyProtection="1"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Protection="1">
      <protection hidden="1"/>
    </xf>
    <xf numFmtId="0" fontId="0" fillId="8" borderId="35" xfId="0" applyFill="1" applyBorder="1" applyProtection="1">
      <protection hidden="1"/>
    </xf>
    <xf numFmtId="0" fontId="0" fillId="7" borderId="36" xfId="0" applyFill="1" applyBorder="1" applyProtection="1">
      <protection hidden="1"/>
    </xf>
    <xf numFmtId="0" fontId="0" fillId="7" borderId="53" xfId="0" applyFill="1" applyBorder="1" applyAlignment="1" applyProtection="1">
      <alignment wrapText="1"/>
      <protection hidden="1"/>
    </xf>
    <xf numFmtId="0" fontId="0" fillId="8" borderId="50" xfId="0" applyFill="1" applyBorder="1" applyProtection="1">
      <protection hidden="1"/>
    </xf>
    <xf numFmtId="0" fontId="0" fillId="8" borderId="51" xfId="0" applyFill="1" applyBorder="1" applyAlignment="1" applyProtection="1">
      <alignment wrapText="1"/>
      <protection hidden="1"/>
    </xf>
    <xf numFmtId="2" fontId="0" fillId="8" borderId="51" xfId="0" applyNumberFormat="1" applyFill="1" applyBorder="1" applyAlignment="1" applyProtection="1">
      <alignment wrapText="1"/>
      <protection hidden="1"/>
    </xf>
    <xf numFmtId="2" fontId="0" fillId="8" borderId="52" xfId="0" applyNumberFormat="1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9" borderId="4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41" xfId="0" applyFill="1" applyBorder="1" applyAlignment="1" applyProtection="1">
      <alignment wrapText="1"/>
      <protection hidden="1"/>
    </xf>
    <xf numFmtId="2" fontId="0" fillId="9" borderId="29" xfId="0" applyNumberFormat="1" applyFill="1" applyBorder="1" applyAlignment="1" applyProtection="1">
      <alignment wrapText="1"/>
      <protection hidden="1"/>
    </xf>
    <xf numFmtId="2" fontId="0" fillId="10" borderId="29" xfId="0" applyNumberFormat="1" applyFill="1" applyBorder="1" applyAlignment="1" applyProtection="1">
      <alignment wrapText="1"/>
      <protection hidden="1"/>
    </xf>
    <xf numFmtId="2" fontId="0" fillId="9" borderId="29" xfId="0" applyNumberFormat="1" applyFill="1" applyBorder="1" applyProtection="1">
      <protection hidden="1"/>
    </xf>
    <xf numFmtId="0" fontId="0" fillId="9" borderId="30" xfId="0" applyFill="1" applyBorder="1" applyProtection="1">
      <protection hidden="1"/>
    </xf>
    <xf numFmtId="0" fontId="0" fillId="10" borderId="31" xfId="0" applyFill="1" applyBorder="1" applyProtection="1">
      <protection hidden="1"/>
    </xf>
    <xf numFmtId="0" fontId="0" fillId="10" borderId="55" xfId="0" applyFill="1" applyBorder="1" applyAlignment="1" applyProtection="1">
      <alignment wrapText="1"/>
      <protection hidden="1"/>
    </xf>
    <xf numFmtId="0" fontId="0" fillId="9" borderId="50" xfId="0" applyFill="1" applyBorder="1" applyProtection="1">
      <protection hidden="1"/>
    </xf>
    <xf numFmtId="0" fontId="0" fillId="9" borderId="51" xfId="0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0" fontId="0" fillId="0" borderId="0" xfId="0" applyProtection="1">
      <protection locked="0" hidden="1"/>
    </xf>
    <xf numFmtId="0" fontId="3" fillId="4" borderId="11" xfId="1" applyFont="1" applyFill="1" applyBorder="1" applyProtection="1">
      <protection locked="0" hidden="1"/>
    </xf>
    <xf numFmtId="0" fontId="3" fillId="4" borderId="14" xfId="1" applyFont="1" applyFill="1" applyBorder="1" applyProtection="1">
      <protection locked="0" hidden="1"/>
    </xf>
    <xf numFmtId="0" fontId="10" fillId="0" borderId="7" xfId="1" applyFont="1" applyFill="1" applyBorder="1" applyAlignment="1" applyProtection="1">
      <alignment vertical="center" wrapText="1"/>
      <protection hidden="1"/>
    </xf>
    <xf numFmtId="0" fontId="10" fillId="0" borderId="10" xfId="1" applyFont="1" applyFill="1" applyBorder="1" applyAlignment="1" applyProtection="1">
      <alignment vertical="center" wrapText="1"/>
      <protection hidden="1"/>
    </xf>
    <xf numFmtId="0" fontId="10" fillId="0" borderId="12" xfId="1" applyFont="1" applyFill="1" applyBorder="1" applyAlignment="1" applyProtection="1">
      <alignment vertical="center" wrapText="1"/>
      <protection hidden="1"/>
    </xf>
    <xf numFmtId="0" fontId="3" fillId="4" borderId="64" xfId="1" applyFont="1" applyFill="1" applyBorder="1" applyProtection="1">
      <protection locked="0" hidden="1"/>
    </xf>
    <xf numFmtId="0" fontId="17" fillId="0" borderId="44" xfId="4" applyBorder="1" applyAlignment="1">
      <alignment horizontal="left" vertical="center" wrapText="1" indent="1"/>
    </xf>
    <xf numFmtId="0" fontId="0" fillId="0" borderId="44" xfId="0" applyBorder="1" applyAlignment="1" applyProtection="1">
      <alignment horizontal="left" vertical="center" wrapText="1" indent="1"/>
      <protection locked="0"/>
    </xf>
    <xf numFmtId="165" fontId="15" fillId="4" borderId="76" xfId="3" applyNumberFormat="1" applyFont="1" applyFill="1" applyBorder="1" applyAlignment="1" applyProtection="1">
      <alignment horizontal="center"/>
      <protection locked="0" hidden="1"/>
    </xf>
    <xf numFmtId="165" fontId="15" fillId="4" borderId="77" xfId="3" applyNumberFormat="1" applyFont="1" applyFill="1" applyBorder="1" applyAlignment="1" applyProtection="1">
      <alignment horizontal="center"/>
      <protection locked="0" hidden="1"/>
    </xf>
    <xf numFmtId="165" fontId="15" fillId="4" borderId="78" xfId="3" applyNumberFormat="1" applyFont="1" applyFill="1" applyBorder="1" applyAlignment="1" applyProtection="1">
      <alignment horizontal="center"/>
      <protection locked="0" hidden="1"/>
    </xf>
    <xf numFmtId="0" fontId="11" fillId="0" borderId="69" xfId="1" applyFont="1" applyFill="1" applyBorder="1" applyProtection="1">
      <protection hidden="1"/>
    </xf>
    <xf numFmtId="0" fontId="11" fillId="0" borderId="20" xfId="1" applyFont="1" applyFill="1" applyBorder="1" applyProtection="1">
      <protection hidden="1"/>
    </xf>
    <xf numFmtId="2" fontId="10" fillId="0" borderId="70" xfId="1" applyNumberFormat="1" applyFont="1" applyFill="1" applyBorder="1" applyProtection="1">
      <protection hidden="1"/>
    </xf>
    <xf numFmtId="2" fontId="10" fillId="0" borderId="26" xfId="1" applyNumberFormat="1" applyFont="1" applyFill="1" applyBorder="1" applyProtection="1">
      <protection hidden="1"/>
    </xf>
    <xf numFmtId="0" fontId="11" fillId="0" borderId="81" xfId="1" applyFont="1" applyFill="1" applyBorder="1" applyAlignment="1" applyProtection="1">
      <alignment horizontal="center" vertical="center" wrapText="1"/>
      <protection hidden="1"/>
    </xf>
    <xf numFmtId="0" fontId="10" fillId="0" borderId="83" xfId="1" applyFont="1" applyFill="1" applyBorder="1" applyAlignment="1" applyProtection="1">
      <alignment wrapText="1"/>
      <protection hidden="1"/>
    </xf>
    <xf numFmtId="0" fontId="10" fillId="0" borderId="73" xfId="1" applyFont="1" applyFill="1" applyBorder="1" applyAlignment="1" applyProtection="1">
      <alignment horizontal="center" wrapText="1"/>
      <protection hidden="1"/>
    </xf>
    <xf numFmtId="0" fontId="10" fillId="0" borderId="74" xfId="1" applyFont="1" applyFill="1" applyBorder="1" applyAlignment="1" applyProtection="1">
      <alignment horizontal="center"/>
      <protection hidden="1"/>
    </xf>
    <xf numFmtId="165" fontId="10" fillId="0" borderId="75" xfId="3" applyNumberFormat="1" applyFont="1" applyFill="1" applyBorder="1" applyAlignment="1" applyProtection="1">
      <protection hidden="1"/>
    </xf>
    <xf numFmtId="165" fontId="10" fillId="0" borderId="84" xfId="3" applyNumberFormat="1" applyFont="1" applyFill="1" applyBorder="1" applyAlignment="1" applyProtection="1">
      <protection hidden="1"/>
    </xf>
    <xf numFmtId="165" fontId="11" fillId="0" borderId="72" xfId="3" applyNumberFormat="1" applyFont="1" applyFill="1" applyBorder="1" applyProtection="1">
      <protection hidden="1"/>
    </xf>
    <xf numFmtId="0" fontId="14" fillId="0" borderId="3" xfId="1" applyFont="1" applyFill="1" applyBorder="1" applyAlignment="1" applyProtection="1">
      <alignment horizontal="right" vertical="center" wrapText="1"/>
      <protection hidden="1"/>
    </xf>
    <xf numFmtId="0" fontId="11" fillId="0" borderId="79" xfId="1" applyFont="1" applyFill="1" applyBorder="1" applyAlignment="1" applyProtection="1">
      <alignment vertical="center" wrapText="1"/>
      <protection hidden="1"/>
    </xf>
    <xf numFmtId="0" fontId="11" fillId="0" borderId="80" xfId="1" applyFont="1" applyFill="1" applyBorder="1" applyAlignment="1" applyProtection="1">
      <alignment vertical="center" wrapText="1"/>
      <protection hidden="1"/>
    </xf>
    <xf numFmtId="0" fontId="11" fillId="0" borderId="81" xfId="1" applyFont="1" applyFill="1" applyBorder="1" applyAlignment="1" applyProtection="1">
      <alignment vertical="center" wrapText="1"/>
      <protection hidden="1"/>
    </xf>
    <xf numFmtId="0" fontId="11" fillId="0" borderId="82" xfId="1" applyFont="1" applyFill="1" applyBorder="1" applyAlignment="1" applyProtection="1">
      <alignment vertical="center" wrapText="1"/>
      <protection hidden="1"/>
    </xf>
    <xf numFmtId="0" fontId="16" fillId="5" borderId="47" xfId="0" applyFont="1" applyFill="1" applyBorder="1" applyAlignment="1" applyProtection="1">
      <alignment horizontal="center" vertical="center"/>
      <protection hidden="1"/>
    </xf>
    <xf numFmtId="0" fontId="16" fillId="5" borderId="22" xfId="0" applyFont="1" applyFill="1" applyBorder="1" applyAlignment="1" applyProtection="1">
      <alignment horizontal="center" vertical="center"/>
      <protection hidden="1"/>
    </xf>
    <xf numFmtId="0" fontId="16" fillId="5" borderId="48" xfId="0" applyFont="1" applyFill="1" applyBorder="1" applyAlignment="1" applyProtection="1">
      <alignment horizontal="center" vertical="center"/>
      <protection hidden="1"/>
    </xf>
    <xf numFmtId="0" fontId="0" fillId="4" borderId="59" xfId="0" applyFill="1" applyBorder="1" applyAlignment="1" applyProtection="1">
      <alignment horizontal="center" vertical="center"/>
      <protection hidden="1"/>
    </xf>
    <xf numFmtId="0" fontId="0" fillId="4" borderId="41" xfId="0" applyFill="1" applyBorder="1" applyAlignment="1" applyProtection="1">
      <alignment horizontal="center" vertical="center"/>
      <protection hidden="1"/>
    </xf>
    <xf numFmtId="0" fontId="2" fillId="4" borderId="33" xfId="0" applyFont="1" applyFill="1" applyBorder="1" applyAlignment="1" applyProtection="1">
      <alignment horizontal="left" vertical="center" wrapText="1"/>
      <protection hidden="1"/>
    </xf>
    <xf numFmtId="0" fontId="2" fillId="4" borderId="27" xfId="0" applyFont="1" applyFill="1" applyBorder="1" applyAlignment="1" applyProtection="1">
      <alignment horizontal="left" vertical="center" wrapText="1"/>
      <protection hidden="1"/>
    </xf>
    <xf numFmtId="0" fontId="16" fillId="8" borderId="50" xfId="0" applyFont="1" applyFill="1" applyBorder="1" applyAlignment="1" applyProtection="1">
      <alignment horizontal="center" vertical="center"/>
      <protection hidden="1"/>
    </xf>
    <xf numFmtId="0" fontId="16" fillId="8" borderId="51" xfId="0" applyFont="1" applyFill="1" applyBorder="1" applyAlignment="1" applyProtection="1">
      <alignment horizontal="center" vertical="center"/>
      <protection hidden="1"/>
    </xf>
    <xf numFmtId="0" fontId="16" fillId="8" borderId="52" xfId="0" applyFont="1" applyFill="1" applyBorder="1" applyAlignment="1" applyProtection="1">
      <alignment horizontal="center" vertical="center"/>
      <protection hidden="1"/>
    </xf>
    <xf numFmtId="0" fontId="0" fillId="8" borderId="37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2" fillId="7" borderId="38" xfId="0" applyFont="1" applyFill="1" applyBorder="1" applyAlignment="1" applyProtection="1">
      <alignment horizontal="left" vertical="center" wrapText="1"/>
      <protection hidden="1"/>
    </xf>
    <xf numFmtId="0" fontId="2" fillId="7" borderId="54" xfId="0" applyFont="1" applyFill="1" applyBorder="1" applyAlignment="1" applyProtection="1">
      <alignment horizontal="left" vertical="center" wrapText="1"/>
      <protection hidden="1"/>
    </xf>
    <xf numFmtId="0" fontId="2" fillId="7" borderId="27" xfId="0" applyFont="1" applyFill="1" applyBorder="1" applyAlignment="1" applyProtection="1">
      <alignment horizontal="left" vertical="center" wrapText="1"/>
      <protection hidden="1"/>
    </xf>
    <xf numFmtId="0" fontId="2" fillId="7" borderId="41" xfId="0" applyFont="1" applyFill="1" applyBorder="1" applyAlignment="1" applyProtection="1">
      <alignment horizontal="left" vertical="center" wrapText="1"/>
      <protection hidden="1"/>
    </xf>
    <xf numFmtId="0" fontId="0" fillId="8" borderId="46" xfId="0" applyFill="1" applyBorder="1" applyAlignment="1" applyProtection="1">
      <alignment horizontal="center"/>
      <protection hidden="1"/>
    </xf>
    <xf numFmtId="0" fontId="0" fillId="8" borderId="39" xfId="0" applyFill="1" applyBorder="1" applyAlignment="1" applyProtection="1">
      <alignment horizontal="center"/>
      <protection hidden="1"/>
    </xf>
    <xf numFmtId="0" fontId="0" fillId="7" borderId="32" xfId="0" applyFill="1" applyBorder="1" applyAlignment="1" applyProtection="1">
      <alignment horizontal="center" wrapText="1"/>
      <protection hidden="1"/>
    </xf>
    <xf numFmtId="0" fontId="0" fillId="7" borderId="34" xfId="0" applyFill="1" applyBorder="1" applyAlignment="1" applyProtection="1">
      <alignment horizontal="center" wrapText="1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0" fontId="2" fillId="10" borderId="33" xfId="0" applyFont="1" applyFill="1" applyBorder="1" applyAlignment="1" applyProtection="1">
      <alignment horizontal="left" vertical="center" wrapText="1"/>
      <protection hidden="1"/>
    </xf>
    <xf numFmtId="0" fontId="2" fillId="10" borderId="59" xfId="0" applyFont="1" applyFill="1" applyBorder="1" applyAlignment="1" applyProtection="1">
      <alignment horizontal="left" vertical="center" wrapText="1"/>
      <protection hidden="1"/>
    </xf>
    <xf numFmtId="0" fontId="2" fillId="10" borderId="27" xfId="0" applyFont="1" applyFill="1" applyBorder="1" applyAlignment="1" applyProtection="1">
      <alignment horizontal="left" vertical="center" wrapText="1"/>
      <protection hidden="1"/>
    </xf>
    <xf numFmtId="0" fontId="2" fillId="10" borderId="41" xfId="0" applyFont="1" applyFill="1" applyBorder="1" applyAlignment="1" applyProtection="1">
      <alignment horizontal="left" vertical="center" wrapText="1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0" fillId="9" borderId="34" xfId="0" applyFill="1" applyBorder="1" applyAlignment="1" applyProtection="1">
      <alignment horizontal="center" wrapText="1"/>
      <protection hidden="1"/>
    </xf>
    <xf numFmtId="0" fontId="0" fillId="10" borderId="32" xfId="0" applyFill="1" applyBorder="1" applyAlignment="1" applyProtection="1">
      <alignment horizontal="center" wrapText="1"/>
      <protection hidden="1"/>
    </xf>
    <xf numFmtId="0" fontId="0" fillId="10" borderId="34" xfId="0" applyFill="1" applyBorder="1" applyAlignment="1" applyProtection="1">
      <alignment horizontal="center" wrapText="1"/>
      <protection hidden="1"/>
    </xf>
    <xf numFmtId="0" fontId="0" fillId="9" borderId="60" xfId="0" applyFill="1" applyBorder="1" applyAlignment="1" applyProtection="1">
      <alignment horizontal="center"/>
      <protection hidden="1"/>
    </xf>
    <xf numFmtId="0" fontId="0" fillId="9" borderId="34" xfId="0" applyFill="1" applyBorder="1" applyAlignment="1" applyProtection="1">
      <alignment horizontal="center"/>
      <protection hidden="1"/>
    </xf>
    <xf numFmtId="0" fontId="16" fillId="5" borderId="57" xfId="0" applyFont="1" applyFill="1" applyBorder="1" applyAlignment="1" applyProtection="1">
      <alignment horizontal="center" vertical="center"/>
      <protection hidden="1"/>
    </xf>
    <xf numFmtId="0" fontId="16" fillId="5" borderId="58" xfId="0" applyFont="1" applyFill="1" applyBorder="1" applyAlignment="1" applyProtection="1">
      <alignment horizontal="center" vertical="center"/>
      <protection hidden="1"/>
    </xf>
    <xf numFmtId="0" fontId="16" fillId="5" borderId="56" xfId="0" applyFont="1" applyFill="1" applyBorder="1" applyAlignment="1" applyProtection="1">
      <alignment horizontal="center" vertical="center"/>
      <protection hidden="1"/>
    </xf>
    <xf numFmtId="0" fontId="0" fillId="5" borderId="32" xfId="0" applyFill="1" applyBorder="1" applyAlignment="1" applyProtection="1">
      <alignment horizontal="center" wrapText="1"/>
      <protection hidden="1"/>
    </xf>
    <xf numFmtId="0" fontId="0" fillId="5" borderId="28" xfId="0" applyFill="1" applyBorder="1" applyAlignment="1" applyProtection="1">
      <alignment horizontal="center" wrapText="1"/>
      <protection hidden="1"/>
    </xf>
    <xf numFmtId="0" fontId="0" fillId="5" borderId="32" xfId="0" applyFill="1" applyBorder="1" applyAlignment="1" applyProtection="1">
      <alignment horizontal="center"/>
      <protection hidden="1"/>
    </xf>
    <xf numFmtId="0" fontId="0" fillId="5" borderId="34" xfId="0" applyFill="1" applyBorder="1" applyAlignment="1" applyProtection="1">
      <alignment horizontal="center"/>
      <protection hidden="1"/>
    </xf>
    <xf numFmtId="0" fontId="0" fillId="4" borderId="32" xfId="0" applyFill="1" applyBorder="1" applyAlignment="1" applyProtection="1">
      <alignment horizontal="center"/>
      <protection hidden="1"/>
    </xf>
    <xf numFmtId="0" fontId="0" fillId="4" borderId="34" xfId="0" applyFill="1" applyBorder="1" applyAlignment="1" applyProtection="1">
      <alignment horizontal="center"/>
      <protection hidden="1"/>
    </xf>
    <xf numFmtId="0" fontId="0" fillId="5" borderId="60" xfId="0" applyFill="1" applyBorder="1" applyAlignment="1" applyProtection="1">
      <alignment horizontal="center"/>
      <protection hidden="1"/>
    </xf>
    <xf numFmtId="0" fontId="16" fillId="9" borderId="43" xfId="0" applyFont="1" applyFill="1" applyBorder="1" applyAlignment="1" applyProtection="1">
      <alignment horizontal="center" vertical="center"/>
      <protection hidden="1"/>
    </xf>
    <xf numFmtId="0" fontId="16" fillId="9" borderId="1" xfId="0" applyFont="1" applyFill="1" applyBorder="1" applyAlignment="1" applyProtection="1">
      <alignment horizontal="center" vertical="center"/>
      <protection hidden="1"/>
    </xf>
    <xf numFmtId="0" fontId="16" fillId="9" borderId="42" xfId="0" applyFont="1" applyFill="1" applyBorder="1" applyAlignment="1" applyProtection="1">
      <alignment horizontal="center" vertical="center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18" fillId="0" borderId="3" xfId="1" applyFont="1" applyFill="1" applyBorder="1" applyAlignment="1" applyProtection="1">
      <alignment horizontal="center" vertical="center" wrapText="1"/>
      <protection hidden="1"/>
    </xf>
    <xf numFmtId="0" fontId="18" fillId="0" borderId="23" xfId="1" applyFont="1" applyFill="1" applyBorder="1" applyAlignment="1" applyProtection="1">
      <alignment horizontal="center" vertical="center" wrapText="1"/>
      <protection hidden="1"/>
    </xf>
    <xf numFmtId="0" fontId="19" fillId="0" borderId="4" xfId="1" applyFont="1" applyFill="1" applyBorder="1" applyAlignment="1" applyProtection="1">
      <alignment horizontal="center" vertical="center" wrapText="1"/>
      <protection hidden="1"/>
    </xf>
    <xf numFmtId="0" fontId="19" fillId="0" borderId="5" xfId="1" applyFont="1" applyFill="1" applyBorder="1" applyAlignment="1" applyProtection="1">
      <alignment horizontal="center" vertical="center" wrapText="1"/>
      <protection hidden="1"/>
    </xf>
    <xf numFmtId="0" fontId="3" fillId="0" borderId="6" xfId="1" applyFont="1" applyFill="1" applyBorder="1" applyAlignment="1" applyProtection="1">
      <alignment horizontal="center"/>
      <protection hidden="1"/>
    </xf>
    <xf numFmtId="0" fontId="8" fillId="0" borderId="3" xfId="1" applyFont="1" applyFill="1" applyBorder="1" applyAlignment="1" applyProtection="1">
      <alignment horizontal="center" vertical="center" wrapText="1"/>
      <protection hidden="1"/>
    </xf>
    <xf numFmtId="0" fontId="8" fillId="0" borderId="23" xfId="1" applyFont="1" applyFill="1" applyBorder="1" applyAlignment="1" applyProtection="1">
      <alignment horizontal="center" vertical="center" wrapText="1"/>
      <protection hidden="1"/>
    </xf>
    <xf numFmtId="0" fontId="9" fillId="0" borderId="4" xfId="1" applyFont="1" applyFill="1" applyBorder="1" applyAlignment="1" applyProtection="1">
      <alignment horizontal="center" vertical="center" wrapText="1"/>
      <protection hidden="1"/>
    </xf>
    <xf numFmtId="0" fontId="9" fillId="0" borderId="5" xfId="1" applyFont="1" applyFill="1" applyBorder="1" applyAlignment="1" applyProtection="1">
      <alignment horizontal="center" vertical="center" wrapText="1"/>
      <protection hidden="1"/>
    </xf>
    <xf numFmtId="0" fontId="10" fillId="0" borderId="10" xfId="1" applyFont="1" applyFill="1" applyBorder="1" applyAlignment="1" applyProtection="1">
      <alignment vertical="center" wrapText="1"/>
      <protection hidden="1"/>
    </xf>
    <xf numFmtId="0" fontId="10" fillId="0" borderId="16" xfId="1" applyFont="1" applyFill="1" applyBorder="1" applyAlignment="1" applyProtection="1">
      <alignment vertical="center" wrapText="1"/>
      <protection hidden="1"/>
    </xf>
    <xf numFmtId="0" fontId="10" fillId="0" borderId="2" xfId="1" applyFont="1" applyFill="1" applyAlignment="1" applyProtection="1">
      <alignment vertical="center" wrapText="1"/>
      <protection hidden="1"/>
    </xf>
    <xf numFmtId="0" fontId="3" fillId="0" borderId="22" xfId="1" applyFont="1" applyFill="1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left" vertical="center" wrapText="1"/>
      <protection hidden="1"/>
    </xf>
    <xf numFmtId="0" fontId="0" fillId="0" borderId="19" xfId="0" applyBorder="1" applyAlignment="1" applyProtection="1">
      <alignment horizontal="left" vertical="center" wrapText="1"/>
      <protection hidden="1"/>
    </xf>
    <xf numFmtId="0" fontId="0" fillId="0" borderId="67" xfId="0" applyBorder="1" applyAlignment="1" applyProtection="1">
      <alignment horizontal="left" vertical="center" wrapText="1"/>
      <protection hidden="1"/>
    </xf>
    <xf numFmtId="0" fontId="10" fillId="0" borderId="12" xfId="1" applyFont="1" applyFill="1" applyBorder="1" applyAlignment="1" applyProtection="1">
      <alignment horizontal="left" vertical="center" wrapText="1"/>
      <protection hidden="1"/>
    </xf>
    <xf numFmtId="0" fontId="10" fillId="0" borderId="66" xfId="1" applyFont="1" applyFill="1" applyBorder="1" applyAlignment="1" applyProtection="1">
      <alignment horizontal="left" vertical="center" wrapText="1"/>
      <protection hidden="1"/>
    </xf>
    <xf numFmtId="0" fontId="10" fillId="0" borderId="13" xfId="1" applyFont="1" applyFill="1" applyBorder="1" applyAlignment="1" applyProtection="1">
      <alignment horizontal="left" vertical="center" wrapText="1"/>
      <protection hidden="1"/>
    </xf>
    <xf numFmtId="0" fontId="11" fillId="0" borderId="68" xfId="1" applyFont="1" applyFill="1" applyBorder="1" applyAlignment="1" applyProtection="1">
      <alignment horizontal="left" vertical="center"/>
      <protection hidden="1"/>
    </xf>
    <xf numFmtId="0" fontId="11" fillId="0" borderId="65" xfId="1" applyFont="1" applyFill="1" applyBorder="1" applyAlignment="1" applyProtection="1">
      <alignment horizontal="left" vertical="center"/>
      <protection hidden="1"/>
    </xf>
    <xf numFmtId="0" fontId="11" fillId="0" borderId="85" xfId="1" applyFont="1" applyFill="1" applyBorder="1" applyAlignment="1" applyProtection="1">
      <alignment horizontal="left" vertical="center"/>
      <protection hidden="1"/>
    </xf>
    <xf numFmtId="165" fontId="12" fillId="0" borderId="4" xfId="3" applyNumberFormat="1" applyFont="1" applyFill="1" applyBorder="1" applyAlignment="1" applyProtection="1">
      <alignment horizontal="right" vertical="center"/>
      <protection hidden="1"/>
    </xf>
    <xf numFmtId="165" fontId="12" fillId="0" borderId="5" xfId="3" applyNumberFormat="1" applyFont="1" applyFill="1" applyBorder="1" applyAlignment="1" applyProtection="1">
      <alignment horizontal="right" vertical="center"/>
      <protection hidden="1"/>
    </xf>
    <xf numFmtId="0" fontId="8" fillId="0" borderId="21" xfId="1" applyFont="1" applyFill="1" applyBorder="1" applyAlignment="1" applyProtection="1">
      <alignment horizontal="left" vertical="center" wrapText="1"/>
      <protection hidden="1"/>
    </xf>
    <xf numFmtId="0" fontId="8" fillId="0" borderId="22" xfId="1" applyFont="1" applyFill="1" applyBorder="1" applyAlignment="1" applyProtection="1">
      <alignment horizontal="left" vertical="center" wrapText="1"/>
      <protection hidden="1"/>
    </xf>
    <xf numFmtId="0" fontId="8" fillId="0" borderId="48" xfId="1" applyFont="1" applyFill="1" applyBorder="1" applyAlignment="1" applyProtection="1">
      <alignment horizontal="left" vertical="center" wrapText="1"/>
      <protection hidden="1"/>
    </xf>
    <xf numFmtId="0" fontId="12" fillId="0" borderId="47" xfId="1" applyFont="1" applyFill="1" applyBorder="1" applyAlignment="1" applyProtection="1">
      <alignment horizontal="left"/>
      <protection hidden="1"/>
    </xf>
    <xf numFmtId="0" fontId="12" fillId="0" borderId="23" xfId="1" applyFont="1" applyFill="1" applyBorder="1" applyAlignment="1" applyProtection="1">
      <alignment horizontal="left"/>
      <protection hidden="1"/>
    </xf>
    <xf numFmtId="0" fontId="10" fillId="0" borderId="10" xfId="1" applyFont="1" applyFill="1" applyBorder="1" applyAlignment="1" applyProtection="1">
      <alignment horizontal="left" vertical="center" wrapText="1"/>
      <protection hidden="1"/>
    </xf>
    <xf numFmtId="0" fontId="10" fillId="0" borderId="16" xfId="1" applyFont="1" applyFill="1" applyBorder="1" applyAlignment="1" applyProtection="1">
      <alignment horizontal="left" vertical="center" wrapText="1"/>
      <protection hidden="1"/>
    </xf>
    <xf numFmtId="0" fontId="10" fillId="0" borderId="2" xfId="1" applyFont="1" applyFill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locked="0" hidden="1"/>
    </xf>
    <xf numFmtId="0" fontId="10" fillId="4" borderId="86" xfId="1" applyFont="1" applyFill="1" applyBorder="1" applyAlignment="1" applyProtection="1">
      <alignment horizontal="left"/>
      <protection locked="0" hidden="1"/>
    </xf>
    <xf numFmtId="0" fontId="10" fillId="4" borderId="1" xfId="1" applyFont="1" applyFill="1" applyBorder="1" applyAlignment="1" applyProtection="1">
      <alignment horizontal="left"/>
      <protection locked="0" hidden="1"/>
    </xf>
    <xf numFmtId="0" fontId="10" fillId="4" borderId="80" xfId="1" applyFont="1" applyFill="1" applyBorder="1" applyAlignment="1" applyProtection="1">
      <alignment horizontal="left"/>
      <protection locked="0" hidden="1"/>
    </xf>
    <xf numFmtId="0" fontId="10" fillId="4" borderId="87" xfId="1" applyFont="1" applyFill="1" applyBorder="1" applyAlignment="1" applyProtection="1">
      <alignment horizontal="left"/>
      <protection locked="0" hidden="1"/>
    </xf>
    <xf numFmtId="0" fontId="10" fillId="4" borderId="65" xfId="1" applyFont="1" applyFill="1" applyBorder="1" applyAlignment="1" applyProtection="1">
      <alignment horizontal="left"/>
      <protection locked="0" hidden="1"/>
    </xf>
    <xf numFmtId="0" fontId="10" fillId="4" borderId="85" xfId="1" applyFont="1" applyFill="1" applyBorder="1" applyAlignment="1" applyProtection="1">
      <alignment horizontal="left"/>
      <protection locked="0" hidden="1"/>
    </xf>
    <xf numFmtId="0" fontId="10" fillId="4" borderId="71" xfId="1" applyFont="1" applyFill="1" applyBorder="1" applyAlignment="1" applyProtection="1">
      <alignment horizontal="center" vertical="center" wrapText="1"/>
      <protection locked="0" hidden="1"/>
    </xf>
    <xf numFmtId="0" fontId="10" fillId="4" borderId="19" xfId="1" applyFont="1" applyFill="1" applyBorder="1" applyAlignment="1" applyProtection="1">
      <alignment horizontal="center" vertical="center" wrapText="1"/>
      <protection locked="0" hidden="1"/>
    </xf>
    <xf numFmtId="0" fontId="10" fillId="4" borderId="20" xfId="1" applyFont="1" applyFill="1" applyBorder="1" applyAlignment="1" applyProtection="1">
      <alignment horizontal="center" vertical="center" wrapText="1"/>
      <protection locked="0" hidden="1"/>
    </xf>
    <xf numFmtId="0" fontId="10" fillId="4" borderId="15" xfId="1" applyFont="1" applyFill="1" applyBorder="1" applyAlignment="1" applyProtection="1">
      <alignment horizontal="center" vertical="center" wrapText="1"/>
      <protection locked="0" hidden="1"/>
    </xf>
    <xf numFmtId="0" fontId="10" fillId="4" borderId="17" xfId="1" applyFont="1" applyFill="1" applyBorder="1" applyAlignment="1" applyProtection="1">
      <alignment horizontal="center" vertical="center" wrapText="1"/>
      <protection locked="0" hidden="1"/>
    </xf>
    <xf numFmtId="0" fontId="10" fillId="4" borderId="88" xfId="1" applyFont="1" applyFill="1" applyBorder="1" applyAlignment="1" applyProtection="1">
      <alignment horizontal="center" vertical="center" wrapText="1"/>
      <protection locked="0" hidden="1"/>
    </xf>
    <xf numFmtId="0" fontId="0" fillId="4" borderId="24" xfId="2" applyFont="1" applyFill="1" applyBorder="1" applyAlignment="1" applyProtection="1">
      <alignment horizontal="center" vertical="center" wrapText="1"/>
      <protection locked="0" hidden="1"/>
    </xf>
    <xf numFmtId="0" fontId="0" fillId="4" borderId="25" xfId="2" applyFont="1" applyFill="1" applyBorder="1" applyAlignment="1" applyProtection="1">
      <alignment horizontal="center" vertical="center" wrapText="1"/>
      <protection locked="0" hidden="1"/>
    </xf>
    <xf numFmtId="0" fontId="0" fillId="4" borderId="26" xfId="2" applyFont="1" applyFill="1" applyBorder="1" applyAlignment="1" applyProtection="1">
      <alignment horizontal="center" vertical="center" wrapText="1"/>
      <protection locked="0" hidden="1"/>
    </xf>
    <xf numFmtId="0" fontId="10" fillId="4" borderId="7" xfId="1" applyFont="1" applyFill="1" applyBorder="1" applyAlignment="1" applyProtection="1">
      <alignment horizontal="left"/>
      <protection locked="0" hidden="1"/>
    </xf>
    <xf numFmtId="0" fontId="10" fillId="4" borderId="12" xfId="1" applyFont="1" applyFill="1" applyBorder="1" applyAlignment="1" applyProtection="1">
      <alignment horizontal="left"/>
      <protection locked="0" hidden="1"/>
    </xf>
    <xf numFmtId="0" fontId="10" fillId="4" borderId="8" xfId="1" applyFont="1" applyFill="1" applyBorder="1" applyAlignment="1" applyProtection="1">
      <alignment horizontal="left"/>
      <protection locked="0" hidden="1"/>
    </xf>
    <xf numFmtId="0" fontId="10" fillId="4" borderId="9" xfId="1" applyFont="1" applyFill="1" applyBorder="1" applyAlignment="1" applyProtection="1">
      <alignment horizontal="left"/>
      <protection locked="0" hidden="1"/>
    </xf>
    <xf numFmtId="0" fontId="10" fillId="4" borderId="13" xfId="1" applyFont="1" applyFill="1" applyBorder="1" applyAlignment="1" applyProtection="1">
      <alignment horizontal="left"/>
      <protection locked="0" hidden="1"/>
    </xf>
    <xf numFmtId="0" fontId="10" fillId="4" borderId="14" xfId="1" applyFont="1" applyFill="1" applyBorder="1" applyAlignment="1" applyProtection="1">
      <alignment horizontal="left"/>
      <protection locked="0" hidden="1"/>
    </xf>
    <xf numFmtId="0" fontId="11" fillId="0" borderId="43" xfId="1" applyFont="1" applyFill="1" applyBorder="1" applyAlignment="1" applyProtection="1">
      <alignment horizontal="left"/>
      <protection hidden="1"/>
    </xf>
    <xf numFmtId="0" fontId="11" fillId="0" borderId="1" xfId="1" applyFont="1" applyFill="1" applyBorder="1" applyAlignment="1" applyProtection="1">
      <alignment horizontal="left"/>
      <protection hidden="1"/>
    </xf>
    <xf numFmtId="0" fontId="10" fillId="0" borderId="68" xfId="1" applyFont="1" applyFill="1" applyBorder="1" applyAlignment="1" applyProtection="1">
      <alignment horizontal="left"/>
      <protection hidden="1"/>
    </xf>
    <xf numFmtId="0" fontId="10" fillId="0" borderId="65" xfId="1" applyFont="1" applyFill="1" applyBorder="1" applyAlignment="1" applyProtection="1">
      <alignment horizontal="left"/>
      <protection hidden="1"/>
    </xf>
    <xf numFmtId="0" fontId="3" fillId="0" borderId="86" xfId="1" applyFont="1" applyFill="1" applyBorder="1" applyAlignment="1" applyProtection="1">
      <alignment horizontal="center"/>
      <protection hidden="1"/>
    </xf>
    <xf numFmtId="0" fontId="3" fillId="0" borderId="1" xfId="1" applyFont="1" applyFill="1" applyBorder="1" applyAlignment="1" applyProtection="1">
      <alignment horizontal="center"/>
      <protection hidden="1"/>
    </xf>
    <xf numFmtId="0" fontId="3" fillId="0" borderId="80" xfId="1" applyFont="1" applyFill="1" applyBorder="1" applyAlignment="1" applyProtection="1">
      <alignment horizontal="center"/>
      <protection hidden="1"/>
    </xf>
    <xf numFmtId="0" fontId="10" fillId="0" borderId="0" xfId="1" applyFont="1" applyFill="1" applyBorder="1" applyAlignment="1" applyProtection="1">
      <alignment horizontal="center"/>
      <protection hidden="1"/>
    </xf>
    <xf numFmtId="0" fontId="10" fillId="0" borderId="0" xfId="1" applyFont="1" applyFill="1" applyBorder="1" applyAlignment="1" applyProtection="1">
      <alignment horizontal="left"/>
      <protection hidden="1"/>
    </xf>
    <xf numFmtId="0" fontId="18" fillId="0" borderId="43" xfId="1" applyFont="1" applyFill="1" applyBorder="1" applyAlignment="1" applyProtection="1">
      <alignment horizontal="center" wrapText="1"/>
      <protection hidden="1"/>
    </xf>
    <xf numFmtId="0" fontId="18" fillId="0" borderId="1" xfId="1" applyFont="1" applyFill="1" applyBorder="1" applyAlignment="1" applyProtection="1">
      <alignment horizontal="center" wrapText="1"/>
      <protection hidden="1"/>
    </xf>
    <xf numFmtId="0" fontId="18" fillId="0" borderId="42" xfId="1" applyFont="1" applyFill="1" applyBorder="1" applyAlignment="1" applyProtection="1">
      <alignment horizontal="center" wrapText="1"/>
      <protection hidden="1"/>
    </xf>
    <xf numFmtId="0" fontId="10" fillId="0" borderId="89" xfId="1" applyFont="1" applyFill="1" applyBorder="1" applyAlignment="1" applyProtection="1">
      <alignment horizontal="left"/>
      <protection hidden="1"/>
    </xf>
    <xf numFmtId="0" fontId="10" fillId="0" borderId="90" xfId="1" applyFont="1" applyFill="1" applyBorder="1" applyAlignment="1" applyProtection="1">
      <alignment horizontal="center"/>
      <protection hidden="1"/>
    </xf>
    <xf numFmtId="0" fontId="10" fillId="0" borderId="68" xfId="1" applyFont="1" applyFill="1" applyBorder="1" applyAlignment="1" applyProtection="1">
      <alignment horizontal="left" wrapText="1"/>
      <protection hidden="1"/>
    </xf>
    <xf numFmtId="0" fontId="10" fillId="0" borderId="65" xfId="1" applyFont="1" applyFill="1" applyBorder="1" applyAlignment="1" applyProtection="1">
      <alignment horizontal="left" wrapText="1"/>
      <protection hidden="1"/>
    </xf>
    <xf numFmtId="0" fontId="3" fillId="4" borderId="47" xfId="1" applyFont="1" applyFill="1" applyBorder="1" applyAlignment="1" applyProtection="1">
      <alignment horizontal="center"/>
      <protection locked="0" hidden="1"/>
    </xf>
    <xf numFmtId="0" fontId="3" fillId="4" borderId="48" xfId="1" applyFont="1" applyFill="1" applyBorder="1" applyAlignment="1" applyProtection="1">
      <alignment horizontal="center"/>
      <protection locked="0" hidden="1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8</xdr:col>
          <xdr:colOff>120650</xdr:colOff>
          <xdr:row>13</xdr:row>
          <xdr:rowOff>6350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14</xdr:row>
          <xdr:rowOff>0</xdr:rowOff>
        </xdr:from>
        <xdr:to>
          <xdr:col>8</xdr:col>
          <xdr:colOff>101600</xdr:colOff>
          <xdr:row>14</xdr:row>
          <xdr:rowOff>368300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0</xdr:rowOff>
        </xdr:from>
        <xdr:to>
          <xdr:col>8</xdr:col>
          <xdr:colOff>101600</xdr:colOff>
          <xdr:row>15</xdr:row>
          <xdr:rowOff>368300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16</xdr:row>
          <xdr:rowOff>0</xdr:rowOff>
        </xdr:from>
        <xdr:to>
          <xdr:col>8</xdr:col>
          <xdr:colOff>101600</xdr:colOff>
          <xdr:row>17</xdr:row>
          <xdr:rowOff>101600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</xdr:row>
          <xdr:rowOff>0</xdr:rowOff>
        </xdr:from>
        <xdr:to>
          <xdr:col>8</xdr:col>
          <xdr:colOff>120650</xdr:colOff>
          <xdr:row>14</xdr:row>
          <xdr:rowOff>6350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D5" sqref="D5:D6"/>
    </sheetView>
  </sheetViews>
  <sheetFormatPr defaultColWidth="9.1796875" defaultRowHeight="14.5" x14ac:dyDescent="0.35"/>
  <cols>
    <col min="1" max="1" width="3" style="14" customWidth="1"/>
    <col min="2" max="2" width="4.7265625" style="14" customWidth="1"/>
    <col min="3" max="3" width="38" style="15" customWidth="1"/>
    <col min="4" max="4" width="19" style="15" customWidth="1"/>
    <col min="5" max="5" width="15.7265625" style="15" customWidth="1"/>
    <col min="6" max="6" width="14.81640625" style="15" customWidth="1"/>
    <col min="7" max="7" width="19.81640625" style="15" customWidth="1"/>
    <col min="8" max="8" width="18.7265625" style="15" customWidth="1"/>
    <col min="9" max="9" width="14" style="14" customWidth="1"/>
    <col min="10" max="10" width="14.7265625" style="14" customWidth="1"/>
    <col min="11" max="11" width="12.81640625" style="14" bestFit="1" customWidth="1"/>
    <col min="12" max="12" width="15" style="14" bestFit="1" customWidth="1"/>
    <col min="13" max="13" width="16.81640625" style="14" customWidth="1"/>
    <col min="14" max="14" width="12.26953125" style="14" customWidth="1"/>
    <col min="15" max="15" width="15.453125" style="14" bestFit="1" customWidth="1"/>
    <col min="16" max="16" width="12.7265625" style="14" customWidth="1"/>
    <col min="17" max="17" width="15.453125" style="14" bestFit="1" customWidth="1"/>
    <col min="18" max="18" width="12.26953125" style="14" bestFit="1" customWidth="1"/>
    <col min="19" max="19" width="15" style="14" bestFit="1" customWidth="1"/>
    <col min="20" max="20" width="12.81640625" style="14" bestFit="1" customWidth="1"/>
    <col min="21" max="21" width="15" style="14" bestFit="1" customWidth="1"/>
    <col min="22" max="16384" width="9.1796875" style="14"/>
  </cols>
  <sheetData>
    <row r="1" spans="2:11" ht="15" thickBot="1" x14ac:dyDescent="0.4"/>
    <row r="2" spans="2:11" ht="36.75" customHeight="1" thickBot="1" x14ac:dyDescent="0.4">
      <c r="B2" s="133" t="s">
        <v>0</v>
      </c>
      <c r="C2" s="134"/>
      <c r="D2" s="134"/>
      <c r="E2" s="134"/>
      <c r="F2" s="134"/>
      <c r="G2" s="134"/>
      <c r="H2" s="134"/>
      <c r="I2" s="134"/>
      <c r="J2" s="134"/>
      <c r="K2" s="135"/>
    </row>
    <row r="3" spans="2:11" ht="44" thickBot="1" x14ac:dyDescent="0.4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35">
      <c r="B4" s="22">
        <v>1</v>
      </c>
      <c r="C4" s="23" t="s">
        <v>77</v>
      </c>
      <c r="D4" s="24" t="s">
        <v>69</v>
      </c>
      <c r="E4" s="25"/>
      <c r="F4" s="25">
        <v>0</v>
      </c>
      <c r="G4" s="26" t="s">
        <v>11</v>
      </c>
      <c r="H4" s="27">
        <f>E4</f>
        <v>0</v>
      </c>
      <c r="I4" s="28" t="e">
        <f>H4/H$14*100</f>
        <v>#DIV/0!</v>
      </c>
      <c r="J4" s="29" t="e">
        <f t="shared" ref="J4:J6" si="0">IF(I4=0,0,(E4-F4)/I4)</f>
        <v>#DIV/0!</v>
      </c>
      <c r="K4" s="30">
        <f t="shared" ref="K4:K5" si="1">IF((E4-F4)=0,0,H4/(E4-F4))</f>
        <v>0</v>
      </c>
    </row>
    <row r="5" spans="2:11" x14ac:dyDescent="0.35">
      <c r="B5" s="22">
        <v>2</v>
      </c>
      <c r="C5" s="31"/>
      <c r="D5" s="32"/>
      <c r="E5" s="33"/>
      <c r="F5" s="33">
        <v>0</v>
      </c>
      <c r="G5" s="26" t="s">
        <v>76</v>
      </c>
      <c r="H5" s="34"/>
      <c r="I5" s="35" t="e">
        <f t="shared" ref="I5:I13" si="2">H5/H$14*100</f>
        <v>#DIV/0!</v>
      </c>
      <c r="J5" s="29" t="e">
        <f t="shared" si="0"/>
        <v>#DIV/0!</v>
      </c>
      <c r="K5" s="30">
        <f t="shared" si="1"/>
        <v>0</v>
      </c>
    </row>
    <row r="6" spans="2:11" x14ac:dyDescent="0.35">
      <c r="B6" s="22">
        <v>3</v>
      </c>
      <c r="C6" s="31"/>
      <c r="D6" s="32"/>
      <c r="E6" s="33"/>
      <c r="F6" s="33"/>
      <c r="G6" s="26" t="s">
        <v>11</v>
      </c>
      <c r="H6" s="34"/>
      <c r="I6" s="35" t="e">
        <f t="shared" si="2"/>
        <v>#DIV/0!</v>
      </c>
      <c r="J6" s="29" t="e">
        <f t="shared" si="0"/>
        <v>#DIV/0!</v>
      </c>
      <c r="K6" s="30">
        <f>IF((E6-F6)=0,0,H6/(E6-F6))</f>
        <v>0</v>
      </c>
    </row>
    <row r="7" spans="2:11" x14ac:dyDescent="0.3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75</v>
      </c>
      <c r="H7" s="34">
        <v>0</v>
      </c>
      <c r="I7" s="35" t="e">
        <f t="shared" si="2"/>
        <v>#DIV/0!</v>
      </c>
      <c r="J7" s="29" t="e">
        <f>IF(I7=0,0,(E7-F7)/I7)</f>
        <v>#DIV/0!</v>
      </c>
      <c r="K7" s="30">
        <f>IF((E7-F7)=0,0,H7/(E7-F7))</f>
        <v>0</v>
      </c>
    </row>
    <row r="8" spans="2:11" x14ac:dyDescent="0.3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75</v>
      </c>
      <c r="H8" s="39">
        <v>0</v>
      </c>
      <c r="I8" s="35" t="e">
        <f t="shared" si="2"/>
        <v>#DIV/0!</v>
      </c>
      <c r="J8" s="29" t="e">
        <f>IF(I8=0,0,(E8-F8)/I8)</f>
        <v>#DIV/0!</v>
      </c>
      <c r="K8" s="30">
        <f>IF((E8-F8)=0,0,H8/(E8-F8))</f>
        <v>0</v>
      </c>
    </row>
    <row r="9" spans="2:11" x14ac:dyDescent="0.3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75</v>
      </c>
      <c r="H9" s="39">
        <v>0</v>
      </c>
      <c r="I9" s="35" t="e">
        <f t="shared" si="2"/>
        <v>#DIV/0!</v>
      </c>
      <c r="J9" s="29" t="e">
        <f t="shared" ref="J9:J13" si="3">IF(I9=0,0,(E9-F9)/I9)</f>
        <v>#DIV/0!</v>
      </c>
      <c r="K9" s="30">
        <f t="shared" ref="K9:K13" si="4">IF((E9-F9)=0,0,H9/(E9-F9))</f>
        <v>0</v>
      </c>
    </row>
    <row r="10" spans="2:11" x14ac:dyDescent="0.3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75</v>
      </c>
      <c r="H10" s="39">
        <v>0</v>
      </c>
      <c r="I10" s="35" t="e">
        <f t="shared" si="2"/>
        <v>#DIV/0!</v>
      </c>
      <c r="J10" s="29" t="e">
        <f t="shared" si="3"/>
        <v>#DIV/0!</v>
      </c>
      <c r="K10" s="30">
        <f t="shared" si="4"/>
        <v>0</v>
      </c>
    </row>
    <row r="11" spans="2:11" x14ac:dyDescent="0.3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75</v>
      </c>
      <c r="H11" s="39">
        <v>0</v>
      </c>
      <c r="I11" s="35" t="e">
        <f t="shared" si="2"/>
        <v>#DIV/0!</v>
      </c>
      <c r="J11" s="29" t="e">
        <f t="shared" si="3"/>
        <v>#DIV/0!</v>
      </c>
      <c r="K11" s="30">
        <f t="shared" si="4"/>
        <v>0</v>
      </c>
    </row>
    <row r="12" spans="2:11" x14ac:dyDescent="0.3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75</v>
      </c>
      <c r="H12" s="39">
        <v>0</v>
      </c>
      <c r="I12" s="35" t="e">
        <f t="shared" si="2"/>
        <v>#DIV/0!</v>
      </c>
      <c r="J12" s="29" t="e">
        <f t="shared" si="3"/>
        <v>#DIV/0!</v>
      </c>
      <c r="K12" s="30">
        <f t="shared" si="4"/>
        <v>0</v>
      </c>
    </row>
    <row r="13" spans="2:11" x14ac:dyDescent="0.3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75</v>
      </c>
      <c r="H13" s="39">
        <v>0</v>
      </c>
      <c r="I13" s="35" t="e">
        <f t="shared" si="2"/>
        <v>#DIV/0!</v>
      </c>
      <c r="J13" s="29" t="e">
        <f t="shared" si="3"/>
        <v>#DIV/0!</v>
      </c>
      <c r="K13" s="30">
        <f t="shared" si="4"/>
        <v>0</v>
      </c>
    </row>
    <row r="14" spans="2:11" ht="15.75" customHeight="1" thickBot="1" x14ac:dyDescent="0.4">
      <c r="B14" s="40"/>
      <c r="C14" s="41" t="s">
        <v>13</v>
      </c>
      <c r="D14" s="42"/>
      <c r="E14" s="42"/>
      <c r="F14" s="42"/>
      <c r="G14" s="42"/>
      <c r="H14" s="43">
        <f>SUM(H4:H13)</f>
        <v>0</v>
      </c>
      <c r="I14" s="44" t="e">
        <f>SUM(I4:I13)</f>
        <v>#DIV/0!</v>
      </c>
      <c r="J14" s="45"/>
      <c r="K14" s="46"/>
    </row>
    <row r="15" spans="2:11" ht="15" thickBot="1" x14ac:dyDescent="0.4"/>
    <row r="16" spans="2:11" ht="35.25" customHeight="1" x14ac:dyDescent="0.35">
      <c r="B16" s="165" t="s">
        <v>14</v>
      </c>
      <c r="C16" s="166"/>
      <c r="D16" s="166"/>
      <c r="E16" s="166"/>
      <c r="F16" s="166"/>
      <c r="G16" s="166"/>
      <c r="H16" s="166"/>
      <c r="I16" s="166"/>
      <c r="J16" s="167"/>
    </row>
    <row r="17" spans="2:10" x14ac:dyDescent="0.35">
      <c r="B17" s="168" t="s">
        <v>1</v>
      </c>
      <c r="C17" s="138" t="s">
        <v>2</v>
      </c>
      <c r="D17" s="136" t="s">
        <v>15</v>
      </c>
      <c r="E17" s="170" t="s">
        <v>16</v>
      </c>
      <c r="F17" s="171"/>
      <c r="G17" s="172" t="s">
        <v>17</v>
      </c>
      <c r="H17" s="173"/>
      <c r="I17" s="174" t="s">
        <v>18</v>
      </c>
      <c r="J17" s="171"/>
    </row>
    <row r="18" spans="2:10" x14ac:dyDescent="0.35">
      <c r="B18" s="169"/>
      <c r="C18" s="139"/>
      <c r="D18" s="137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35">
      <c r="B19" s="47" cm="1">
        <f t="array" ref="B19:B28">B4:B13</f>
        <v>1</v>
      </c>
      <c r="C19" s="52" t="str" cm="1">
        <f t="array" ref="C19:C28">C4:C13</f>
        <v>Cena celkom</v>
      </c>
      <c r="D19" s="53" t="e" cm="1">
        <f t="array" ref="D19:D28">I4:I13</f>
        <v>#DIV/0!</v>
      </c>
      <c r="E19" s="54">
        <v>30000</v>
      </c>
      <c r="F19" s="55" t="e">
        <f>IF(I4=100,"0",IF((E4-F4)=0,0,(IF(G4="čím menej, tým lepšie",(I4*(E4-E19)/(E4-F4)),(I4*(E19-F4)/(E4-F4))))))</f>
        <v>#DIV/0!</v>
      </c>
      <c r="G19" s="54">
        <v>15000</v>
      </c>
      <c r="H19" s="56" t="e">
        <f>IF(I4=100,"0",IF((E4-F4)=0,0,IF(G4="čím menej, tým lepšie",(I4*(E4-G19)/(E4-F4)),(I4*(G19-F4)/(E4-F4)))))</f>
        <v>#DIV/0!</v>
      </c>
      <c r="I19" s="54">
        <v>0</v>
      </c>
      <c r="J19" s="55" t="e">
        <f>IF(I4=100,"0",IF((E4-F4)=0,0,IF(G4="čím menej, tým lepšie",(I4*(E4-I19)/(E4-F4)),(I4*(I19-F4)/(E4-F4)))))</f>
        <v>#DIV/0!</v>
      </c>
    </row>
    <row r="20" spans="2:10" ht="15" customHeight="1" x14ac:dyDescent="0.35">
      <c r="B20" s="47">
        <v>2</v>
      </c>
      <c r="C20" s="52">
        <v>0</v>
      </c>
      <c r="D20" s="53" t="e">
        <v>#DIV/0!</v>
      </c>
      <c r="E20" s="54">
        <v>36</v>
      </c>
      <c r="F20" s="55" t="e">
        <f>IF(I5=100,"0",IF((E5-F5)=0,0,(IF(G5="čím menej, tým lepšie",(I5*(E5-E20)/(E5-F5)),(I5*(E20-F5)/(E5-F5))))))</f>
        <v>#DIV/0!</v>
      </c>
      <c r="G20" s="54">
        <v>18</v>
      </c>
      <c r="H20" s="56" t="e">
        <f t="shared" ref="H20:H28" si="5">IF(I5=100,"0",IF((E5-F5)=0,0,IF(G5="čím menej, tým lepšie",(I5*(E5-G20)/(E5-F5)),(I5*(G20-F5)/(E5-F5)))))</f>
        <v>#DIV/0!</v>
      </c>
      <c r="I20" s="54">
        <v>0</v>
      </c>
      <c r="J20" s="55" t="e">
        <f t="shared" ref="J20:J28" si="6">IF(I5=100,"0",IF((E5-F5)=0,0,IF(G5="čím menej, tým lepšie",(I5*(E5-I20)/(E5-F5)),(I5*(I20-F5)/(E5-F5)))))</f>
        <v>#DIV/0!</v>
      </c>
    </row>
    <row r="21" spans="2:10" ht="15.75" customHeight="1" x14ac:dyDescent="0.35">
      <c r="B21" s="47">
        <v>3</v>
      </c>
      <c r="C21" s="52">
        <v>0</v>
      </c>
      <c r="D21" s="53" t="e">
        <v>#DIV/0!</v>
      </c>
      <c r="E21" s="54">
        <v>50</v>
      </c>
      <c r="F21" s="55" t="e">
        <f>IF(I6=100,"0",IF((E6-F6)=0,0,(IF(G6="čím menej, tým lepšie",(I6*(E6-E21)/(E6-F6)),(I6*(E21-F6)/(E6-F6))))))</f>
        <v>#DIV/0!</v>
      </c>
      <c r="G21" s="54">
        <v>75</v>
      </c>
      <c r="H21" s="56" t="e">
        <f t="shared" si="5"/>
        <v>#DIV/0!</v>
      </c>
      <c r="I21" s="54">
        <v>100</v>
      </c>
      <c r="J21" s="55" t="e">
        <f t="shared" si="6"/>
        <v>#DIV/0!</v>
      </c>
    </row>
    <row r="22" spans="2:10" x14ac:dyDescent="0.35">
      <c r="B22" s="47">
        <v>4</v>
      </c>
      <c r="C22" s="52" t="str">
        <v>...</v>
      </c>
      <c r="D22" s="53" t="e">
        <v>#DIV/0!</v>
      </c>
      <c r="E22" s="54">
        <v>0</v>
      </c>
      <c r="F22" s="55" t="e">
        <f>IF(I7=100,"0",IF((E7-F7)=0,0,(IF(G7="čím menej, tým lepšie",(I7*(E7-E22)/(E7-F7)),(I7*(E22-F7)/(E7-F7))))))</f>
        <v>#DIV/0!</v>
      </c>
      <c r="G22" s="54">
        <v>0</v>
      </c>
      <c r="H22" s="56" t="e">
        <f t="shared" si="5"/>
        <v>#DIV/0!</v>
      </c>
      <c r="I22" s="54">
        <v>0</v>
      </c>
      <c r="J22" s="55" t="e">
        <f t="shared" si="6"/>
        <v>#DIV/0!</v>
      </c>
    </row>
    <row r="23" spans="2:10" x14ac:dyDescent="0.35">
      <c r="B23" s="47">
        <v>5</v>
      </c>
      <c r="C23" s="52" t="str">
        <v>...</v>
      </c>
      <c r="D23" s="53" t="e">
        <v>#DIV/0!</v>
      </c>
      <c r="E23" s="54">
        <v>0</v>
      </c>
      <c r="F23" s="55" t="e">
        <f>IF(I8=100,"0",IF((E8-F8)=0,0,(IF(G8="čím menej, tým lepšie",(I8*(E8-E23)/(E8-F8)),(I8*(E23-F8)/(E8-F8))))))</f>
        <v>#DIV/0!</v>
      </c>
      <c r="G23" s="54">
        <v>0</v>
      </c>
      <c r="H23" s="56" t="e">
        <f t="shared" si="5"/>
        <v>#DIV/0!</v>
      </c>
      <c r="I23" s="54">
        <v>0</v>
      </c>
      <c r="J23" s="55" t="e">
        <f t="shared" si="6"/>
        <v>#DIV/0!</v>
      </c>
    </row>
    <row r="24" spans="2:10" x14ac:dyDescent="0.35">
      <c r="B24" s="47">
        <v>6</v>
      </c>
      <c r="C24" s="52" t="str">
        <v>...</v>
      </c>
      <c r="D24" s="53" t="e">
        <v>#DIV/0!</v>
      </c>
      <c r="E24" s="54">
        <v>0</v>
      </c>
      <c r="F24" s="55" t="e">
        <f t="shared" ref="F24:F28" si="7">IF(I9=100,"0",IF((E9-F9)=0,0,(IF(G9="čím menej, tým lepšie",(I9*(E9-E24)/(E9-F9)),(I9*(E24-F9)/(E9-F9))))))</f>
        <v>#DIV/0!</v>
      </c>
      <c r="G24" s="54">
        <v>0</v>
      </c>
      <c r="H24" s="56" t="e">
        <f t="shared" si="5"/>
        <v>#DIV/0!</v>
      </c>
      <c r="I24" s="54">
        <v>0</v>
      </c>
      <c r="J24" s="55" t="e">
        <f t="shared" si="6"/>
        <v>#DIV/0!</v>
      </c>
    </row>
    <row r="25" spans="2:10" x14ac:dyDescent="0.35">
      <c r="B25" s="47">
        <v>7</v>
      </c>
      <c r="C25" s="52" t="str">
        <v>...</v>
      </c>
      <c r="D25" s="53" t="e">
        <v>#DIV/0!</v>
      </c>
      <c r="E25" s="54">
        <v>0</v>
      </c>
      <c r="F25" s="55" t="e">
        <f t="shared" si="7"/>
        <v>#DIV/0!</v>
      </c>
      <c r="G25" s="54">
        <v>0</v>
      </c>
      <c r="H25" s="56" t="e">
        <f t="shared" si="5"/>
        <v>#DIV/0!</v>
      </c>
      <c r="I25" s="54">
        <v>0</v>
      </c>
      <c r="J25" s="55" t="e">
        <f t="shared" si="6"/>
        <v>#DIV/0!</v>
      </c>
    </row>
    <row r="26" spans="2:10" x14ac:dyDescent="0.35">
      <c r="B26" s="47">
        <v>8</v>
      </c>
      <c r="C26" s="52" t="str">
        <v>...</v>
      </c>
      <c r="D26" s="53" t="e">
        <v>#DIV/0!</v>
      </c>
      <c r="E26" s="54">
        <v>0</v>
      </c>
      <c r="F26" s="55" t="e">
        <f t="shared" si="7"/>
        <v>#DIV/0!</v>
      </c>
      <c r="G26" s="54">
        <v>0</v>
      </c>
      <c r="H26" s="56" t="e">
        <f t="shared" si="5"/>
        <v>#DIV/0!</v>
      </c>
      <c r="I26" s="54">
        <v>0</v>
      </c>
      <c r="J26" s="55" t="e">
        <f t="shared" si="6"/>
        <v>#DIV/0!</v>
      </c>
    </row>
    <row r="27" spans="2:10" x14ac:dyDescent="0.35">
      <c r="B27" s="47">
        <v>9</v>
      </c>
      <c r="C27" s="52" t="str">
        <v>...</v>
      </c>
      <c r="D27" s="53" t="e">
        <v>#DIV/0!</v>
      </c>
      <c r="E27" s="54">
        <v>0</v>
      </c>
      <c r="F27" s="55" t="e">
        <f t="shared" si="7"/>
        <v>#DIV/0!</v>
      </c>
      <c r="G27" s="54">
        <v>0</v>
      </c>
      <c r="H27" s="56" t="e">
        <f t="shared" si="5"/>
        <v>#DIV/0!</v>
      </c>
      <c r="I27" s="54">
        <v>0</v>
      </c>
      <c r="J27" s="55" t="e">
        <f t="shared" si="6"/>
        <v>#DIV/0!</v>
      </c>
    </row>
    <row r="28" spans="2:10" ht="15" thickBot="1" x14ac:dyDescent="0.4">
      <c r="B28" s="57">
        <v>10</v>
      </c>
      <c r="C28" s="58" t="str">
        <v>...</v>
      </c>
      <c r="D28" s="59" t="e">
        <v>#DIV/0!</v>
      </c>
      <c r="E28" s="54">
        <v>0</v>
      </c>
      <c r="F28" s="55" t="e">
        <f t="shared" si="7"/>
        <v>#DIV/0!</v>
      </c>
      <c r="G28" s="54">
        <v>0</v>
      </c>
      <c r="H28" s="56" t="e">
        <f t="shared" si="5"/>
        <v>#DIV/0!</v>
      </c>
      <c r="I28" s="54">
        <v>0</v>
      </c>
      <c r="J28" s="55" t="e">
        <f t="shared" si="6"/>
        <v>#DIV/0!</v>
      </c>
    </row>
    <row r="29" spans="2:10" ht="15" thickBot="1" x14ac:dyDescent="0.4">
      <c r="B29" s="60"/>
      <c r="C29" s="61" t="s">
        <v>22</v>
      </c>
      <c r="D29" s="62" t="e">
        <f>SUM(_xlfn.ANCHORARRAY(D19))</f>
        <v>#DIV/0!</v>
      </c>
      <c r="E29" s="61"/>
      <c r="F29" s="63" t="e">
        <f>SUM(F19:F28)</f>
        <v>#DIV/0!</v>
      </c>
      <c r="G29" s="64"/>
      <c r="H29" s="63" t="e">
        <f t="shared" ref="H29:J29" si="8">SUM(H19:H28)</f>
        <v>#DIV/0!</v>
      </c>
      <c r="I29" s="64"/>
      <c r="J29" s="65" t="e">
        <f t="shared" si="8"/>
        <v>#DIV/0!</v>
      </c>
    </row>
    <row r="31" spans="2:10" ht="36.75" customHeight="1" x14ac:dyDescent="0.35">
      <c r="B31" s="140" t="s">
        <v>23</v>
      </c>
      <c r="C31" s="141"/>
      <c r="D31" s="141"/>
      <c r="E31" s="141"/>
      <c r="F31" s="141"/>
      <c r="G31" s="141"/>
      <c r="H31" s="141"/>
      <c r="I31" s="141"/>
      <c r="J31" s="142"/>
    </row>
    <row r="32" spans="2:10" x14ac:dyDescent="0.35">
      <c r="B32" s="143" t="s">
        <v>1</v>
      </c>
      <c r="C32" s="145" t="s">
        <v>2</v>
      </c>
      <c r="D32" s="146"/>
      <c r="E32" s="153" t="s">
        <v>16</v>
      </c>
      <c r="F32" s="154"/>
      <c r="G32" s="151" t="s">
        <v>17</v>
      </c>
      <c r="H32" s="152"/>
      <c r="I32" s="149" t="s">
        <v>18</v>
      </c>
      <c r="J32" s="150"/>
    </row>
    <row r="33" spans="2:10" x14ac:dyDescent="0.35">
      <c r="B33" s="144"/>
      <c r="C33" s="147"/>
      <c r="D33" s="148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3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35">
      <c r="B35" s="72">
        <v>2</v>
      </c>
      <c r="C35" s="73">
        <v>0</v>
      </c>
      <c r="D35" s="74"/>
      <c r="E35" s="75">
        <f>E20</f>
        <v>36</v>
      </c>
      <c r="F35" s="76" t="e">
        <f>IF(I5=100,"0",IF((E5-F5)=0,0,IF(G5="čím menej, tým lepšie",(-(E5-E35)*(H5/(E5-F5))),-(E35-F5)*(H5/(E5-F5)))))</f>
        <v>#DIV/0!</v>
      </c>
      <c r="G35" s="75">
        <f t="shared" ref="G35:G43" si="9">G20</f>
        <v>18</v>
      </c>
      <c r="H35" s="77" t="e">
        <f>IF(I5=100,"0",IF((E5-F5)=0,0,IF(G5="čím menej, tým lepšie",(-(E5-G35)*(H5/(E5-F5))),-(G35-F5)*(H5/(E5-F5)))))</f>
        <v>#DIV/0!</v>
      </c>
      <c r="I35" s="75">
        <f t="shared" ref="I35:I43" si="10">I20</f>
        <v>0</v>
      </c>
      <c r="J35" s="78" t="e">
        <f>IF(I5=100,"0",IF((E5-F5)=0,0,IF(G5="čím menej, tým lepšie",(-(E5-I35)*(H5/(E5-F5))),-(I35-F5)*(H5/(E5-F5)))))</f>
        <v>#DIV/0!</v>
      </c>
    </row>
    <row r="36" spans="2:10" x14ac:dyDescent="0.35">
      <c r="B36" s="72">
        <v>3</v>
      </c>
      <c r="C36" s="73">
        <v>0</v>
      </c>
      <c r="D36" s="74"/>
      <c r="E36" s="75">
        <f t="shared" ref="E36:E43" si="11">E21</f>
        <v>50</v>
      </c>
      <c r="F36" s="76" t="e">
        <f t="shared" ref="F36:F43" si="12">IF(I6=100,"0",IF((E6-F6)=0,0,IF(G6="čím menej, tým lepšie",(-(E6-E36)*(H6/(E6-F6))),-(E36-F6)*(H6/(E6-F6)))))</f>
        <v>#DIV/0!</v>
      </c>
      <c r="G36" s="75">
        <f t="shared" si="9"/>
        <v>75</v>
      </c>
      <c r="H36" s="77" t="e">
        <f t="shared" ref="H36:H43" si="13">IF(I6=100,"0",IF((E6-F6)=0,0,IF(G6="čím menej, tým lepšie",(-(E6-G36)*(H6/(E6-F6))),-(G36-F6)*(H6/(E6-F6)))))</f>
        <v>#DIV/0!</v>
      </c>
      <c r="I36" s="75">
        <f>I21</f>
        <v>100</v>
      </c>
      <c r="J36" s="78" t="e">
        <f t="shared" ref="J36:J43" si="14">IF(I6=100,"0",IF((E6-F6)=0,0,IF(G6="čím menej, tým lepšie",(-(E6-I36)*(H6/(E6-F6))),-(I36-F6)*(H6/(E6-F6)))))</f>
        <v>#DIV/0!</v>
      </c>
    </row>
    <row r="37" spans="2:10" x14ac:dyDescent="0.35">
      <c r="B37" s="72">
        <v>4</v>
      </c>
      <c r="C37" s="73" t="str">
        <v>...</v>
      </c>
      <c r="D37" s="74"/>
      <c r="E37" s="75">
        <f t="shared" si="11"/>
        <v>0</v>
      </c>
      <c r="F37" s="76" t="e">
        <f t="shared" si="12"/>
        <v>#DIV/0!</v>
      </c>
      <c r="G37" s="75">
        <f t="shared" si="9"/>
        <v>0</v>
      </c>
      <c r="H37" s="77" t="e">
        <f t="shared" si="13"/>
        <v>#DIV/0!</v>
      </c>
      <c r="I37" s="75">
        <f t="shared" si="10"/>
        <v>0</v>
      </c>
      <c r="J37" s="78" t="e">
        <f t="shared" si="14"/>
        <v>#DIV/0!</v>
      </c>
    </row>
    <row r="38" spans="2:10" x14ac:dyDescent="0.35">
      <c r="B38" s="72">
        <v>5</v>
      </c>
      <c r="C38" s="73" t="str">
        <v>...</v>
      </c>
      <c r="D38" s="74"/>
      <c r="E38" s="75">
        <f t="shared" si="11"/>
        <v>0</v>
      </c>
      <c r="F38" s="76" t="e">
        <f t="shared" si="12"/>
        <v>#DIV/0!</v>
      </c>
      <c r="G38" s="75">
        <f t="shared" si="9"/>
        <v>0</v>
      </c>
      <c r="H38" s="77" t="e">
        <f t="shared" si="13"/>
        <v>#DIV/0!</v>
      </c>
      <c r="I38" s="75">
        <f t="shared" si="10"/>
        <v>0</v>
      </c>
      <c r="J38" s="78" t="e">
        <f t="shared" si="14"/>
        <v>#DIV/0!</v>
      </c>
    </row>
    <row r="39" spans="2:10" x14ac:dyDescent="0.35">
      <c r="B39" s="72">
        <v>6</v>
      </c>
      <c r="C39" s="73" t="str">
        <v>...</v>
      </c>
      <c r="D39" s="74"/>
      <c r="E39" s="75">
        <f t="shared" si="11"/>
        <v>0</v>
      </c>
      <c r="F39" s="76" t="e">
        <f t="shared" si="12"/>
        <v>#DIV/0!</v>
      </c>
      <c r="G39" s="75">
        <f t="shared" si="9"/>
        <v>0</v>
      </c>
      <c r="H39" s="77" t="e">
        <f t="shared" si="13"/>
        <v>#DIV/0!</v>
      </c>
      <c r="I39" s="75">
        <f t="shared" si="10"/>
        <v>0</v>
      </c>
      <c r="J39" s="78" t="e">
        <f t="shared" si="14"/>
        <v>#DIV/0!</v>
      </c>
    </row>
    <row r="40" spans="2:10" x14ac:dyDescent="0.35">
      <c r="B40" s="72">
        <v>7</v>
      </c>
      <c r="C40" s="73" t="str">
        <v>...</v>
      </c>
      <c r="D40" s="74"/>
      <c r="E40" s="75">
        <f t="shared" si="11"/>
        <v>0</v>
      </c>
      <c r="F40" s="76" t="e">
        <f t="shared" si="12"/>
        <v>#DIV/0!</v>
      </c>
      <c r="G40" s="75">
        <f t="shared" si="9"/>
        <v>0</v>
      </c>
      <c r="H40" s="77" t="e">
        <f t="shared" si="13"/>
        <v>#DIV/0!</v>
      </c>
      <c r="I40" s="75">
        <f t="shared" si="10"/>
        <v>0</v>
      </c>
      <c r="J40" s="78" t="e">
        <f t="shared" si="14"/>
        <v>#DIV/0!</v>
      </c>
    </row>
    <row r="41" spans="2:10" ht="15.75" customHeight="1" x14ac:dyDescent="0.35">
      <c r="B41" s="72">
        <v>8</v>
      </c>
      <c r="C41" s="73" t="str">
        <v>...</v>
      </c>
      <c r="D41" s="74"/>
      <c r="E41" s="75">
        <f t="shared" si="11"/>
        <v>0</v>
      </c>
      <c r="F41" s="76" t="e">
        <f t="shared" si="12"/>
        <v>#DIV/0!</v>
      </c>
      <c r="G41" s="75">
        <f t="shared" si="9"/>
        <v>0</v>
      </c>
      <c r="H41" s="77" t="e">
        <f t="shared" si="13"/>
        <v>#DIV/0!</v>
      </c>
      <c r="I41" s="75">
        <f t="shared" si="10"/>
        <v>0</v>
      </c>
      <c r="J41" s="78" t="e">
        <f t="shared" si="14"/>
        <v>#DIV/0!</v>
      </c>
    </row>
    <row r="42" spans="2:10" x14ac:dyDescent="0.35">
      <c r="B42" s="72">
        <v>9</v>
      </c>
      <c r="C42" s="73" t="str">
        <v>...</v>
      </c>
      <c r="D42" s="74"/>
      <c r="E42" s="75">
        <f t="shared" si="11"/>
        <v>0</v>
      </c>
      <c r="F42" s="76" t="e">
        <f t="shared" si="12"/>
        <v>#DIV/0!</v>
      </c>
      <c r="G42" s="75">
        <f t="shared" si="9"/>
        <v>0</v>
      </c>
      <c r="H42" s="77" t="e">
        <f t="shared" si="13"/>
        <v>#DIV/0!</v>
      </c>
      <c r="I42" s="75">
        <f t="shared" si="10"/>
        <v>0</v>
      </c>
      <c r="J42" s="78" t="e">
        <f t="shared" si="14"/>
        <v>#DIV/0!</v>
      </c>
    </row>
    <row r="43" spans="2:10" ht="15" thickBot="1" x14ac:dyDescent="0.4">
      <c r="B43" s="79">
        <v>10</v>
      </c>
      <c r="C43" s="80" t="str">
        <v>...</v>
      </c>
      <c r="D43" s="81"/>
      <c r="E43" s="75">
        <f t="shared" si="11"/>
        <v>0</v>
      </c>
      <c r="F43" s="76" t="e">
        <f t="shared" si="12"/>
        <v>#DIV/0!</v>
      </c>
      <c r="G43" s="75">
        <f t="shared" si="9"/>
        <v>0</v>
      </c>
      <c r="H43" s="77" t="e">
        <f t="shared" si="13"/>
        <v>#DIV/0!</v>
      </c>
      <c r="I43" s="75">
        <f t="shared" si="10"/>
        <v>0</v>
      </c>
      <c r="J43" s="78" t="e">
        <f t="shared" si="14"/>
        <v>#DIV/0!</v>
      </c>
    </row>
    <row r="44" spans="2:10" ht="15" thickBot="1" x14ac:dyDescent="0.4">
      <c r="B44" s="82"/>
      <c r="C44" s="83" t="s">
        <v>22</v>
      </c>
      <c r="D44" s="83"/>
      <c r="E44" s="83"/>
      <c r="F44" s="84" t="e">
        <f>SUM(F34:F43)</f>
        <v>#DIV/0!</v>
      </c>
      <c r="G44" s="84"/>
      <c r="H44" s="84" t="e">
        <f t="shared" ref="H44:J44" si="15">SUM(H34:H43)</f>
        <v>#DIV/0!</v>
      </c>
      <c r="I44" s="84"/>
      <c r="J44" s="85" t="e">
        <f t="shared" si="15"/>
        <v>#DIV/0!</v>
      </c>
    </row>
    <row r="45" spans="2:10" ht="15" thickBot="1" x14ac:dyDescent="0.4"/>
    <row r="46" spans="2:10" ht="36" customHeight="1" thickBot="1" x14ac:dyDescent="0.4">
      <c r="B46" s="175" t="s">
        <v>68</v>
      </c>
      <c r="C46" s="176"/>
      <c r="D46" s="176"/>
      <c r="E46" s="176"/>
      <c r="F46" s="176"/>
      <c r="G46" s="176"/>
      <c r="H46" s="176"/>
      <c r="I46" s="176"/>
      <c r="J46" s="177"/>
    </row>
    <row r="47" spans="2:10" ht="15.75" customHeight="1" x14ac:dyDescent="0.35">
      <c r="B47" s="159" t="s">
        <v>1</v>
      </c>
      <c r="C47" s="155" t="s">
        <v>2</v>
      </c>
      <c r="D47" s="156"/>
      <c r="E47" s="159" t="s">
        <v>16</v>
      </c>
      <c r="F47" s="160"/>
      <c r="G47" s="161" t="s">
        <v>17</v>
      </c>
      <c r="H47" s="162"/>
      <c r="I47" s="163" t="s">
        <v>18</v>
      </c>
      <c r="J47" s="164"/>
    </row>
    <row r="48" spans="2:10" x14ac:dyDescent="0.35">
      <c r="B48" s="178"/>
      <c r="C48" s="157"/>
      <c r="D48" s="158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3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35">
      <c r="B50" s="92">
        <v>2</v>
      </c>
      <c r="C50" s="93">
        <v>0</v>
      </c>
      <c r="D50" s="94"/>
      <c r="E50" s="75">
        <f t="shared" ref="E50:E58" si="16">E20</f>
        <v>36</v>
      </c>
      <c r="F50" s="95" t="e">
        <f>IF(I5=100,"0",IF((E5-F5)=0,0,IF(G5="čím menej, tým lepšie",((E50-F5)*H5/(E5-F5)),(E5-E50)*(H5/(E5-F5)))))</f>
        <v>#DIV/0!</v>
      </c>
      <c r="G50" s="75">
        <f t="shared" ref="G50:G58" si="17">G20</f>
        <v>18</v>
      </c>
      <c r="H50" s="96" t="e">
        <f>IF(I5=100,"0",IF((E5-F5)=0,0,IF(G5="čím menej, tým lepšie",((G50-F5)*H5/(E5-F5)),(E5-G50)*(H5/(E5-F5)))))</f>
        <v>#DIV/0!</v>
      </c>
      <c r="I50" s="75">
        <f t="shared" ref="I50:I58" si="18">I20</f>
        <v>0</v>
      </c>
      <c r="J50" s="97" t="e">
        <f>IF(I5=100,"0",IF((E5-F5)=0,0,IF(G5="čím menej, tým lepšie",((I50-F5)*H5/(E5-F5)),(E5-I50)*(H5/(E5-F5)))))</f>
        <v>#DIV/0!</v>
      </c>
    </row>
    <row r="51" spans="2:10" x14ac:dyDescent="0.35">
      <c r="B51" s="92">
        <v>3</v>
      </c>
      <c r="C51" s="93">
        <v>0</v>
      </c>
      <c r="D51" s="94"/>
      <c r="E51" s="75">
        <f t="shared" si="16"/>
        <v>50</v>
      </c>
      <c r="F51" s="95" t="e">
        <f t="shared" ref="F51:F58" si="19">IF(I6=100,"0",IF((E6-F6)=0,0,IF(G6="čím menej, tým lepšie",((E51-F6)*H6/(E6-F6)),(E6-E51)*(H6/(E6-F6)))))</f>
        <v>#DIV/0!</v>
      </c>
      <c r="G51" s="75">
        <f t="shared" si="17"/>
        <v>75</v>
      </c>
      <c r="H51" s="96" t="e">
        <f t="shared" ref="H51:H58" si="20">IF(I6=100,"0",IF((E6-F6)=0,0,IF(G6="čím menej, tým lepšie",((G51-F6)*H6/(E6-F6)),(E6-G51)*(H6/(E6-F6)))))</f>
        <v>#DIV/0!</v>
      </c>
      <c r="I51" s="75">
        <f t="shared" si="18"/>
        <v>100</v>
      </c>
      <c r="J51" s="97" t="e">
        <f t="shared" ref="J51:J58" si="21">IF(I6=100,"0",IF((E6-F6)=0,0,IF(G6="čím menej, tým lepšie",((I51-F6)*H6/(E6-F6)),(E6-I51)*(H6/(E6-F6)))))</f>
        <v>#DIV/0!</v>
      </c>
    </row>
    <row r="52" spans="2:10" ht="15.75" customHeight="1" x14ac:dyDescent="0.35">
      <c r="B52" s="92">
        <v>4</v>
      </c>
      <c r="C52" s="93" t="str">
        <v>...</v>
      </c>
      <c r="D52" s="94"/>
      <c r="E52" s="75">
        <f t="shared" si="16"/>
        <v>0</v>
      </c>
      <c r="F52" s="95" t="e">
        <f t="shared" si="19"/>
        <v>#DIV/0!</v>
      </c>
      <c r="G52" s="75">
        <f t="shared" si="17"/>
        <v>0</v>
      </c>
      <c r="H52" s="96" t="e">
        <f t="shared" si="20"/>
        <v>#DIV/0!</v>
      </c>
      <c r="I52" s="75">
        <f t="shared" si="18"/>
        <v>0</v>
      </c>
      <c r="J52" s="97" t="e">
        <f t="shared" si="21"/>
        <v>#DIV/0!</v>
      </c>
    </row>
    <row r="53" spans="2:10" x14ac:dyDescent="0.35">
      <c r="B53" s="92">
        <v>5</v>
      </c>
      <c r="C53" s="93" t="str">
        <v>...</v>
      </c>
      <c r="D53" s="94"/>
      <c r="E53" s="75">
        <f t="shared" si="16"/>
        <v>0</v>
      </c>
      <c r="F53" s="95" t="e">
        <f t="shared" si="19"/>
        <v>#DIV/0!</v>
      </c>
      <c r="G53" s="75">
        <f t="shared" si="17"/>
        <v>0</v>
      </c>
      <c r="H53" s="96" t="e">
        <f t="shared" si="20"/>
        <v>#DIV/0!</v>
      </c>
      <c r="I53" s="75">
        <f t="shared" si="18"/>
        <v>0</v>
      </c>
      <c r="J53" s="97" t="e">
        <f t="shared" si="21"/>
        <v>#DIV/0!</v>
      </c>
    </row>
    <row r="54" spans="2:10" x14ac:dyDescent="0.35">
      <c r="B54" s="92">
        <v>6</v>
      </c>
      <c r="C54" s="93" t="str">
        <v>...</v>
      </c>
      <c r="D54" s="94"/>
      <c r="E54" s="75">
        <f t="shared" si="16"/>
        <v>0</v>
      </c>
      <c r="F54" s="95" t="e">
        <f t="shared" si="19"/>
        <v>#DIV/0!</v>
      </c>
      <c r="G54" s="75">
        <f t="shared" si="17"/>
        <v>0</v>
      </c>
      <c r="H54" s="96" t="e">
        <f t="shared" si="20"/>
        <v>#DIV/0!</v>
      </c>
      <c r="I54" s="75">
        <f t="shared" si="18"/>
        <v>0</v>
      </c>
      <c r="J54" s="97" t="e">
        <f t="shared" si="21"/>
        <v>#DIV/0!</v>
      </c>
    </row>
    <row r="55" spans="2:10" x14ac:dyDescent="0.35">
      <c r="B55" s="92">
        <v>7</v>
      </c>
      <c r="C55" s="93" t="str">
        <v>...</v>
      </c>
      <c r="D55" s="94"/>
      <c r="E55" s="75">
        <f t="shared" si="16"/>
        <v>0</v>
      </c>
      <c r="F55" s="95" t="e">
        <f t="shared" si="19"/>
        <v>#DIV/0!</v>
      </c>
      <c r="G55" s="75">
        <f t="shared" si="17"/>
        <v>0</v>
      </c>
      <c r="H55" s="96" t="e">
        <f t="shared" si="20"/>
        <v>#DIV/0!</v>
      </c>
      <c r="I55" s="75">
        <f t="shared" si="18"/>
        <v>0</v>
      </c>
      <c r="J55" s="97" t="e">
        <f t="shared" si="21"/>
        <v>#DIV/0!</v>
      </c>
    </row>
    <row r="56" spans="2:10" x14ac:dyDescent="0.35">
      <c r="B56" s="92">
        <v>8</v>
      </c>
      <c r="C56" s="93" t="str">
        <v>...</v>
      </c>
      <c r="D56" s="94"/>
      <c r="E56" s="75">
        <f t="shared" si="16"/>
        <v>0</v>
      </c>
      <c r="F56" s="95" t="e">
        <f t="shared" si="19"/>
        <v>#DIV/0!</v>
      </c>
      <c r="G56" s="75">
        <f t="shared" si="17"/>
        <v>0</v>
      </c>
      <c r="H56" s="96" t="e">
        <f t="shared" si="20"/>
        <v>#DIV/0!</v>
      </c>
      <c r="I56" s="75">
        <f t="shared" si="18"/>
        <v>0</v>
      </c>
      <c r="J56" s="97" t="e">
        <f t="shared" si="21"/>
        <v>#DIV/0!</v>
      </c>
    </row>
    <row r="57" spans="2:10" x14ac:dyDescent="0.35">
      <c r="B57" s="92">
        <v>9</v>
      </c>
      <c r="C57" s="93" t="str">
        <v>...</v>
      </c>
      <c r="D57" s="94"/>
      <c r="E57" s="75">
        <f t="shared" si="16"/>
        <v>0</v>
      </c>
      <c r="F57" s="95" t="e">
        <f t="shared" si="19"/>
        <v>#DIV/0!</v>
      </c>
      <c r="G57" s="75">
        <f t="shared" si="17"/>
        <v>0</v>
      </c>
      <c r="H57" s="96" t="e">
        <f t="shared" si="20"/>
        <v>#DIV/0!</v>
      </c>
      <c r="I57" s="75">
        <f t="shared" si="18"/>
        <v>0</v>
      </c>
      <c r="J57" s="97" t="e">
        <f t="shared" si="21"/>
        <v>#DIV/0!</v>
      </c>
    </row>
    <row r="58" spans="2:10" ht="15" thickBot="1" x14ac:dyDescent="0.4">
      <c r="B58" s="98">
        <v>10</v>
      </c>
      <c r="C58" s="99" t="str">
        <v>...</v>
      </c>
      <c r="D58" s="100"/>
      <c r="E58" s="75">
        <f t="shared" si="16"/>
        <v>0</v>
      </c>
      <c r="F58" s="95" t="e">
        <f t="shared" si="19"/>
        <v>#DIV/0!</v>
      </c>
      <c r="G58" s="75">
        <f t="shared" si="17"/>
        <v>0</v>
      </c>
      <c r="H58" s="96" t="e">
        <f t="shared" si="20"/>
        <v>#DIV/0!</v>
      </c>
      <c r="I58" s="75">
        <f t="shared" si="18"/>
        <v>0</v>
      </c>
      <c r="J58" s="97" t="e">
        <f t="shared" si="21"/>
        <v>#DIV/0!</v>
      </c>
    </row>
    <row r="59" spans="2:10" ht="15" thickBot="1" x14ac:dyDescent="0.4">
      <c r="B59" s="101"/>
      <c r="C59" s="102" t="s">
        <v>22</v>
      </c>
      <c r="D59" s="102"/>
      <c r="E59" s="102"/>
      <c r="F59" s="103" t="e">
        <f>SUM(F49:F58)</f>
        <v>#DIV/0!</v>
      </c>
      <c r="G59" s="103"/>
      <c r="H59" s="103" t="e">
        <f t="shared" ref="H59:J59" si="22">SUM(H49:H58)</f>
        <v>#DIV/0!</v>
      </c>
      <c r="I59" s="103"/>
      <c r="J59" s="104" t="e">
        <f t="shared" si="22"/>
        <v>#DIV/0!</v>
      </c>
    </row>
    <row r="61" spans="2:10" x14ac:dyDescent="0.35">
      <c r="C61" s="14"/>
      <c r="D61" s="14"/>
      <c r="E61" s="14"/>
      <c r="F61" s="14"/>
      <c r="G61" s="14"/>
      <c r="H61" s="14"/>
    </row>
    <row r="62" spans="2:10" ht="30.75" customHeight="1" x14ac:dyDescent="0.35">
      <c r="C62" s="14"/>
      <c r="D62" s="14"/>
      <c r="E62" s="14"/>
      <c r="F62" s="14"/>
      <c r="G62" s="14"/>
      <c r="H62" s="14"/>
    </row>
    <row r="63" spans="2:10" x14ac:dyDescent="0.35">
      <c r="C63" s="14"/>
      <c r="D63" s="14"/>
      <c r="E63" s="14"/>
      <c r="F63" s="14"/>
      <c r="G63" s="14"/>
      <c r="H63" s="14"/>
    </row>
    <row r="64" spans="2:10" x14ac:dyDescent="0.35">
      <c r="C64" s="14"/>
      <c r="D64" s="14"/>
      <c r="E64" s="14"/>
      <c r="F64" s="14"/>
      <c r="G64" s="14"/>
      <c r="H64" s="14"/>
    </row>
    <row r="65" s="14" customFormat="1" x14ac:dyDescent="0.35"/>
    <row r="66" s="14" customFormat="1" x14ac:dyDescent="0.35"/>
    <row r="67" s="14" customFormat="1" x14ac:dyDescent="0.35"/>
    <row r="68" s="14" customFormat="1" x14ac:dyDescent="0.35"/>
    <row r="69" s="14" customFormat="1" x14ac:dyDescent="0.35"/>
    <row r="70" s="14" customFormat="1" x14ac:dyDescent="0.35"/>
    <row r="71" s="14" customFormat="1" x14ac:dyDescent="0.35"/>
    <row r="72" s="14" customFormat="1" ht="15.75" customHeight="1" x14ac:dyDescent="0.35"/>
    <row r="73" s="14" customFormat="1" ht="15.75" customHeight="1" x14ac:dyDescent="0.35"/>
    <row r="74" s="14" customFormat="1" x14ac:dyDescent="0.35"/>
    <row r="75" s="14" customFormat="1" x14ac:dyDescent="0.35"/>
    <row r="76" s="14" customFormat="1" x14ac:dyDescent="0.35"/>
    <row r="77" s="14" customFormat="1" x14ac:dyDescent="0.35"/>
    <row r="78" s="14" customFormat="1" x14ac:dyDescent="0.35"/>
    <row r="79" s="14" customFormat="1" x14ac:dyDescent="0.35"/>
    <row r="80" s="14" customFormat="1" x14ac:dyDescent="0.35"/>
    <row r="81" s="14" customFormat="1" x14ac:dyDescent="0.35"/>
    <row r="82" s="14" customFormat="1" x14ac:dyDescent="0.35"/>
    <row r="83" s="14" customFormat="1" x14ac:dyDescent="0.35"/>
    <row r="84" s="14" customFormat="1" x14ac:dyDescent="0.35"/>
    <row r="85" s="14" customFormat="1" x14ac:dyDescent="0.35"/>
    <row r="86" s="14" customFormat="1" x14ac:dyDescent="0.3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A1:H37"/>
  <sheetViews>
    <sheetView tabSelected="1" workbookViewId="0">
      <selection activeCell="K30" sqref="K30"/>
    </sheetView>
  </sheetViews>
  <sheetFormatPr defaultColWidth="9.1796875" defaultRowHeight="14.5" x14ac:dyDescent="0.35"/>
  <cols>
    <col min="1" max="1" width="4" style="105" customWidth="1"/>
    <col min="2" max="2" width="47" style="105" customWidth="1"/>
    <col min="3" max="3" width="9.26953125" style="105" customWidth="1"/>
    <col min="4" max="4" width="7.453125" style="105" customWidth="1"/>
    <col min="5" max="7" width="22.1796875" style="105" customWidth="1"/>
    <col min="8" max="8" width="4.54296875" style="105" customWidth="1"/>
    <col min="9" max="16384" width="9.1796875" style="105"/>
  </cols>
  <sheetData>
    <row r="1" spans="1:8" ht="15" thickBot="1" x14ac:dyDescent="0.4">
      <c r="A1" s="211"/>
      <c r="B1" s="211"/>
      <c r="C1" s="211"/>
      <c r="D1" s="211"/>
      <c r="E1" s="211"/>
      <c r="F1" s="211"/>
      <c r="G1" s="211"/>
      <c r="H1" s="211"/>
    </row>
    <row r="2" spans="1:8" ht="30.75" customHeight="1" thickBot="1" x14ac:dyDescent="0.4">
      <c r="A2" s="212"/>
      <c r="B2" s="179" t="s">
        <v>88</v>
      </c>
      <c r="C2" s="180"/>
      <c r="D2" s="181"/>
      <c r="E2" s="181"/>
      <c r="F2" s="181"/>
      <c r="G2" s="182"/>
      <c r="H2" s="212"/>
    </row>
    <row r="3" spans="1:8" ht="15" thickBot="1" x14ac:dyDescent="0.4">
      <c r="A3" s="212"/>
      <c r="B3" s="183"/>
      <c r="C3" s="183"/>
      <c r="D3" s="183"/>
      <c r="E3" s="183"/>
      <c r="F3" s="183"/>
      <c r="G3" s="183"/>
      <c r="H3" s="212"/>
    </row>
    <row r="4" spans="1:8" x14ac:dyDescent="0.35">
      <c r="A4" s="212"/>
      <c r="B4" s="108" t="s">
        <v>26</v>
      </c>
      <c r="C4" s="219"/>
      <c r="D4" s="220"/>
      <c r="E4" s="220"/>
      <c r="F4" s="220"/>
      <c r="G4" s="221"/>
      <c r="H4" s="212"/>
    </row>
    <row r="5" spans="1:8" x14ac:dyDescent="0.35">
      <c r="A5" s="212"/>
      <c r="B5" s="109" t="s">
        <v>27</v>
      </c>
      <c r="C5" s="222"/>
      <c r="D5" s="223"/>
      <c r="E5" s="223"/>
      <c r="F5" s="223"/>
      <c r="G5" s="224"/>
      <c r="H5" s="212"/>
    </row>
    <row r="6" spans="1:8" x14ac:dyDescent="0.35">
      <c r="A6" s="212"/>
      <c r="B6" s="109" t="s">
        <v>28</v>
      </c>
      <c r="C6" s="222"/>
      <c r="D6" s="223"/>
      <c r="E6" s="223"/>
      <c r="F6" s="223"/>
      <c r="G6" s="224"/>
      <c r="H6" s="212"/>
    </row>
    <row r="7" spans="1:8" x14ac:dyDescent="0.35">
      <c r="A7" s="212"/>
      <c r="B7" s="109" t="s">
        <v>29</v>
      </c>
      <c r="C7" s="222"/>
      <c r="D7" s="223"/>
      <c r="E7" s="223"/>
      <c r="F7" s="223"/>
      <c r="G7" s="224"/>
      <c r="H7" s="212"/>
    </row>
    <row r="8" spans="1:8" x14ac:dyDescent="0.35">
      <c r="A8" s="212"/>
      <c r="B8" s="109" t="s">
        <v>30</v>
      </c>
      <c r="C8" s="222"/>
      <c r="D8" s="223"/>
      <c r="E8" s="223"/>
      <c r="F8" s="223"/>
      <c r="G8" s="224"/>
      <c r="H8" s="212"/>
    </row>
    <row r="9" spans="1:8" x14ac:dyDescent="0.35">
      <c r="A9" s="212"/>
      <c r="B9" s="109" t="s">
        <v>31</v>
      </c>
      <c r="C9" s="222"/>
      <c r="D9" s="223"/>
      <c r="E9" s="223"/>
      <c r="F9" s="223"/>
      <c r="G9" s="224"/>
      <c r="H9" s="212"/>
    </row>
    <row r="10" spans="1:8" ht="15" customHeight="1" thickBot="1" x14ac:dyDescent="0.4">
      <c r="A10" s="212"/>
      <c r="B10" s="110" t="s">
        <v>32</v>
      </c>
      <c r="C10" s="225" t="s">
        <v>78</v>
      </c>
      <c r="D10" s="226"/>
      <c r="E10" s="226"/>
      <c r="F10" s="226"/>
      <c r="G10" s="227"/>
      <c r="H10" s="212"/>
    </row>
    <row r="11" spans="1:8" ht="15" thickBot="1" x14ac:dyDescent="0.4">
      <c r="A11" s="212"/>
      <c r="B11" s="183"/>
      <c r="C11" s="183"/>
      <c r="D11" s="183"/>
      <c r="E11" s="183"/>
      <c r="F11" s="183"/>
      <c r="G11" s="183"/>
      <c r="H11" s="212"/>
    </row>
    <row r="12" spans="1:8" ht="30" customHeight="1" thickBot="1" x14ac:dyDescent="0.4">
      <c r="A12" s="212"/>
      <c r="B12" s="184" t="s">
        <v>33</v>
      </c>
      <c r="C12" s="185"/>
      <c r="D12" s="186"/>
      <c r="E12" s="186"/>
      <c r="F12" s="186"/>
      <c r="G12" s="187"/>
      <c r="H12" s="212"/>
    </row>
    <row r="13" spans="1:8" ht="31.5" customHeight="1" x14ac:dyDescent="0.35">
      <c r="A13" s="212"/>
      <c r="B13" s="192" t="s">
        <v>86</v>
      </c>
      <c r="C13" s="193"/>
      <c r="D13" s="193"/>
      <c r="E13" s="193"/>
      <c r="F13" s="194"/>
      <c r="G13" s="111"/>
      <c r="H13" s="212"/>
    </row>
    <row r="14" spans="1:8" ht="31.5" customHeight="1" x14ac:dyDescent="0.35">
      <c r="A14" s="212"/>
      <c r="B14" s="188" t="s">
        <v>34</v>
      </c>
      <c r="C14" s="189"/>
      <c r="D14" s="190"/>
      <c r="E14" s="190"/>
      <c r="F14" s="190"/>
      <c r="G14" s="106"/>
      <c r="H14" s="212"/>
    </row>
    <row r="15" spans="1:8" ht="30" customHeight="1" x14ac:dyDescent="0.35">
      <c r="A15" s="212"/>
      <c r="B15" s="188" t="s">
        <v>35</v>
      </c>
      <c r="C15" s="189"/>
      <c r="D15" s="190"/>
      <c r="E15" s="190"/>
      <c r="F15" s="190"/>
      <c r="G15" s="106"/>
      <c r="H15" s="212"/>
    </row>
    <row r="16" spans="1:8" ht="30" customHeight="1" x14ac:dyDescent="0.35">
      <c r="A16" s="212"/>
      <c r="B16" s="208" t="s">
        <v>36</v>
      </c>
      <c r="C16" s="209"/>
      <c r="D16" s="210"/>
      <c r="E16" s="210"/>
      <c r="F16" s="210"/>
      <c r="G16" s="106"/>
      <c r="H16" s="212"/>
    </row>
    <row r="17" spans="1:8" ht="35.5" customHeight="1" thickBot="1" x14ac:dyDescent="0.4">
      <c r="A17" s="212"/>
      <c r="B17" s="195" t="s">
        <v>89</v>
      </c>
      <c r="C17" s="196"/>
      <c r="D17" s="197"/>
      <c r="E17" s="197"/>
      <c r="F17" s="197"/>
      <c r="G17" s="107"/>
      <c r="H17" s="212"/>
    </row>
    <row r="18" spans="1:8" ht="15" thickBot="1" x14ac:dyDescent="0.4">
      <c r="A18" s="212"/>
      <c r="B18" s="183"/>
      <c r="C18" s="183"/>
      <c r="D18" s="183"/>
      <c r="E18" s="183"/>
      <c r="F18" s="183"/>
      <c r="G18" s="183"/>
      <c r="H18" s="212"/>
    </row>
    <row r="19" spans="1:8" ht="21.5" customHeight="1" thickBot="1" x14ac:dyDescent="0.4">
      <c r="A19" s="212"/>
      <c r="B19" s="128" t="s">
        <v>74</v>
      </c>
      <c r="C19" s="203" t="str">
        <f>'Zákl. nastavenie'!C4</f>
        <v>Cena celkom</v>
      </c>
      <c r="D19" s="204"/>
      <c r="E19" s="204"/>
      <c r="F19" s="204"/>
      <c r="G19" s="205"/>
      <c r="H19" s="212"/>
    </row>
    <row r="20" spans="1:8" x14ac:dyDescent="0.35">
      <c r="A20" s="212"/>
      <c r="B20" s="234" t="s">
        <v>71</v>
      </c>
      <c r="C20" s="235"/>
      <c r="D20" s="235"/>
      <c r="E20" s="235"/>
      <c r="F20" s="117" t="s">
        <v>72</v>
      </c>
      <c r="G20" s="118" t="s">
        <v>73</v>
      </c>
      <c r="H20" s="212"/>
    </row>
    <row r="21" spans="1:8" ht="15" thickBot="1" x14ac:dyDescent="0.4">
      <c r="A21" s="212"/>
      <c r="B21" s="236" t="s">
        <v>11</v>
      </c>
      <c r="C21" s="237"/>
      <c r="D21" s="237"/>
      <c r="E21" s="237"/>
      <c r="F21" s="119">
        <f>'Zákl. nastavenie'!F4</f>
        <v>0</v>
      </c>
      <c r="G21" s="120"/>
      <c r="H21" s="212"/>
    </row>
    <row r="22" spans="1:8" ht="44" thickBot="1" x14ac:dyDescent="0.4">
      <c r="A22" s="212"/>
      <c r="B22" s="129" t="s">
        <v>37</v>
      </c>
      <c r="C22" s="130" t="s">
        <v>98</v>
      </c>
      <c r="D22" s="121" t="s">
        <v>101</v>
      </c>
      <c r="E22" s="131" t="s">
        <v>99</v>
      </c>
      <c r="F22" s="131" t="s">
        <v>38</v>
      </c>
      <c r="G22" s="132" t="s">
        <v>100</v>
      </c>
      <c r="H22" s="212"/>
    </row>
    <row r="23" spans="1:8" ht="60" customHeight="1" x14ac:dyDescent="0.45">
      <c r="A23" s="212"/>
      <c r="B23" s="122" t="s">
        <v>90</v>
      </c>
      <c r="C23" s="123" t="s">
        <v>95</v>
      </c>
      <c r="D23" s="124">
        <v>2</v>
      </c>
      <c r="E23" s="114">
        <v>0</v>
      </c>
      <c r="F23" s="125">
        <f>IF(C$10="Som platcom DPH",E23*0.23,0)</f>
        <v>0</v>
      </c>
      <c r="G23" s="126">
        <f>SUM(E23+F23)*D23</f>
        <v>0</v>
      </c>
      <c r="H23" s="212"/>
    </row>
    <row r="24" spans="1:8" ht="30.75" customHeight="1" x14ac:dyDescent="0.45">
      <c r="A24" s="212"/>
      <c r="B24" s="122" t="s">
        <v>91</v>
      </c>
      <c r="C24" s="123" t="s">
        <v>96</v>
      </c>
      <c r="D24" s="124">
        <v>2</v>
      </c>
      <c r="E24" s="115">
        <v>0</v>
      </c>
      <c r="F24" s="125">
        <f>IF(C$10="Som platcom DPH",E24*0.23,0)</f>
        <v>0</v>
      </c>
      <c r="G24" s="126">
        <f t="shared" ref="G24:G27" si="0">SUM(E24+F24)*D24</f>
        <v>0</v>
      </c>
      <c r="H24" s="212"/>
    </row>
    <row r="25" spans="1:8" ht="30.75" customHeight="1" x14ac:dyDescent="0.45">
      <c r="A25" s="212"/>
      <c r="B25" s="122" t="s">
        <v>92</v>
      </c>
      <c r="C25" s="123" t="s">
        <v>96</v>
      </c>
      <c r="D25" s="124">
        <v>5</v>
      </c>
      <c r="E25" s="115">
        <v>0</v>
      </c>
      <c r="F25" s="125">
        <f>IF(C$10="Som platcom DPH",E25*0.23,0)</f>
        <v>0</v>
      </c>
      <c r="G25" s="126">
        <f t="shared" si="0"/>
        <v>0</v>
      </c>
      <c r="H25" s="212"/>
    </row>
    <row r="26" spans="1:8" ht="30.75" customHeight="1" x14ac:dyDescent="0.45">
      <c r="A26" s="212"/>
      <c r="B26" s="122" t="s">
        <v>93</v>
      </c>
      <c r="C26" s="123" t="s">
        <v>96</v>
      </c>
      <c r="D26" s="124">
        <v>2</v>
      </c>
      <c r="E26" s="115">
        <v>0</v>
      </c>
      <c r="F26" s="125">
        <f>IF(C$10="Som platcom DPH",E26*0.23,0)</f>
        <v>0</v>
      </c>
      <c r="G26" s="126">
        <f t="shared" si="0"/>
        <v>0</v>
      </c>
      <c r="H26" s="212"/>
    </row>
    <row r="27" spans="1:8" ht="30.75" customHeight="1" thickBot="1" x14ac:dyDescent="0.5">
      <c r="A27" s="212"/>
      <c r="B27" s="122" t="s">
        <v>94</v>
      </c>
      <c r="C27" s="123" t="s">
        <v>96</v>
      </c>
      <c r="D27" s="124">
        <v>20</v>
      </c>
      <c r="E27" s="116">
        <v>0</v>
      </c>
      <c r="F27" s="125">
        <f>IF(C$10="Som platcom DPH",E27*0.23,0)</f>
        <v>0</v>
      </c>
      <c r="G27" s="126">
        <f t="shared" si="0"/>
        <v>0</v>
      </c>
      <c r="H27" s="212"/>
    </row>
    <row r="28" spans="1:8" ht="15" thickBot="1" x14ac:dyDescent="0.4">
      <c r="A28" s="212"/>
      <c r="B28" s="198" t="s">
        <v>22</v>
      </c>
      <c r="C28" s="199"/>
      <c r="D28" s="199"/>
      <c r="E28" s="199"/>
      <c r="F28" s="200"/>
      <c r="G28" s="127">
        <f>SUM(G23:G27)</f>
        <v>0</v>
      </c>
      <c r="H28" s="212"/>
    </row>
    <row r="29" spans="1:8" ht="19" thickBot="1" x14ac:dyDescent="0.5">
      <c r="A29" s="212"/>
      <c r="B29" s="206" t="s">
        <v>70</v>
      </c>
      <c r="C29" s="207"/>
      <c r="D29" s="201">
        <f>G28</f>
        <v>0</v>
      </c>
      <c r="E29" s="201"/>
      <c r="F29" s="201"/>
      <c r="G29" s="202"/>
      <c r="H29" s="212"/>
    </row>
    <row r="30" spans="1:8" ht="15" thickBot="1" x14ac:dyDescent="0.4">
      <c r="A30" s="212"/>
      <c r="B30" s="238"/>
      <c r="C30" s="239"/>
      <c r="D30" s="239"/>
      <c r="E30" s="239"/>
      <c r="F30" s="239"/>
      <c r="G30" s="240"/>
      <c r="H30" s="212"/>
    </row>
    <row r="31" spans="1:8" ht="21" x14ac:dyDescent="0.5">
      <c r="A31" s="212"/>
      <c r="B31" s="243" t="s">
        <v>102</v>
      </c>
      <c r="C31" s="244"/>
      <c r="D31" s="244"/>
      <c r="E31" s="244"/>
      <c r="F31" s="244"/>
      <c r="G31" s="245"/>
      <c r="H31" s="212"/>
    </row>
    <row r="32" spans="1:8" ht="15" thickBot="1" x14ac:dyDescent="0.4">
      <c r="A32" s="212"/>
      <c r="B32" s="246" t="s">
        <v>103</v>
      </c>
      <c r="C32" s="242"/>
      <c r="D32" s="242"/>
      <c r="E32" s="242"/>
      <c r="F32" s="241" t="s">
        <v>104</v>
      </c>
      <c r="G32" s="247"/>
      <c r="H32" s="212"/>
    </row>
    <row r="33" spans="1:8" ht="28" customHeight="1" thickBot="1" x14ac:dyDescent="0.4">
      <c r="A33" s="212"/>
      <c r="B33" s="248" t="s">
        <v>105</v>
      </c>
      <c r="C33" s="249"/>
      <c r="D33" s="249"/>
      <c r="E33" s="249"/>
      <c r="F33" s="250"/>
      <c r="G33" s="251"/>
      <c r="H33" s="212"/>
    </row>
    <row r="34" spans="1:8" ht="15" thickBot="1" x14ac:dyDescent="0.4">
      <c r="A34" s="212"/>
      <c r="B34" s="191"/>
      <c r="C34" s="191"/>
      <c r="D34" s="191"/>
      <c r="E34" s="191"/>
      <c r="F34" s="191"/>
      <c r="G34" s="191"/>
      <c r="H34" s="212"/>
    </row>
    <row r="35" spans="1:8" x14ac:dyDescent="0.35">
      <c r="A35" s="212"/>
      <c r="B35" s="228" t="s">
        <v>39</v>
      </c>
      <c r="C35" s="213" t="s">
        <v>40</v>
      </c>
      <c r="D35" s="214"/>
      <c r="E35" s="215"/>
      <c r="F35" s="230" t="s">
        <v>97</v>
      </c>
      <c r="G35" s="231"/>
      <c r="H35" s="212"/>
    </row>
    <row r="36" spans="1:8" ht="15" thickBot="1" x14ac:dyDescent="0.4">
      <c r="A36" s="212"/>
      <c r="B36" s="229"/>
      <c r="C36" s="216"/>
      <c r="D36" s="217"/>
      <c r="E36" s="218"/>
      <c r="F36" s="232"/>
      <c r="G36" s="233"/>
      <c r="H36" s="212"/>
    </row>
    <row r="37" spans="1:8" x14ac:dyDescent="0.35">
      <c r="A37" s="212"/>
      <c r="B37" s="212"/>
      <c r="C37" s="212"/>
      <c r="D37" s="212"/>
      <c r="E37" s="212"/>
      <c r="F37" s="212"/>
      <c r="G37" s="212"/>
      <c r="H37" s="212"/>
    </row>
  </sheetData>
  <sheetProtection algorithmName="SHA-512" hashValue="VEC+CzNxdL+n5rq6ntojK6bLx6kB+KbDIEm0zN47um4CFtw7Nm1oXXReVlazOwVL3qIeu8cFs3Vdm6fXEMSLgQ==" saltValue="xIZGXVR8acQk1g2IhbUcyg==" spinCount="100000" sheet="1" objects="1" scenarios="1" selectLockedCells="1"/>
  <mergeCells count="37">
    <mergeCell ref="B34:G34"/>
    <mergeCell ref="B31:G31"/>
    <mergeCell ref="B32:E32"/>
    <mergeCell ref="B33:E33"/>
    <mergeCell ref="F32:G32"/>
    <mergeCell ref="F33:G33"/>
    <mergeCell ref="A1:H1"/>
    <mergeCell ref="A2:A36"/>
    <mergeCell ref="H2:H36"/>
    <mergeCell ref="A37:H37"/>
    <mergeCell ref="C35:E36"/>
    <mergeCell ref="C4:G4"/>
    <mergeCell ref="C5:G5"/>
    <mergeCell ref="C6:G6"/>
    <mergeCell ref="C7:G7"/>
    <mergeCell ref="C8:G8"/>
    <mergeCell ref="C9:G9"/>
    <mergeCell ref="C10:G10"/>
    <mergeCell ref="B35:B36"/>
    <mergeCell ref="F35:G36"/>
    <mergeCell ref="B20:E20"/>
    <mergeCell ref="B21:E21"/>
    <mergeCell ref="B30:G30"/>
    <mergeCell ref="B13:F13"/>
    <mergeCell ref="B17:F17"/>
    <mergeCell ref="B18:G18"/>
    <mergeCell ref="B28:F28"/>
    <mergeCell ref="D29:G29"/>
    <mergeCell ref="C19:G19"/>
    <mergeCell ref="B29:C29"/>
    <mergeCell ref="B15:F15"/>
    <mergeCell ref="B16:F16"/>
    <mergeCell ref="B2:G2"/>
    <mergeCell ref="B3:G3"/>
    <mergeCell ref="B11:G11"/>
    <mergeCell ref="B12:G12"/>
    <mergeCell ref="B14:F14"/>
  </mergeCells>
  <dataValidations count="2">
    <dataValidation type="list" allowBlank="1" showInputMessage="1" showErrorMessage="1" sqref="C10" xr:uid="{CACC827A-9BDE-4D68-BE0A-714B664E9FFF}">
      <formula1>"Som platcom DPH,Nie som platcom DPH"</formula1>
    </dataValidation>
    <dataValidation type="whole" allowBlank="1" showInputMessage="1" showErrorMessage="1" sqref="F33:G33" xr:uid="{5342F6C1-B6E3-4A3C-8AF0-F82DF105D3B4}">
      <formula1>0</formula1>
      <formula2>45</formula2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4" name="Check Box 5">
              <controlPr defaultSize="0" autoFill="0" autoLine="0" autoPict="0">
                <anchor moveWithCells="1">
                  <from>
                    <xdr:col>6</xdr:col>
                    <xdr:colOff>0</xdr:colOff>
                    <xdr:row>12</xdr:row>
                    <xdr:rowOff>0</xdr:rowOff>
                  </from>
                  <to>
                    <xdr:col>8</xdr:col>
                    <xdr:colOff>120650</xdr:colOff>
                    <xdr:row>13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Check Box 6">
              <controlPr defaultSize="0" autoFill="0" autoLine="0" autoPict="0">
                <anchor moveWithCells="1">
                  <from>
                    <xdr:col>6</xdr:col>
                    <xdr:colOff>0</xdr:colOff>
                    <xdr:row>14</xdr:row>
                    <xdr:rowOff>0</xdr:rowOff>
                  </from>
                  <to>
                    <xdr:col>8</xdr:col>
                    <xdr:colOff>107950</xdr:colOff>
                    <xdr:row>14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6" name="Check Box 7">
              <controlPr defaultSize="0" autoFill="0" autoLine="0" autoPict="0">
                <anchor moveWithCells="1">
                  <from>
                    <xdr:col>6</xdr:col>
                    <xdr:colOff>0</xdr:colOff>
                    <xdr:row>15</xdr:row>
                    <xdr:rowOff>0</xdr:rowOff>
                  </from>
                  <to>
                    <xdr:col>8</xdr:col>
                    <xdr:colOff>107950</xdr:colOff>
                    <xdr:row>15</xdr:row>
                    <xdr:rowOff>374650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7" name="Check Box 8">
              <controlPr defaultSize="0" autoFill="0" autoLine="0" autoPict="0">
                <anchor moveWithCells="1">
                  <from>
                    <xdr:col>6</xdr:col>
                    <xdr:colOff>0</xdr:colOff>
                    <xdr:row>16</xdr:row>
                    <xdr:rowOff>0</xdr:rowOff>
                  </from>
                  <to>
                    <xdr:col>8</xdr:col>
                    <xdr:colOff>107950</xdr:colOff>
                    <xdr:row>17</xdr:row>
                    <xdr:rowOff>107950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8" name="Check Box 10">
              <controlPr defaultSize="0" autoFill="0" autoLine="0" autoPict="0">
                <anchor moveWithCells="1">
                  <from>
                    <xdr:col>6</xdr:col>
                    <xdr:colOff>0</xdr:colOff>
                    <xdr:row>13</xdr:row>
                    <xdr:rowOff>0</xdr:rowOff>
                  </from>
                  <to>
                    <xdr:col>8</xdr:col>
                    <xdr:colOff>120650</xdr:colOff>
                    <xdr:row>14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10" sqref="B10"/>
    </sheetView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79</v>
      </c>
    </row>
    <row r="3" spans="2:2" x14ac:dyDescent="0.35">
      <c r="B3" s="4"/>
    </row>
    <row r="4" spans="2:2" x14ac:dyDescent="0.35">
      <c r="B4" s="5" t="s">
        <v>42</v>
      </c>
    </row>
    <row r="5" spans="2:2" x14ac:dyDescent="0.35">
      <c r="B5" s="6"/>
    </row>
    <row r="6" spans="2:2" x14ac:dyDescent="0.35">
      <c r="B6" s="7" t="s">
        <v>43</v>
      </c>
    </row>
    <row r="7" spans="2:2" x14ac:dyDescent="0.35">
      <c r="B7" s="5"/>
    </row>
    <row r="8" spans="2:2" x14ac:dyDescent="0.35">
      <c r="B8" s="112" t="s">
        <v>80</v>
      </c>
    </row>
    <row r="9" spans="2:2" x14ac:dyDescent="0.35">
      <c r="B9" s="112"/>
    </row>
    <row r="10" spans="2:2" x14ac:dyDescent="0.35">
      <c r="B10" s="113" t="s">
        <v>82</v>
      </c>
    </row>
    <row r="11" spans="2:2" x14ac:dyDescent="0.35">
      <c r="B11" s="113" t="s">
        <v>83</v>
      </c>
    </row>
    <row r="12" spans="2:2" x14ac:dyDescent="0.35">
      <c r="B12" s="113" t="s">
        <v>84</v>
      </c>
    </row>
    <row r="13" spans="2:2" x14ac:dyDescent="0.35">
      <c r="B13" s="113" t="s">
        <v>85</v>
      </c>
    </row>
    <row r="14" spans="2:2" ht="16.5" customHeight="1" x14ac:dyDescent="0.35">
      <c r="B14" s="5"/>
    </row>
    <row r="15" spans="2:2" ht="29" x14ac:dyDescent="0.35">
      <c r="B15" s="112" t="s">
        <v>81</v>
      </c>
    </row>
    <row r="16" spans="2:2" x14ac:dyDescent="0.35">
      <c r="B16" s="8"/>
    </row>
    <row r="17" spans="2:2" ht="29" x14ac:dyDescent="0.35">
      <c r="B17" s="5" t="s">
        <v>87</v>
      </c>
    </row>
    <row r="18" spans="2:2" ht="15" thickBot="1" x14ac:dyDescent="0.4">
      <c r="B18" s="9"/>
    </row>
    <row r="19" spans="2:2" x14ac:dyDescent="0.35">
      <c r="B19" s="1"/>
    </row>
    <row r="20" spans="2:2" x14ac:dyDescent="0.35">
      <c r="B20" s="1"/>
    </row>
    <row r="21" spans="2:2" x14ac:dyDescent="0.35">
      <c r="B21" s="1"/>
    </row>
    <row r="22" spans="2:2" ht="13.5" customHeight="1" x14ac:dyDescent="0.35">
      <c r="B22" s="1"/>
    </row>
    <row r="23" spans="2:2" ht="15.5" x14ac:dyDescent="0.35">
      <c r="B23" s="2"/>
    </row>
  </sheetData>
  <sheetProtection algorithmName="SHA-512" hashValue="QQycgu1vH+lpO5F8xIi45k3oJ67T6g7vmrxHGquZ9/I131lzdITuGxbtS3bMUniY2+4F97E0aKTA8AsmTB9PFw==" saltValue="gC9OqBUZpQ1dY5uFGdh/qg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/>
  </sheetViews>
  <sheetFormatPr defaultRowHeight="14.5" x14ac:dyDescent="0.35"/>
  <cols>
    <col min="1" max="1" width="3.726562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41</v>
      </c>
    </row>
    <row r="3" spans="2:2" x14ac:dyDescent="0.35">
      <c r="B3" s="4"/>
    </row>
    <row r="4" spans="2:2" x14ac:dyDescent="0.35">
      <c r="B4" s="10" t="s">
        <v>42</v>
      </c>
    </row>
    <row r="5" spans="2:2" x14ac:dyDescent="0.35">
      <c r="B5" s="4"/>
    </row>
    <row r="6" spans="2:2" x14ac:dyDescent="0.35">
      <c r="B6" s="11" t="s">
        <v>43</v>
      </c>
    </row>
    <row r="7" spans="2:2" x14ac:dyDescent="0.35">
      <c r="B7" s="12"/>
    </row>
    <row r="8" spans="2:2" ht="60.75" customHeight="1" x14ac:dyDescent="0.35">
      <c r="B8" s="5" t="s">
        <v>44</v>
      </c>
    </row>
    <row r="9" spans="2:2" x14ac:dyDescent="0.35">
      <c r="B9" s="5"/>
    </row>
    <row r="10" spans="2:2" x14ac:dyDescent="0.35">
      <c r="B10" s="5" t="s">
        <v>45</v>
      </c>
    </row>
    <row r="11" spans="2:2" x14ac:dyDescent="0.35">
      <c r="B11" s="5" t="s">
        <v>46</v>
      </c>
    </row>
    <row r="12" spans="2:2" x14ac:dyDescent="0.35">
      <c r="B12" s="5" t="s">
        <v>47</v>
      </c>
    </row>
    <row r="13" spans="2:2" x14ac:dyDescent="0.35">
      <c r="B13" s="5" t="s">
        <v>48</v>
      </c>
    </row>
    <row r="14" spans="2:2" x14ac:dyDescent="0.35">
      <c r="B14" s="5" t="s">
        <v>49</v>
      </c>
    </row>
    <row r="15" spans="2:2" x14ac:dyDescent="0.35">
      <c r="B15" s="5" t="s">
        <v>50</v>
      </c>
    </row>
    <row r="16" spans="2:2" x14ac:dyDescent="0.35">
      <c r="B16" s="5" t="s">
        <v>51</v>
      </c>
    </row>
    <row r="17" spans="2:2" ht="29" x14ac:dyDescent="0.35">
      <c r="B17" s="5" t="s">
        <v>52</v>
      </c>
    </row>
    <row r="18" spans="2:2" x14ac:dyDescent="0.35">
      <c r="B18" s="5" t="s">
        <v>53</v>
      </c>
    </row>
    <row r="19" spans="2:2" x14ac:dyDescent="0.35">
      <c r="B19" s="5" t="s">
        <v>54</v>
      </c>
    </row>
    <row r="20" spans="2:2" x14ac:dyDescent="0.35">
      <c r="B20" s="5" t="s">
        <v>55</v>
      </c>
    </row>
    <row r="21" spans="2:2" ht="29" x14ac:dyDescent="0.35">
      <c r="B21" s="5" t="s">
        <v>56</v>
      </c>
    </row>
    <row r="22" spans="2:2" x14ac:dyDescent="0.35">
      <c r="B22" s="5" t="s">
        <v>57</v>
      </c>
    </row>
    <row r="23" spans="2:2" x14ac:dyDescent="0.35">
      <c r="B23" s="6"/>
    </row>
    <row r="24" spans="2:2" ht="58" x14ac:dyDescent="0.35">
      <c r="B24" s="5" t="s">
        <v>58</v>
      </c>
    </row>
    <row r="25" spans="2:2" ht="13.5" customHeight="1" x14ac:dyDescent="0.35">
      <c r="B25" s="5"/>
    </row>
    <row r="26" spans="2:2" ht="29" x14ac:dyDescent="0.35">
      <c r="B26" s="5" t="s">
        <v>59</v>
      </c>
    </row>
    <row r="27" spans="2:2" ht="15" thickBot="1" x14ac:dyDescent="0.4">
      <c r="B27" s="13"/>
    </row>
  </sheetData>
  <sheetProtection algorithmName="SHA-512" hashValue="i1GPAwFp1ffWzSugrUvkArFhkcfbedIT2T9Heq8QCWtGRC7/Zi+Yq3SPuSPPUzm5HFidPKKWCOfldtYTm0Sbtg==" saltValue="Kj3RYzKiwNHz8fMl3e9hyg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RowHeight="14.5" x14ac:dyDescent="0.35"/>
  <cols>
    <col min="1" max="1" width="3.1796875" customWidth="1"/>
    <col min="2" max="2" width="98.54296875" customWidth="1"/>
  </cols>
  <sheetData>
    <row r="1" spans="2:2" ht="15" thickBot="1" x14ac:dyDescent="0.4"/>
    <row r="2" spans="2:2" ht="42.75" customHeight="1" x14ac:dyDescent="0.35">
      <c r="B2" s="3" t="s">
        <v>60</v>
      </c>
    </row>
    <row r="3" spans="2:2" x14ac:dyDescent="0.35">
      <c r="B3" s="4"/>
    </row>
    <row r="4" spans="2:2" x14ac:dyDescent="0.35">
      <c r="B4" s="5" t="s">
        <v>42</v>
      </c>
    </row>
    <row r="5" spans="2:2" x14ac:dyDescent="0.35">
      <c r="B5" s="6"/>
    </row>
    <row r="6" spans="2:2" x14ac:dyDescent="0.35">
      <c r="B6" s="7" t="s">
        <v>43</v>
      </c>
    </row>
    <row r="7" spans="2:2" x14ac:dyDescent="0.35">
      <c r="B7" s="5"/>
    </row>
    <row r="8" spans="2:2" ht="60.75" customHeight="1" x14ac:dyDescent="0.35">
      <c r="B8" s="5" t="s">
        <v>61</v>
      </c>
    </row>
    <row r="9" spans="2:2" x14ac:dyDescent="0.35">
      <c r="B9" s="5" t="s">
        <v>62</v>
      </c>
    </row>
    <row r="10" spans="2:2" x14ac:dyDescent="0.35">
      <c r="B10" s="8"/>
    </row>
    <row r="11" spans="2:2" ht="29" x14ac:dyDescent="0.35">
      <c r="B11" s="5" t="s">
        <v>63</v>
      </c>
    </row>
    <row r="12" spans="2:2" x14ac:dyDescent="0.35">
      <c r="B12" s="5"/>
    </row>
    <row r="13" spans="2:2" ht="29" x14ac:dyDescent="0.35">
      <c r="B13" s="5" t="s">
        <v>64</v>
      </c>
    </row>
    <row r="14" spans="2:2" x14ac:dyDescent="0.35">
      <c r="B14" s="5"/>
    </row>
    <row r="15" spans="2:2" ht="29" x14ac:dyDescent="0.35">
      <c r="B15" s="5" t="s">
        <v>65</v>
      </c>
    </row>
    <row r="16" spans="2:2" x14ac:dyDescent="0.35">
      <c r="B16" s="5"/>
    </row>
    <row r="17" spans="2:2" ht="58" x14ac:dyDescent="0.35">
      <c r="B17" s="5" t="s">
        <v>66</v>
      </c>
    </row>
    <row r="18" spans="2:2" x14ac:dyDescent="0.35">
      <c r="B18" s="5"/>
    </row>
    <row r="19" spans="2:2" ht="72.5" x14ac:dyDescent="0.35">
      <c r="B19" s="5" t="s">
        <v>67</v>
      </c>
    </row>
    <row r="20" spans="2:2" ht="15" thickBot="1" x14ac:dyDescent="0.4">
      <c r="B20" s="9"/>
    </row>
    <row r="21" spans="2:2" x14ac:dyDescent="0.35">
      <c r="B21" s="1"/>
    </row>
    <row r="22" spans="2:2" x14ac:dyDescent="0.35">
      <c r="B22" s="1"/>
    </row>
    <row r="23" spans="2:2" x14ac:dyDescent="0.35">
      <c r="B23" s="1"/>
    </row>
    <row r="24" spans="2:2" x14ac:dyDescent="0.35">
      <c r="B24" s="1"/>
    </row>
    <row r="25" spans="2:2" ht="13.5" customHeight="1" x14ac:dyDescent="0.35">
      <c r="B25" s="1"/>
    </row>
    <row r="26" spans="2:2" ht="15.5" x14ac:dyDescent="0.35">
      <c r="B26" s="2"/>
    </row>
  </sheetData>
  <sheetProtection algorithmName="SHA-512" hashValue="BHsN+vLkWIRT3mqiMns5cWK7e8thq/olm7S9VG7qDQZ716eZBLbuCYxAyEnn6NDGRMGV+HUk7rHmhg9IhrDx2w==" saltValue="e1NMyUZDhHsN4vgePbWv2Q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2d59b66-2caa-47dd-b987-e69445656a45" xsi:nil="true"/>
    <lcf76f155ced4ddcb4097134ff3c332f xmlns="54c68185-e36f-49c8-b6f0-1fda4cb34f8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C33B6865D357D49BB28EF11379B4E0B" ma:contentTypeVersion="11" ma:contentTypeDescription="Create a new document." ma:contentTypeScope="" ma:versionID="da658c388ab3de76e087a09e1fb887c1">
  <xsd:schema xmlns:xsd="http://www.w3.org/2001/XMLSchema" xmlns:xs="http://www.w3.org/2001/XMLSchema" xmlns:p="http://schemas.microsoft.com/office/2006/metadata/properties" xmlns:ns2="54c68185-e36f-49c8-b6f0-1fda4cb34f81" xmlns:ns3="92d59b66-2caa-47dd-b987-e69445656a45" targetNamespace="http://schemas.microsoft.com/office/2006/metadata/properties" ma:root="true" ma:fieldsID="c6ba12f7a2ba292801951a43baf593fe" ns2:_="" ns3:_="">
    <xsd:import namespace="54c68185-e36f-49c8-b6f0-1fda4cb34f81"/>
    <xsd:import namespace="92d59b66-2caa-47dd-b987-e69445656a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c68185-e36f-49c8-b6f0-1fda4cb34f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d59b66-2caa-47dd-b987-e69445656a45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69641491-333c-42dd-83c4-581979213790}" ma:internalName="TaxCatchAll" ma:showField="CatchAllData" ma:web="92d59b66-2caa-47dd-b987-e69445656a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www.w3.org/XML/1998/namespace"/>
    <ds:schemaRef ds:uri="http://purl.org/dc/terms/"/>
    <ds:schemaRef ds:uri="http://schemas.microsoft.com/office/2006/metadata/properties"/>
    <ds:schemaRef ds:uri="http://schemas.microsoft.com/office/2006/documentManagement/types"/>
    <ds:schemaRef ds:uri="54c68185-e36f-49c8-b6f0-1fda4cb34f81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92d59b66-2caa-47dd-b987-e69445656a45"/>
  </ds:schemaRefs>
</ds:datastoreItem>
</file>

<file path=customXml/itemProps2.xml><?xml version="1.0" encoding="utf-8"?>
<ds:datastoreItem xmlns:ds="http://schemas.openxmlformats.org/officeDocument/2006/customXml" ds:itemID="{76090BA6-8644-4B90-8AB8-530AA6885C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4c68185-e36f-49c8-b6f0-1fda4cb34f81"/>
    <ds:schemaRef ds:uri="92d59b66-2caa-47dd-b987-e69445656a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Ponuka výzvy č. 25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Veselá Martina</cp:lastModifiedBy>
  <cp:revision/>
  <dcterms:created xsi:type="dcterms:W3CDTF">2022-09-22T09:41:16Z</dcterms:created>
  <dcterms:modified xsi:type="dcterms:W3CDTF">2026-02-18T12:51:24Z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0x010100EC33B6865D357D49BB28EF11379B4E0B</vt:lpwstr>
  </property>
  <property fmtid="{D5CDD505-2E9C-101B-9397-08002B2CF9AE}" pid="3" name="MediaServiceImageTags">
    <vt:lpwstr/>
  </property>
</Properties>
</file>